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glaiciane.sena.EBSERHNET\Desktop\"/>
    </mc:Choice>
  </mc:AlternateContent>
  <bookViews>
    <workbookView xWindow="0" yWindow="0" windowWidth="20490" windowHeight="7005" tabRatio="795" firstSheet="1" activeTab="5"/>
  </bookViews>
  <sheets>
    <sheet name="Área das Escadas" sheetId="8" r:id="rId1"/>
    <sheet name="Área dos Elevadores" sheetId="7" r:id="rId2"/>
    <sheet name="Área Hosp. Esquadrias internas" sheetId="14" r:id="rId3"/>
    <sheet name="Área Hosp. Prédio Princ." sheetId="1" r:id="rId4"/>
    <sheet name="Área Hosp. Anexos" sheetId="4" r:id="rId5"/>
    <sheet name="Área por escala de trab" sheetId="26" r:id="rId6"/>
    <sheet name="Área Externa" sheetId="22" r:id="rId7"/>
  </sheets>
  <definedNames>
    <definedName name="_xlnm._FilterDatabase" localSheetId="0" hidden="1">'Área das Escadas'!$A$4:$E$159</definedName>
    <definedName name="_xlnm._FilterDatabase" localSheetId="4" hidden="1">'Área Hosp. Anexos'!$A$3:$M$1491</definedName>
    <definedName name="_xlnm._FilterDatabase" localSheetId="2" hidden="1">'Área Hosp. Esquadrias internas'!$A$4:$EV$135</definedName>
    <definedName name="_xlnm._FilterDatabase" localSheetId="3" hidden="1">'Área Hosp. Prédio Princ.'!$A$3:$XFA$1867</definedName>
    <definedName name="_xlnm.Print_Area" localSheetId="0">'Área das Escadas'!$A$1:$E$163</definedName>
    <definedName name="_xlnm.Print_Area" localSheetId="1">'Área dos Elevadores'!$A$1:$J$42</definedName>
    <definedName name="_xlnm.Print_Area" localSheetId="4">'Área Hosp. Anexos'!$A$1:$K$1463</definedName>
    <definedName name="_xlnm.Print_Area" localSheetId="2">'Área Hosp. Esquadrias internas'!$A$1:$D$146</definedName>
  </definedNames>
  <calcPr calcId="162913"/>
</workbook>
</file>

<file path=xl/calcChain.xml><?xml version="1.0" encoding="utf-8"?>
<calcChain xmlns="http://schemas.openxmlformats.org/spreadsheetml/2006/main">
  <c r="K1867" i="1" l="1"/>
  <c r="H1867" i="1"/>
  <c r="C1048" i="1"/>
  <c r="C994" i="1"/>
  <c r="C949" i="1"/>
  <c r="C922" i="1"/>
  <c r="C893" i="1"/>
  <c r="C854" i="1"/>
  <c r="D815" i="1"/>
  <c r="C815" i="1"/>
  <c r="C764" i="1"/>
  <c r="C794" i="1"/>
  <c r="C722" i="1"/>
  <c r="C675" i="1"/>
  <c r="C636" i="1"/>
  <c r="C605" i="1"/>
  <c r="C539" i="1"/>
  <c r="C504" i="1"/>
  <c r="C475" i="1"/>
  <c r="F445" i="1"/>
  <c r="C445" i="1"/>
  <c r="C227" i="1"/>
  <c r="C201" i="1"/>
  <c r="C174" i="1"/>
  <c r="C124" i="1"/>
  <c r="C77" i="1"/>
  <c r="J54" i="1"/>
  <c r="I54" i="1"/>
  <c r="H54" i="1"/>
  <c r="F54" i="1"/>
  <c r="E54" i="1"/>
  <c r="D54" i="1"/>
  <c r="C54" i="1"/>
  <c r="K37" i="1"/>
  <c r="J37" i="1"/>
  <c r="H37" i="1"/>
  <c r="I37" i="1"/>
  <c r="E37" i="1"/>
  <c r="D37" i="1"/>
  <c r="F37" i="1"/>
  <c r="C37" i="1"/>
  <c r="K14" i="1"/>
  <c r="J14" i="1"/>
  <c r="I14" i="1"/>
  <c r="H14" i="1"/>
  <c r="F14" i="1"/>
  <c r="E14" i="1"/>
  <c r="D14" i="1"/>
  <c r="C14" i="1"/>
  <c r="J1489" i="4" l="1"/>
  <c r="F1489" i="4" l="1"/>
  <c r="E1489" i="4"/>
  <c r="D1489" i="4"/>
  <c r="C1489" i="4"/>
  <c r="H1462" i="4"/>
  <c r="J1462" i="4"/>
  <c r="C1462" i="4"/>
  <c r="H1433" i="4"/>
  <c r="J1433" i="4"/>
  <c r="C1433" i="4"/>
  <c r="H1403" i="4"/>
  <c r="J1403" i="4"/>
  <c r="C1403" i="4"/>
  <c r="H1369" i="4"/>
  <c r="J1369" i="4"/>
  <c r="C1369" i="4"/>
  <c r="H1350" i="4"/>
  <c r="J1350" i="4"/>
  <c r="F1350" i="4"/>
  <c r="C1350" i="4"/>
  <c r="H1321" i="4"/>
  <c r="J1321" i="4"/>
  <c r="D1321" i="4"/>
  <c r="E1321" i="4"/>
  <c r="F1321" i="4"/>
  <c r="C1321" i="4"/>
  <c r="K1279" i="4"/>
  <c r="I1279" i="4"/>
  <c r="J1279" i="4"/>
  <c r="D1279" i="4"/>
  <c r="E1279" i="4"/>
  <c r="C1279" i="4"/>
  <c r="H1256" i="4"/>
  <c r="J1256" i="4"/>
  <c r="D1256" i="4"/>
  <c r="C1256" i="4"/>
  <c r="I1235" i="4"/>
  <c r="J1235" i="4"/>
  <c r="E1235" i="4"/>
  <c r="D1235" i="4"/>
  <c r="C1235" i="4"/>
  <c r="H1214" i="4"/>
  <c r="J1214" i="4"/>
  <c r="C1214" i="4"/>
  <c r="H1094" i="4"/>
  <c r="J1094" i="4"/>
  <c r="C1094" i="4"/>
  <c r="I975" i="4"/>
  <c r="J975" i="4"/>
  <c r="E975" i="4"/>
  <c r="D975" i="4"/>
  <c r="C975" i="4"/>
  <c r="I950" i="4"/>
  <c r="J950" i="4"/>
  <c r="E950" i="4"/>
  <c r="D950" i="4"/>
  <c r="C950" i="4"/>
  <c r="I926" i="4"/>
  <c r="J926" i="4"/>
  <c r="F926" i="4"/>
  <c r="E926" i="4"/>
  <c r="D926" i="4"/>
  <c r="C926" i="4"/>
  <c r="H902" i="4"/>
  <c r="J902" i="4"/>
  <c r="E902" i="4"/>
  <c r="D902" i="4"/>
  <c r="C902" i="4"/>
  <c r="H899" i="4"/>
  <c r="J899" i="4"/>
  <c r="C899" i="4"/>
  <c r="H869" i="4"/>
  <c r="K869" i="4"/>
  <c r="F869" i="4"/>
  <c r="E869" i="4"/>
  <c r="C869" i="4"/>
  <c r="H861" i="4"/>
  <c r="K861" i="4"/>
  <c r="C861" i="4"/>
  <c r="H840" i="4"/>
  <c r="J840" i="4"/>
  <c r="C840" i="4"/>
  <c r="K810" i="4"/>
  <c r="H810" i="4"/>
  <c r="C810" i="4"/>
  <c r="D810" i="4"/>
  <c r="H775" i="4"/>
  <c r="J775" i="4"/>
  <c r="C775" i="4"/>
  <c r="K751" i="4"/>
  <c r="H751" i="4"/>
  <c r="C751" i="4"/>
  <c r="I724" i="4"/>
  <c r="H724" i="4"/>
  <c r="K724" i="4"/>
  <c r="D724" i="4"/>
  <c r="C724" i="4"/>
  <c r="H691" i="4"/>
  <c r="J691" i="4"/>
  <c r="D691" i="4"/>
  <c r="C691" i="4"/>
  <c r="H652" i="4"/>
  <c r="J652" i="4"/>
  <c r="C652" i="4"/>
  <c r="H605" i="4"/>
  <c r="J605" i="4"/>
  <c r="C605" i="4"/>
  <c r="H550" i="4"/>
  <c r="J550" i="4"/>
  <c r="D550" i="4"/>
  <c r="C550" i="4"/>
  <c r="H502" i="4"/>
  <c r="J502" i="4"/>
  <c r="D502" i="4"/>
  <c r="C502" i="4"/>
  <c r="H450" i="4"/>
  <c r="J450" i="4"/>
  <c r="D450" i="4"/>
  <c r="C450" i="4"/>
  <c r="H409" i="4"/>
  <c r="J409" i="4"/>
  <c r="D409" i="4"/>
  <c r="C409" i="4"/>
  <c r="H375" i="4"/>
  <c r="J375" i="4"/>
  <c r="E375" i="4"/>
  <c r="D375" i="4"/>
  <c r="C375" i="4"/>
  <c r="H367" i="4"/>
  <c r="J367" i="4"/>
  <c r="H321" i="4"/>
  <c r="J321" i="4"/>
  <c r="C321" i="4"/>
  <c r="H272" i="4"/>
  <c r="J272" i="4"/>
  <c r="C272" i="4"/>
  <c r="H222" i="4"/>
  <c r="J222" i="4"/>
  <c r="C222" i="4"/>
  <c r="K186" i="4"/>
  <c r="J186" i="4"/>
  <c r="H186" i="4"/>
  <c r="C186" i="4"/>
  <c r="H144" i="4"/>
  <c r="J144" i="4"/>
  <c r="C144" i="4"/>
  <c r="H100" i="4"/>
  <c r="J100" i="4"/>
  <c r="D100" i="4"/>
  <c r="C100" i="4"/>
  <c r="H69" i="4"/>
  <c r="J69" i="4"/>
  <c r="K69" i="4"/>
  <c r="C69" i="4"/>
  <c r="H39" i="4"/>
  <c r="J39" i="4"/>
  <c r="C39" i="4"/>
  <c r="E25" i="4"/>
  <c r="I1528" i="1" l="1"/>
  <c r="J994" i="1"/>
  <c r="L37" i="1"/>
  <c r="K54" i="1"/>
  <c r="K77" i="1"/>
  <c r="J77" i="1"/>
  <c r="H77" i="1"/>
  <c r="K80" i="1"/>
  <c r="J80" i="1"/>
  <c r="H80" i="1"/>
  <c r="D80" i="1"/>
  <c r="E80" i="1"/>
  <c r="F80" i="1"/>
  <c r="C80" i="1"/>
  <c r="J124" i="1"/>
  <c r="H124" i="1"/>
  <c r="D124" i="1"/>
  <c r="E124" i="1"/>
  <c r="F124" i="1"/>
  <c r="H174" i="1"/>
  <c r="J174" i="1"/>
  <c r="J201" i="1"/>
  <c r="H201" i="1"/>
  <c r="J227" i="1"/>
  <c r="H227" i="1"/>
  <c r="K445" i="1"/>
  <c r="J445" i="1"/>
  <c r="E445" i="1"/>
  <c r="K475" i="1"/>
  <c r="I475" i="1"/>
  <c r="J475" i="1"/>
  <c r="D475" i="1"/>
  <c r="E475" i="1"/>
  <c r="F475" i="1"/>
  <c r="I504" i="1"/>
  <c r="J504" i="1"/>
  <c r="K504" i="1"/>
  <c r="L504" i="1"/>
  <c r="D504" i="1"/>
  <c r="E504" i="1"/>
  <c r="F504" i="1"/>
  <c r="I539" i="1"/>
  <c r="J539" i="1"/>
  <c r="F539" i="1"/>
  <c r="D539" i="1"/>
  <c r="E539" i="1"/>
  <c r="K605" i="1"/>
  <c r="L605" i="1"/>
  <c r="E605" i="1"/>
  <c r="J636" i="1"/>
  <c r="H636" i="1"/>
  <c r="D636" i="1"/>
  <c r="E636" i="1"/>
  <c r="I675" i="1"/>
  <c r="J675" i="1"/>
  <c r="K675" i="1"/>
  <c r="D675" i="1"/>
  <c r="E675" i="1"/>
  <c r="H722" i="1"/>
  <c r="J722" i="1"/>
  <c r="D722" i="1"/>
  <c r="E722" i="1"/>
  <c r="F722" i="1"/>
  <c r="I764" i="1"/>
  <c r="J764" i="1"/>
  <c r="K764" i="1"/>
  <c r="D764" i="1"/>
  <c r="E764" i="1"/>
  <c r="F764" i="1"/>
  <c r="J794" i="1"/>
  <c r="H794" i="1"/>
  <c r="F794" i="1"/>
  <c r="E794" i="1"/>
  <c r="D794" i="1"/>
  <c r="J815" i="1"/>
  <c r="H815" i="1"/>
  <c r="E815" i="1"/>
  <c r="F815" i="1"/>
  <c r="J854" i="1"/>
  <c r="H854" i="1"/>
  <c r="F854" i="1"/>
  <c r="E854" i="1"/>
  <c r="D854" i="1"/>
  <c r="I893" i="1"/>
  <c r="J893" i="1"/>
  <c r="K893" i="1"/>
  <c r="F893" i="1"/>
  <c r="D893" i="1"/>
  <c r="E893" i="1"/>
  <c r="I922" i="1"/>
  <c r="J922" i="1"/>
  <c r="K922" i="1"/>
  <c r="E922" i="1"/>
  <c r="F922" i="1"/>
  <c r="D922" i="1"/>
  <c r="H949" i="1"/>
  <c r="J949" i="1"/>
  <c r="E949" i="1"/>
  <c r="H994" i="1"/>
  <c r="E994" i="1"/>
  <c r="F994" i="1"/>
  <c r="D994" i="1"/>
  <c r="H1048" i="1"/>
  <c r="J1048" i="1"/>
  <c r="D1048" i="1"/>
  <c r="E1048" i="1"/>
  <c r="F1048" i="1"/>
  <c r="H1068" i="1"/>
  <c r="J1068" i="1"/>
  <c r="D1068" i="1"/>
  <c r="E1068" i="1"/>
  <c r="F1068" i="1"/>
  <c r="C1068" i="1"/>
  <c r="H1083" i="1"/>
  <c r="J1083" i="1"/>
  <c r="E1083" i="1"/>
  <c r="F1083" i="1"/>
  <c r="D1083" i="1"/>
  <c r="C1083" i="1"/>
  <c r="J1120" i="1"/>
  <c r="H1120" i="1"/>
  <c r="E1120" i="1"/>
  <c r="F1120" i="1"/>
  <c r="D1120" i="1"/>
  <c r="C1120" i="1"/>
  <c r="K1172" i="1"/>
  <c r="H1172" i="1"/>
  <c r="I1172" i="1"/>
  <c r="E1172" i="1"/>
  <c r="F1172" i="1"/>
  <c r="D1172" i="1"/>
  <c r="C1172" i="1"/>
  <c r="H1205" i="1"/>
  <c r="J1205" i="1"/>
  <c r="E1205" i="1"/>
  <c r="D1205" i="1"/>
  <c r="F1205" i="1"/>
  <c r="C1205" i="1"/>
  <c r="K1235" i="1"/>
  <c r="J1235" i="1"/>
  <c r="H1235" i="1"/>
  <c r="E1235" i="1"/>
  <c r="C1235" i="1"/>
  <c r="J1271" i="1"/>
  <c r="H1271" i="1"/>
  <c r="E1271" i="1"/>
  <c r="C1271" i="1"/>
  <c r="K1316" i="1"/>
  <c r="H1316" i="1"/>
  <c r="I1316" i="1"/>
  <c r="E1316" i="1"/>
  <c r="F1316" i="1"/>
  <c r="D1316" i="1"/>
  <c r="C1316" i="1"/>
  <c r="J1351" i="1"/>
  <c r="H1351" i="1"/>
  <c r="E1351" i="1"/>
  <c r="C1351" i="1"/>
  <c r="K1386" i="1"/>
  <c r="H1386" i="1"/>
  <c r="I1386" i="1"/>
  <c r="D1386" i="1"/>
  <c r="E1386" i="1"/>
  <c r="F1386" i="1"/>
  <c r="C1386" i="1"/>
  <c r="E1426" i="1"/>
  <c r="C1426" i="1"/>
  <c r="E1486" i="1"/>
  <c r="D1486" i="1"/>
  <c r="C1486" i="1"/>
  <c r="F1523" i="1"/>
  <c r="E1523" i="1"/>
  <c r="J1426" i="1"/>
  <c r="H1426" i="1"/>
  <c r="K1447" i="1"/>
  <c r="H1447" i="1"/>
  <c r="I1447" i="1"/>
  <c r="F1447" i="1"/>
  <c r="D1447" i="1"/>
  <c r="E1447" i="1"/>
  <c r="C1447" i="1"/>
  <c r="K1486" i="1"/>
  <c r="H1486" i="1"/>
  <c r="I1486" i="1"/>
  <c r="F1486" i="1"/>
  <c r="H1523" i="1"/>
  <c r="J1523" i="1"/>
  <c r="C1523" i="1"/>
  <c r="J1580" i="1"/>
  <c r="H1580" i="1"/>
  <c r="E1580" i="1"/>
  <c r="C1580" i="1"/>
  <c r="K1618" i="1"/>
  <c r="J1618" i="1"/>
  <c r="H1618" i="1"/>
  <c r="F1618" i="1"/>
  <c r="E1618" i="1"/>
  <c r="D1618" i="1"/>
  <c r="C1618" i="1"/>
  <c r="K1651" i="1"/>
  <c r="J1651" i="1"/>
  <c r="H1651" i="1"/>
  <c r="C1651" i="1"/>
  <c r="D1708" i="1"/>
  <c r="H1708" i="1"/>
  <c r="J1708" i="1"/>
  <c r="F1708" i="1"/>
  <c r="E1708" i="1"/>
  <c r="C1708" i="1"/>
  <c r="C1716" i="1"/>
  <c r="D1716" i="1"/>
  <c r="E1716" i="1"/>
  <c r="F1716" i="1"/>
  <c r="K1716" i="1"/>
  <c r="H1716" i="1"/>
  <c r="I1716" i="1"/>
  <c r="H1835" i="1"/>
  <c r="H1748" i="1"/>
  <c r="H1745" i="1"/>
  <c r="H1778" i="1"/>
  <c r="E1745" i="1"/>
  <c r="F1745" i="1"/>
  <c r="J1745" i="1"/>
  <c r="C1745" i="1"/>
  <c r="K1748" i="1"/>
  <c r="J1748" i="1"/>
  <c r="E1748" i="1"/>
  <c r="D1748" i="1"/>
  <c r="C1748" i="1"/>
  <c r="F1748" i="1"/>
  <c r="J1778" i="1"/>
  <c r="F1778" i="1"/>
  <c r="E1778" i="1"/>
  <c r="C1778" i="1"/>
  <c r="I1847" i="1"/>
  <c r="J1847" i="1"/>
  <c r="K1847" i="1"/>
  <c r="I1863" i="1"/>
  <c r="J1863" i="1"/>
  <c r="K1863" i="1"/>
  <c r="J1835" i="1"/>
  <c r="C1835" i="1"/>
  <c r="C1847" i="1"/>
  <c r="E1847" i="1"/>
  <c r="C1863" i="1"/>
  <c r="E1863" i="1"/>
  <c r="D1863" i="1"/>
  <c r="I56" i="1" l="1"/>
  <c r="I57" i="1"/>
  <c r="D58" i="1"/>
  <c r="I58" i="1"/>
  <c r="J40" i="1"/>
  <c r="J41" i="1"/>
  <c r="J42" i="1"/>
  <c r="J43" i="1"/>
  <c r="J44" i="1"/>
  <c r="D45" i="1"/>
  <c r="J45" i="1"/>
  <c r="D46" i="1"/>
  <c r="J46" i="1"/>
  <c r="J47" i="1"/>
  <c r="J48" i="1"/>
  <c r="J49" i="1"/>
  <c r="J50" i="1"/>
  <c r="J51" i="1"/>
  <c r="J52" i="1"/>
  <c r="J53" i="1"/>
  <c r="I24" i="1"/>
  <c r="I4" i="4"/>
  <c r="I5" i="4"/>
  <c r="I6" i="4"/>
  <c r="I7" i="4"/>
  <c r="I8" i="4"/>
  <c r="I861" i="4" l="1"/>
  <c r="I869" i="4"/>
  <c r="I810" i="4"/>
  <c r="I751" i="4"/>
  <c r="K1835" i="1"/>
  <c r="H28" i="7" l="1"/>
  <c r="H27" i="7"/>
  <c r="H24" i="7"/>
  <c r="H19" i="7"/>
  <c r="H18" i="7"/>
  <c r="H16" i="7"/>
  <c r="H15" i="7"/>
  <c r="H14" i="7"/>
  <c r="H13" i="7"/>
  <c r="H12" i="7"/>
  <c r="H11" i="7"/>
  <c r="H10" i="7"/>
  <c r="H9" i="7"/>
  <c r="H8" i="7"/>
  <c r="H7" i="7"/>
  <c r="H6" i="7"/>
  <c r="H5" i="7"/>
  <c r="F1271" i="4" l="1"/>
  <c r="H1271" i="4"/>
  <c r="H1259" i="4"/>
  <c r="H1260" i="4"/>
  <c r="H1261" i="4"/>
  <c r="H1262" i="4"/>
  <c r="H1263" i="4"/>
  <c r="H1264" i="4"/>
  <c r="H1265" i="4"/>
  <c r="H1266" i="4"/>
  <c r="H1267" i="4"/>
  <c r="H1268" i="4"/>
  <c r="H1269" i="4"/>
  <c r="H1270" i="4"/>
  <c r="H1272" i="4"/>
  <c r="H1273" i="4"/>
  <c r="H1274" i="4"/>
  <c r="H1275" i="4"/>
  <c r="H1276" i="4"/>
  <c r="H1277" i="4"/>
  <c r="H127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2" i="4"/>
  <c r="F1273" i="4"/>
  <c r="F1274" i="4"/>
  <c r="F1275" i="4"/>
  <c r="F1276" i="4"/>
  <c r="F1277" i="4"/>
  <c r="F1278" i="4"/>
  <c r="I825" i="4"/>
  <c r="I822" i="4"/>
  <c r="E792" i="4"/>
  <c r="J792" i="4"/>
  <c r="E791" i="4"/>
  <c r="J791" i="4"/>
  <c r="E421" i="4"/>
  <c r="I421" i="4"/>
  <c r="H1845" i="1" l="1"/>
  <c r="E1781" i="1"/>
  <c r="I821" i="1"/>
  <c r="I820" i="1"/>
  <c r="I819" i="1"/>
  <c r="H515" i="1"/>
  <c r="H470" i="1"/>
  <c r="I159" i="1"/>
  <c r="K159" i="1" s="1"/>
  <c r="D129" i="8" l="1"/>
  <c r="C129" i="8"/>
  <c r="I1786" i="1" l="1"/>
  <c r="E1786" i="1"/>
  <c r="I1780" i="1"/>
  <c r="E1780" i="1"/>
  <c r="K1693" i="1"/>
  <c r="I1693" i="1"/>
  <c r="I1616" i="1"/>
  <c r="I1606" i="1"/>
  <c r="H502" i="1"/>
  <c r="H501" i="1"/>
  <c r="H483" i="1"/>
  <c r="H484" i="1"/>
  <c r="H603" i="1"/>
  <c r="I832" i="1"/>
  <c r="I833" i="1"/>
  <c r="J1475" i="1"/>
  <c r="J1468" i="1"/>
  <c r="J1474" i="1"/>
  <c r="J1473" i="1"/>
  <c r="J1367" i="1"/>
  <c r="J1381" i="1"/>
  <c r="J1288" i="1"/>
  <c r="I1217" i="1"/>
  <c r="I1429" i="4"/>
  <c r="J808" i="4"/>
  <c r="J719" i="4"/>
  <c r="E431" i="4"/>
  <c r="I431" i="4"/>
  <c r="I216" i="1"/>
  <c r="K216" i="1"/>
  <c r="J750" i="4"/>
  <c r="I774" i="4"/>
  <c r="H1258" i="4"/>
  <c r="H1279" i="4" s="1"/>
  <c r="F1258" i="4"/>
  <c r="F1279" i="4" s="1"/>
  <c r="K1256" i="4"/>
  <c r="I1281" i="4"/>
  <c r="I1282" i="4"/>
  <c r="H1837" i="1"/>
  <c r="H1838" i="1"/>
  <c r="H1839" i="1"/>
  <c r="H1840" i="1"/>
  <c r="H1841" i="1"/>
  <c r="H1842" i="1"/>
  <c r="H1843" i="1"/>
  <c r="H1844" i="1"/>
  <c r="H1846" i="1"/>
  <c r="I1782" i="1"/>
  <c r="I1783" i="1"/>
  <c r="I1784" i="1"/>
  <c r="I1785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46" i="1"/>
  <c r="I174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653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7" i="1"/>
  <c r="I1608" i="1"/>
  <c r="I1609" i="1"/>
  <c r="I1610" i="1"/>
  <c r="I1611" i="1"/>
  <c r="I1612" i="1"/>
  <c r="I1613" i="1"/>
  <c r="I1614" i="1"/>
  <c r="I1615" i="1"/>
  <c r="I1617" i="1"/>
  <c r="I1525" i="1"/>
  <c r="I1526" i="1"/>
  <c r="K1526" i="1" s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07" i="1"/>
  <c r="I1208" i="1"/>
  <c r="I1209" i="1"/>
  <c r="I1210" i="1"/>
  <c r="I1211" i="1"/>
  <c r="I1212" i="1"/>
  <c r="I1213" i="1"/>
  <c r="I1214" i="1"/>
  <c r="I1215" i="1"/>
  <c r="I1216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817" i="1"/>
  <c r="I818" i="1"/>
  <c r="I822" i="1"/>
  <c r="I823" i="1"/>
  <c r="I824" i="1"/>
  <c r="I825" i="1"/>
  <c r="I826" i="1"/>
  <c r="I827" i="1"/>
  <c r="I828" i="1"/>
  <c r="I829" i="1"/>
  <c r="I830" i="1"/>
  <c r="I831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677" i="1"/>
  <c r="I678" i="1"/>
  <c r="I679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K694" i="1" s="1"/>
  <c r="I695" i="1"/>
  <c r="K695" i="1" s="1"/>
  <c r="I696" i="1"/>
  <c r="K696" i="1" s="1"/>
  <c r="I697" i="1"/>
  <c r="I698" i="1"/>
  <c r="K698" i="1" s="1"/>
  <c r="I699" i="1"/>
  <c r="K699" i="1" s="1"/>
  <c r="I700" i="1"/>
  <c r="K700" i="1" s="1"/>
  <c r="I701" i="1"/>
  <c r="K701" i="1" s="1"/>
  <c r="I702" i="1"/>
  <c r="K702" i="1" s="1"/>
  <c r="I703" i="1"/>
  <c r="K703" i="1" s="1"/>
  <c r="I704" i="1"/>
  <c r="K704" i="1" s="1"/>
  <c r="I705" i="1"/>
  <c r="I706" i="1"/>
  <c r="K706" i="1" s="1"/>
  <c r="I707" i="1"/>
  <c r="K707" i="1" s="1"/>
  <c r="I708" i="1"/>
  <c r="K708" i="1" s="1"/>
  <c r="I709" i="1"/>
  <c r="K709" i="1" s="1"/>
  <c r="I710" i="1"/>
  <c r="K710" i="1" s="1"/>
  <c r="I711" i="1"/>
  <c r="K711" i="1" s="1"/>
  <c r="I712" i="1"/>
  <c r="K712" i="1" s="1"/>
  <c r="I713" i="1"/>
  <c r="K713" i="1" s="1"/>
  <c r="I714" i="1"/>
  <c r="K714" i="1" s="1"/>
  <c r="I715" i="1"/>
  <c r="K715" i="1" s="1"/>
  <c r="I716" i="1"/>
  <c r="K716" i="1" s="1"/>
  <c r="I717" i="1"/>
  <c r="K717" i="1" s="1"/>
  <c r="I718" i="1"/>
  <c r="K718" i="1" s="1"/>
  <c r="I719" i="1"/>
  <c r="K719" i="1" s="1"/>
  <c r="I720" i="1"/>
  <c r="K720" i="1" s="1"/>
  <c r="I721" i="1"/>
  <c r="K721" i="1" s="1"/>
  <c r="I607" i="1"/>
  <c r="I608" i="1"/>
  <c r="K608" i="1" s="1"/>
  <c r="I609" i="1"/>
  <c r="I610" i="1"/>
  <c r="K610" i="1" s="1"/>
  <c r="I611" i="1"/>
  <c r="K611" i="1" s="1"/>
  <c r="I612" i="1"/>
  <c r="K612" i="1" s="1"/>
  <c r="I613" i="1"/>
  <c r="K613" i="1" s="1"/>
  <c r="I614" i="1"/>
  <c r="K614" i="1" s="1"/>
  <c r="I615" i="1"/>
  <c r="K615" i="1" s="1"/>
  <c r="I616" i="1"/>
  <c r="I617" i="1"/>
  <c r="I618" i="1"/>
  <c r="I619" i="1"/>
  <c r="I620" i="1"/>
  <c r="I621" i="1"/>
  <c r="K621" i="1" s="1"/>
  <c r="I622" i="1"/>
  <c r="I623" i="1"/>
  <c r="I624" i="1"/>
  <c r="I625" i="1"/>
  <c r="I626" i="1"/>
  <c r="I627" i="1"/>
  <c r="I628" i="1"/>
  <c r="K628" i="1" s="1"/>
  <c r="I629" i="1"/>
  <c r="K629" i="1" s="1"/>
  <c r="I630" i="1"/>
  <c r="K630" i="1" s="1"/>
  <c r="I631" i="1"/>
  <c r="K631" i="1" s="1"/>
  <c r="I632" i="1"/>
  <c r="K632" i="1" s="1"/>
  <c r="I633" i="1"/>
  <c r="I634" i="1"/>
  <c r="I635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H554" i="1"/>
  <c r="H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H592" i="1"/>
  <c r="J593" i="1"/>
  <c r="J594" i="1"/>
  <c r="J595" i="1"/>
  <c r="J596" i="1"/>
  <c r="H597" i="1"/>
  <c r="H598" i="1"/>
  <c r="H599" i="1"/>
  <c r="H600" i="1"/>
  <c r="H601" i="1"/>
  <c r="H602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H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203" i="1"/>
  <c r="I204" i="1"/>
  <c r="I207" i="1"/>
  <c r="I208" i="1"/>
  <c r="I209" i="1"/>
  <c r="I210" i="1"/>
  <c r="I211" i="1"/>
  <c r="I212" i="1"/>
  <c r="I213" i="1"/>
  <c r="I214" i="1"/>
  <c r="I215" i="1"/>
  <c r="I217" i="1"/>
  <c r="I218" i="1"/>
  <c r="I219" i="1"/>
  <c r="I220" i="1"/>
  <c r="I221" i="1"/>
  <c r="I222" i="1"/>
  <c r="I223" i="1"/>
  <c r="I224" i="1"/>
  <c r="I225" i="1"/>
  <c r="I226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126" i="1"/>
  <c r="I127" i="1"/>
  <c r="I128" i="1"/>
  <c r="I129" i="1"/>
  <c r="I130" i="1"/>
  <c r="I131" i="1"/>
  <c r="K131" i="1" s="1"/>
  <c r="I132" i="1"/>
  <c r="K132" i="1" s="1"/>
  <c r="I133" i="1"/>
  <c r="K133" i="1" s="1"/>
  <c r="I134" i="1"/>
  <c r="K134" i="1" s="1"/>
  <c r="I135" i="1"/>
  <c r="K135" i="1" s="1"/>
  <c r="I136" i="1"/>
  <c r="K136" i="1" s="1"/>
  <c r="I137" i="1"/>
  <c r="K137" i="1" s="1"/>
  <c r="I138" i="1"/>
  <c r="K138" i="1" s="1"/>
  <c r="I139" i="1"/>
  <c r="K139" i="1" s="1"/>
  <c r="I140" i="1"/>
  <c r="K140" i="1" s="1"/>
  <c r="I141" i="1"/>
  <c r="K141" i="1" s="1"/>
  <c r="I142" i="1"/>
  <c r="K142" i="1" s="1"/>
  <c r="I143" i="1"/>
  <c r="K143" i="1" s="1"/>
  <c r="I144" i="1"/>
  <c r="K144" i="1" s="1"/>
  <c r="I145" i="1"/>
  <c r="I146" i="1"/>
  <c r="K146" i="1" s="1"/>
  <c r="I147" i="1"/>
  <c r="K147" i="1" s="1"/>
  <c r="I148" i="1"/>
  <c r="K148" i="1" s="1"/>
  <c r="I149" i="1"/>
  <c r="K149" i="1" s="1"/>
  <c r="I150" i="1"/>
  <c r="K150" i="1" s="1"/>
  <c r="I151" i="1"/>
  <c r="K151" i="1" s="1"/>
  <c r="I152" i="1"/>
  <c r="K152" i="1" s="1"/>
  <c r="I153" i="1"/>
  <c r="K153" i="1" s="1"/>
  <c r="I154" i="1"/>
  <c r="K154" i="1" s="1"/>
  <c r="I155" i="1"/>
  <c r="I156" i="1"/>
  <c r="K156" i="1" s="1"/>
  <c r="I157" i="1"/>
  <c r="K157" i="1" s="1"/>
  <c r="I158" i="1"/>
  <c r="K158" i="1" s="1"/>
  <c r="I160" i="1"/>
  <c r="K160" i="1" s="1"/>
  <c r="I161" i="1"/>
  <c r="K161" i="1" s="1"/>
  <c r="I162" i="1"/>
  <c r="K162" i="1" s="1"/>
  <c r="I163" i="1"/>
  <c r="K163" i="1" s="1"/>
  <c r="I164" i="1"/>
  <c r="K164" i="1" s="1"/>
  <c r="I165" i="1"/>
  <c r="K165" i="1" s="1"/>
  <c r="I166" i="1"/>
  <c r="K166" i="1" s="1"/>
  <c r="I167" i="1"/>
  <c r="K167" i="1" s="1"/>
  <c r="I168" i="1"/>
  <c r="K168" i="1" s="1"/>
  <c r="I169" i="1"/>
  <c r="K169" i="1" s="1"/>
  <c r="I170" i="1"/>
  <c r="K170" i="1" s="1"/>
  <c r="I171" i="1"/>
  <c r="K171" i="1" s="1"/>
  <c r="I172" i="1"/>
  <c r="K172" i="1" s="1"/>
  <c r="I173" i="1"/>
  <c r="K173" i="1" s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79" i="1"/>
  <c r="I80" i="1" s="1"/>
  <c r="I59" i="1"/>
  <c r="I60" i="1"/>
  <c r="I61" i="1"/>
  <c r="I62" i="1"/>
  <c r="I63" i="1"/>
  <c r="I64" i="1"/>
  <c r="I65" i="1"/>
  <c r="I67" i="1"/>
  <c r="I68" i="1"/>
  <c r="I69" i="1"/>
  <c r="I70" i="1"/>
  <c r="I71" i="1"/>
  <c r="I72" i="1"/>
  <c r="I73" i="1"/>
  <c r="I74" i="1"/>
  <c r="I75" i="1"/>
  <c r="I76" i="1"/>
  <c r="I16" i="1"/>
  <c r="I17" i="1"/>
  <c r="I18" i="1"/>
  <c r="I19" i="1"/>
  <c r="I20" i="1"/>
  <c r="I21" i="1"/>
  <c r="I22" i="1"/>
  <c r="I23" i="1"/>
  <c r="I25" i="1"/>
  <c r="I26" i="1"/>
  <c r="I27" i="1"/>
  <c r="I28" i="1"/>
  <c r="I29" i="1"/>
  <c r="I30" i="1"/>
  <c r="I31" i="1"/>
  <c r="I32" i="1"/>
  <c r="I33" i="1"/>
  <c r="I34" i="1"/>
  <c r="I35" i="1"/>
  <c r="I36" i="1"/>
  <c r="K126" i="1"/>
  <c r="K127" i="1"/>
  <c r="K129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3" i="1"/>
  <c r="K195" i="1"/>
  <c r="K196" i="1"/>
  <c r="K197" i="1"/>
  <c r="K198" i="1"/>
  <c r="K199" i="1"/>
  <c r="K200" i="1"/>
  <c r="K203" i="1"/>
  <c r="K204" i="1"/>
  <c r="K207" i="1"/>
  <c r="K208" i="1"/>
  <c r="K209" i="1"/>
  <c r="K210" i="1"/>
  <c r="K211" i="1"/>
  <c r="K212" i="1"/>
  <c r="K213" i="1"/>
  <c r="K214" i="1"/>
  <c r="K215" i="1"/>
  <c r="K217" i="1"/>
  <c r="K218" i="1"/>
  <c r="K220" i="1"/>
  <c r="K221" i="1"/>
  <c r="K222" i="1"/>
  <c r="K223" i="1"/>
  <c r="K224" i="1"/>
  <c r="K225" i="1"/>
  <c r="K226" i="1"/>
  <c r="K539" i="1"/>
  <c r="K607" i="1"/>
  <c r="K624" i="1"/>
  <c r="K625" i="1"/>
  <c r="K627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82" i="1"/>
  <c r="K784" i="1"/>
  <c r="K785" i="1"/>
  <c r="K786" i="1"/>
  <c r="K787" i="1"/>
  <c r="K788" i="1"/>
  <c r="K789" i="1"/>
  <c r="K790" i="1"/>
  <c r="K791" i="1"/>
  <c r="K792" i="1"/>
  <c r="K793" i="1"/>
  <c r="K796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22" i="1"/>
  <c r="K823" i="1"/>
  <c r="K824" i="1"/>
  <c r="K825" i="1"/>
  <c r="K826" i="1"/>
  <c r="K827" i="1"/>
  <c r="K828" i="1"/>
  <c r="K829" i="1"/>
  <c r="K831" i="1"/>
  <c r="K837" i="1"/>
  <c r="K838" i="1"/>
  <c r="K839" i="1"/>
  <c r="K840" i="1"/>
  <c r="K841" i="1"/>
  <c r="K843" i="1"/>
  <c r="K844" i="1"/>
  <c r="K845" i="1"/>
  <c r="K849" i="1"/>
  <c r="K853" i="1"/>
  <c r="K924" i="1"/>
  <c r="K925" i="1"/>
  <c r="K927" i="1"/>
  <c r="K928" i="1"/>
  <c r="K929" i="1"/>
  <c r="K930" i="1"/>
  <c r="K931" i="1"/>
  <c r="K932" i="1"/>
  <c r="K933" i="1"/>
  <c r="K934" i="1"/>
  <c r="K935" i="1"/>
  <c r="K936" i="1"/>
  <c r="K938" i="1"/>
  <c r="K939" i="1"/>
  <c r="K940" i="1"/>
  <c r="K941" i="1"/>
  <c r="K942" i="1"/>
  <c r="K943" i="1"/>
  <c r="K944" i="1"/>
  <c r="K945" i="1"/>
  <c r="K946" i="1"/>
  <c r="K948" i="1"/>
  <c r="K951" i="1"/>
  <c r="K952" i="1"/>
  <c r="K954" i="1"/>
  <c r="K955" i="1"/>
  <c r="K957" i="1"/>
  <c r="K958" i="1"/>
  <c r="K959" i="1"/>
  <c r="K960" i="1"/>
  <c r="K961" i="1"/>
  <c r="K962" i="1"/>
  <c r="K963" i="1"/>
  <c r="K967" i="1"/>
  <c r="K968" i="1"/>
  <c r="K969" i="1"/>
  <c r="K972" i="1"/>
  <c r="K973" i="1"/>
  <c r="K975" i="1"/>
  <c r="K976" i="1"/>
  <c r="K977" i="1"/>
  <c r="K978" i="1"/>
  <c r="K979" i="1"/>
  <c r="K980" i="1"/>
  <c r="K981" i="1"/>
  <c r="K983" i="1"/>
  <c r="K984" i="1"/>
  <c r="K985" i="1"/>
  <c r="K986" i="1"/>
  <c r="K987" i="1"/>
  <c r="K988" i="1"/>
  <c r="K989" i="1"/>
  <c r="K990" i="1"/>
  <c r="K991" i="1"/>
  <c r="K993" i="1"/>
  <c r="K996" i="1"/>
  <c r="K997" i="1"/>
  <c r="K998" i="1"/>
  <c r="K999" i="1"/>
  <c r="K1000" i="1"/>
  <c r="K1001" i="1"/>
  <c r="K1002" i="1"/>
  <c r="K1005" i="1"/>
  <c r="K1006" i="1"/>
  <c r="K1008" i="1"/>
  <c r="K1009" i="1"/>
  <c r="K1010" i="1"/>
  <c r="K1011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50" i="1"/>
  <c r="K1051" i="1"/>
  <c r="K1052" i="1"/>
  <c r="K1053" i="1"/>
  <c r="K1054" i="1"/>
  <c r="K1055" i="1"/>
  <c r="K1061" i="1"/>
  <c r="K1062" i="1"/>
  <c r="K1063" i="1"/>
  <c r="K1065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74" i="1"/>
  <c r="K1175" i="1"/>
  <c r="K1178" i="1"/>
  <c r="K1180" i="1"/>
  <c r="K1183" i="1"/>
  <c r="K1184" i="1"/>
  <c r="K1186" i="1"/>
  <c r="K1187" i="1"/>
  <c r="K1188" i="1"/>
  <c r="K1189" i="1"/>
  <c r="K1190" i="1"/>
  <c r="K1191" i="1"/>
  <c r="K1192" i="1"/>
  <c r="K1193" i="1"/>
  <c r="K1195" i="1"/>
  <c r="K1197" i="1"/>
  <c r="K1199" i="1"/>
  <c r="K1200" i="1"/>
  <c r="K1201" i="1"/>
  <c r="K1204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3" i="1"/>
  <c r="K1334" i="1"/>
  <c r="K1335" i="1"/>
  <c r="K1336" i="1"/>
  <c r="K1337" i="1"/>
  <c r="K1338" i="1"/>
  <c r="K1339" i="1"/>
  <c r="K1341" i="1"/>
  <c r="K1342" i="1"/>
  <c r="K1345" i="1"/>
  <c r="K1347" i="1"/>
  <c r="K1348" i="1"/>
  <c r="K1349" i="1"/>
  <c r="K1350" i="1"/>
  <c r="K1388" i="1"/>
  <c r="K1389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4" i="1"/>
  <c r="K1505" i="1"/>
  <c r="K1510" i="1"/>
  <c r="K1512" i="1"/>
  <c r="K1513" i="1"/>
  <c r="K1514" i="1"/>
  <c r="K1515" i="1"/>
  <c r="K1516" i="1"/>
  <c r="K1518" i="1"/>
  <c r="K1519" i="1"/>
  <c r="K1520" i="1"/>
  <c r="K1521" i="1"/>
  <c r="K1528" i="1"/>
  <c r="K1529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653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51" i="1"/>
  <c r="K1752" i="1"/>
  <c r="K1753" i="1"/>
  <c r="K1754" i="1"/>
  <c r="K1755" i="1"/>
  <c r="K1756" i="1"/>
  <c r="K1757" i="1"/>
  <c r="K1758" i="1"/>
  <c r="K1759" i="1"/>
  <c r="K1766" i="1"/>
  <c r="K1767" i="1"/>
  <c r="K1768" i="1"/>
  <c r="K1770" i="1"/>
  <c r="K1771" i="1"/>
  <c r="K1772" i="1"/>
  <c r="K1773" i="1"/>
  <c r="K1774" i="1"/>
  <c r="K1776" i="1"/>
  <c r="H4" i="1"/>
  <c r="H5" i="1"/>
  <c r="H6" i="1"/>
  <c r="H7" i="1"/>
  <c r="H8" i="1"/>
  <c r="J9" i="1"/>
  <c r="J10" i="1"/>
  <c r="J11" i="1"/>
  <c r="J12" i="1"/>
  <c r="J13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J1710" i="1"/>
  <c r="J1711" i="1"/>
  <c r="J1712" i="1"/>
  <c r="J1713" i="1"/>
  <c r="J1714" i="1"/>
  <c r="J1715" i="1"/>
  <c r="J1449" i="1"/>
  <c r="J1450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9" i="1"/>
  <c r="J1470" i="1"/>
  <c r="J1471" i="1"/>
  <c r="J1472" i="1"/>
  <c r="J1476" i="1"/>
  <c r="J1477" i="1"/>
  <c r="J1478" i="1"/>
  <c r="J1479" i="1"/>
  <c r="J1480" i="1"/>
  <c r="J1481" i="1"/>
  <c r="J1482" i="1"/>
  <c r="J1483" i="1"/>
  <c r="J1484" i="1"/>
  <c r="J1485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2" i="1"/>
  <c r="J1383" i="1"/>
  <c r="J1384" i="1"/>
  <c r="J1385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21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506" i="1"/>
  <c r="H507" i="1"/>
  <c r="H510" i="1"/>
  <c r="H511" i="1"/>
  <c r="H512" i="1"/>
  <c r="H513" i="1"/>
  <c r="H514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477" i="1"/>
  <c r="H478" i="1"/>
  <c r="H479" i="1"/>
  <c r="H480" i="1"/>
  <c r="H481" i="1"/>
  <c r="H482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3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1" i="1"/>
  <c r="H472" i="1"/>
  <c r="H473" i="1"/>
  <c r="H474" i="1"/>
  <c r="H414" i="1"/>
  <c r="H415" i="1"/>
  <c r="H416" i="1"/>
  <c r="H417" i="1"/>
  <c r="H421" i="1"/>
  <c r="H422" i="1"/>
  <c r="H423" i="1"/>
  <c r="H424" i="1"/>
  <c r="H425" i="1"/>
  <c r="H426" i="1"/>
  <c r="H427" i="1"/>
  <c r="H428" i="1"/>
  <c r="H429" i="1"/>
  <c r="H430" i="1"/>
  <c r="H431" i="1"/>
  <c r="K450" i="4"/>
  <c r="K502" i="4"/>
  <c r="K550" i="4"/>
  <c r="K605" i="4"/>
  <c r="K652" i="4"/>
  <c r="K775" i="4"/>
  <c r="K899" i="4"/>
  <c r="K840" i="4"/>
  <c r="K409" i="4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7" i="1"/>
  <c r="K1738" i="1"/>
  <c r="K1739" i="1"/>
  <c r="K1742" i="1"/>
  <c r="K1743" i="1"/>
  <c r="K1744" i="1"/>
  <c r="F4" i="1"/>
  <c r="F5" i="1"/>
  <c r="F6" i="1"/>
  <c r="F7" i="1"/>
  <c r="F8" i="1"/>
  <c r="D59" i="1"/>
  <c r="D77" i="1" s="1"/>
  <c r="E60" i="1"/>
  <c r="E61" i="1"/>
  <c r="F63" i="1"/>
  <c r="F64" i="1"/>
  <c r="E73" i="1"/>
  <c r="E76" i="1"/>
  <c r="D174" i="1"/>
  <c r="D227" i="1"/>
  <c r="E227" i="1"/>
  <c r="F231" i="1"/>
  <c r="F250" i="1"/>
  <c r="D261" i="1"/>
  <c r="D263" i="1"/>
  <c r="D265" i="1"/>
  <c r="D310" i="1"/>
  <c r="D329" i="1"/>
  <c r="D334" i="1"/>
  <c r="D336" i="1"/>
  <c r="D343" i="1"/>
  <c r="D372" i="1"/>
  <c r="D433" i="1"/>
  <c r="F619" i="1"/>
  <c r="D944" i="1"/>
  <c r="D949" i="1" s="1"/>
  <c r="F945" i="1"/>
  <c r="F949" i="1" s="1"/>
  <c r="F1215" i="1"/>
  <c r="F1235" i="1" s="1"/>
  <c r="D1223" i="1"/>
  <c r="D1235" i="1" s="1"/>
  <c r="F1263" i="1"/>
  <c r="F1271" i="1" s="1"/>
  <c r="D1265" i="1"/>
  <c r="D1271" i="1" s="1"/>
  <c r="D1328" i="1"/>
  <c r="D1329" i="1"/>
  <c r="D1330" i="1"/>
  <c r="D1334" i="1"/>
  <c r="D1336" i="1"/>
  <c r="D1338" i="1"/>
  <c r="D1339" i="1"/>
  <c r="F1349" i="1"/>
  <c r="F1350" i="1"/>
  <c r="D1412" i="1"/>
  <c r="D1426" i="1" s="1"/>
  <c r="F1418" i="1"/>
  <c r="F1426" i="1" s="1"/>
  <c r="D1512" i="1"/>
  <c r="D1523" i="1" s="1"/>
  <c r="D1566" i="1"/>
  <c r="D1580" i="1" s="1"/>
  <c r="F1569" i="1"/>
  <c r="F1580" i="1" s="1"/>
  <c r="F1620" i="1"/>
  <c r="F1622" i="1"/>
  <c r="F1623" i="1"/>
  <c r="D1624" i="1"/>
  <c r="D1626" i="1"/>
  <c r="D1627" i="1"/>
  <c r="E1632" i="1"/>
  <c r="E1645" i="1"/>
  <c r="E1646" i="1"/>
  <c r="D1647" i="1"/>
  <c r="D1648" i="1"/>
  <c r="D1732" i="1"/>
  <c r="D1734" i="1"/>
  <c r="D1737" i="1"/>
  <c r="D1766" i="1"/>
  <c r="D1772" i="1"/>
  <c r="F1782" i="1"/>
  <c r="F1783" i="1"/>
  <c r="E1784" i="1"/>
  <c r="E1785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D1821" i="1"/>
  <c r="D1835" i="1" s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F1837" i="1"/>
  <c r="F1838" i="1"/>
  <c r="F1839" i="1"/>
  <c r="F1840" i="1"/>
  <c r="D1847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I5" i="7"/>
  <c r="I6" i="7"/>
  <c r="C367" i="4"/>
  <c r="C1491" i="4" s="1"/>
  <c r="H1464" i="4"/>
  <c r="H1465" i="4"/>
  <c r="H1466" i="4"/>
  <c r="H1467" i="4"/>
  <c r="H1468" i="4"/>
  <c r="H1469" i="4"/>
  <c r="H1470" i="4"/>
  <c r="H1471" i="4"/>
  <c r="H1472" i="4"/>
  <c r="H1473" i="4"/>
  <c r="H1474" i="4"/>
  <c r="H1475" i="4"/>
  <c r="I1476" i="4"/>
  <c r="I1477" i="4"/>
  <c r="I1478" i="4"/>
  <c r="I1479" i="4"/>
  <c r="I1480" i="4"/>
  <c r="H1481" i="4"/>
  <c r="H1482" i="4"/>
  <c r="H1483" i="4"/>
  <c r="H1484" i="4"/>
  <c r="H1485" i="4"/>
  <c r="H1486" i="4"/>
  <c r="K39" i="4"/>
  <c r="K100" i="4"/>
  <c r="K144" i="4"/>
  <c r="K222" i="4"/>
  <c r="K272" i="4"/>
  <c r="K321" i="4"/>
  <c r="K367" i="4"/>
  <c r="K375" i="4"/>
  <c r="K691" i="4"/>
  <c r="K902" i="4"/>
  <c r="K926" i="4"/>
  <c r="K950" i="4"/>
  <c r="K975" i="4"/>
  <c r="K1094" i="4"/>
  <c r="K1214" i="4"/>
  <c r="K1235" i="4"/>
  <c r="K1321" i="4"/>
  <c r="K1350" i="4"/>
  <c r="K1369" i="4"/>
  <c r="K1403" i="4"/>
  <c r="K1433" i="4"/>
  <c r="K1462" i="4"/>
  <c r="K1489" i="4" s="1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9" i="4"/>
  <c r="I370" i="4"/>
  <c r="I371" i="4"/>
  <c r="I372" i="4"/>
  <c r="I373" i="4"/>
  <c r="I374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11" i="4"/>
  <c r="I412" i="4"/>
  <c r="I413" i="4"/>
  <c r="I414" i="4"/>
  <c r="I415" i="4"/>
  <c r="I416" i="4"/>
  <c r="I417" i="4"/>
  <c r="I418" i="4"/>
  <c r="I419" i="4"/>
  <c r="I420" i="4"/>
  <c r="I422" i="4"/>
  <c r="I423" i="4"/>
  <c r="I424" i="4"/>
  <c r="I425" i="4"/>
  <c r="I426" i="4"/>
  <c r="I427" i="4"/>
  <c r="I428" i="4"/>
  <c r="I429" i="4"/>
  <c r="I430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20" i="4"/>
  <c r="J721" i="4"/>
  <c r="J722" i="4"/>
  <c r="J723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9" i="4"/>
  <c r="I812" i="4"/>
  <c r="I813" i="4"/>
  <c r="I814" i="4"/>
  <c r="I816" i="4"/>
  <c r="I817" i="4"/>
  <c r="I818" i="4"/>
  <c r="I819" i="4"/>
  <c r="I820" i="4"/>
  <c r="I821" i="4"/>
  <c r="I823" i="4"/>
  <c r="I824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3" i="4"/>
  <c r="J864" i="4"/>
  <c r="J865" i="4"/>
  <c r="J866" i="4"/>
  <c r="J867" i="4"/>
  <c r="J868" i="4"/>
  <c r="I871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902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H967" i="4"/>
  <c r="H968" i="4"/>
  <c r="H969" i="4"/>
  <c r="H970" i="4"/>
  <c r="H971" i="4"/>
  <c r="H972" i="4"/>
  <c r="H973" i="4"/>
  <c r="H974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H1216" i="4"/>
  <c r="H1217" i="4"/>
  <c r="H1218" i="4"/>
  <c r="H1219" i="4"/>
  <c r="H1220" i="4"/>
  <c r="H1221" i="4"/>
  <c r="H1222" i="4"/>
  <c r="H1223" i="4"/>
  <c r="H1224" i="4"/>
  <c r="H1225" i="4"/>
  <c r="H1226" i="4"/>
  <c r="H1227" i="4"/>
  <c r="H1228" i="4"/>
  <c r="H1229" i="4"/>
  <c r="H1230" i="4"/>
  <c r="H1231" i="4"/>
  <c r="H1232" i="4"/>
  <c r="H1233" i="4"/>
  <c r="H1234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30" i="4"/>
  <c r="I1431" i="4"/>
  <c r="I1432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F968" i="4"/>
  <c r="F969" i="4"/>
  <c r="F970" i="4"/>
  <c r="F971" i="4"/>
  <c r="F972" i="4"/>
  <c r="F973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74" i="4"/>
  <c r="G975" i="4"/>
  <c r="F23" i="4"/>
  <c r="E29" i="4"/>
  <c r="F36" i="4"/>
  <c r="F37" i="4"/>
  <c r="F38" i="4"/>
  <c r="F43" i="4"/>
  <c r="D46" i="4"/>
  <c r="F47" i="4"/>
  <c r="F50" i="4"/>
  <c r="F51" i="4"/>
  <c r="F52" i="4"/>
  <c r="F54" i="4"/>
  <c r="F55" i="4"/>
  <c r="F56" i="4"/>
  <c r="E61" i="4"/>
  <c r="E62" i="4"/>
  <c r="E63" i="4"/>
  <c r="E64" i="4"/>
  <c r="F89" i="4"/>
  <c r="F90" i="4"/>
  <c r="F91" i="4"/>
  <c r="F98" i="4"/>
  <c r="F99" i="4"/>
  <c r="F102" i="4"/>
  <c r="F103" i="4"/>
  <c r="F104" i="4"/>
  <c r="F105" i="4"/>
  <c r="F118" i="4"/>
  <c r="F126" i="4"/>
  <c r="F133" i="4"/>
  <c r="F135" i="4"/>
  <c r="F136" i="4"/>
  <c r="F137" i="4"/>
  <c r="F141" i="4"/>
  <c r="F142" i="4"/>
  <c r="F143" i="4"/>
  <c r="F146" i="4"/>
  <c r="F147" i="4"/>
  <c r="E153" i="4"/>
  <c r="F156" i="4"/>
  <c r="F157" i="4"/>
  <c r="F159" i="4"/>
  <c r="F160" i="4"/>
  <c r="F179" i="4"/>
  <c r="F181" i="4"/>
  <c r="F182" i="4"/>
  <c r="F188" i="4"/>
  <c r="F189" i="4"/>
  <c r="F190" i="4"/>
  <c r="F191" i="4"/>
  <c r="F192" i="4"/>
  <c r="F193" i="4"/>
  <c r="F194" i="4"/>
  <c r="F199" i="4"/>
  <c r="F200" i="4"/>
  <c r="F201" i="4"/>
  <c r="F202" i="4"/>
  <c r="F203" i="4"/>
  <c r="F206" i="4"/>
  <c r="F208" i="4"/>
  <c r="F209" i="4"/>
  <c r="F212" i="4"/>
  <c r="F213" i="4"/>
  <c r="F218" i="4"/>
  <c r="F220" i="4"/>
  <c r="F221" i="4"/>
  <c r="F224" i="4"/>
  <c r="F225" i="4"/>
  <c r="E231" i="4"/>
  <c r="E243" i="4"/>
  <c r="F244" i="4"/>
  <c r="F266" i="4"/>
  <c r="E268" i="4"/>
  <c r="F274" i="4"/>
  <c r="E280" i="4"/>
  <c r="E288" i="4"/>
  <c r="E301" i="4"/>
  <c r="F316" i="4"/>
  <c r="F317" i="4"/>
  <c r="F323" i="4"/>
  <c r="F324" i="4"/>
  <c r="F334" i="4"/>
  <c r="F335" i="4"/>
  <c r="F337" i="4"/>
  <c r="F338" i="4"/>
  <c r="F341" i="4"/>
  <c r="E348" i="4"/>
  <c r="F355" i="4"/>
  <c r="F358" i="4"/>
  <c r="F359" i="4"/>
  <c r="F360" i="4"/>
  <c r="F369" i="4"/>
  <c r="F370" i="4"/>
  <c r="F371" i="4"/>
  <c r="F372" i="4"/>
  <c r="F374" i="4"/>
  <c r="F377" i="4"/>
  <c r="F378" i="4"/>
  <c r="F379" i="4"/>
  <c r="F382" i="4"/>
  <c r="F385" i="4"/>
  <c r="F386" i="4"/>
  <c r="F387" i="4"/>
  <c r="F388" i="4"/>
  <c r="F389" i="4"/>
  <c r="F390" i="4"/>
  <c r="F392" i="4"/>
  <c r="F393" i="4"/>
  <c r="F394" i="4"/>
  <c r="F395" i="4"/>
  <c r="F398" i="4"/>
  <c r="F399" i="4"/>
  <c r="E404" i="4"/>
  <c r="F407" i="4"/>
  <c r="F408" i="4"/>
  <c r="F411" i="4"/>
  <c r="F412" i="4"/>
  <c r="F436" i="4"/>
  <c r="F437" i="4"/>
  <c r="F447" i="4"/>
  <c r="F448" i="4"/>
  <c r="F449" i="4"/>
  <c r="F452" i="4"/>
  <c r="F453" i="4"/>
  <c r="F491" i="4"/>
  <c r="F492" i="4"/>
  <c r="F493" i="4"/>
  <c r="F494" i="4"/>
  <c r="F495" i="4"/>
  <c r="F497" i="4"/>
  <c r="F501" i="4"/>
  <c r="F504" i="4"/>
  <c r="F505" i="4"/>
  <c r="F530" i="4"/>
  <c r="F531" i="4"/>
  <c r="F543" i="4"/>
  <c r="F544" i="4"/>
  <c r="F546" i="4"/>
  <c r="F548" i="4"/>
  <c r="F549" i="4"/>
  <c r="F552" i="4"/>
  <c r="F553" i="4"/>
  <c r="F593" i="4"/>
  <c r="F594" i="4"/>
  <c r="F599" i="4"/>
  <c r="F601" i="4"/>
  <c r="F603" i="4"/>
  <c r="F604" i="4"/>
  <c r="F607" i="4"/>
  <c r="F608" i="4"/>
  <c r="F640" i="4"/>
  <c r="F641" i="4"/>
  <c r="F643" i="4"/>
  <c r="F645" i="4"/>
  <c r="F646" i="4"/>
  <c r="F647" i="4"/>
  <c r="F648" i="4"/>
  <c r="F654" i="4"/>
  <c r="F655" i="4"/>
  <c r="F656" i="4"/>
  <c r="F657" i="4"/>
  <c r="F658" i="4"/>
  <c r="F659" i="4"/>
  <c r="F662" i="4"/>
  <c r="F664" i="4"/>
  <c r="F665" i="4"/>
  <c r="F666" i="4"/>
  <c r="F667" i="4"/>
  <c r="F668" i="4"/>
  <c r="F669" i="4"/>
  <c r="F670" i="4"/>
  <c r="F671" i="4"/>
  <c r="F672" i="4"/>
  <c r="F673" i="4"/>
  <c r="F682" i="4"/>
  <c r="F690" i="4"/>
  <c r="F695" i="4"/>
  <c r="F697" i="4"/>
  <c r="F698" i="4"/>
  <c r="F701" i="4"/>
  <c r="E702" i="4"/>
  <c r="E704" i="4"/>
  <c r="F711" i="4"/>
  <c r="F712" i="4"/>
  <c r="F714" i="4"/>
  <c r="E715" i="4"/>
  <c r="E716" i="4"/>
  <c r="F721" i="4"/>
  <c r="E722" i="4"/>
  <c r="E723" i="4"/>
  <c r="F726" i="4"/>
  <c r="F729" i="4"/>
  <c r="F730" i="4"/>
  <c r="F731" i="4"/>
  <c r="F741" i="4"/>
  <c r="F742" i="4"/>
  <c r="E747" i="4"/>
  <c r="F760" i="4"/>
  <c r="F761" i="4"/>
  <c r="F762" i="4"/>
  <c r="F766" i="4"/>
  <c r="F767" i="4"/>
  <c r="F769" i="4"/>
  <c r="E770" i="4"/>
  <c r="F771" i="4"/>
  <c r="E777" i="4"/>
  <c r="E778" i="4"/>
  <c r="E779" i="4"/>
  <c r="E782" i="4"/>
  <c r="E783" i="4"/>
  <c r="E800" i="4"/>
  <c r="E803" i="4"/>
  <c r="F804" i="4"/>
  <c r="F805" i="4"/>
  <c r="F806" i="4"/>
  <c r="F812" i="4"/>
  <c r="F813" i="4"/>
  <c r="F814" i="4"/>
  <c r="F817" i="4"/>
  <c r="F819" i="4"/>
  <c r="F821" i="4"/>
  <c r="F823" i="4"/>
  <c r="F824" i="4"/>
  <c r="E826" i="4"/>
  <c r="F833" i="4"/>
  <c r="F842" i="4"/>
  <c r="F843" i="4"/>
  <c r="F845" i="4"/>
  <c r="F846" i="4"/>
  <c r="F849" i="4"/>
  <c r="F850" i="4"/>
  <c r="F855" i="4"/>
  <c r="E857" i="4"/>
  <c r="E858" i="4"/>
  <c r="F871" i="4"/>
  <c r="E873" i="4"/>
  <c r="F892" i="4"/>
  <c r="F893" i="4"/>
  <c r="F897" i="4"/>
  <c r="F898" i="4"/>
  <c r="F902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8" i="4"/>
  <c r="F949" i="4"/>
  <c r="F977" i="4"/>
  <c r="F978" i="4"/>
  <c r="F979" i="4"/>
  <c r="F980" i="4"/>
  <c r="E1016" i="4"/>
  <c r="F1017" i="4"/>
  <c r="F1018" i="4"/>
  <c r="F1023" i="4"/>
  <c r="F1024" i="4"/>
  <c r="F1027" i="4"/>
  <c r="F1028" i="4"/>
  <c r="F1029" i="4"/>
  <c r="F1031" i="4"/>
  <c r="F1033" i="4"/>
  <c r="F1035" i="4"/>
  <c r="F1036" i="4"/>
  <c r="F1037" i="4"/>
  <c r="F1039" i="4"/>
  <c r="F1059" i="4"/>
  <c r="F1060" i="4"/>
  <c r="F1075" i="4"/>
  <c r="F1079" i="4"/>
  <c r="F1086" i="4"/>
  <c r="F1091" i="4"/>
  <c r="F1092" i="4"/>
  <c r="F1093" i="4"/>
  <c r="F1096" i="4"/>
  <c r="F1097" i="4"/>
  <c r="F1098" i="4"/>
  <c r="F1099" i="4"/>
  <c r="F1100" i="4"/>
  <c r="F1101" i="4"/>
  <c r="F1113" i="4"/>
  <c r="F1114" i="4"/>
  <c r="F1115" i="4"/>
  <c r="F1116" i="4"/>
  <c r="E1119" i="4"/>
  <c r="E1127" i="4"/>
  <c r="E1128" i="4"/>
  <c r="E1131" i="4"/>
  <c r="F1134" i="4"/>
  <c r="F1135" i="4"/>
  <c r="F1136" i="4"/>
  <c r="F1137" i="4"/>
  <c r="F1138" i="4"/>
  <c r="F1140" i="4"/>
  <c r="F1144" i="4"/>
  <c r="F1145" i="4"/>
  <c r="F1146" i="4"/>
  <c r="F1147" i="4"/>
  <c r="F1153" i="4"/>
  <c r="F1154" i="4"/>
  <c r="F1173" i="4"/>
  <c r="D1175" i="4"/>
  <c r="F1178" i="4"/>
  <c r="F1179" i="4"/>
  <c r="F1180" i="4"/>
  <c r="F1181" i="4"/>
  <c r="F1182" i="4"/>
  <c r="F1187" i="4"/>
  <c r="F1190" i="4"/>
  <c r="F1194" i="4"/>
  <c r="F1196" i="4"/>
  <c r="F1197" i="4"/>
  <c r="F1198" i="4"/>
  <c r="F1199" i="4"/>
  <c r="F1200" i="4"/>
  <c r="F1201" i="4"/>
  <c r="F1206" i="4"/>
  <c r="F1209" i="4"/>
  <c r="F1210" i="4"/>
  <c r="F1213" i="4"/>
  <c r="F1216" i="4"/>
  <c r="F1217" i="4"/>
  <c r="F1219" i="4"/>
  <c r="F1220" i="4"/>
  <c r="F1221" i="4"/>
  <c r="F1222" i="4"/>
  <c r="F1223" i="4"/>
  <c r="F1224" i="4"/>
  <c r="F1225" i="4"/>
  <c r="F1226" i="4"/>
  <c r="F1227" i="4"/>
  <c r="F1228" i="4"/>
  <c r="F1229" i="4"/>
  <c r="F1231" i="4"/>
  <c r="F1232" i="4"/>
  <c r="F1237" i="4"/>
  <c r="F1238" i="4"/>
  <c r="F1239" i="4"/>
  <c r="F1240" i="4"/>
  <c r="F1241" i="4"/>
  <c r="F1242" i="4"/>
  <c r="E1243" i="4"/>
  <c r="F1245" i="4"/>
  <c r="F1246" i="4"/>
  <c r="F1249" i="4"/>
  <c r="F1250" i="4"/>
  <c r="F1251" i="4"/>
  <c r="F1252" i="4"/>
  <c r="F1253" i="4"/>
  <c r="F1254" i="4"/>
  <c r="F1255" i="4"/>
  <c r="F1358" i="4"/>
  <c r="F1359" i="4"/>
  <c r="F1361" i="4"/>
  <c r="F1365" i="4"/>
  <c r="F1368" i="4"/>
  <c r="F1373" i="4"/>
  <c r="F1374" i="4"/>
  <c r="F1375" i="4"/>
  <c r="F1381" i="4"/>
  <c r="F1382" i="4"/>
  <c r="F1383" i="4"/>
  <c r="F1387" i="4"/>
  <c r="F1402" i="4"/>
  <c r="F1410" i="4"/>
  <c r="F1414" i="4"/>
  <c r="F1443" i="4"/>
  <c r="F1444" i="4"/>
  <c r="E18" i="4"/>
  <c r="E19" i="4"/>
  <c r="E21" i="4"/>
  <c r="E27" i="4"/>
  <c r="E28" i="4"/>
  <c r="D30" i="4"/>
  <c r="E31" i="4"/>
  <c r="E32" i="4"/>
  <c r="E33" i="4"/>
  <c r="E34" i="4"/>
  <c r="E35" i="4"/>
  <c r="E48" i="4"/>
  <c r="E49" i="4"/>
  <c r="E57" i="4"/>
  <c r="E58" i="4"/>
  <c r="E59" i="4"/>
  <c r="E60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92" i="4"/>
  <c r="E93" i="4"/>
  <c r="E94" i="4"/>
  <c r="E95" i="4"/>
  <c r="E96" i="4"/>
  <c r="E97" i="4"/>
  <c r="E106" i="4"/>
  <c r="E107" i="4"/>
  <c r="E108" i="4"/>
  <c r="E109" i="4"/>
  <c r="E110" i="4"/>
  <c r="E111" i="4"/>
  <c r="E112" i="4"/>
  <c r="E113" i="4"/>
  <c r="E114" i="4"/>
  <c r="E116" i="4"/>
  <c r="E117" i="4"/>
  <c r="E119" i="4"/>
  <c r="E120" i="4"/>
  <c r="E121" i="4"/>
  <c r="E122" i="4"/>
  <c r="E123" i="4"/>
  <c r="E127" i="4"/>
  <c r="E128" i="4"/>
  <c r="E129" i="4"/>
  <c r="E130" i="4"/>
  <c r="E131" i="4"/>
  <c r="E132" i="4"/>
  <c r="E134" i="4"/>
  <c r="E138" i="4"/>
  <c r="E139" i="4"/>
  <c r="E140" i="4"/>
  <c r="E148" i="4"/>
  <c r="E149" i="4"/>
  <c r="E150" i="4"/>
  <c r="E151" i="4"/>
  <c r="E152" i="4"/>
  <c r="E154" i="4"/>
  <c r="E155" i="4"/>
  <c r="E158" i="4"/>
  <c r="E161" i="4"/>
  <c r="E162" i="4"/>
  <c r="E163" i="4"/>
  <c r="E164" i="4"/>
  <c r="E165" i="4"/>
  <c r="E166" i="4"/>
  <c r="E167" i="4"/>
  <c r="E168" i="4"/>
  <c r="E169" i="4"/>
  <c r="E170" i="4"/>
  <c r="E174" i="4"/>
  <c r="E175" i="4"/>
  <c r="E176" i="4"/>
  <c r="E177" i="4"/>
  <c r="E178" i="4"/>
  <c r="E180" i="4"/>
  <c r="E183" i="4"/>
  <c r="E184" i="4"/>
  <c r="E185" i="4"/>
  <c r="E195" i="4"/>
  <c r="E196" i="4"/>
  <c r="E197" i="4"/>
  <c r="E198" i="4"/>
  <c r="D204" i="4"/>
  <c r="E207" i="4"/>
  <c r="E210" i="4"/>
  <c r="E211" i="4"/>
  <c r="E214" i="4"/>
  <c r="E215" i="4"/>
  <c r="E216" i="4"/>
  <c r="E219" i="4"/>
  <c r="E226" i="4"/>
  <c r="E227" i="4"/>
  <c r="E228" i="4"/>
  <c r="E229" i="4"/>
  <c r="E230" i="4"/>
  <c r="E232" i="4"/>
  <c r="E233" i="4"/>
  <c r="E234" i="4"/>
  <c r="E235" i="4"/>
  <c r="E236" i="4"/>
  <c r="E237" i="4"/>
  <c r="E238" i="4"/>
  <c r="E239" i="4"/>
  <c r="E240" i="4"/>
  <c r="E241" i="4"/>
  <c r="E242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9" i="4"/>
  <c r="E260" i="4"/>
  <c r="E261" i="4"/>
  <c r="E263" i="4"/>
  <c r="E264" i="4"/>
  <c r="E265" i="4"/>
  <c r="E267" i="4"/>
  <c r="E269" i="4"/>
  <c r="E270" i="4"/>
  <c r="E271" i="4"/>
  <c r="E275" i="4"/>
  <c r="E276" i="4"/>
  <c r="E277" i="4"/>
  <c r="E278" i="4"/>
  <c r="E279" i="4"/>
  <c r="E281" i="4"/>
  <c r="E282" i="4"/>
  <c r="E283" i="4"/>
  <c r="E284" i="4"/>
  <c r="E285" i="4"/>
  <c r="E286" i="4"/>
  <c r="E287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2" i="4"/>
  <c r="E303" i="4"/>
  <c r="E304" i="4"/>
  <c r="E305" i="4"/>
  <c r="E307" i="4"/>
  <c r="E308" i="4"/>
  <c r="E309" i="4"/>
  <c r="E310" i="4"/>
  <c r="E312" i="4"/>
  <c r="E313" i="4"/>
  <c r="E314" i="4"/>
  <c r="E315" i="4"/>
  <c r="E318" i="4"/>
  <c r="E319" i="4"/>
  <c r="E320" i="4"/>
  <c r="E325" i="4"/>
  <c r="E326" i="4"/>
  <c r="E327" i="4"/>
  <c r="E328" i="4"/>
  <c r="E329" i="4"/>
  <c r="E330" i="4"/>
  <c r="E331" i="4"/>
  <c r="E332" i="4"/>
  <c r="E333" i="4"/>
  <c r="E339" i="4"/>
  <c r="E340" i="4"/>
  <c r="E342" i="4"/>
  <c r="E343" i="4"/>
  <c r="E344" i="4"/>
  <c r="E345" i="4"/>
  <c r="E346" i="4"/>
  <c r="E347" i="4"/>
  <c r="E349" i="4"/>
  <c r="E350" i="4"/>
  <c r="E351" i="4"/>
  <c r="E352" i="4"/>
  <c r="E353" i="4"/>
  <c r="E354" i="4"/>
  <c r="E356" i="4"/>
  <c r="E357" i="4"/>
  <c r="E361" i="4"/>
  <c r="E362" i="4"/>
  <c r="E364" i="4"/>
  <c r="E365" i="4"/>
  <c r="E366" i="4"/>
  <c r="E380" i="4"/>
  <c r="E381" i="4"/>
  <c r="E383" i="4"/>
  <c r="E384" i="4"/>
  <c r="E391" i="4"/>
  <c r="E396" i="4"/>
  <c r="E397" i="4"/>
  <c r="E401" i="4"/>
  <c r="E402" i="4"/>
  <c r="E403" i="4"/>
  <c r="E413" i="4"/>
  <c r="E414" i="4"/>
  <c r="E415" i="4"/>
  <c r="E416" i="4"/>
  <c r="E417" i="4"/>
  <c r="E418" i="4"/>
  <c r="E419" i="4"/>
  <c r="E420" i="4"/>
  <c r="E422" i="4"/>
  <c r="E423" i="4"/>
  <c r="E424" i="4"/>
  <c r="E425" i="4"/>
  <c r="E426" i="4"/>
  <c r="E427" i="4"/>
  <c r="E428" i="4"/>
  <c r="E429" i="4"/>
  <c r="E430" i="4"/>
  <c r="E432" i="4"/>
  <c r="E433" i="4"/>
  <c r="E434" i="4"/>
  <c r="E438" i="4"/>
  <c r="E439" i="4"/>
  <c r="E440" i="4"/>
  <c r="E441" i="4"/>
  <c r="E442" i="4"/>
  <c r="E443" i="4"/>
  <c r="E444" i="4"/>
  <c r="E445" i="4"/>
  <c r="E446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6" i="4"/>
  <c r="E498" i="4"/>
  <c r="E500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2" i="4"/>
  <c r="E533" i="4"/>
  <c r="E534" i="4"/>
  <c r="E535" i="4"/>
  <c r="E536" i="4"/>
  <c r="E537" i="4"/>
  <c r="E538" i="4"/>
  <c r="E539" i="4"/>
  <c r="E540" i="4"/>
  <c r="E541" i="4"/>
  <c r="E542" i="4"/>
  <c r="E545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5" i="4"/>
  <c r="E596" i="4"/>
  <c r="E597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9" i="4"/>
  <c r="E650" i="4"/>
  <c r="E651" i="4"/>
  <c r="F660" i="4"/>
  <c r="F661" i="4"/>
  <c r="E674" i="4"/>
  <c r="E675" i="4"/>
  <c r="E676" i="4"/>
  <c r="E677" i="4"/>
  <c r="E678" i="4"/>
  <c r="E679" i="4"/>
  <c r="E680" i="4"/>
  <c r="E681" i="4"/>
  <c r="E684" i="4"/>
  <c r="E685" i="4"/>
  <c r="E686" i="4"/>
  <c r="E687" i="4"/>
  <c r="E688" i="4"/>
  <c r="E689" i="4"/>
  <c r="E696" i="4"/>
  <c r="E699" i="4"/>
  <c r="E700" i="4"/>
  <c r="E705" i="4"/>
  <c r="E706" i="4"/>
  <c r="E707" i="4"/>
  <c r="E708" i="4"/>
  <c r="E709" i="4"/>
  <c r="E713" i="4"/>
  <c r="E717" i="4"/>
  <c r="E718" i="4"/>
  <c r="E720" i="4"/>
  <c r="E733" i="4"/>
  <c r="E734" i="4"/>
  <c r="E735" i="4"/>
  <c r="E736" i="4"/>
  <c r="E737" i="4"/>
  <c r="E738" i="4"/>
  <c r="E739" i="4"/>
  <c r="E740" i="4"/>
  <c r="D749" i="4"/>
  <c r="E753" i="4"/>
  <c r="E754" i="4"/>
  <c r="E755" i="4"/>
  <c r="E756" i="4"/>
  <c r="E757" i="4"/>
  <c r="E758" i="4"/>
  <c r="E759" i="4"/>
  <c r="E763" i="4"/>
  <c r="E764" i="4"/>
  <c r="E765" i="4"/>
  <c r="E773" i="4"/>
  <c r="E780" i="4"/>
  <c r="E781" i="4"/>
  <c r="E784" i="4"/>
  <c r="E785" i="4"/>
  <c r="E786" i="4"/>
  <c r="E787" i="4"/>
  <c r="E788" i="4"/>
  <c r="E789" i="4"/>
  <c r="E790" i="4"/>
  <c r="E793" i="4"/>
  <c r="E794" i="4"/>
  <c r="E795" i="4"/>
  <c r="E796" i="4"/>
  <c r="E797" i="4"/>
  <c r="E798" i="4"/>
  <c r="E799" i="4"/>
  <c r="E801" i="4"/>
  <c r="E802" i="4"/>
  <c r="E818" i="4"/>
  <c r="E820" i="4"/>
  <c r="E827" i="4"/>
  <c r="E828" i="4"/>
  <c r="E829" i="4"/>
  <c r="E830" i="4"/>
  <c r="E831" i="4"/>
  <c r="E832" i="4"/>
  <c r="F835" i="4"/>
  <c r="F836" i="4"/>
  <c r="F837" i="4"/>
  <c r="F838" i="4"/>
  <c r="F839" i="4"/>
  <c r="E848" i="4"/>
  <c r="D854" i="4"/>
  <c r="E856" i="4"/>
  <c r="E859" i="4"/>
  <c r="E860" i="4"/>
  <c r="D867" i="4"/>
  <c r="D868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F894" i="4"/>
  <c r="F895" i="4"/>
  <c r="F945" i="4"/>
  <c r="F946" i="4"/>
  <c r="F947" i="4"/>
  <c r="E981" i="4"/>
  <c r="E982" i="4"/>
  <c r="E983" i="4"/>
  <c r="E984" i="4"/>
  <c r="E985" i="4"/>
  <c r="D986" i="4"/>
  <c r="D987" i="4"/>
  <c r="E988" i="4"/>
  <c r="D989" i="4"/>
  <c r="E990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6" i="4"/>
  <c r="E1007" i="4"/>
  <c r="E1008" i="4"/>
  <c r="E1019" i="4"/>
  <c r="E1020" i="4"/>
  <c r="E1021" i="4"/>
  <c r="E1022" i="4"/>
  <c r="E1025" i="4"/>
  <c r="E1026" i="4"/>
  <c r="E1030" i="4"/>
  <c r="E1032" i="4"/>
  <c r="F1034" i="4"/>
  <c r="E1038" i="4"/>
  <c r="E1040" i="4"/>
  <c r="E1041" i="4"/>
  <c r="E1042" i="4"/>
  <c r="E1043" i="4"/>
  <c r="E1044" i="4"/>
  <c r="E1045" i="4"/>
  <c r="E1046" i="4"/>
  <c r="E1048" i="4"/>
  <c r="E1049" i="4"/>
  <c r="F1050" i="4"/>
  <c r="E1051" i="4"/>
  <c r="E1052" i="4"/>
  <c r="E1053" i="4"/>
  <c r="E1054" i="4"/>
  <c r="E1055" i="4"/>
  <c r="E1056" i="4"/>
  <c r="E1057" i="4"/>
  <c r="E1058" i="4"/>
  <c r="E1061" i="4"/>
  <c r="E1062" i="4"/>
  <c r="F1063" i="4"/>
  <c r="F1064" i="4"/>
  <c r="E1065" i="4"/>
  <c r="E1066" i="4"/>
  <c r="E1067" i="4"/>
  <c r="E1068" i="4"/>
  <c r="E1070" i="4"/>
  <c r="E1071" i="4"/>
  <c r="E1073" i="4"/>
  <c r="E1074" i="4"/>
  <c r="E1076" i="4"/>
  <c r="E1077" i="4"/>
  <c r="E1078" i="4"/>
  <c r="E1080" i="4"/>
  <c r="E1081" i="4"/>
  <c r="E1082" i="4"/>
  <c r="E1083" i="4"/>
  <c r="E1084" i="4"/>
  <c r="E1085" i="4"/>
  <c r="E1089" i="4"/>
  <c r="E1090" i="4"/>
  <c r="E1102" i="4"/>
  <c r="E1103" i="4"/>
  <c r="E1105" i="4"/>
  <c r="E1106" i="4"/>
  <c r="E1107" i="4"/>
  <c r="E1108" i="4"/>
  <c r="E1109" i="4"/>
  <c r="E1110" i="4"/>
  <c r="E1111" i="4"/>
  <c r="E1112" i="4"/>
  <c r="E1117" i="4"/>
  <c r="E1118" i="4"/>
  <c r="E1120" i="4"/>
  <c r="E1121" i="4"/>
  <c r="E1122" i="4"/>
  <c r="E1123" i="4"/>
  <c r="E1124" i="4"/>
  <c r="E1125" i="4"/>
  <c r="E1126" i="4"/>
  <c r="E1129" i="4"/>
  <c r="E1130" i="4"/>
  <c r="E1133" i="4"/>
  <c r="D1142" i="4"/>
  <c r="D1152" i="4"/>
  <c r="E1155" i="4"/>
  <c r="D1157" i="4"/>
  <c r="E1158" i="4"/>
  <c r="E1159" i="4"/>
  <c r="F1162" i="4"/>
  <c r="F1172" i="4"/>
  <c r="E1174" i="4"/>
  <c r="E1176" i="4"/>
  <c r="E1177" i="4"/>
  <c r="E1183" i="4"/>
  <c r="F1185" i="4"/>
  <c r="F1186" i="4"/>
  <c r="E1188" i="4"/>
  <c r="E1191" i="4"/>
  <c r="F1192" i="4"/>
  <c r="E1202" i="4"/>
  <c r="E1203" i="4"/>
  <c r="E1204" i="4"/>
  <c r="E1205" i="4"/>
  <c r="E1207" i="4"/>
  <c r="E1208" i="4"/>
  <c r="E1211" i="4"/>
  <c r="E1212" i="4"/>
  <c r="F1218" i="4"/>
  <c r="F1230" i="4"/>
  <c r="F1233" i="4"/>
  <c r="F1234" i="4"/>
  <c r="E1244" i="4"/>
  <c r="E1248" i="4"/>
  <c r="E1323" i="4"/>
  <c r="E1350" i="4" s="1"/>
  <c r="E1363" i="4"/>
  <c r="E1364" i="4"/>
  <c r="E1376" i="4"/>
  <c r="E1377" i="4"/>
  <c r="E1378" i="4"/>
  <c r="E1379" i="4"/>
  <c r="E1380" i="4"/>
  <c r="E1384" i="4"/>
  <c r="E1385" i="4"/>
  <c r="E1389" i="4"/>
  <c r="E1390" i="4"/>
  <c r="E1391" i="4"/>
  <c r="E1392" i="4"/>
  <c r="E1394" i="4"/>
  <c r="E1397" i="4"/>
  <c r="E1398" i="4"/>
  <c r="E1399" i="4"/>
  <c r="E1400" i="4"/>
  <c r="E1401" i="4"/>
  <c r="E1406" i="4"/>
  <c r="E1407" i="4"/>
  <c r="E1408" i="4"/>
  <c r="E1409" i="4"/>
  <c r="E1411" i="4"/>
  <c r="E1412" i="4"/>
  <c r="E1413" i="4"/>
  <c r="E1415" i="4"/>
  <c r="E1416" i="4"/>
  <c r="E1417" i="4"/>
  <c r="E1418" i="4"/>
  <c r="E1419" i="4"/>
  <c r="E1421" i="4"/>
  <c r="E1423" i="4"/>
  <c r="E1424" i="4"/>
  <c r="E1425" i="4"/>
  <c r="E1426" i="4"/>
  <c r="E1436" i="4"/>
  <c r="E1437" i="4"/>
  <c r="E1438" i="4"/>
  <c r="E1439" i="4"/>
  <c r="E1440" i="4"/>
  <c r="E1441" i="4"/>
  <c r="E1442" i="4"/>
  <c r="E1445" i="4"/>
  <c r="E1446" i="4"/>
  <c r="E1447" i="4"/>
  <c r="E1448" i="4"/>
  <c r="E1449" i="4"/>
  <c r="E1451" i="4"/>
  <c r="E1453" i="4"/>
  <c r="E1454" i="4"/>
  <c r="E1455" i="4"/>
  <c r="E1456" i="4"/>
  <c r="E1457" i="4"/>
  <c r="E1458" i="4"/>
  <c r="E1459" i="4"/>
  <c r="E1460" i="4"/>
  <c r="E1461" i="4"/>
  <c r="F15" i="4"/>
  <c r="D16" i="4"/>
  <c r="D17" i="4"/>
  <c r="D20" i="4"/>
  <c r="D22" i="4"/>
  <c r="D44" i="4"/>
  <c r="D45" i="4"/>
  <c r="F53" i="4"/>
  <c r="D65" i="4"/>
  <c r="D66" i="4"/>
  <c r="D67" i="4"/>
  <c r="D68" i="4"/>
  <c r="D115" i="4"/>
  <c r="D124" i="4"/>
  <c r="F125" i="4"/>
  <c r="D171" i="4"/>
  <c r="D172" i="4"/>
  <c r="F173" i="4"/>
  <c r="D205" i="4"/>
  <c r="F217" i="4"/>
  <c r="D257" i="4"/>
  <c r="D258" i="4"/>
  <c r="D262" i="4"/>
  <c r="D306" i="4"/>
  <c r="D311" i="4"/>
  <c r="F336" i="4"/>
  <c r="D363" i="4"/>
  <c r="D367" i="4" s="1"/>
  <c r="E400" i="4"/>
  <c r="F435" i="4"/>
  <c r="F499" i="4"/>
  <c r="F547" i="4"/>
  <c r="D592" i="4"/>
  <c r="F598" i="4"/>
  <c r="D600" i="4"/>
  <c r="E602" i="4"/>
  <c r="F642" i="4"/>
  <c r="D644" i="4"/>
  <c r="D652" i="4" s="1"/>
  <c r="F663" i="4"/>
  <c r="F683" i="4"/>
  <c r="F710" i="4"/>
  <c r="D728" i="4"/>
  <c r="D732" i="4"/>
  <c r="D743" i="4"/>
  <c r="D744" i="4"/>
  <c r="D745" i="4"/>
  <c r="D746" i="4"/>
  <c r="D748" i="4"/>
  <c r="E768" i="4"/>
  <c r="D772" i="4"/>
  <c r="D775" i="4" s="1"/>
  <c r="D816" i="4"/>
  <c r="D840" i="4" s="1"/>
  <c r="D847" i="4"/>
  <c r="F851" i="4"/>
  <c r="D852" i="4"/>
  <c r="D853" i="4"/>
  <c r="D864" i="4"/>
  <c r="D865" i="4"/>
  <c r="D866" i="4"/>
  <c r="F896" i="4"/>
  <c r="D899" i="4" s="1"/>
  <c r="F991" i="4"/>
  <c r="D1004" i="4"/>
  <c r="F1005" i="4"/>
  <c r="D1009" i="4"/>
  <c r="D1010" i="4"/>
  <c r="D1011" i="4"/>
  <c r="D1012" i="4"/>
  <c r="D1013" i="4"/>
  <c r="D1014" i="4"/>
  <c r="D1015" i="4"/>
  <c r="D1047" i="4"/>
  <c r="D1069" i="4"/>
  <c r="F1072" i="4"/>
  <c r="D1087" i="4"/>
  <c r="F1088" i="4"/>
  <c r="D1104" i="4"/>
  <c r="F1132" i="4"/>
  <c r="F1139" i="4"/>
  <c r="F1141" i="4"/>
  <c r="D1143" i="4"/>
  <c r="D1148" i="4"/>
  <c r="D1149" i="4"/>
  <c r="D1150" i="4"/>
  <c r="D1151" i="4"/>
  <c r="D1160" i="4"/>
  <c r="D1161" i="4"/>
  <c r="D1163" i="4"/>
  <c r="D1164" i="4"/>
  <c r="E1165" i="4"/>
  <c r="E1166" i="4"/>
  <c r="E1167" i="4"/>
  <c r="D1168" i="4"/>
  <c r="E1169" i="4"/>
  <c r="D1170" i="4"/>
  <c r="D1171" i="4"/>
  <c r="F1184" i="4"/>
  <c r="D1189" i="4"/>
  <c r="D1193" i="4"/>
  <c r="D1195" i="4"/>
  <c r="F1247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2" i="4"/>
  <c r="D1353" i="4"/>
  <c r="D1354" i="4"/>
  <c r="D1355" i="4"/>
  <c r="D1356" i="4"/>
  <c r="D1357" i="4"/>
  <c r="D1360" i="4"/>
  <c r="D1362" i="4"/>
  <c r="D1366" i="4"/>
  <c r="D1367" i="4"/>
  <c r="F1388" i="4"/>
  <c r="D1393" i="4"/>
  <c r="D1403" i="4" s="1"/>
  <c r="E1395" i="4"/>
  <c r="F1396" i="4"/>
  <c r="D1420" i="4"/>
  <c r="D1433" i="4" s="1"/>
  <c r="F1422" i="4"/>
  <c r="D1450" i="4"/>
  <c r="D1462" i="4" s="1"/>
  <c r="F1452" i="4"/>
  <c r="E82" i="14"/>
  <c r="E141" i="14"/>
  <c r="E136" i="14"/>
  <c r="E62" i="14"/>
  <c r="E91" i="14"/>
  <c r="E98" i="14"/>
  <c r="E103" i="14"/>
  <c r="E108" i="14"/>
  <c r="E116" i="14"/>
  <c r="E122" i="14"/>
  <c r="E129" i="14"/>
  <c r="B19" i="22"/>
  <c r="D9" i="26" s="1"/>
  <c r="H20" i="7"/>
  <c r="H25" i="7"/>
  <c r="H29" i="7"/>
  <c r="H32" i="7"/>
  <c r="H36" i="7"/>
  <c r="H40" i="7"/>
  <c r="C158" i="8"/>
  <c r="C152" i="8"/>
  <c r="C143" i="8"/>
  <c r="C144" i="8" s="1"/>
  <c r="C140" i="8"/>
  <c r="C135" i="8"/>
  <c r="C132" i="8"/>
  <c r="C121" i="8"/>
  <c r="C113" i="8"/>
  <c r="C110" i="8"/>
  <c r="C101" i="8"/>
  <c r="C7" i="8"/>
  <c r="C23" i="8"/>
  <c r="C40" i="8"/>
  <c r="C55" i="8"/>
  <c r="C66" i="8"/>
  <c r="C82" i="8"/>
  <c r="C86" i="8"/>
  <c r="D107" i="14"/>
  <c r="D108" i="14" s="1"/>
  <c r="D96" i="14"/>
  <c r="D97" i="14"/>
  <c r="D95" i="14"/>
  <c r="D94" i="14"/>
  <c r="D38" i="14"/>
  <c r="D126" i="14"/>
  <c r="D127" i="14"/>
  <c r="D128" i="14"/>
  <c r="C129" i="14"/>
  <c r="D5" i="14"/>
  <c r="D6" i="14"/>
  <c r="D7" i="14"/>
  <c r="E7" i="14" s="1"/>
  <c r="D8" i="14"/>
  <c r="D9" i="14"/>
  <c r="D11" i="14"/>
  <c r="D12" i="14"/>
  <c r="D13" i="14"/>
  <c r="E13" i="14" s="1"/>
  <c r="D14" i="14"/>
  <c r="E14" i="14" s="1"/>
  <c r="D15" i="14"/>
  <c r="D16" i="14"/>
  <c r="D18" i="14"/>
  <c r="D19" i="14"/>
  <c r="D22" i="14"/>
  <c r="D23" i="14"/>
  <c r="D24" i="14"/>
  <c r="D25" i="14"/>
  <c r="D27" i="14"/>
  <c r="D28" i="14"/>
  <c r="D29" i="14"/>
  <c r="D30" i="14"/>
  <c r="E30" i="14" s="1"/>
  <c r="D31" i="14"/>
  <c r="E31" i="14" s="1"/>
  <c r="D32" i="14"/>
  <c r="D33" i="14"/>
  <c r="E33" i="14" s="1"/>
  <c r="D34" i="14"/>
  <c r="D35" i="14"/>
  <c r="D40" i="14"/>
  <c r="D41" i="14"/>
  <c r="D42" i="14"/>
  <c r="D43" i="14"/>
  <c r="D45" i="14"/>
  <c r="D46" i="14"/>
  <c r="D47" i="14"/>
  <c r="E47" i="14" s="1"/>
  <c r="E51" i="14" s="1"/>
  <c r="D48" i="14"/>
  <c r="D49" i="14"/>
  <c r="D50" i="14"/>
  <c r="D53" i="14"/>
  <c r="D54" i="14"/>
  <c r="D55" i="14"/>
  <c r="D56" i="14"/>
  <c r="D57" i="14"/>
  <c r="D58" i="14"/>
  <c r="D59" i="14"/>
  <c r="D60" i="14"/>
  <c r="D61" i="14"/>
  <c r="D67" i="14"/>
  <c r="D68" i="14"/>
  <c r="D69" i="14"/>
  <c r="D70" i="14"/>
  <c r="D71" i="14"/>
  <c r="D72" i="14"/>
  <c r="D73" i="14"/>
  <c r="D74" i="14"/>
  <c r="D75" i="14"/>
  <c r="D82" i="14"/>
  <c r="D91" i="14"/>
  <c r="D103" i="14"/>
  <c r="D116" i="14"/>
  <c r="D122" i="14"/>
  <c r="D133" i="14"/>
  <c r="D134" i="14"/>
  <c r="D135" i="14"/>
  <c r="D141" i="14"/>
  <c r="D145" i="14"/>
  <c r="C20" i="14"/>
  <c r="C36" i="14"/>
  <c r="C51" i="14"/>
  <c r="C62" i="14"/>
  <c r="C76" i="14"/>
  <c r="C82" i="14"/>
  <c r="C91" i="14"/>
  <c r="C98" i="14"/>
  <c r="C103" i="14"/>
  <c r="C108" i="14"/>
  <c r="C114" i="14"/>
  <c r="C116" i="14" s="1"/>
  <c r="C122" i="14"/>
  <c r="C136" i="14"/>
  <c r="C141" i="14"/>
  <c r="C145" i="14"/>
  <c r="I39" i="7"/>
  <c r="I38" i="7"/>
  <c r="I35" i="7"/>
  <c r="I34" i="7"/>
  <c r="I31" i="7"/>
  <c r="I32" i="7" s="1"/>
  <c r="I28" i="7"/>
  <c r="I27" i="7"/>
  <c r="I23" i="7"/>
  <c r="I24" i="7"/>
  <c r="I22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J25" i="7"/>
  <c r="J29" i="7"/>
  <c r="J32" i="7"/>
  <c r="J36" i="7"/>
  <c r="J40" i="7"/>
  <c r="G1235" i="4"/>
  <c r="H896" i="1"/>
  <c r="H897" i="1"/>
  <c r="H898" i="1"/>
  <c r="H899" i="1"/>
  <c r="H915" i="1"/>
  <c r="H916" i="1"/>
  <c r="H917" i="1"/>
  <c r="H918" i="1"/>
  <c r="H919" i="1"/>
  <c r="H920" i="1"/>
  <c r="H895" i="1"/>
  <c r="D82" i="8"/>
  <c r="D7" i="8"/>
  <c r="D23" i="8"/>
  <c r="D40" i="8"/>
  <c r="D55" i="8"/>
  <c r="D66" i="8"/>
  <c r="D86" i="8"/>
  <c r="D158" i="8"/>
  <c r="D146" i="8"/>
  <c r="D147" i="8"/>
  <c r="D148" i="8"/>
  <c r="D149" i="8"/>
  <c r="D150" i="8"/>
  <c r="D151" i="8"/>
  <c r="D143" i="8"/>
  <c r="D144" i="8" s="1"/>
  <c r="D140" i="8"/>
  <c r="D135" i="8"/>
  <c r="D132" i="8"/>
  <c r="D121" i="8"/>
  <c r="D113" i="8"/>
  <c r="D110" i="8"/>
  <c r="D101" i="8"/>
  <c r="E840" i="4" l="1"/>
  <c r="D1369" i="4"/>
  <c r="D1214" i="4"/>
  <c r="E1433" i="4"/>
  <c r="E751" i="4"/>
  <c r="E69" i="4"/>
  <c r="F1369" i="4"/>
  <c r="E1256" i="4"/>
  <c r="F1256" i="4"/>
  <c r="F950" i="4"/>
  <c r="F861" i="4"/>
  <c r="F321" i="4"/>
  <c r="D1350" i="4"/>
  <c r="D144" i="4"/>
  <c r="F39" i="4"/>
  <c r="E1462" i="4"/>
  <c r="E1403" i="4"/>
  <c r="E1369" i="4"/>
  <c r="E1214" i="4"/>
  <c r="E1094" i="4"/>
  <c r="F1462" i="4"/>
  <c r="F1433" i="4"/>
  <c r="F1403" i="4"/>
  <c r="F1235" i="4"/>
  <c r="F1214" i="4"/>
  <c r="F1094" i="4"/>
  <c r="F975" i="4"/>
  <c r="H1235" i="4"/>
  <c r="H926" i="4"/>
  <c r="K1491" i="4"/>
  <c r="I1321" i="4"/>
  <c r="D1094" i="4"/>
  <c r="I1489" i="4"/>
  <c r="H1489" i="4"/>
  <c r="D869" i="4"/>
  <c r="D861" i="4"/>
  <c r="D751" i="4"/>
  <c r="E724" i="4"/>
  <c r="E691" i="4"/>
  <c r="E450" i="4"/>
  <c r="E409" i="4"/>
  <c r="E186" i="4"/>
  <c r="E144" i="4"/>
  <c r="E899" i="4"/>
  <c r="F840" i="4"/>
  <c r="E810" i="4"/>
  <c r="F775" i="4"/>
  <c r="F691" i="4"/>
  <c r="F550" i="4"/>
  <c r="F450" i="4"/>
  <c r="F375" i="4"/>
  <c r="F367" i="4"/>
  <c r="E652" i="4"/>
  <c r="F144" i="4"/>
  <c r="F69" i="4"/>
  <c r="J869" i="4"/>
  <c r="J810" i="4"/>
  <c r="I272" i="4"/>
  <c r="I39" i="4"/>
  <c r="D605" i="4"/>
  <c r="D321" i="4"/>
  <c r="D186" i="4"/>
  <c r="D69" i="4"/>
  <c r="D39" i="4"/>
  <c r="E861" i="4"/>
  <c r="E775" i="4"/>
  <c r="E605" i="4"/>
  <c r="E550" i="4"/>
  <c r="E502" i="4"/>
  <c r="E321" i="4"/>
  <c r="D222" i="4"/>
  <c r="E222" i="4"/>
  <c r="E39" i="4"/>
  <c r="F899" i="4"/>
  <c r="F810" i="4"/>
  <c r="F751" i="4"/>
  <c r="F724" i="4"/>
  <c r="F652" i="4"/>
  <c r="F605" i="4"/>
  <c r="F502" i="4"/>
  <c r="F409" i="4"/>
  <c r="F222" i="4"/>
  <c r="F186" i="4"/>
  <c r="J861" i="4"/>
  <c r="I775" i="4"/>
  <c r="J751" i="4"/>
  <c r="J724" i="4"/>
  <c r="I29" i="7"/>
  <c r="F1351" i="1"/>
  <c r="F1863" i="1"/>
  <c r="D1745" i="1"/>
  <c r="D1651" i="1"/>
  <c r="F605" i="1"/>
  <c r="F227" i="1"/>
  <c r="D201" i="1"/>
  <c r="E201" i="1"/>
  <c r="K1745" i="1"/>
  <c r="H475" i="1"/>
  <c r="H764" i="1"/>
  <c r="J1386" i="1"/>
  <c r="K1426" i="1"/>
  <c r="K1351" i="1"/>
  <c r="K1120" i="1"/>
  <c r="K1048" i="1"/>
  <c r="K994" i="1"/>
  <c r="K949" i="1"/>
  <c r="K815" i="1"/>
  <c r="K794" i="1"/>
  <c r="K174" i="1"/>
  <c r="I77" i="1"/>
  <c r="I174" i="1"/>
  <c r="I227" i="1"/>
  <c r="I445" i="1"/>
  <c r="I605" i="1"/>
  <c r="I722" i="1"/>
  <c r="I794" i="1"/>
  <c r="I949" i="1"/>
  <c r="I1083" i="1"/>
  <c r="I1205" i="1"/>
  <c r="I1351" i="1"/>
  <c r="I1426" i="1"/>
  <c r="K1525" i="1"/>
  <c r="K1580" i="1" s="1"/>
  <c r="I1580" i="1"/>
  <c r="I1618" i="1"/>
  <c r="I1708" i="1"/>
  <c r="E1835" i="1"/>
  <c r="H922" i="1"/>
  <c r="F1847" i="1"/>
  <c r="F1835" i="1"/>
  <c r="D1778" i="1"/>
  <c r="E1651" i="1"/>
  <c r="F1651" i="1"/>
  <c r="D1351" i="1"/>
  <c r="F636" i="1"/>
  <c r="D605" i="1"/>
  <c r="D445" i="1"/>
  <c r="F201" i="1"/>
  <c r="E174" i="1"/>
  <c r="F174" i="1"/>
  <c r="F77" i="1"/>
  <c r="E77" i="1"/>
  <c r="H445" i="1"/>
  <c r="H504" i="1"/>
  <c r="H893" i="1"/>
  <c r="I1048" i="1"/>
  <c r="J1316" i="1"/>
  <c r="J1447" i="1"/>
  <c r="J1486" i="1"/>
  <c r="J1716" i="1"/>
  <c r="K1778" i="1"/>
  <c r="K1708" i="1"/>
  <c r="K1271" i="1"/>
  <c r="K1205" i="1"/>
  <c r="K1083" i="1"/>
  <c r="K1068" i="1"/>
  <c r="K854" i="1"/>
  <c r="K227" i="1"/>
  <c r="K201" i="1"/>
  <c r="I124" i="1"/>
  <c r="I201" i="1"/>
  <c r="J605" i="1"/>
  <c r="H605" i="1"/>
  <c r="I636" i="1"/>
  <c r="K722" i="1"/>
  <c r="I815" i="1"/>
  <c r="I854" i="1"/>
  <c r="I1068" i="1"/>
  <c r="I1120" i="1"/>
  <c r="I1235" i="1"/>
  <c r="I1271" i="1"/>
  <c r="K1488" i="1"/>
  <c r="K1523" i="1" s="1"/>
  <c r="I1523" i="1"/>
  <c r="I1651" i="1"/>
  <c r="I1745" i="1"/>
  <c r="I1748" i="1"/>
  <c r="H675" i="1"/>
  <c r="F675" i="1"/>
  <c r="C1867" i="1"/>
  <c r="H539" i="1"/>
  <c r="H1863" i="1"/>
  <c r="H1847" i="1"/>
  <c r="D152" i="8"/>
  <c r="D159" i="8" s="1"/>
  <c r="J42" i="7"/>
  <c r="I36" i="7"/>
  <c r="D98" i="14"/>
  <c r="J1172" i="1"/>
  <c r="C90" i="8"/>
  <c r="C159" i="8"/>
  <c r="D90" i="8"/>
  <c r="I40" i="7"/>
  <c r="C63" i="14"/>
  <c r="D76" i="14"/>
  <c r="D129" i="14"/>
  <c r="I1835" i="1"/>
  <c r="C146" i="14"/>
  <c r="D136" i="14"/>
  <c r="D36" i="14"/>
  <c r="E20" i="14"/>
  <c r="D20" i="14"/>
  <c r="D51" i="14"/>
  <c r="D62" i="14"/>
  <c r="D146" i="14" s="1"/>
  <c r="D7" i="26" s="1"/>
  <c r="G1867" i="1"/>
  <c r="E36" i="14"/>
  <c r="H42" i="7"/>
  <c r="I20" i="7"/>
  <c r="I25" i="7"/>
  <c r="D272" i="4"/>
  <c r="H975" i="4"/>
  <c r="I840" i="4"/>
  <c r="I502" i="4"/>
  <c r="I375" i="4"/>
  <c r="F100" i="4"/>
  <c r="I1462" i="4"/>
  <c r="I1433" i="4"/>
  <c r="I1403" i="4"/>
  <c r="I1369" i="4"/>
  <c r="I1350" i="4"/>
  <c r="I1256" i="4"/>
  <c r="I1214" i="4"/>
  <c r="I1094" i="4"/>
  <c r="H950" i="4"/>
  <c r="I899" i="4"/>
  <c r="F272" i="4"/>
  <c r="I691" i="4"/>
  <c r="I652" i="4"/>
  <c r="I605" i="4"/>
  <c r="I550" i="4"/>
  <c r="I321" i="4"/>
  <c r="I222" i="4"/>
  <c r="I100" i="4"/>
  <c r="I450" i="4"/>
  <c r="E367" i="4"/>
  <c r="E272" i="4"/>
  <c r="E100" i="4"/>
  <c r="I409" i="4"/>
  <c r="I367" i="4"/>
  <c r="I186" i="4"/>
  <c r="I144" i="4"/>
  <c r="I69" i="4"/>
  <c r="I994" i="1"/>
  <c r="K609" i="1"/>
  <c r="K636" i="1" s="1"/>
  <c r="I1778" i="1"/>
  <c r="J1491" i="4" l="1"/>
  <c r="I1491" i="4"/>
  <c r="H1491" i="4"/>
  <c r="F1491" i="4"/>
  <c r="E1491" i="4"/>
  <c r="D1491" i="4"/>
  <c r="I1867" i="1"/>
  <c r="E1867" i="1"/>
  <c r="F1867" i="1"/>
  <c r="D1867" i="1"/>
  <c r="D5" i="26"/>
  <c r="J1867" i="1"/>
  <c r="D63" i="14"/>
  <c r="C161" i="8"/>
  <c r="I42" i="7"/>
  <c r="D161" i="8"/>
  <c r="E63" i="14"/>
  <c r="E146" i="14" s="1"/>
  <c r="D8" i="26" s="1"/>
  <c r="D15" i="26" l="1"/>
  <c r="D17" i="26" s="1"/>
  <c r="D16" i="26"/>
  <c r="D6" i="26"/>
  <c r="D10" i="26" s="1"/>
</calcChain>
</file>

<file path=xl/sharedStrings.xml><?xml version="1.0" encoding="utf-8"?>
<sst xmlns="http://schemas.openxmlformats.org/spreadsheetml/2006/main" count="20132" uniqueCount="1925">
  <si>
    <t>Classificação das áreas hospitalares do Prédio Principal</t>
  </si>
  <si>
    <t xml:space="preserve">ISF Funcionário </t>
  </si>
  <si>
    <t>IS E20 Consultório 02</t>
  </si>
  <si>
    <t>IS E19Consultório 03</t>
  </si>
  <si>
    <t xml:space="preserve">IS E18 Consultório </t>
  </si>
  <si>
    <t xml:space="preserve">IS E16 Consultório </t>
  </si>
  <si>
    <t xml:space="preserve">IS E17 Consultório </t>
  </si>
  <si>
    <t xml:space="preserve">IS E14 Consultório </t>
  </si>
  <si>
    <t xml:space="preserve">IS E15 Consultório </t>
  </si>
  <si>
    <t xml:space="preserve">IS E12 Consultório </t>
  </si>
  <si>
    <t xml:space="preserve">IS E13 Consultório </t>
  </si>
  <si>
    <t xml:space="preserve">IS E11 Consultório </t>
  </si>
  <si>
    <t xml:space="preserve">IS E10 Consultório </t>
  </si>
  <si>
    <t xml:space="preserve">IS E22 Consultório </t>
  </si>
  <si>
    <t xml:space="preserve">IS E21 Consultório </t>
  </si>
  <si>
    <t>Especialidades Clínicas 15</t>
  </si>
  <si>
    <t>Posto Médico</t>
  </si>
  <si>
    <t>Posto Enfermagem</t>
  </si>
  <si>
    <t>Enf / Cur / Coleta - Procedimentos</t>
  </si>
  <si>
    <t>11º Andar norte</t>
  </si>
  <si>
    <t xml:space="preserve">11º Andar sul </t>
  </si>
  <si>
    <t xml:space="preserve">LC Sorologia </t>
  </si>
  <si>
    <t>LC Sorologia / capela / secretaria</t>
  </si>
  <si>
    <t>Ambulatório São Vicente</t>
  </si>
  <si>
    <t>Ambulatório Oswaldo Costa</t>
  </si>
  <si>
    <t>Área externa Farmácia</t>
  </si>
  <si>
    <t>Portaria do Pronto Socorro e Recepção Principal</t>
  </si>
  <si>
    <t>Portaria novo Laboratório Central</t>
  </si>
  <si>
    <t>Portaria de Cargas</t>
  </si>
  <si>
    <t>Área externa Lavanderia</t>
  </si>
  <si>
    <t>Bloco 08</t>
  </si>
  <si>
    <t>Ambulatório Orestes Diniz</t>
  </si>
  <si>
    <t>AMBULATÓRIO BORGES DA COSTA (velho)</t>
  </si>
  <si>
    <t>1º Andar</t>
  </si>
  <si>
    <t xml:space="preserve">1º Andar e térreo </t>
  </si>
  <si>
    <t>2º Andar</t>
  </si>
  <si>
    <t>3º Andar</t>
  </si>
  <si>
    <t>4º Andar</t>
  </si>
  <si>
    <t>5º Andar</t>
  </si>
  <si>
    <t>6º Andar</t>
  </si>
  <si>
    <t>7º Andar</t>
  </si>
  <si>
    <t>Sub-solo</t>
  </si>
  <si>
    <t>Ala leste 10º andar</t>
  </si>
  <si>
    <t>Ala leste 11º andar</t>
  </si>
  <si>
    <t>Ala leste 12º andar- terraço</t>
  </si>
  <si>
    <t>Ala leste 1º andar</t>
  </si>
  <si>
    <t>Ala leste 2º andar</t>
  </si>
  <si>
    <t>Ala leste 3º andar</t>
  </si>
  <si>
    <t>Ala leste 4º andar</t>
  </si>
  <si>
    <t>Ala leste 5º andar</t>
  </si>
  <si>
    <t>Ala leste 6º andar</t>
  </si>
  <si>
    <t>Ala leste 7º andar</t>
  </si>
  <si>
    <t>Ala leste 8º andar</t>
  </si>
  <si>
    <t>Ala leste 9º andar</t>
  </si>
  <si>
    <t>Ala leste Sub-solo 1</t>
  </si>
  <si>
    <t xml:space="preserve">Ala leste Sub-solo 2 </t>
  </si>
  <si>
    <t>Ala leste térreo</t>
  </si>
  <si>
    <t xml:space="preserve">Ala oeste 1º andar </t>
  </si>
  <si>
    <t xml:space="preserve">Ala oeste 1ºSub-solo </t>
  </si>
  <si>
    <t xml:space="preserve">Ala oeste 2º andar </t>
  </si>
  <si>
    <t xml:space="preserve">Ala oeste 3º andar </t>
  </si>
  <si>
    <t xml:space="preserve">Ala oeste 4º andar  </t>
  </si>
  <si>
    <t xml:space="preserve">Ala oeste 5º andar </t>
  </si>
  <si>
    <t xml:space="preserve">Ala oeste 6º andar  </t>
  </si>
  <si>
    <t xml:space="preserve">Ala oeste 7º andar </t>
  </si>
  <si>
    <t xml:space="preserve">Ala oeste térreo </t>
  </si>
  <si>
    <t>Bias Fortes Asa  Sub-solo</t>
  </si>
  <si>
    <t>Hemodinâmica oeste 1º Sub-solo</t>
  </si>
  <si>
    <t xml:space="preserve">Hemodinâmica oeste térreo </t>
  </si>
  <si>
    <t>Incêndio 10º leste</t>
  </si>
  <si>
    <t>Incêndio 11º leste</t>
  </si>
  <si>
    <t>Incêndio 1º leste</t>
  </si>
  <si>
    <t>Incêndio 1º sub-solo leste</t>
  </si>
  <si>
    <t>Incêndio 2º leste</t>
  </si>
  <si>
    <t>Incêndio 2º Sub-solo leste</t>
  </si>
  <si>
    <t>Incêndio 3º leste</t>
  </si>
  <si>
    <t>Incêndio 4º leste</t>
  </si>
  <si>
    <t>Incêndio 5º leste</t>
  </si>
  <si>
    <t>Incêndio 6º leste</t>
  </si>
  <si>
    <t>Incêndio 7º leste</t>
  </si>
  <si>
    <t>Incêndio 8º leste</t>
  </si>
  <si>
    <t>Incêndio 9º leste</t>
  </si>
  <si>
    <t>Incêndio térreo leste</t>
  </si>
  <si>
    <t xml:space="preserve">Incêndio/metal norte térreo </t>
  </si>
  <si>
    <t>Principal - 10º andar leste</t>
  </si>
  <si>
    <t>Principal - 1º andar oeste</t>
  </si>
  <si>
    <t>Principal - 1º Sub-solo oeste</t>
  </si>
  <si>
    <t>Principal  2º andar oeste</t>
  </si>
  <si>
    <t>Principal - 3º andar oeste</t>
  </si>
  <si>
    <t>Borges da Costa - Térreo - Cirurgia Ambulatorial</t>
  </si>
  <si>
    <t>Curativos 1</t>
  </si>
  <si>
    <t>Curativos 2</t>
  </si>
  <si>
    <t>Instalação Sanitária comum</t>
  </si>
  <si>
    <t>Borges da Costa - Térreo - Coleta Ambulatorial</t>
  </si>
  <si>
    <t>Provas funcionais</t>
  </si>
  <si>
    <t>Coleta 1</t>
  </si>
  <si>
    <t>Coleta 2</t>
  </si>
  <si>
    <t>Coleta 3</t>
  </si>
  <si>
    <t>Coleta 4</t>
  </si>
  <si>
    <t>Coleta 5</t>
  </si>
  <si>
    <t>Coleta 6</t>
  </si>
  <si>
    <t>Estoque</t>
  </si>
  <si>
    <t>Espera Coleta Infantil 1</t>
  </si>
  <si>
    <t>Espera Coleta Infantil 2</t>
  </si>
  <si>
    <t>Expediente interno</t>
  </si>
  <si>
    <t>Espera Curva tolerância</t>
  </si>
  <si>
    <t>Consultório odontológico</t>
  </si>
  <si>
    <t>Copa funcionários</t>
  </si>
  <si>
    <t>Instalação sanitária coleta</t>
  </si>
  <si>
    <t>Borges da Costa - Térreo - Projeto ELSA</t>
  </si>
  <si>
    <t>Sala do coordenador</t>
  </si>
  <si>
    <t>Leitura/ECG</t>
  </si>
  <si>
    <t>Borges da Costa - Térreo - Saúde Mental</t>
  </si>
  <si>
    <t>Instalação sanitária FP</t>
  </si>
  <si>
    <t>Instação sanitária MP</t>
  </si>
  <si>
    <t>Instalação sanitária FF</t>
  </si>
  <si>
    <t>Instalação sanitária MF</t>
  </si>
  <si>
    <t>Borges da Costa - Térreo - Consult. Saúde Mental</t>
  </si>
  <si>
    <t>Instalação sanitária FPB</t>
  </si>
  <si>
    <t>Instalação sanitária MPB</t>
  </si>
  <si>
    <t>Principal - 4º andar oeste</t>
  </si>
  <si>
    <t>Principal - 5º andar oeste</t>
  </si>
  <si>
    <t>Principal - 6º andar oeste</t>
  </si>
  <si>
    <t>Principal - 8º andar oeste</t>
  </si>
  <si>
    <t>Principal - 9º andar oeste</t>
  </si>
  <si>
    <t>Principal - térreo oeste</t>
  </si>
  <si>
    <t>Principal- 11º andar oeste</t>
  </si>
  <si>
    <t>Principal- 7º andar oeste</t>
  </si>
  <si>
    <t>Oswaldo Costa - 1º Pavimento</t>
  </si>
  <si>
    <t>Oswaldo Costa - 2º Pavimento</t>
  </si>
  <si>
    <t>Isolado  respiratório 4</t>
  </si>
  <si>
    <t>Isolado respiratório 5</t>
  </si>
  <si>
    <t>Isolado respiratório 6</t>
  </si>
  <si>
    <t>Preparo de materiais</t>
  </si>
  <si>
    <t>Preparo de medicamentos</t>
  </si>
  <si>
    <t>Secretaria</t>
  </si>
  <si>
    <t>Material esterilizado</t>
  </si>
  <si>
    <t>Sala de utilidades</t>
  </si>
  <si>
    <t>Informática</t>
  </si>
  <si>
    <t>Suporte nutricional</t>
  </si>
  <si>
    <t>TOTAL</t>
  </si>
  <si>
    <t>Reprodução Humana</t>
  </si>
  <si>
    <t>Psicologia</t>
  </si>
  <si>
    <t>Ambulatório</t>
  </si>
  <si>
    <t>Terapia Ocupacional</t>
  </si>
  <si>
    <t>Depósito de materiais</t>
  </si>
  <si>
    <t>Laboratório</t>
  </si>
  <si>
    <t>Vestiário feminino</t>
  </si>
  <si>
    <t>Quimioterapia</t>
  </si>
  <si>
    <t>Coleta</t>
  </si>
  <si>
    <t>Medicamentos</t>
  </si>
  <si>
    <t>CCQM</t>
  </si>
  <si>
    <t>Enfermaria 1</t>
  </si>
  <si>
    <t>Enfermaria 2</t>
  </si>
  <si>
    <t>Enfermaria 3</t>
  </si>
  <si>
    <t>Chefia enfermagem</t>
  </si>
  <si>
    <t>Almoxarifado/equipamentos</t>
  </si>
  <si>
    <t>Prescrição</t>
  </si>
  <si>
    <t>Sala de material</t>
  </si>
  <si>
    <t>Serviço Social</t>
  </si>
  <si>
    <t>Enfermaria 4</t>
  </si>
  <si>
    <t>Enfermaria 5</t>
  </si>
  <si>
    <t>Enfermaria 6</t>
  </si>
  <si>
    <t>Enfermaria 7</t>
  </si>
  <si>
    <t>Curativos</t>
  </si>
  <si>
    <t>Enfermaria 8</t>
  </si>
  <si>
    <t>Enfermaria 9</t>
  </si>
  <si>
    <t>Rouparia</t>
  </si>
  <si>
    <t>Cozinha</t>
  </si>
  <si>
    <t>Enfermaria 01</t>
  </si>
  <si>
    <t>Enfermaria 02</t>
  </si>
  <si>
    <t>Enfermaria 03</t>
  </si>
  <si>
    <t>Enfermaria 04</t>
  </si>
  <si>
    <t>Enfermaria 05</t>
  </si>
  <si>
    <t>Enfermaria 06</t>
  </si>
  <si>
    <t>Enfermaria 07</t>
  </si>
  <si>
    <t>Sala de curativos</t>
  </si>
  <si>
    <t>Anti-sala</t>
  </si>
  <si>
    <t>Preparo</t>
  </si>
  <si>
    <t>Sala de Reuniões</t>
  </si>
  <si>
    <t>Vestiário</t>
  </si>
  <si>
    <t>Urodinâmica</t>
  </si>
  <si>
    <t>Endoscopia</t>
  </si>
  <si>
    <t>Dobradura</t>
  </si>
  <si>
    <t>Farmácia</t>
  </si>
  <si>
    <t>Capela</t>
  </si>
  <si>
    <t xml:space="preserve">Triagem  </t>
  </si>
  <si>
    <t>Atendimento ao Público</t>
  </si>
  <si>
    <t>Recepção Administrativa</t>
  </si>
  <si>
    <t>Vestiário Masculino</t>
  </si>
  <si>
    <t>Vestiário Feminino</t>
  </si>
  <si>
    <t>Sala de Necropsia</t>
  </si>
  <si>
    <t>Camâra Fria</t>
  </si>
  <si>
    <t>Equipamento de apoio para teleconferência</t>
  </si>
  <si>
    <t>Sala de Aula</t>
  </si>
  <si>
    <t xml:space="preserve">Laborátorio de Pesquisas </t>
  </si>
  <si>
    <t>Casa de Máquinas</t>
  </si>
  <si>
    <t>Arquivo de Lâminas</t>
  </si>
  <si>
    <t>Circulação A</t>
  </si>
  <si>
    <t>Circulação B</t>
  </si>
  <si>
    <t>Circulação C</t>
  </si>
  <si>
    <t>Circulação D</t>
  </si>
  <si>
    <t>Assessoria de Planejamento</t>
  </si>
  <si>
    <t>Servidor</t>
  </si>
  <si>
    <t>Escada</t>
  </si>
  <si>
    <t>Área limpa</t>
  </si>
  <si>
    <t>Lavadoras</t>
  </si>
  <si>
    <t xml:space="preserve">Coordenação </t>
  </si>
  <si>
    <t>Área suja</t>
  </si>
  <si>
    <t xml:space="preserve">Plantão </t>
  </si>
  <si>
    <t>Pré-parto</t>
  </si>
  <si>
    <t>Sala de parto 01</t>
  </si>
  <si>
    <t>Sala de parto 02</t>
  </si>
  <si>
    <t>Sala de parto 03</t>
  </si>
  <si>
    <t>Sala de parto 04</t>
  </si>
  <si>
    <t>Coleta ovular</t>
  </si>
  <si>
    <t>Sala de parto 05</t>
  </si>
  <si>
    <t>Sala de parto 06</t>
  </si>
  <si>
    <t>Depósito de macas</t>
  </si>
  <si>
    <t xml:space="preserve">Escovação </t>
  </si>
  <si>
    <t>Sem acesso</t>
  </si>
  <si>
    <t xml:space="preserve">São Geraldo - Bloco A - 2º Pavimento. </t>
  </si>
  <si>
    <t xml:space="preserve">São Geraldo - Bloco A - 3º Pavimento. </t>
  </si>
  <si>
    <t>Curetagem</t>
  </si>
  <si>
    <t>Saída de material</t>
  </si>
  <si>
    <t>Sala de exame 1</t>
  </si>
  <si>
    <t>Sala de exame 3</t>
  </si>
  <si>
    <t>Passa maca</t>
  </si>
  <si>
    <t>Enfermaria 10</t>
  </si>
  <si>
    <t>Enfermaria 11</t>
  </si>
  <si>
    <t>Enfermaria 12</t>
  </si>
  <si>
    <t>Enfermaria 13</t>
  </si>
  <si>
    <t>Solário 2</t>
  </si>
  <si>
    <t>Enfermagem</t>
  </si>
  <si>
    <t>Apartamento 1</t>
  </si>
  <si>
    <t>Apartamento 2</t>
  </si>
  <si>
    <t>Apartamento 3</t>
  </si>
  <si>
    <t>Apartamento 4</t>
  </si>
  <si>
    <t>Apartamento 5</t>
  </si>
  <si>
    <t>Apartamento 6</t>
  </si>
  <si>
    <t>Apartamento 7</t>
  </si>
  <si>
    <t>Apartamento 8</t>
  </si>
  <si>
    <t>Apartamento 9</t>
  </si>
  <si>
    <t>Apartamento 10</t>
  </si>
  <si>
    <t>Apartamento 11</t>
  </si>
  <si>
    <t>Apartamento 12</t>
  </si>
  <si>
    <t>Apartamento 13</t>
  </si>
  <si>
    <t>Apartamento 14</t>
  </si>
  <si>
    <t>Apartamento 15</t>
  </si>
  <si>
    <t>Apartamento 16</t>
  </si>
  <si>
    <t>Apartamento 17</t>
  </si>
  <si>
    <t>Apartamento 18</t>
  </si>
  <si>
    <t>Apartamento 19</t>
  </si>
  <si>
    <t>Bloco 8 - Almoxarifado B</t>
  </si>
  <si>
    <t>Bloco 8 -  térreo - Vestiário</t>
  </si>
  <si>
    <t>Bloco 8 -  térreo - DML</t>
  </si>
  <si>
    <t>Bloco 8 - térreo - Resíduos</t>
  </si>
  <si>
    <t>Bloco 8 - 1º pav - Vestiários</t>
  </si>
  <si>
    <t>Área da higienização</t>
  </si>
  <si>
    <t>Apartamento 20</t>
  </si>
  <si>
    <t xml:space="preserve">Banho </t>
  </si>
  <si>
    <t xml:space="preserve">Escada </t>
  </si>
  <si>
    <t>Câmara escura</t>
  </si>
  <si>
    <t>Chefia</t>
  </si>
  <si>
    <t>Arquivo de RX</t>
  </si>
  <si>
    <t>Câmara fria</t>
  </si>
  <si>
    <t>Estocagem</t>
  </si>
  <si>
    <t>Açougue</t>
  </si>
  <si>
    <t>Lixo frio</t>
  </si>
  <si>
    <t>Lanches</t>
  </si>
  <si>
    <t>Porcionamento</t>
  </si>
  <si>
    <t>Anti-sala lactário</t>
  </si>
  <si>
    <t>Lactário</t>
  </si>
  <si>
    <t>Autoclave</t>
  </si>
  <si>
    <t>Higienização de mamadeiras</t>
  </si>
  <si>
    <t>Distribuição lactário</t>
  </si>
  <si>
    <t>Sonda</t>
  </si>
  <si>
    <t>Lava botas</t>
  </si>
  <si>
    <t>Carrinhos</t>
  </si>
  <si>
    <t>Coordenação geral</t>
  </si>
  <si>
    <t>Tomografia</t>
  </si>
  <si>
    <t>Processadora</t>
  </si>
  <si>
    <t>Mamografia</t>
  </si>
  <si>
    <t>Laudo</t>
  </si>
  <si>
    <t>Tesouraria</t>
  </si>
  <si>
    <t>Litotripsia</t>
  </si>
  <si>
    <t>CAPD</t>
  </si>
  <si>
    <t>Hemodiálise</t>
  </si>
  <si>
    <t>Apoio</t>
  </si>
  <si>
    <t>Nutrição</t>
  </si>
  <si>
    <t>Sala de aula</t>
  </si>
  <si>
    <t>CCIH</t>
  </si>
  <si>
    <t>Arquivo</t>
  </si>
  <si>
    <t>DMD</t>
  </si>
  <si>
    <t>Escritório</t>
  </si>
  <si>
    <t>Laboratório de pesquisa</t>
  </si>
  <si>
    <t>Financeiro/convênios</t>
  </si>
  <si>
    <t>Anexo Borges da Costa/Ginecologia/1º andar</t>
  </si>
  <si>
    <t>Anexo Borges da Costa/Coleta/Térreo</t>
  </si>
  <si>
    <t>Secretaria de Resultados</t>
  </si>
  <si>
    <t>Cadastramento</t>
  </si>
  <si>
    <t>Reuniões/estudos</t>
  </si>
  <si>
    <t>Auditório</t>
  </si>
  <si>
    <t>Plantão</t>
  </si>
  <si>
    <t>Faculdade de Medicina - 1º andar - LC</t>
  </si>
  <si>
    <t>Faculdade de Medicina - 2º andar - LC</t>
  </si>
  <si>
    <t>Faculdade de Medicina - 3º andar/Biópsia</t>
  </si>
  <si>
    <t>LC Hematologia /Instalação sanitária</t>
  </si>
  <si>
    <t>LC Hematologia / Secretaria</t>
  </si>
  <si>
    <t>LC Hematologia / Hall</t>
  </si>
  <si>
    <t>LC Instalação Sanitária / Feminina</t>
  </si>
  <si>
    <t>LC Empacotamento e Secagem</t>
  </si>
  <si>
    <t>LC Esterilização</t>
  </si>
  <si>
    <t>LC Lavação</t>
  </si>
  <si>
    <t>LC ISM</t>
  </si>
  <si>
    <t>LC Deposito</t>
  </si>
  <si>
    <t>LC Biologia Molecular</t>
  </si>
  <si>
    <t>LC Camara Escura / Citogenetica</t>
  </si>
  <si>
    <t>LC Citometria</t>
  </si>
  <si>
    <t>LC Instalação Sanitária</t>
  </si>
  <si>
    <t>LC Microbiologia</t>
  </si>
  <si>
    <t>LC Café</t>
  </si>
  <si>
    <t>Sala de professores</t>
  </si>
  <si>
    <t>Gerência</t>
  </si>
  <si>
    <t>Secretaria geral</t>
  </si>
  <si>
    <t>Chefia geral</t>
  </si>
  <si>
    <t>Sub-chefia</t>
  </si>
  <si>
    <t>Neurologia</t>
  </si>
  <si>
    <t>Plaquetas</t>
  </si>
  <si>
    <t>Separação de material</t>
  </si>
  <si>
    <t>SND/distribuição</t>
  </si>
  <si>
    <t>Posto de enfermagem</t>
  </si>
  <si>
    <t>Lavabo</t>
  </si>
  <si>
    <t>Marcapasso</t>
  </si>
  <si>
    <t>Eletro 1</t>
  </si>
  <si>
    <t>Eletro 2</t>
  </si>
  <si>
    <t>Eletrocardiograma</t>
  </si>
  <si>
    <t>Cardiologia</t>
  </si>
  <si>
    <t>Sala de reuniões</t>
  </si>
  <si>
    <t>Pneumologia</t>
  </si>
  <si>
    <t>Gastroenterologia</t>
  </si>
  <si>
    <t>Nutricionista</t>
  </si>
  <si>
    <t>Residentes</t>
  </si>
  <si>
    <t>Sacristia</t>
  </si>
  <si>
    <t>Sala de costura</t>
  </si>
  <si>
    <t>Serviço Cirurgia Plástica</t>
  </si>
  <si>
    <t>Consultório 1</t>
  </si>
  <si>
    <t>Consultório 2</t>
  </si>
  <si>
    <t>Consultório 3</t>
  </si>
  <si>
    <t>Consultório 4</t>
  </si>
  <si>
    <t>Consultório 5</t>
  </si>
  <si>
    <t>Consultório 6</t>
  </si>
  <si>
    <t>Consultório 7</t>
  </si>
  <si>
    <t>Dispensação</t>
  </si>
  <si>
    <t>Medicamento controlado</t>
  </si>
  <si>
    <t>Lavação, desinfecção e fracionamento de medicamentos</t>
  </si>
  <si>
    <t>Desinfecção de frascos</t>
  </si>
  <si>
    <t>Nutrição parenteral</t>
  </si>
  <si>
    <t>Almoxarifado da Farmácia</t>
  </si>
  <si>
    <t>Copa dos funcionários do PA</t>
  </si>
  <si>
    <t>Copa dos funcionários da Farmácia</t>
  </si>
  <si>
    <t>Gerência da Farmácia</t>
  </si>
  <si>
    <t>Apoio Técnico</t>
  </si>
  <si>
    <t>Quarentena</t>
  </si>
  <si>
    <t>Supervisão farmacêutica</t>
  </si>
  <si>
    <t>Recepção de materiais</t>
  </si>
  <si>
    <t>Medicação quimioterapia</t>
  </si>
  <si>
    <t>Oficina de refrigeração</t>
  </si>
  <si>
    <t>Oficina eletromecânica</t>
  </si>
  <si>
    <t>Depósito de ferramentas</t>
  </si>
  <si>
    <t>UF.Engenharia Hospitalar - Ótica</t>
  </si>
  <si>
    <t>Galpões 1 e 2</t>
  </si>
  <si>
    <t>BLOCO 8</t>
  </si>
  <si>
    <t>vidros</t>
  </si>
  <si>
    <t>Necrópsia</t>
  </si>
  <si>
    <t>AMNULATÓRIO BORGES DA COSTA</t>
  </si>
  <si>
    <t>JENNY FARIAS</t>
  </si>
  <si>
    <t>AMBULATÓRIO SÃO VICENTE</t>
  </si>
  <si>
    <t xml:space="preserve">Elevador plataforma (cadeirante) - Unidade Onco-Hematológica Pediátrica </t>
  </si>
  <si>
    <t>Elevador montacarga - UF Farmárcia</t>
  </si>
  <si>
    <t>Elevador montacarga - CME/Lavanderia</t>
  </si>
  <si>
    <t>Elevador de Paciente 1 (12 paradas)</t>
  </si>
  <si>
    <t>Elevador de Paciente 2 (12 paradas)</t>
  </si>
  <si>
    <t>Elevador da Capela (9 paradas)</t>
  </si>
  <si>
    <t>Elevador Social 1 (12 paradas)</t>
  </si>
  <si>
    <t>Elevador Social 2 (12 paradas)</t>
  </si>
  <si>
    <t>Elevador de carga 1 (12 paradas)</t>
  </si>
  <si>
    <t>Elevador de carga 2 (12 paradas)</t>
  </si>
  <si>
    <t>Elevador de carga 3 (13 paradas)</t>
  </si>
  <si>
    <t>Elevador do SND (12 paradas)</t>
  </si>
  <si>
    <t>Elevador de uso do Lactário (12 paradas)</t>
  </si>
  <si>
    <t>Elevador de Área suja (14 paradas)</t>
  </si>
  <si>
    <t>Elevador de Área limpa (14 paradas)</t>
  </si>
  <si>
    <t xml:space="preserve">Elevador Bloco Cirúrgico Hospital São Geraldo </t>
  </si>
  <si>
    <t>Elevador social e de serviços</t>
  </si>
  <si>
    <t>Elevador de serviços (atualmente desativado)</t>
  </si>
  <si>
    <t>Elevador de pacientes</t>
  </si>
  <si>
    <t>Elevador social</t>
  </si>
  <si>
    <t xml:space="preserve">Elevador plataforma (cadeirante) </t>
  </si>
  <si>
    <t>Elevador social, de pacientes e serviço</t>
  </si>
  <si>
    <t>Despensa SND</t>
  </si>
  <si>
    <t>Antigo setor de Convênios</t>
  </si>
  <si>
    <t>Áreas de circulação total</t>
  </si>
  <si>
    <t>Área de circulação Total</t>
  </si>
  <si>
    <t>HOSP. N 12x36</t>
  </si>
  <si>
    <t>HOSP. D 12x36</t>
  </si>
  <si>
    <t>HOSP. D 44h</t>
  </si>
  <si>
    <t>Bloco 8 - 2º pav - salas de aula</t>
  </si>
  <si>
    <t>Salas de aula</t>
  </si>
  <si>
    <t>passarela</t>
  </si>
  <si>
    <t>medicina nuclear</t>
  </si>
  <si>
    <t>Obra Laboratório Central</t>
  </si>
  <si>
    <t>Hall e assemelhados</t>
  </si>
  <si>
    <t>Área de circulação total</t>
  </si>
  <si>
    <t>Rampa de acesso</t>
  </si>
  <si>
    <t>Hall/Espera</t>
  </si>
  <si>
    <t>Depósito Intermediário Lixo</t>
  </si>
  <si>
    <t>Espera/Hall</t>
  </si>
  <si>
    <t>Hall/Entrada</t>
  </si>
  <si>
    <t>Hall dos elevadores</t>
  </si>
  <si>
    <t>Borges da Costa - 1º Pavimento - Laboratório Central - Coleta/Adm</t>
  </si>
  <si>
    <t>Cadastro</t>
  </si>
  <si>
    <t>Box de coleta</t>
  </si>
  <si>
    <t>Parasitologia</t>
  </si>
  <si>
    <t>Resíduos</t>
  </si>
  <si>
    <t>Sala multiuso</t>
  </si>
  <si>
    <t>TPI</t>
  </si>
  <si>
    <t>Arquivo da Informática</t>
  </si>
  <si>
    <t>Infraestrutura</t>
  </si>
  <si>
    <t>Provas funcionais 2</t>
  </si>
  <si>
    <t>Núcleo da Qualidade</t>
  </si>
  <si>
    <t>Consultório 8</t>
  </si>
  <si>
    <t>Consultório 9</t>
  </si>
  <si>
    <t>Consultório 10</t>
  </si>
  <si>
    <t>Consultório 11</t>
  </si>
  <si>
    <t>Consultório 12</t>
  </si>
  <si>
    <t>Orestes Diniz - 1º Pavimento</t>
  </si>
  <si>
    <t>Esterilização</t>
  </si>
  <si>
    <t>Procedimentos</t>
  </si>
  <si>
    <t>Medicação 1</t>
  </si>
  <si>
    <t>Medicação 2</t>
  </si>
  <si>
    <t>Agendamento</t>
  </si>
  <si>
    <t>Depósito de material de consumo</t>
  </si>
  <si>
    <t>Dermatologia Pediátrica</t>
  </si>
  <si>
    <t>Consultório 13</t>
  </si>
  <si>
    <t>Consultório 14</t>
  </si>
  <si>
    <t>Bias Fortes 1º Pavimento</t>
  </si>
  <si>
    <t>Marcação de consultas</t>
  </si>
  <si>
    <t>Depósito de remédios</t>
  </si>
  <si>
    <t>Bias Fortes 2º Pavimento</t>
  </si>
  <si>
    <t>Consultório 15</t>
  </si>
  <si>
    <t>Pesquisa da Reumatologia</t>
  </si>
  <si>
    <t>Bias Fortes 3º Pavimento</t>
  </si>
  <si>
    <t>Consultório 16</t>
  </si>
  <si>
    <t>Consultório 17</t>
  </si>
  <si>
    <t>Consultório 18</t>
  </si>
  <si>
    <t>Consultório 19</t>
  </si>
  <si>
    <t>Consultório 20</t>
  </si>
  <si>
    <t>Consultório 21</t>
  </si>
  <si>
    <t>Consultório 22</t>
  </si>
  <si>
    <t>Consultório 23</t>
  </si>
  <si>
    <t>Consultório 24</t>
  </si>
  <si>
    <t>Consultório 25</t>
  </si>
  <si>
    <t>Espirometria</t>
  </si>
  <si>
    <t>Bias Fortes 4º Pavimento</t>
  </si>
  <si>
    <t>Bias Fortes 5º Pavimento</t>
  </si>
  <si>
    <t>Sala de exame da Espirometria</t>
  </si>
  <si>
    <t>Bias Fortes 6º Pavimento</t>
  </si>
  <si>
    <t>Bias Fortes 7º Pavimento</t>
  </si>
  <si>
    <t>Administração ABF</t>
  </si>
  <si>
    <t>Administração SAST</t>
  </si>
  <si>
    <t>Reuniões SAST</t>
  </si>
  <si>
    <t>Registro SAST</t>
  </si>
  <si>
    <t xml:space="preserve">Arquivo  </t>
  </si>
  <si>
    <t>Copa de funcionários</t>
  </si>
  <si>
    <t>São Geraldo - Bloco A - 1º Pavimento</t>
  </si>
  <si>
    <t>Secretaria  - Uveítes</t>
  </si>
  <si>
    <t>Fundoscopia</t>
  </si>
  <si>
    <t>São Geraldo - Bloco A - 2º Pavimento</t>
  </si>
  <si>
    <t>São Geraldo - Bloco A - 3º Pavimento</t>
  </si>
  <si>
    <t>Consultório Lente de Contato</t>
  </si>
  <si>
    <t>Consultório de Córnea</t>
  </si>
  <si>
    <t>Exame de Córnea</t>
  </si>
  <si>
    <t>Armaz. final de resíduos (Provisório)</t>
  </si>
  <si>
    <t>Procedimentos 02</t>
  </si>
  <si>
    <t>Almoxarifado 1</t>
  </si>
  <si>
    <t>Almoxarifado 2</t>
  </si>
  <si>
    <t>Procedimentos 01</t>
  </si>
  <si>
    <t>Anti-câmara 1</t>
  </si>
  <si>
    <t>Anti-câmara 2</t>
  </si>
  <si>
    <t>Instalação sanitária feminina 2</t>
  </si>
  <si>
    <t>Instalação sanitária masculina 1</t>
  </si>
  <si>
    <t>Instalação sanitária masculina 2</t>
  </si>
  <si>
    <t>Instalação sanitária 1</t>
  </si>
  <si>
    <t>Instalação sanitária 2</t>
  </si>
  <si>
    <t>Instalação sanitária 3</t>
  </si>
  <si>
    <t>Instalação sanitária 4</t>
  </si>
  <si>
    <t>Saúde do Trabalhador</t>
  </si>
  <si>
    <t>Saúde do Trabalhador secretaria</t>
  </si>
  <si>
    <t>Instalação sanitária 5</t>
  </si>
  <si>
    <t>Instalação sanitária 6</t>
  </si>
  <si>
    <t>Ante sala</t>
  </si>
  <si>
    <t>Ambulatório B - Uveítes</t>
  </si>
  <si>
    <t>Escritório Uveítes</t>
  </si>
  <si>
    <t>Serviço Social 3</t>
  </si>
  <si>
    <t>Serviço Social 4</t>
  </si>
  <si>
    <t xml:space="preserve">Espera de pacientes </t>
  </si>
  <si>
    <t>Consultório 202</t>
  </si>
  <si>
    <t>Consultório 204</t>
  </si>
  <si>
    <t>Consultório 205</t>
  </si>
  <si>
    <t>Consultório 206</t>
  </si>
  <si>
    <t>Consultório 208</t>
  </si>
  <si>
    <t>Consultório 209</t>
  </si>
  <si>
    <t>Consultório 210</t>
  </si>
  <si>
    <t>Consultório 212</t>
  </si>
  <si>
    <t>Consultório 211</t>
  </si>
  <si>
    <t>Consultório 214</t>
  </si>
  <si>
    <t>Consultório 215</t>
  </si>
  <si>
    <t>Consultório 216</t>
  </si>
  <si>
    <t>Consultório 219</t>
  </si>
  <si>
    <t>Consultório 213</t>
  </si>
  <si>
    <t>Consultório 207 - Terapia Ocupacional</t>
  </si>
  <si>
    <t xml:space="preserve">Instalação Sanitária Feminina </t>
  </si>
  <si>
    <t>Sala de Gesso</t>
  </si>
  <si>
    <t>Instalação Sanitária Masculina</t>
  </si>
  <si>
    <t>Clínica Geral de TO</t>
  </si>
  <si>
    <t>Instalação Sanitária 1</t>
  </si>
  <si>
    <t>Posto de Enfermagem</t>
  </si>
  <si>
    <t>Instalação Sanitária 2</t>
  </si>
  <si>
    <t>Instalação Sanitária 3</t>
  </si>
  <si>
    <t>Instalação Sanitária 4</t>
  </si>
  <si>
    <t>Instalação Sanitária 5</t>
  </si>
  <si>
    <t>Eletrotermoterapia</t>
  </si>
  <si>
    <t>Hidroterapia</t>
  </si>
  <si>
    <t>Tração e Massagem</t>
  </si>
  <si>
    <t>Sala 1</t>
  </si>
  <si>
    <t>Sala 2</t>
  </si>
  <si>
    <t>Instalação sanitária 7</t>
  </si>
  <si>
    <t>Instalação sanitária 8</t>
  </si>
  <si>
    <t>Instalação sanitária 9</t>
  </si>
  <si>
    <t>Instalação sanitária 10</t>
  </si>
  <si>
    <t>Instalação sanitária 11</t>
  </si>
  <si>
    <t>Instalação sanitária 12</t>
  </si>
  <si>
    <t>Depósito de Brinquedos</t>
  </si>
  <si>
    <t>Sala de Curativos</t>
  </si>
  <si>
    <t>Fund</t>
  </si>
  <si>
    <t>Separação de Prontuários</t>
  </si>
  <si>
    <t>Consultório 302</t>
  </si>
  <si>
    <t>Consultório 303</t>
  </si>
  <si>
    <t>Consultório 304</t>
  </si>
  <si>
    <t>Consultório 305</t>
  </si>
  <si>
    <t>Consultório 306</t>
  </si>
  <si>
    <t>Consultório 307</t>
  </si>
  <si>
    <t>Consultório 308</t>
  </si>
  <si>
    <t>Consultório 313</t>
  </si>
  <si>
    <t>Consultório 314</t>
  </si>
  <si>
    <t>1º Sub-solo oeste Med.N.</t>
  </si>
  <si>
    <t>Consultório 315</t>
  </si>
  <si>
    <t>Consultório 316</t>
  </si>
  <si>
    <t>Consultório 317</t>
  </si>
  <si>
    <t>Consultório 318</t>
  </si>
  <si>
    <t>Consultório 319</t>
  </si>
  <si>
    <t>Consultório 320</t>
  </si>
  <si>
    <t>Consultório 321</t>
  </si>
  <si>
    <t>Consultório 322</t>
  </si>
  <si>
    <t>Consultório 323</t>
  </si>
  <si>
    <t>Consultório 324</t>
  </si>
  <si>
    <t>Consultório 325</t>
  </si>
  <si>
    <t>Consultório 326</t>
  </si>
  <si>
    <t>Consultório 327</t>
  </si>
  <si>
    <t>Consultório 328</t>
  </si>
  <si>
    <t>Consultório 329</t>
  </si>
  <si>
    <t>Consultório 331</t>
  </si>
  <si>
    <t>Instação Sanitária (ISMF)</t>
  </si>
  <si>
    <t>Instação Sanitária (ISFF)</t>
  </si>
  <si>
    <t>DME</t>
  </si>
  <si>
    <t>Banho de paciente</t>
  </si>
  <si>
    <t>Sala de preparo</t>
  </si>
  <si>
    <t>Plantão residentes</t>
  </si>
  <si>
    <t>TOTAL DE ÁREA EXTERNA</t>
  </si>
  <si>
    <t>Instituto Jenny Faria de Saúde da Mulher e do Idoso</t>
  </si>
  <si>
    <t>Portaria Hospital São Geraldo</t>
  </si>
  <si>
    <t>DIURNA</t>
  </si>
  <si>
    <t>NOTURNA</t>
  </si>
  <si>
    <t>Copa dos funcionários</t>
  </si>
  <si>
    <t>Plantão Ginecologia</t>
  </si>
  <si>
    <t>Plantão Neonatologia</t>
  </si>
  <si>
    <t>Descanso de Enfermagem</t>
  </si>
  <si>
    <t>Instalação sanitária (ISMF) Func.</t>
  </si>
  <si>
    <t>Instalação sanitária (ISFF) Func.</t>
  </si>
  <si>
    <t xml:space="preserve">ÁREA TOTAL </t>
  </si>
  <si>
    <t>Instalação sanitária (Enfermaria 1)</t>
  </si>
  <si>
    <t>Banho (Enfermaria 1)</t>
  </si>
  <si>
    <t>Instalação sanitária (Enfermaria 2)</t>
  </si>
  <si>
    <t>Banho (Enfermaria 2)</t>
  </si>
  <si>
    <t>Instalação sanitária (Enfermaria 3)</t>
  </si>
  <si>
    <t>Banho (Enfermaria 3)</t>
  </si>
  <si>
    <t>Instalação sanitária (Enfermaria 4)</t>
  </si>
  <si>
    <t>Banho (Enfermaria 4)</t>
  </si>
  <si>
    <t>TOTAL (exceto solário)</t>
  </si>
  <si>
    <t>Banho/Instalação Sanitária (Isolado 1)</t>
  </si>
  <si>
    <t>Banho/Instalação Sanitária (Isolado 2)</t>
  </si>
  <si>
    <t>Antecâmara</t>
  </si>
  <si>
    <t>Preparo de medicação</t>
  </si>
  <si>
    <t>Instalação Sanit. Funcionários Masculino</t>
  </si>
  <si>
    <t>Instalação Sanit. Funcionários Feminino</t>
  </si>
  <si>
    <t>Casa máquinas ar condicionado</t>
  </si>
  <si>
    <t>11° Andar  norte</t>
  </si>
  <si>
    <t>Salão coberto</t>
  </si>
  <si>
    <t>11° andar ala norte (solário oncohematologia)</t>
  </si>
  <si>
    <t>Convivio - Copa das Mães</t>
  </si>
  <si>
    <t>Mãe Canguru</t>
  </si>
  <si>
    <t>Preparo de material</t>
  </si>
  <si>
    <t>Enfermaria de alto risco</t>
  </si>
  <si>
    <t>Equipamento de RX</t>
  </si>
  <si>
    <t>Enfermaria médio risco</t>
  </si>
  <si>
    <t>DNA</t>
  </si>
  <si>
    <t>São Geraldo - Bloco B - 1º Pavimento</t>
  </si>
  <si>
    <t>São Geraldo - Bloco B - 2º Pavimento</t>
  </si>
  <si>
    <t>Recepção/espera</t>
  </si>
  <si>
    <t>Laboratório de Imuno Histoquimica</t>
  </si>
  <si>
    <t>Banho (Enfermaria Social)</t>
  </si>
  <si>
    <t>Enfermaria 4 (Enfermaria Social)</t>
  </si>
  <si>
    <t>Banho (Descanso Enf)</t>
  </si>
  <si>
    <t>Banho ( Ultrassonografia)</t>
  </si>
  <si>
    <t>Expurgo ( Almoxarifado)</t>
  </si>
  <si>
    <t>Posto de enfermagem ( Copa das Mães)</t>
  </si>
  <si>
    <t xml:space="preserve">Expurgo </t>
  </si>
  <si>
    <t>São Geraldo - Bloco B - 4º Pavimento</t>
  </si>
  <si>
    <t>Observação 1</t>
  </si>
  <si>
    <t>Observação 2</t>
  </si>
  <si>
    <t>Observação 3</t>
  </si>
  <si>
    <t>Observação 4</t>
  </si>
  <si>
    <t>Residência Médica - 1º Pavimento</t>
  </si>
  <si>
    <t>Residência Médica - 2º Pavimento</t>
  </si>
  <si>
    <t>Residência Médica - 3º Pavimento</t>
  </si>
  <si>
    <t>Quarto 1</t>
  </si>
  <si>
    <t>Quarto 2</t>
  </si>
  <si>
    <t>Quarto 3</t>
  </si>
  <si>
    <t>Quarto 4</t>
  </si>
  <si>
    <t>Quarto 5</t>
  </si>
  <si>
    <t>Quarto 6</t>
  </si>
  <si>
    <t>Quarto 7</t>
  </si>
  <si>
    <t>Quarto 8</t>
  </si>
  <si>
    <t>Quarto 9</t>
  </si>
  <si>
    <t>Quarto 10</t>
  </si>
  <si>
    <t>Quarto 11</t>
  </si>
  <si>
    <t>Quarto 12</t>
  </si>
  <si>
    <t>Quarto 13</t>
  </si>
  <si>
    <t>Quarto 14</t>
  </si>
  <si>
    <t>Quarto 15</t>
  </si>
  <si>
    <t>Quarto 16</t>
  </si>
  <si>
    <t>Quarto 17</t>
  </si>
  <si>
    <t>Borges da Costa - 1º Pavimento</t>
  </si>
  <si>
    <t>Necrotério</t>
  </si>
  <si>
    <t>CRÍTICA</t>
  </si>
  <si>
    <t>11º Andar leste</t>
  </si>
  <si>
    <t>HOSP. N</t>
  </si>
  <si>
    <t>DESCRIÇÃO</t>
  </si>
  <si>
    <t>Guarda de equipamentos</t>
  </si>
  <si>
    <t>Central de leitos</t>
  </si>
  <si>
    <t>Reanimação</t>
  </si>
  <si>
    <t>Medicação</t>
  </si>
  <si>
    <t>Eletro</t>
  </si>
  <si>
    <t>TOTAL GERAL</t>
  </si>
  <si>
    <t>Instalação sanitária feminina A4</t>
  </si>
  <si>
    <t>Instalação sanitária masculina A5</t>
  </si>
  <si>
    <t>Circulação dos sanitários A1 e A2</t>
  </si>
  <si>
    <t>Instalação sanitária feminina A1</t>
  </si>
  <si>
    <t>Instalação sanitária masculina e feminina A2</t>
  </si>
  <si>
    <t>ISF Pública</t>
  </si>
  <si>
    <t>ISM Pública</t>
  </si>
  <si>
    <t>Circulação dos sanitários</t>
  </si>
  <si>
    <t>Circulação da copa de funcionários</t>
  </si>
  <si>
    <t>Circulação dos consultórios</t>
  </si>
  <si>
    <t>Impressoras</t>
  </si>
  <si>
    <t>Circulação</t>
  </si>
  <si>
    <t>São Geraldo - Bloco C - 2º Pavimento</t>
  </si>
  <si>
    <t>São Geraldo - Bloco C - 1º Pavimento</t>
  </si>
  <si>
    <t>Impressos</t>
  </si>
  <si>
    <t>Ludoterapia 1 -Psicologia</t>
  </si>
  <si>
    <t>Atendimento S.D.A</t>
  </si>
  <si>
    <t>TOTAL DO PRÉDIO PRINCIPAL</t>
  </si>
  <si>
    <t>1º Sub-solo leste</t>
  </si>
  <si>
    <t>TOTAL GERAL PRÉDIO PRINCIPAL E ANEXOS</t>
  </si>
  <si>
    <t>Orientação Enfermagem</t>
  </si>
  <si>
    <t>Ambulatório Borges da Costa Velho Térreo</t>
  </si>
  <si>
    <t>Ambulatório Borges da Costa Velho 1º Pavimento</t>
  </si>
  <si>
    <t>Ambulatório Borges da Costa Velho- Térreo</t>
  </si>
  <si>
    <t>Ambulatório Borges da Costa Velho- 1º Pavimento</t>
  </si>
  <si>
    <t>Centro do Idoso - Jenny Farias - 4º andar</t>
  </si>
  <si>
    <t>Secadoras</t>
  </si>
  <si>
    <t>Posto</t>
  </si>
  <si>
    <t>LC Hematologia</t>
  </si>
  <si>
    <t>LC Depósito</t>
  </si>
  <si>
    <t>LC Expurgo</t>
  </si>
  <si>
    <t>LC Parasitologia</t>
  </si>
  <si>
    <t>LC Almoxarifado</t>
  </si>
  <si>
    <t>LC Copa</t>
  </si>
  <si>
    <t>LC Vestiário</t>
  </si>
  <si>
    <t>LC DML</t>
  </si>
  <si>
    <t>LC Capela</t>
  </si>
  <si>
    <t>Cirurgia 1</t>
  </si>
  <si>
    <t>Cirurgia 2</t>
  </si>
  <si>
    <t>Cirurgia 3</t>
  </si>
  <si>
    <t>Cirurgia 4</t>
  </si>
  <si>
    <t>Externa Farmácia sub-solo 1</t>
  </si>
  <si>
    <t>Externa Farmácia térreo</t>
  </si>
  <si>
    <t>Vidros</t>
  </si>
  <si>
    <t>Arquivo CCQM</t>
  </si>
  <si>
    <t>Sala VDRH</t>
  </si>
  <si>
    <t>Manutenção</t>
  </si>
  <si>
    <t>Guarita</t>
  </si>
  <si>
    <t>Laboratório de Placenta - 5029</t>
  </si>
  <si>
    <t>Secretaria Biópsia - 5033</t>
  </si>
  <si>
    <t>Sala de Inclusão - 5041</t>
  </si>
  <si>
    <t>Sala de estar - 5047</t>
  </si>
  <si>
    <t>Microscopia - 5035</t>
  </si>
  <si>
    <t>Bias Fortes  Asa 1º Pavimento</t>
  </si>
  <si>
    <t>Centro Jenny Faria</t>
  </si>
  <si>
    <t>CENTRO JENNY FARIA</t>
  </si>
  <si>
    <t>Bias Fortes  Asa 2º Pavimento</t>
  </si>
  <si>
    <t>Bias Fortes Asa 3º Pavimento</t>
  </si>
  <si>
    <t>Bias Fortes Asa 4º Pavimento</t>
  </si>
  <si>
    <t>Bias Fortes Asa 5º Pavimento</t>
  </si>
  <si>
    <t xml:space="preserve">IS F14 Consultório </t>
  </si>
  <si>
    <t xml:space="preserve">IS F15 Consultório </t>
  </si>
  <si>
    <t xml:space="preserve">Procedimentos </t>
  </si>
  <si>
    <t>Bias Fortes Asa 6º Pavimento</t>
  </si>
  <si>
    <t xml:space="preserve">Residência Médica </t>
  </si>
  <si>
    <t>Borges da Costa - Granito</t>
  </si>
  <si>
    <t>Borges da Costa - Madeira</t>
  </si>
  <si>
    <t xml:space="preserve">Orestes Diniz </t>
  </si>
  <si>
    <t>Incêndio/metal norte 1ºandar</t>
  </si>
  <si>
    <t>Incêndio/metal  norte 2º andar</t>
  </si>
  <si>
    <t>Incêndio/ metal  norte 3º andar</t>
  </si>
  <si>
    <t>Incêndio/metal  norte 4º andar</t>
  </si>
  <si>
    <t>Incêndio/metal  norte 5º andar</t>
  </si>
  <si>
    <t>Incêndio/metal  norte 6º andar</t>
  </si>
  <si>
    <t>Incêndio/metal  norte 7º andar</t>
  </si>
  <si>
    <t>Incêndio/metal  norte 8º andar</t>
  </si>
  <si>
    <t>Incêndio/metal  norte 9º andar</t>
  </si>
  <si>
    <t>Incêndio/metal  norte 10º andar</t>
  </si>
  <si>
    <t>Incêndio/metal  norte 11º andar</t>
  </si>
  <si>
    <t>Incêndio/concreto externo</t>
  </si>
  <si>
    <t>SEMI - CRÍTICA</t>
  </si>
  <si>
    <t>Erros inatos do metabolismo- 4088</t>
  </si>
  <si>
    <t>Serralheria</t>
  </si>
  <si>
    <t xml:space="preserve">Vestiário </t>
  </si>
  <si>
    <t>Ótica</t>
  </si>
  <si>
    <t>Pintura</t>
  </si>
  <si>
    <t>Controle de chegada</t>
  </si>
  <si>
    <t>Empacotamento</t>
  </si>
  <si>
    <t>Luvas</t>
  </si>
  <si>
    <t>NÃO CRÍTICA</t>
  </si>
  <si>
    <t>Preparo de pacotes/compressas</t>
  </si>
  <si>
    <t>Laudos</t>
  </si>
  <si>
    <t xml:space="preserve">Comando </t>
  </si>
  <si>
    <t>Laudos e estudo de casos</t>
  </si>
  <si>
    <t>Sala de estudos</t>
  </si>
  <si>
    <t>Banheiro</t>
  </si>
  <si>
    <t>Mamógrafo</t>
  </si>
  <si>
    <t>Comando</t>
  </si>
  <si>
    <t>1º Pavimento</t>
  </si>
  <si>
    <t>2º Pavimento</t>
  </si>
  <si>
    <t>3º Pavimento</t>
  </si>
  <si>
    <t>Casa de máquinas ar condicionado</t>
  </si>
  <si>
    <t>Recuperação hemodinâmica</t>
  </si>
  <si>
    <t>área de estocagem</t>
  </si>
  <si>
    <t>coordenação</t>
  </si>
  <si>
    <t>dispensação</t>
  </si>
  <si>
    <t>hall</t>
  </si>
  <si>
    <t>copa</t>
  </si>
  <si>
    <t>Vestiário Feminino Higienização</t>
  </si>
  <si>
    <t>Vestiário Masculino Higienização</t>
  </si>
  <si>
    <t>Área resíduo infectante</t>
  </si>
  <si>
    <t>Área resíduo comum</t>
  </si>
  <si>
    <t>Residuo Quimio</t>
  </si>
  <si>
    <t>Residuo Quimio 2</t>
  </si>
  <si>
    <t>vestiário masculino</t>
  </si>
  <si>
    <t>vestiário feminino</t>
  </si>
  <si>
    <t>Circulação 1</t>
  </si>
  <si>
    <t>Circulação 2</t>
  </si>
  <si>
    <t>Oficina de Eletrônica</t>
  </si>
  <si>
    <t>Sala de exame RM</t>
  </si>
  <si>
    <t>Recuperação exame RM</t>
  </si>
  <si>
    <t>Posto enfermagem</t>
  </si>
  <si>
    <t>Vest masculino</t>
  </si>
  <si>
    <t>Vest feminino</t>
  </si>
  <si>
    <t>Exame Raio-X</t>
  </si>
  <si>
    <t>Exame Raio-x</t>
  </si>
  <si>
    <t>IS Pub</t>
  </si>
  <si>
    <t>Preparo médico</t>
  </si>
  <si>
    <t>Prep equipamento</t>
  </si>
  <si>
    <t>Recup paciente</t>
  </si>
  <si>
    <t>Comando / laudos</t>
  </si>
  <si>
    <t>Laudos / estudo de casos</t>
  </si>
  <si>
    <t>Prep material</t>
  </si>
  <si>
    <t>Acesso hemodinâmica</t>
  </si>
  <si>
    <t>Arco cirúrgico</t>
  </si>
  <si>
    <t>Entrada</t>
  </si>
  <si>
    <t>ISMP</t>
  </si>
  <si>
    <t>ISFP</t>
  </si>
  <si>
    <t>ISFF</t>
  </si>
  <si>
    <t>Ultrassom</t>
  </si>
  <si>
    <t>Espera em maca</t>
  </si>
  <si>
    <t>Recuperação tomografia</t>
  </si>
  <si>
    <t>Espera ultrassom</t>
  </si>
  <si>
    <t>Expurgo limpeza</t>
  </si>
  <si>
    <t>Prep medic</t>
  </si>
  <si>
    <t>IS Públ</t>
  </si>
  <si>
    <t>Apoio ao serviço</t>
  </si>
  <si>
    <t>4º Pavimento</t>
  </si>
  <si>
    <t>Borges da Costa - Dentro DML</t>
  </si>
  <si>
    <t>Borges da Costa Helicoidal</t>
  </si>
  <si>
    <t>Depósito do Almoxarifado</t>
  </si>
  <si>
    <t xml:space="preserve">Orestes Diniz - 2º Pavimento </t>
  </si>
  <si>
    <t>Somente limpeza dos vidros</t>
  </si>
  <si>
    <t>Depósito (Farmácia)</t>
  </si>
  <si>
    <t>Secretaria da Anestesiologia</t>
  </si>
  <si>
    <t>Sala de auscuta</t>
  </si>
  <si>
    <t>Sala de computadores</t>
  </si>
  <si>
    <t>Sala de preparo de materiais</t>
  </si>
  <si>
    <t xml:space="preserve">1º Sub-solo sul </t>
  </si>
  <si>
    <t>Seção de administração de pessoal</t>
  </si>
  <si>
    <t>Seção de desenvolvimento e acompanhamento</t>
  </si>
  <si>
    <t>Secretaria da Cirurgia Pediátrica</t>
  </si>
  <si>
    <t>Sala do professor Andy</t>
  </si>
  <si>
    <t>Secretaria de Hemodiálise</t>
  </si>
  <si>
    <t>Sala de Ultrassonografia</t>
  </si>
  <si>
    <t>Secretaria da Nefrologia Pediátrica</t>
  </si>
  <si>
    <t>Térreo Oeste - Imagenologia</t>
  </si>
  <si>
    <t/>
  </si>
  <si>
    <t>Arquivo RX</t>
  </si>
  <si>
    <t>Residência</t>
  </si>
  <si>
    <t>Dep</t>
  </si>
  <si>
    <t>Descanso PA</t>
  </si>
  <si>
    <t>ARM</t>
  </si>
  <si>
    <t>Serviço social</t>
  </si>
  <si>
    <t>Coordenação imagenologia</t>
  </si>
  <si>
    <t>Plantão administrativo</t>
  </si>
  <si>
    <t>Residente plantão</t>
  </si>
  <si>
    <t>Futuro almoxarifado</t>
  </si>
  <si>
    <t>[sem nome]</t>
  </si>
  <si>
    <t>Centro de imagens</t>
  </si>
  <si>
    <t>Digitação</t>
  </si>
  <si>
    <t>Atendimento ao cliente</t>
  </si>
  <si>
    <t>Sala de segurança</t>
  </si>
  <si>
    <t>Chefia de portaria</t>
  </si>
  <si>
    <t>Chefia internação</t>
  </si>
  <si>
    <t>Convênios</t>
  </si>
  <si>
    <t>Senha</t>
  </si>
  <si>
    <t>Térreo Oeste - Ressonância magnética</t>
  </si>
  <si>
    <t>Térreo Oeste - Atendimento / Diversos</t>
  </si>
  <si>
    <t>Secretaria da Residência Médica</t>
  </si>
  <si>
    <t>Secretaria da VDRH</t>
  </si>
  <si>
    <t>Cenex (Ass. Internacional)</t>
  </si>
  <si>
    <t xml:space="preserve">Secretaria de pagamentos  </t>
  </si>
  <si>
    <t>Técnicos dos elevadores</t>
  </si>
  <si>
    <t>Ultrassonografia</t>
  </si>
  <si>
    <t>Ultrassonografia Intervencionista</t>
  </si>
  <si>
    <t xml:space="preserve">Coordenação de produção </t>
  </si>
  <si>
    <t>Acolhimento Enfermagem 1</t>
  </si>
  <si>
    <t>Acolhimento Enfermagem 2</t>
  </si>
  <si>
    <t xml:space="preserve">Instalação Sanitária </t>
  </si>
  <si>
    <t>Consultório Ginecologia 1</t>
  </si>
  <si>
    <t>Consultório Ginecologia 2</t>
  </si>
  <si>
    <t xml:space="preserve">Instalação Sanitária  </t>
  </si>
  <si>
    <t>Espera consultórios</t>
  </si>
  <si>
    <t xml:space="preserve">Dep. Interno Residuos </t>
  </si>
  <si>
    <t>Inalação</t>
  </si>
  <si>
    <t>Instalação sanitária público feminino</t>
  </si>
  <si>
    <t>Depósito Equipamentos</t>
  </si>
  <si>
    <t>ISPNE</t>
  </si>
  <si>
    <t>Entrada da urgência</t>
  </si>
  <si>
    <t>Prescrição médica</t>
  </si>
  <si>
    <t>Posto Preparo medicamentos</t>
  </si>
  <si>
    <t>Urgência</t>
  </si>
  <si>
    <t>Consultório pediatria 1</t>
  </si>
  <si>
    <t>Consultório pediatria 2</t>
  </si>
  <si>
    <t xml:space="preserve">Prescrição </t>
  </si>
  <si>
    <t>Observação pediátrica</t>
  </si>
  <si>
    <t>Banho 1</t>
  </si>
  <si>
    <t>Banho 2</t>
  </si>
  <si>
    <t>Instalação sanitária masculina de acompanhantes</t>
  </si>
  <si>
    <t>Instalação sanitária feminina de acompanhantes</t>
  </si>
  <si>
    <t>Curativos/Suturas/Procedimentos</t>
  </si>
  <si>
    <t>Material médico hospitalar</t>
  </si>
  <si>
    <t>Depósito de mobiliário</t>
  </si>
  <si>
    <t>Observação feminina</t>
  </si>
  <si>
    <t>Banho 3</t>
  </si>
  <si>
    <t>Banho 4</t>
  </si>
  <si>
    <t>Observação masculina</t>
  </si>
  <si>
    <t>Dep equip. p/ reforma</t>
  </si>
  <si>
    <t>Depósito de equipamentos reserva</t>
  </si>
  <si>
    <t>Secretaria cordenação enfermagem</t>
  </si>
  <si>
    <t>Posto de recuperação</t>
  </si>
  <si>
    <t>Saleta da sala de recuperação</t>
  </si>
  <si>
    <t>Cirurgia cardiovsscular 1</t>
  </si>
  <si>
    <t>Cirurgia cardiovsscular 2</t>
  </si>
  <si>
    <t>Cirurgia ortopédica 1</t>
  </si>
  <si>
    <t>Cirurgia ortopédica 2</t>
  </si>
  <si>
    <t>Escovação 1</t>
  </si>
  <si>
    <t>Neurocirugia</t>
  </si>
  <si>
    <t>Escovação 2</t>
  </si>
  <si>
    <t xml:space="preserve">Depósito de material </t>
  </si>
  <si>
    <t>Cirurgia geral 1</t>
  </si>
  <si>
    <t>Cirurgia geral 2</t>
  </si>
  <si>
    <t>Cirugia geral 3</t>
  </si>
  <si>
    <t>Cirurgia geral 4</t>
  </si>
  <si>
    <t>Cirurgia geral 5</t>
  </si>
  <si>
    <t>Cirurgia geral 6</t>
  </si>
  <si>
    <t>Cirurgia geral 7</t>
  </si>
  <si>
    <t>Cirurgia Urologia 1</t>
  </si>
  <si>
    <t>Cirurgia Otorrino 1</t>
  </si>
  <si>
    <t>Cirurgia Urologia 2</t>
  </si>
  <si>
    <t>Cirurgia Otorrino 2</t>
  </si>
  <si>
    <t>Cirurgia Urologia 3</t>
  </si>
  <si>
    <t>Depósito Equip. vídeo</t>
  </si>
  <si>
    <t>Raio X portátil</t>
  </si>
  <si>
    <t>Câmar escura</t>
  </si>
  <si>
    <t>Enfermagem 2</t>
  </si>
  <si>
    <t>Altar</t>
  </si>
  <si>
    <t>Sala de corte</t>
  </si>
  <si>
    <t>5.32</t>
  </si>
  <si>
    <t>Depósito Intermediário de Resíduos</t>
  </si>
  <si>
    <t xml:space="preserve">Ultrassonografia </t>
  </si>
  <si>
    <t>Instalação sanitária de pacientes</t>
  </si>
  <si>
    <t>Vestiário de pacientes</t>
  </si>
  <si>
    <t>Coleta de sêmen</t>
  </si>
  <si>
    <t>Laboratório de Reprodução 01</t>
  </si>
  <si>
    <t>Laboratório de Reprodução 02</t>
  </si>
  <si>
    <t>Laboratório de Sêmen</t>
  </si>
  <si>
    <t>Criopreservação</t>
  </si>
  <si>
    <t>Fertilização in vitro</t>
  </si>
  <si>
    <t>Coleta Ovular</t>
  </si>
  <si>
    <t>Espera secretaria</t>
  </si>
  <si>
    <t>Histeroscopia e Diagnóstico</t>
  </si>
  <si>
    <t>Sanitário</t>
  </si>
  <si>
    <t xml:space="preserve">Arquivo </t>
  </si>
  <si>
    <t>Triagem col. Sêmen</t>
  </si>
  <si>
    <t>Inst. Sanitária col. Sêmen</t>
  </si>
  <si>
    <t>9º Andar oeste</t>
  </si>
  <si>
    <t>Atendimento Terapia Ocupacional</t>
  </si>
  <si>
    <t>Copa SND</t>
  </si>
  <si>
    <t>Acolhimento</t>
  </si>
  <si>
    <t>Secretaria central</t>
  </si>
  <si>
    <t>Espera 1</t>
  </si>
  <si>
    <t>Espera 2</t>
  </si>
  <si>
    <t>Copa 3</t>
  </si>
  <si>
    <t>Enfermaria masculina 1</t>
  </si>
  <si>
    <t>Enfermaria masculina 2</t>
  </si>
  <si>
    <t>Enfermaria feminina 1</t>
  </si>
  <si>
    <t>Enfermaria feminina 2</t>
  </si>
  <si>
    <t>Apartamento</t>
  </si>
  <si>
    <t>Copa 1</t>
  </si>
  <si>
    <t>Copa 2</t>
  </si>
  <si>
    <t>Consultório Neuro-Oftamológico 1</t>
  </si>
  <si>
    <t>Consultório Neuro-Oftamológico 2</t>
  </si>
  <si>
    <t>Consultório Neuro-Oftamológico 3</t>
  </si>
  <si>
    <t>Depósito córnea cir. Reflativa ocular</t>
  </si>
  <si>
    <t>Laboratório de Imunologia Ocular</t>
  </si>
  <si>
    <t>Consultório clínico</t>
  </si>
  <si>
    <t>Eletrofisiologia</t>
  </si>
  <si>
    <t>Secretaria Glaucoma</t>
  </si>
  <si>
    <t>Consultório de Fonoaudiologia 1</t>
  </si>
  <si>
    <t>Consultório de Fonoaudiologia 2</t>
  </si>
  <si>
    <t>Consultório de Fonoaudiologia 3</t>
  </si>
  <si>
    <t>Telepresença/reuniões</t>
  </si>
  <si>
    <t>Treinamento</t>
  </si>
  <si>
    <t>Recepção Telemedicina</t>
  </si>
  <si>
    <t>Arquivo e Equipamentos</t>
  </si>
  <si>
    <t>Adm. Telemedicina</t>
  </si>
  <si>
    <t>Hall Telemedicina</t>
  </si>
  <si>
    <t>Coordenação Telemedicina</t>
  </si>
  <si>
    <t>NUVE</t>
  </si>
  <si>
    <t>Área técnica telemedicina</t>
  </si>
  <si>
    <t>Call center telemedicina</t>
  </si>
  <si>
    <t>Desenvolvimento telemedicina</t>
  </si>
  <si>
    <t>Assessoria de comunicação</t>
  </si>
  <si>
    <t>Instalação sanitária VDTE</t>
  </si>
  <si>
    <t>Copa VDTE</t>
  </si>
  <si>
    <t>Depósito materiais consumo duráveis</t>
  </si>
  <si>
    <t>Sala da Higienização/Treinamentos</t>
  </si>
  <si>
    <t>Depósito hipoclorito e alcool</t>
  </si>
  <si>
    <t>Sala encarregadas</t>
  </si>
  <si>
    <t>Calandras</t>
  </si>
  <si>
    <t>Estocagem peças e roupas</t>
  </si>
  <si>
    <t>Plataforma descarga roupa suja</t>
  </si>
  <si>
    <t>Boiler</t>
  </si>
  <si>
    <t xml:space="preserve">Ventilação mecânica </t>
  </si>
  <si>
    <t>Vestiário Barreira</t>
  </si>
  <si>
    <t>Ventilação mecânica</t>
  </si>
  <si>
    <t>Hall/Hall de elevadores</t>
  </si>
  <si>
    <t>Sala de exames 1</t>
  </si>
  <si>
    <t>Sala de exames 2</t>
  </si>
  <si>
    <t>Câmera Escura</t>
  </si>
  <si>
    <t>Ecografia</t>
  </si>
  <si>
    <t>Sala de Computação</t>
  </si>
  <si>
    <t>São Geraldo - Bloco B - 3º Pavimento</t>
  </si>
  <si>
    <t>São Geraldo - Bloco C - 3º Pavimento</t>
  </si>
  <si>
    <t>Almoxarifado de brinquedos</t>
  </si>
  <si>
    <t>TIPO DE ÁREA</t>
  </si>
  <si>
    <t xml:space="preserve"> </t>
  </si>
  <si>
    <t>Secretaria da Clínica Médica</t>
  </si>
  <si>
    <t>Resíduos Sólidos de Serviços de Saúde (RSSS)</t>
  </si>
  <si>
    <t>Bias Fortes - 1º Pavimento</t>
  </si>
  <si>
    <t>Bias Fortes - 2º Pavimento</t>
  </si>
  <si>
    <t>Bias Fortes - 3º Pavimento</t>
  </si>
  <si>
    <t>Bias Fortes - 5º Pavimento</t>
  </si>
  <si>
    <t>Bias Fortes - 4º Pavimento</t>
  </si>
  <si>
    <t>Bias Fortes - 6º Pavimento</t>
  </si>
  <si>
    <t>Bias Fortes - 7º Pavimento</t>
  </si>
  <si>
    <t>UF.Engenharia Hospitalar</t>
  </si>
  <si>
    <t>Anotações de prontuários</t>
  </si>
  <si>
    <t>Arquivo da secretaria</t>
  </si>
  <si>
    <t>Arquivo geral</t>
  </si>
  <si>
    <t>Biblioteca de pacientes</t>
  </si>
  <si>
    <t xml:space="preserve">Consultório de Estrabismo </t>
  </si>
  <si>
    <t>Consultório de Campo Visual</t>
  </si>
  <si>
    <t>Coordenação médica</t>
  </si>
  <si>
    <t>Depósito almoxarifado</t>
  </si>
  <si>
    <t>Guias e prontuários SAME</t>
  </si>
  <si>
    <t>Farmácia das voluntárias/depósito</t>
  </si>
  <si>
    <t>Solário</t>
  </si>
  <si>
    <t>Farmácia das voluntárias/reunião</t>
  </si>
  <si>
    <t>Sala de descanso</t>
  </si>
  <si>
    <t>Sala de Prescrição</t>
  </si>
  <si>
    <t>Sala de emergência</t>
  </si>
  <si>
    <t>Sala do RX</t>
  </si>
  <si>
    <t>Arquivo VDRH/PROCAP</t>
  </si>
  <si>
    <t>Coordenação Enfermagem</t>
  </si>
  <si>
    <t>Sala de Máquinas</t>
  </si>
  <si>
    <t>DPI</t>
  </si>
  <si>
    <t>Hemodiálise sala Amarela</t>
  </si>
  <si>
    <t>Humanização</t>
  </si>
  <si>
    <t>Plantão (descanso) enfermagem PA</t>
  </si>
  <si>
    <t>Plantão (descanso) médico PA</t>
  </si>
  <si>
    <t>Raio X 1</t>
  </si>
  <si>
    <t>Raio X 2</t>
  </si>
  <si>
    <t>Serviço Social 1</t>
  </si>
  <si>
    <t>Serviço Social 2</t>
  </si>
  <si>
    <t>Descanso de enfermagem</t>
  </si>
  <si>
    <t>Secretaria Administrativa</t>
  </si>
  <si>
    <t>Sala de aula / Comunicação</t>
  </si>
  <si>
    <t xml:space="preserve">Descanso masculino </t>
  </si>
  <si>
    <t xml:space="preserve">3º Andar norte </t>
  </si>
  <si>
    <t>Neurologia Pediatrica</t>
  </si>
  <si>
    <t>Video EG</t>
  </si>
  <si>
    <t xml:space="preserve">Banho Feminino </t>
  </si>
  <si>
    <t>Banho Masculino</t>
  </si>
  <si>
    <t>Sala de Professores</t>
  </si>
  <si>
    <t>Faturamento da Oftamologia</t>
  </si>
  <si>
    <t>Instalação sanitária feminina de funcionários</t>
  </si>
  <si>
    <t xml:space="preserve">Instalação sanitária de funcionários </t>
  </si>
  <si>
    <t>Instalação sanitária masculina de funcionários</t>
  </si>
  <si>
    <t>Instalação sanitária masculina de público</t>
  </si>
  <si>
    <t>LC Coordenação administrativa</t>
  </si>
  <si>
    <t>LC Processamento de dados</t>
  </si>
  <si>
    <t>Material limpo</t>
  </si>
  <si>
    <t>Pesquisa/estatística</t>
  </si>
  <si>
    <t>Quimioterapia feminina</t>
  </si>
  <si>
    <t>Quimioterapia masculina</t>
  </si>
  <si>
    <t>Sala de congelamento - 5027</t>
  </si>
  <si>
    <t>1º Andar oeste (LP)</t>
  </si>
  <si>
    <t>Sala de digitação e coordenação - 5037</t>
  </si>
  <si>
    <t>Sala de estatística</t>
  </si>
  <si>
    <t>Sala de procedimentos</t>
  </si>
  <si>
    <t>Sala dos residentes</t>
  </si>
  <si>
    <t>Salão de jogos</t>
  </si>
  <si>
    <t>Sala de televisão e ginástica</t>
  </si>
  <si>
    <t>Vestiário feminino de pacientes</t>
  </si>
  <si>
    <t>Vestiário feminino de funcionários</t>
  </si>
  <si>
    <t>Vestiário masculino de pacientes</t>
  </si>
  <si>
    <t>Vestiário masculino de funcionários</t>
  </si>
  <si>
    <t>Consultório 1 - SAST</t>
  </si>
  <si>
    <t>Consultório 2 - SAST</t>
  </si>
  <si>
    <t>Consultório 3 - SAST</t>
  </si>
  <si>
    <t>Consultório 4 - SAST</t>
  </si>
  <si>
    <t>Consultório 5 - SAST</t>
  </si>
  <si>
    <t>Consultório 6 - SAST</t>
  </si>
  <si>
    <t>Consultório 7 - SAST</t>
  </si>
  <si>
    <t>Consultório 8 - SAST</t>
  </si>
  <si>
    <t>Reuniões ABF</t>
  </si>
  <si>
    <t>Gerência do ABF</t>
  </si>
  <si>
    <t>Ambulatório A - Uveítes</t>
  </si>
  <si>
    <t>Consultório Plástica Ocular</t>
  </si>
  <si>
    <t>Exame de Laringoscopia</t>
  </si>
  <si>
    <t>Recuperação 1</t>
  </si>
  <si>
    <t>Recuperação 2</t>
  </si>
  <si>
    <t>Sala de Coloração - 5039</t>
  </si>
  <si>
    <t>DAPML MIC - 5043</t>
  </si>
  <si>
    <t>PRÉDIO PRINCIPAL</t>
  </si>
  <si>
    <t>ANEXOS</t>
  </si>
  <si>
    <t>Classificação das áreas dos elevadores do Complexo HC/UFMG</t>
  </si>
  <si>
    <t>Ambulatório Bias Fortes</t>
  </si>
  <si>
    <t xml:space="preserve">Oswaldo Costa </t>
  </si>
  <si>
    <t>Ecocardiograma</t>
  </si>
  <si>
    <t>Anexo São Vicente - 1º Pavimento</t>
  </si>
  <si>
    <t>Consultório 07</t>
  </si>
  <si>
    <t>Consultório 08</t>
  </si>
  <si>
    <t>Consultório 09</t>
  </si>
  <si>
    <t>Instalação Sanitária de pacientes</t>
  </si>
  <si>
    <t>Instalação Sanitária</t>
  </si>
  <si>
    <t>Anexo São Vicente - 2º Pavimento</t>
  </si>
  <si>
    <t>Consultório 26</t>
  </si>
  <si>
    <t>Consultório 27</t>
  </si>
  <si>
    <t>Consultório 28</t>
  </si>
  <si>
    <t>Consultório 29</t>
  </si>
  <si>
    <t>Consultório 30</t>
  </si>
  <si>
    <t>Anexo São Vicente- Térreo</t>
  </si>
  <si>
    <t>Anexo São Vicente- 1º Pavimento</t>
  </si>
  <si>
    <t>Anexo São Vicente- 2º Pavimento</t>
  </si>
  <si>
    <t>ANEXO SÃO VICENTE</t>
  </si>
  <si>
    <t>PD</t>
  </si>
  <si>
    <t>Borges da Costa Saúde Mental - Térreo</t>
  </si>
  <si>
    <t>Anexo Borges da Costa Saúde Mental</t>
  </si>
  <si>
    <t>AMEREHC</t>
  </si>
  <si>
    <t>VDTE</t>
  </si>
  <si>
    <t>FHEMIG</t>
  </si>
  <si>
    <t>COMPLEXO HOSPITAL DAS  CLÍNICAS/UFMG</t>
  </si>
  <si>
    <t>Sala de admissão</t>
  </si>
  <si>
    <t>Sala de medicamentos</t>
  </si>
  <si>
    <t>Sala de exames</t>
  </si>
  <si>
    <t>Sala de exame 2</t>
  </si>
  <si>
    <t>Sala de exames RX</t>
  </si>
  <si>
    <t>ISMF</t>
  </si>
  <si>
    <t>Deposito interno de res A3</t>
  </si>
  <si>
    <t>ISF</t>
  </si>
  <si>
    <t>ISM</t>
  </si>
  <si>
    <t>Coleta de Sangue / Curativo</t>
  </si>
  <si>
    <t>Hall de elevadores / Espera</t>
  </si>
  <si>
    <t>Sanitário A7</t>
  </si>
  <si>
    <t>Sanitário A8</t>
  </si>
  <si>
    <t>Cadeiras de roda</t>
  </si>
  <si>
    <t>Antecamâra</t>
  </si>
  <si>
    <t>Terraço descoberto</t>
  </si>
  <si>
    <t>Sanitária B11</t>
  </si>
  <si>
    <t>Sanitária B12</t>
  </si>
  <si>
    <t xml:space="preserve">Espera </t>
  </si>
  <si>
    <t>Sanitário B10</t>
  </si>
  <si>
    <t>Quarto</t>
  </si>
  <si>
    <t>Área serviço</t>
  </si>
  <si>
    <t>Consultório Reabilitação coignitiva</t>
  </si>
  <si>
    <t>Almoxarifado Equipamentos</t>
  </si>
  <si>
    <t>ISF Funcionário</t>
  </si>
  <si>
    <t>ISM Funcionário</t>
  </si>
  <si>
    <t>Circulação dos Sanitários A7 e A8</t>
  </si>
  <si>
    <t>Reabilitação oficina de linguagem</t>
  </si>
  <si>
    <t xml:space="preserve">Hall de elevadores </t>
  </si>
  <si>
    <t>ISF Público</t>
  </si>
  <si>
    <t>ISM Público</t>
  </si>
  <si>
    <t>Centro do Idoso - Jenny Farias - 1º andar</t>
  </si>
  <si>
    <t>Centro do Idoso - Jenny Farias - 2º andar</t>
  </si>
  <si>
    <t>Sala de Dinâmica</t>
  </si>
  <si>
    <t>Coordenação Saúde da Mulher</t>
  </si>
  <si>
    <t>MG Idoso - Atenção Domiciliar</t>
  </si>
  <si>
    <t>ADM Centro do Idoso</t>
  </si>
  <si>
    <t>Circulação / Espera</t>
  </si>
  <si>
    <t>Vestiário Feminino C2</t>
  </si>
  <si>
    <t>Deposito interno de residuos</t>
  </si>
  <si>
    <t>Centro do Idoso - Jenny Farias - 3º andar</t>
  </si>
  <si>
    <t>Sanitário D/E 19</t>
  </si>
  <si>
    <t>Sanitário D/E 20</t>
  </si>
  <si>
    <t>Consultório  03</t>
  </si>
  <si>
    <t>Sanitário D/E 18</t>
  </si>
  <si>
    <t>Sanitário D/E 17</t>
  </si>
  <si>
    <t>Sanitário D/E 16</t>
  </si>
  <si>
    <t>Sanitário D/E 21</t>
  </si>
  <si>
    <t>Sanitário D/E 22</t>
  </si>
  <si>
    <t>Sanitário D/E 15</t>
  </si>
  <si>
    <t>Sanitário D/E 14</t>
  </si>
  <si>
    <t>Sanitário D/E 13</t>
  </si>
  <si>
    <t>Sanitário D/E 12</t>
  </si>
  <si>
    <t>Sanitário D/E 11</t>
  </si>
  <si>
    <t>Sanitário D/E 10</t>
  </si>
  <si>
    <t>Roupa suja</t>
  </si>
  <si>
    <t xml:space="preserve">Clinicas de Especialidades </t>
  </si>
  <si>
    <t>Posto de med</t>
  </si>
  <si>
    <t>Procedimentos ENF / CUR / COLETA</t>
  </si>
  <si>
    <t>Copa de paciente da hemodiálise</t>
  </si>
  <si>
    <t>Descanso da enfermagem</t>
  </si>
  <si>
    <t>Sala de prescrição</t>
  </si>
  <si>
    <t>Instalação sanitária da enfermagem</t>
  </si>
  <si>
    <t>Instalação sanitária feminina</t>
  </si>
  <si>
    <t>Instalação sanitária feminina de público</t>
  </si>
  <si>
    <t>Instalação sanitária masculina</t>
  </si>
  <si>
    <t>Instalação sanitária de paciente</t>
  </si>
  <si>
    <t>2º Sub-solo leste</t>
  </si>
  <si>
    <t>2º Sub-solo norte</t>
  </si>
  <si>
    <t>1º Sub-solo oeste SND</t>
  </si>
  <si>
    <t>1º Sub-solo oeste</t>
  </si>
  <si>
    <t>1º Sub-solo norte</t>
  </si>
  <si>
    <t>1º Sub-solo leste CME</t>
  </si>
  <si>
    <t>2º Andar sul</t>
  </si>
  <si>
    <t>2º Andar norte</t>
  </si>
  <si>
    <t>2º Andar oeste</t>
  </si>
  <si>
    <t>2º Andar leste</t>
  </si>
  <si>
    <t>3º Andar leste</t>
  </si>
  <si>
    <t>3º Andar oeste</t>
  </si>
  <si>
    <t>3º Andar sul</t>
  </si>
  <si>
    <t>10º Andar leste</t>
  </si>
  <si>
    <t>10º Andar norte</t>
  </si>
  <si>
    <t>10º Andar sul</t>
  </si>
  <si>
    <t>11º Andar leste - Almoxarifado A</t>
  </si>
  <si>
    <t>11º Andar sul</t>
  </si>
  <si>
    <t>1º Andar leste</t>
  </si>
  <si>
    <t>1º Andar norte</t>
  </si>
  <si>
    <t>1º Andar oeste</t>
  </si>
  <si>
    <t>Refeitório SND</t>
  </si>
  <si>
    <t>7º Andar sul Mult. Profissional</t>
  </si>
  <si>
    <t>1º Andar oeste Hemodiálise</t>
  </si>
  <si>
    <t>1º Andar oeste Litotripsia</t>
  </si>
  <si>
    <t>1º Andar sul</t>
  </si>
  <si>
    <t>4º Andar leste</t>
  </si>
  <si>
    <t>4º Andar norte</t>
  </si>
  <si>
    <t>4º Andar oeste</t>
  </si>
  <si>
    <t>4º Andar sul</t>
  </si>
  <si>
    <t>5º Andar leste</t>
  </si>
  <si>
    <t>5º Andar norte</t>
  </si>
  <si>
    <t>5º Andar oeste</t>
  </si>
  <si>
    <t>5º Andar oeste - CCI</t>
  </si>
  <si>
    <t>5º Andar sul</t>
  </si>
  <si>
    <t>6º Andar leste</t>
  </si>
  <si>
    <t>6º Andar norte</t>
  </si>
  <si>
    <t>6º Andar oeste</t>
  </si>
  <si>
    <t>6º Andar sul</t>
  </si>
  <si>
    <t>7º Andar leste</t>
  </si>
  <si>
    <t>7º Andar norte</t>
  </si>
  <si>
    <t>Centro do Idoso - Jenny Farias - 5º andar</t>
  </si>
  <si>
    <t xml:space="preserve">IS F10 Consultório </t>
  </si>
  <si>
    <t>IS F11 Consultório</t>
  </si>
  <si>
    <t>Conforto Médico</t>
  </si>
  <si>
    <t>Sanitário F15 Feminino</t>
  </si>
  <si>
    <t>Sanitário F16 Masculino</t>
  </si>
  <si>
    <t>Almoxarifado/Equipamentos</t>
  </si>
  <si>
    <t xml:space="preserve">IS F13 Consultório </t>
  </si>
  <si>
    <t xml:space="preserve">IS F12 Consultório </t>
  </si>
  <si>
    <t>7º Andar oeste</t>
  </si>
  <si>
    <t>7º Andar sul</t>
  </si>
  <si>
    <t>8º Andar leste</t>
  </si>
  <si>
    <t>8º Andar norte</t>
  </si>
  <si>
    <t>8º Andar sul</t>
  </si>
  <si>
    <t>9º Andar leste</t>
  </si>
  <si>
    <t>9º Andar norte</t>
  </si>
  <si>
    <t>9º Andar sul</t>
  </si>
  <si>
    <t>Térreo leste</t>
  </si>
  <si>
    <t>Térreo norte</t>
  </si>
  <si>
    <t>Térreo oeste</t>
  </si>
  <si>
    <t>Térreo sul</t>
  </si>
  <si>
    <t xml:space="preserve">Almoxarifado </t>
  </si>
  <si>
    <t>Sala da nutricionista</t>
  </si>
  <si>
    <t>Sala de professor</t>
  </si>
  <si>
    <t>Sala dos ascensoristas</t>
  </si>
  <si>
    <t>Central de equipamentos</t>
  </si>
  <si>
    <t>Central de limpeza</t>
  </si>
  <si>
    <t>Central telefônica</t>
  </si>
  <si>
    <t>Chefia de gabinete</t>
  </si>
  <si>
    <t>Cirurgia ambulatorial</t>
  </si>
  <si>
    <t>Cirurgia odontológica</t>
  </si>
  <si>
    <t>Conselho administrativo</t>
  </si>
  <si>
    <t>Controle de ponto</t>
  </si>
  <si>
    <t>Controle de qualidade</t>
  </si>
  <si>
    <t>Coordenação administrativa</t>
  </si>
  <si>
    <t>Coordenação da Anestesiologia</t>
  </si>
  <si>
    <t>Depósito de equipamentos</t>
  </si>
  <si>
    <t xml:space="preserve">Depósito de gases </t>
  </si>
  <si>
    <t>Depósito de material esterilizado</t>
  </si>
  <si>
    <t>Depósito da endoscopia</t>
  </si>
  <si>
    <t>Instalação Sanitária feminina</t>
  </si>
  <si>
    <t>Instalação Sanitária masculina</t>
  </si>
  <si>
    <t>Enfermaria isolado</t>
  </si>
  <si>
    <t>Exame ergométrico</t>
  </si>
  <si>
    <t>Sub-solo 2 (Próximo portaria de cargas)</t>
  </si>
  <si>
    <t xml:space="preserve">Borges da Costa - Externa </t>
  </si>
  <si>
    <t>Borges da Costa  - Entrada / recepção</t>
  </si>
  <si>
    <t>Central de caldeiras</t>
  </si>
  <si>
    <t>Administração de caldeiras</t>
  </si>
  <si>
    <t>Borges da Costa - Térreo - Hemato e Onco adulto</t>
  </si>
  <si>
    <t>Borges da Costa - Térreo - Odontologia</t>
  </si>
  <si>
    <t>Consultório odontológico 1</t>
  </si>
  <si>
    <t>Consultório odontológico 2</t>
  </si>
  <si>
    <t>Sercetaria da Odonto</t>
  </si>
  <si>
    <t>Consultórios Hemato pediátrica 1</t>
  </si>
  <si>
    <t>Consultórios Hemato pediátrica 2</t>
  </si>
  <si>
    <t>Borges da Costa - Térreo - Hematologia Pediátrica</t>
  </si>
  <si>
    <t>Instalação sanitária feminina PC</t>
  </si>
  <si>
    <t>Instalação sanitária masculina PC</t>
  </si>
  <si>
    <t>Dep. Limpeza</t>
  </si>
  <si>
    <t>Sala de aula 1</t>
  </si>
  <si>
    <t>Sala de aula 2</t>
  </si>
  <si>
    <t>Instalação sanitária feminina P</t>
  </si>
  <si>
    <t>Instalação sanitária masculina P</t>
  </si>
  <si>
    <t>Sala de Preparo</t>
  </si>
  <si>
    <t>Instalação sanitária feminina F</t>
  </si>
  <si>
    <t>Instalação sanitária masculina F</t>
  </si>
  <si>
    <t>Solarium</t>
  </si>
  <si>
    <t>Borges da Costa - 1º Pavimento - ELSA</t>
  </si>
  <si>
    <t>Sala de estar</t>
  </si>
  <si>
    <t>Instalação sanitária feminina pública</t>
  </si>
  <si>
    <t>Instalação sanitária masculina pública</t>
  </si>
  <si>
    <t>Imagem 1</t>
  </si>
  <si>
    <t>Imagem 2</t>
  </si>
  <si>
    <t>Med. Pressão Arterial 1</t>
  </si>
  <si>
    <t>ECG 1</t>
  </si>
  <si>
    <t>Med. Pressão Arterial 2</t>
  </si>
  <si>
    <t>ECG 2</t>
  </si>
  <si>
    <t>Entrevista 1</t>
  </si>
  <si>
    <t>Entrevista 2</t>
  </si>
  <si>
    <t>Entrevista 3</t>
  </si>
  <si>
    <t>Borges da Costa - 1º Pavimento - Endocrinologia</t>
  </si>
  <si>
    <t>Guichês de atendimento</t>
  </si>
  <si>
    <t>Instalação sanitária feminina funcionários</t>
  </si>
  <si>
    <t>Instalação sanitária masculina funcionários</t>
  </si>
  <si>
    <t>Faturamento quimioterapia</t>
  </si>
  <si>
    <t>Borges da Costa - 1º Pavimento - Hemoterapia</t>
  </si>
  <si>
    <t>Borges da Costa - 1º Pavimento - Centro Cirúrgico</t>
  </si>
  <si>
    <t>CAD</t>
  </si>
  <si>
    <t>Equipamento</t>
  </si>
  <si>
    <t>MED</t>
  </si>
  <si>
    <t xml:space="preserve">Faturamento </t>
  </si>
  <si>
    <t>Enfermeira</t>
  </si>
  <si>
    <t>Quimioterapia infantil</t>
  </si>
  <si>
    <t>Instalação sanitária paciente</t>
  </si>
  <si>
    <t>CPC</t>
  </si>
  <si>
    <t>Borges da Costa - 1º Pavimento - Farmácias</t>
  </si>
  <si>
    <t>Farmácia ambulatorial</t>
  </si>
  <si>
    <t>Câmara</t>
  </si>
  <si>
    <t xml:space="preserve">Escritório </t>
  </si>
  <si>
    <t>Utilidades</t>
  </si>
  <si>
    <t>Administração Hematologia</t>
  </si>
  <si>
    <t>Sala de reuniões do ABC</t>
  </si>
  <si>
    <t>Secretaria Hematologia</t>
  </si>
  <si>
    <t>Preparo Lâm</t>
  </si>
  <si>
    <t>Coordenação Residência Médica</t>
  </si>
  <si>
    <t>Estudo de casos</t>
  </si>
  <si>
    <t>8º Andar norte - (LP)</t>
  </si>
  <si>
    <t>Espera de paciente em maca</t>
  </si>
  <si>
    <t>Gerência da VDRH</t>
  </si>
  <si>
    <t>Hall de distribuição de material limpo</t>
  </si>
  <si>
    <t>Hemodinâmica</t>
  </si>
  <si>
    <t xml:space="preserve">Informática da VDRH </t>
  </si>
  <si>
    <t>Isolado respiratório 2</t>
  </si>
  <si>
    <t>Isolado</t>
  </si>
  <si>
    <t>Laboratório Anatomia Patológica</t>
  </si>
  <si>
    <t>Laboratório de secreção gástrica</t>
  </si>
  <si>
    <t>Lavagem de material</t>
  </si>
  <si>
    <t>Setor de Compras</t>
  </si>
  <si>
    <t>Montagem de salada</t>
  </si>
  <si>
    <t>Preparo de salada</t>
  </si>
  <si>
    <t>Plantão médico</t>
  </si>
  <si>
    <t>Preparo de pacientes</t>
  </si>
  <si>
    <t>Preparo para esterilização</t>
  </si>
  <si>
    <t>Quarto de plantão técnico</t>
  </si>
  <si>
    <t>Recepção de material desinfetado</t>
  </si>
  <si>
    <t>Recepção de material sujo</t>
  </si>
  <si>
    <t>Pátio externo</t>
  </si>
  <si>
    <t>TOTAL  ANEXO</t>
  </si>
  <si>
    <t>TOTAL PRÉDIO PRINCIPAL</t>
  </si>
  <si>
    <t>Sala de reunião da CCIH</t>
  </si>
  <si>
    <t>Reuso</t>
  </si>
  <si>
    <t>Sala auxiliar</t>
  </si>
  <si>
    <t>Sala de cirurgia</t>
  </si>
  <si>
    <t>Sala da coordenação</t>
  </si>
  <si>
    <t xml:space="preserve">Sala de aula </t>
  </si>
  <si>
    <t>Sala de diluição</t>
  </si>
  <si>
    <t>Sala de parto</t>
  </si>
  <si>
    <t>Sala de pesquisa</t>
  </si>
  <si>
    <t>Térreo oeste PA</t>
  </si>
  <si>
    <t xml:space="preserve">Térreo Oeste - Imaginologia </t>
  </si>
  <si>
    <t xml:space="preserve">Térreo Oeste - Imaginologia  </t>
  </si>
  <si>
    <t>Térreo Oeste - Imaginologia</t>
  </si>
  <si>
    <t>ASSUFEMG</t>
  </si>
  <si>
    <t>Medicina Nuclear</t>
  </si>
  <si>
    <t>NÃO-CRÍTICA</t>
  </si>
  <si>
    <t>Curativo/Consultório</t>
  </si>
  <si>
    <t>Sala de Cirurgia 1</t>
  </si>
  <si>
    <t>Sala de Cirurgia 2</t>
  </si>
  <si>
    <t>Sala de Cirurgia 4</t>
  </si>
  <si>
    <t>Sala de Cirurgia 5</t>
  </si>
  <si>
    <t>Reuniões/prescrição</t>
  </si>
  <si>
    <t>Sala de aula/prescrição</t>
  </si>
  <si>
    <t>Coordenação de enfermagem</t>
  </si>
  <si>
    <t>Banho (dividido em 2)</t>
  </si>
  <si>
    <t>Diretores</t>
  </si>
  <si>
    <t>Freezer</t>
  </si>
  <si>
    <t>Anexo Borges da Costa/ELSA/Térreo</t>
  </si>
  <si>
    <t>Anexo Borges da Costa/ELSA/1º andar</t>
  </si>
  <si>
    <t>Sala escura</t>
  </si>
  <si>
    <t>Coleta Laboratório</t>
  </si>
  <si>
    <t>Controle de Acesso</t>
  </si>
  <si>
    <t>Secretaria UCO</t>
  </si>
  <si>
    <t>Instalação Sanitária feminina de pacientes</t>
  </si>
  <si>
    <t>Instalação Sanitária masculina de pacientes</t>
  </si>
  <si>
    <t>Instalação Sanitária feminina de funcionários</t>
  </si>
  <si>
    <t>Instalação Sanitária masculina de funcionários</t>
  </si>
  <si>
    <t>Vacinas</t>
  </si>
  <si>
    <t>Instalação Sanitaria de pacientes</t>
  </si>
  <si>
    <t>Sala de equipamentos (UFEH)</t>
  </si>
  <si>
    <t>Sala de enfermagem</t>
  </si>
  <si>
    <t>Câmara-escura</t>
  </si>
  <si>
    <t>Área administrativa</t>
  </si>
  <si>
    <t>Secretaria administrativa</t>
  </si>
  <si>
    <t>Instalação sanitária de funcionários</t>
  </si>
  <si>
    <t>Recepção de Convênios</t>
  </si>
  <si>
    <t>Classificação das áreas dos Anexos do HC/UFMG</t>
  </si>
  <si>
    <t>Secretaria de Transplantes</t>
  </si>
  <si>
    <t>Consultório da Visão Sub-Normal</t>
  </si>
  <si>
    <t xml:space="preserve">Faculdade de Medicina - Necrópsia </t>
  </si>
  <si>
    <t>AMBULATÓRIO BIAS FORTES</t>
  </si>
  <si>
    <t>RESIDENCIA MÉDICA</t>
  </si>
  <si>
    <t>BORGES DA COSTA</t>
  </si>
  <si>
    <t>HOSPITAL SÃO GERALDO</t>
  </si>
  <si>
    <t>OSWALDO COSTA</t>
  </si>
  <si>
    <t>ORESTES DINIZ</t>
  </si>
  <si>
    <t>FACULDADE DE MEDICINA</t>
  </si>
  <si>
    <t>UF. ENGENHARIA HOSPITALAR</t>
  </si>
  <si>
    <t>Classificação das áreas das escadas do Complexo HC/UFMG</t>
  </si>
  <si>
    <t>Hospital São Geraldo - Bloco A - 2º Pavimento</t>
  </si>
  <si>
    <t>Hospital São Geraldo - Bloco B/C  - 2º Pavimento</t>
  </si>
  <si>
    <t>Atendimento S.D.A 1</t>
  </si>
  <si>
    <t>Atendimento S.D.A 2</t>
  </si>
  <si>
    <t xml:space="preserve">Instalação sanitária </t>
  </si>
  <si>
    <t>Instalação sanitária Feminina</t>
  </si>
  <si>
    <t>Preparo medicação</t>
  </si>
  <si>
    <t>Sala de TV</t>
  </si>
  <si>
    <t>Recepção do Banco de Leite</t>
  </si>
  <si>
    <t xml:space="preserve">Coleta </t>
  </si>
  <si>
    <t>Preparo coleta</t>
  </si>
  <si>
    <t>Mat. Limpeza</t>
  </si>
  <si>
    <t>Pasteurização/Envase/Expedição</t>
  </si>
  <si>
    <t xml:space="preserve">Enfermaria 4 </t>
  </si>
  <si>
    <t>Preparação Medicamento</t>
  </si>
  <si>
    <t>Preparação Material</t>
  </si>
  <si>
    <t>Biblioteca neurologia</t>
  </si>
  <si>
    <t>Exames Neurologia</t>
  </si>
  <si>
    <t>Laboratório 1</t>
  </si>
  <si>
    <t>Laboratório 2</t>
  </si>
  <si>
    <t>Laboratório 3</t>
  </si>
  <si>
    <t>Quarto de plantão</t>
  </si>
  <si>
    <t>Ante-Sala</t>
  </si>
  <si>
    <t>Café</t>
  </si>
  <si>
    <t>Recursos Audio-visuais</t>
  </si>
  <si>
    <t>Sala Fria</t>
  </si>
  <si>
    <t>Laboratorio Intestino Delgado</t>
  </si>
  <si>
    <t>Cultura Célula</t>
  </si>
  <si>
    <t>Escritorio</t>
  </si>
  <si>
    <t>Laboratorio de Pesquisa</t>
  </si>
  <si>
    <t>Hall</t>
  </si>
  <si>
    <t>UF.Engenharia Hospitalar - Gerência</t>
  </si>
  <si>
    <t>Sala Chefia</t>
  </si>
  <si>
    <t>Controle</t>
  </si>
  <si>
    <t>Hall de elevadores</t>
  </si>
  <si>
    <t>Hall elevadores</t>
  </si>
  <si>
    <t xml:space="preserve">7º Andar sul </t>
  </si>
  <si>
    <t>Hall de elevadores (carga sujo e limpo)</t>
  </si>
  <si>
    <t>Hall/Hall de elevadores (carga sujo e limpo)</t>
  </si>
  <si>
    <t xml:space="preserve">5º Andar oeste </t>
  </si>
  <si>
    <t>Área de circulação das salas cirúrgicas</t>
  </si>
  <si>
    <t>Finaceiro convenios</t>
  </si>
  <si>
    <t>Sala de aula 3</t>
  </si>
  <si>
    <t>DTR</t>
  </si>
  <si>
    <t>Banho (1)</t>
  </si>
  <si>
    <t>Banho (2)</t>
  </si>
  <si>
    <t>2º Subsolo</t>
  </si>
  <si>
    <t>1º Subsolo</t>
  </si>
  <si>
    <t>Térreo</t>
  </si>
  <si>
    <t>Coor. Enfermagem</t>
  </si>
  <si>
    <t>Coord. Centro Pesquisa Clinica</t>
  </si>
  <si>
    <t>Instalação Sanitária Feminina</t>
  </si>
  <si>
    <t>Sanitário infantil feminino</t>
  </si>
  <si>
    <t>Salão 4</t>
  </si>
  <si>
    <t xml:space="preserve">Enfermaria 1 </t>
  </si>
  <si>
    <t xml:space="preserve">DML </t>
  </si>
  <si>
    <t>Portaria</t>
  </si>
  <si>
    <t>Anexo São Vicente - Térreo</t>
  </si>
  <si>
    <t>Educação em Saúde</t>
  </si>
  <si>
    <t>Área coberta</t>
  </si>
  <si>
    <t>IS</t>
  </si>
  <si>
    <t>Consultório 01</t>
  </si>
  <si>
    <t>Consultório 02</t>
  </si>
  <si>
    <t>Consultório 03</t>
  </si>
  <si>
    <t>Consultório 04</t>
  </si>
  <si>
    <t>Consultório 05</t>
  </si>
  <si>
    <t>Consultório 06</t>
  </si>
  <si>
    <t>Coord. Administrativa</t>
  </si>
  <si>
    <t>Limpeza</t>
  </si>
  <si>
    <t>Centro do Idoso - Jenny Farias - Térreo</t>
  </si>
  <si>
    <t>Deck</t>
  </si>
  <si>
    <t>Banho A18</t>
  </si>
  <si>
    <t>Banho A17</t>
  </si>
  <si>
    <t>Reabilitação</t>
  </si>
  <si>
    <t>Reabilitação Cardio-respiratório</t>
  </si>
  <si>
    <t>Sanitário A</t>
  </si>
  <si>
    <t>EEXP A15</t>
  </si>
  <si>
    <t>Limpeza Material</t>
  </si>
  <si>
    <t>Circulação/Espera</t>
  </si>
  <si>
    <t>Classificação das áreas hospitalares de esquadrias internas</t>
  </si>
  <si>
    <t>Instituto Jenny Faria  - térreo</t>
  </si>
  <si>
    <t>Instituto Jenny Faria - 1º andar</t>
  </si>
  <si>
    <t>Instituto Jenny Faria - 2º andar</t>
  </si>
  <si>
    <t>Instituto Jenny Faria - 3º andar</t>
  </si>
  <si>
    <t>Instituto Jenny Faria - 4º andar</t>
  </si>
  <si>
    <t>Instituto Jenny Faria - 5º andar</t>
  </si>
  <si>
    <t>Áreas externas</t>
  </si>
  <si>
    <t>Sanitário A10</t>
  </si>
  <si>
    <t>Sanitário A 11</t>
  </si>
  <si>
    <t xml:space="preserve">Posto </t>
  </si>
  <si>
    <t>DMMH</t>
  </si>
  <si>
    <t>Secretária do andar</t>
  </si>
  <si>
    <t>Sala de Coloração Especial - 5023</t>
  </si>
  <si>
    <t>Engenharia Hospitalar</t>
  </si>
  <si>
    <t>Gabinetes e Processadoras</t>
  </si>
  <si>
    <t>Sala de apoio</t>
  </si>
  <si>
    <t>Câmara clara</t>
  </si>
  <si>
    <t>Consultório 401</t>
  </si>
  <si>
    <t>Consultório 402</t>
  </si>
  <si>
    <t>Consultório 403</t>
  </si>
  <si>
    <t>Consultório 404</t>
  </si>
  <si>
    <t>Consultório 405</t>
  </si>
  <si>
    <t>Consultório 406</t>
  </si>
  <si>
    <t>Consultório 407</t>
  </si>
  <si>
    <t>Consultório 408</t>
  </si>
  <si>
    <t>Consultório 409</t>
  </si>
  <si>
    <t>Consultório 410</t>
  </si>
  <si>
    <t>Consultório 411</t>
  </si>
  <si>
    <t>Consultório 412</t>
  </si>
  <si>
    <t>Consultório 414</t>
  </si>
  <si>
    <t>Consultório 415</t>
  </si>
  <si>
    <t>Consultório 416</t>
  </si>
  <si>
    <t>Consultório 417</t>
  </si>
  <si>
    <t>Consultório 418</t>
  </si>
  <si>
    <t>Consultório 419</t>
  </si>
  <si>
    <t>Consultório 420</t>
  </si>
  <si>
    <t>Consultório 421</t>
  </si>
  <si>
    <t>Consultório 422</t>
  </si>
  <si>
    <t>Consultório 423</t>
  </si>
  <si>
    <t>Consultório 424</t>
  </si>
  <si>
    <t>Consultório 425</t>
  </si>
  <si>
    <t>Sala de Jogos</t>
  </si>
  <si>
    <t>Jogos</t>
  </si>
  <si>
    <t xml:space="preserve">Vestiário Feminino </t>
  </si>
  <si>
    <t>Depósito 2</t>
  </si>
  <si>
    <t>Depósito 1</t>
  </si>
  <si>
    <t>Instalação sanitária Feminina 4</t>
  </si>
  <si>
    <t>Instalação sanitária  Masculina 5</t>
  </si>
  <si>
    <t>Consultório 501</t>
  </si>
  <si>
    <t>Consultório 502</t>
  </si>
  <si>
    <t>Consultório 504</t>
  </si>
  <si>
    <t>Consultório 505</t>
  </si>
  <si>
    <t>Consultório 506</t>
  </si>
  <si>
    <t>Consultório 509</t>
  </si>
  <si>
    <t>Consultório 510</t>
  </si>
  <si>
    <t>Consultório 511</t>
  </si>
  <si>
    <t>Consultório 512</t>
  </si>
  <si>
    <t>Consultório 513</t>
  </si>
  <si>
    <t>Consultório 514</t>
  </si>
  <si>
    <t>Consultório 516</t>
  </si>
  <si>
    <t>Consultório 517</t>
  </si>
  <si>
    <t>Consultório 518</t>
  </si>
  <si>
    <t>Consultório 519</t>
  </si>
  <si>
    <t>Consultório 520</t>
  </si>
  <si>
    <t>Consultório 521</t>
  </si>
  <si>
    <t>Consultório 522</t>
  </si>
  <si>
    <t>Consultório 523</t>
  </si>
  <si>
    <t>Consultório 524</t>
  </si>
  <si>
    <t>Consultório 525</t>
  </si>
  <si>
    <t>Consultório 526</t>
  </si>
  <si>
    <t>Consultório 527</t>
  </si>
  <si>
    <t>Consultório 528</t>
  </si>
  <si>
    <t>Consultório 529</t>
  </si>
  <si>
    <t>Farmárcia</t>
  </si>
  <si>
    <t>Secretaria GEN-CAD</t>
  </si>
  <si>
    <t>Expurgo 1</t>
  </si>
  <si>
    <t>Consultório/Recepção da Espirometria</t>
  </si>
  <si>
    <t>Expurgo 2</t>
  </si>
  <si>
    <t>Terapia Ocupacional 615</t>
  </si>
  <si>
    <t>Terapia Ocupacional 616</t>
  </si>
  <si>
    <t>Terapia Ocupacional 617</t>
  </si>
  <si>
    <t>Consultório 601</t>
  </si>
  <si>
    <t>Consultório 602</t>
  </si>
  <si>
    <t>Consultório 603</t>
  </si>
  <si>
    <t>Consultório 604</t>
  </si>
  <si>
    <t>Consultório 605</t>
  </si>
  <si>
    <t>Consultório 606</t>
  </si>
  <si>
    <t>Consultório 607</t>
  </si>
  <si>
    <t>Consultório 608</t>
  </si>
  <si>
    <t>Consultório 609</t>
  </si>
  <si>
    <t>Consultório 610</t>
  </si>
  <si>
    <t>Consultório 614</t>
  </si>
  <si>
    <t>Consultório 618</t>
  </si>
  <si>
    <t>Consultório 619</t>
  </si>
  <si>
    <t>Consultório 620</t>
  </si>
  <si>
    <t>Consultório 621</t>
  </si>
  <si>
    <t>Consultório 622</t>
  </si>
  <si>
    <t>Consultório 623</t>
  </si>
  <si>
    <t>Consultório 624</t>
  </si>
  <si>
    <t>Consultório 625</t>
  </si>
  <si>
    <t>Consultório 626</t>
  </si>
  <si>
    <t>Consultório 627</t>
  </si>
  <si>
    <t>Sala de Espera do Transplante</t>
  </si>
  <si>
    <t>Assistente Social</t>
  </si>
  <si>
    <t>Instalação sanitária Masculina 3</t>
  </si>
  <si>
    <t>Instalação sanitária feminina 4</t>
  </si>
  <si>
    <t>Instalação sanitária Masculina 1</t>
  </si>
  <si>
    <t>Instalação sanitária Feminina 2</t>
  </si>
  <si>
    <t>Bias Fortes - Subsolo</t>
  </si>
  <si>
    <t>Arquivo Same - Subsolo</t>
  </si>
  <si>
    <t>Sala</t>
  </si>
  <si>
    <t>11º Andar sul- (LP)</t>
  </si>
  <si>
    <t>Solario</t>
  </si>
  <si>
    <t>Chuveiro</t>
  </si>
  <si>
    <t>Descanso</t>
  </si>
  <si>
    <t>Total</t>
  </si>
  <si>
    <t>HC/ UFMG</t>
  </si>
  <si>
    <t>SEMI-CRÍTICA</t>
  </si>
  <si>
    <t>Conversa com família</t>
  </si>
  <si>
    <t>Oxigênio (UFEH)</t>
  </si>
  <si>
    <t>Enfermaria 08</t>
  </si>
  <si>
    <t>Enfermaria 09</t>
  </si>
  <si>
    <t>ANDAR</t>
  </si>
  <si>
    <t>LOCALIZAÇÃO</t>
  </si>
  <si>
    <t>ÁREA TOTAL</t>
  </si>
  <si>
    <t>Administração</t>
  </si>
  <si>
    <t>Copa</t>
  </si>
  <si>
    <t>Vestiário masculino</t>
  </si>
  <si>
    <t>Refeitório</t>
  </si>
  <si>
    <t>Depósito</t>
  </si>
  <si>
    <t>Telefonistas</t>
  </si>
  <si>
    <t>DML</t>
  </si>
  <si>
    <t>Almoxarifado</t>
  </si>
  <si>
    <t>Coordenação Médica</t>
  </si>
  <si>
    <t>Enfermaria</t>
  </si>
  <si>
    <t>Banho</t>
  </si>
  <si>
    <t>Expurgo</t>
  </si>
  <si>
    <t>Faturamento</t>
  </si>
  <si>
    <t>Equipamentos</t>
  </si>
  <si>
    <t>Exame respiratório</t>
  </si>
  <si>
    <t>Recuperação</t>
  </si>
  <si>
    <t>Consultório</t>
  </si>
  <si>
    <t>Exame Endoscopia 1</t>
  </si>
  <si>
    <t>Exame Endoscopia 2</t>
  </si>
  <si>
    <t>Exame Motilidade 1</t>
  </si>
  <si>
    <t>Exame Motilidade 2</t>
  </si>
  <si>
    <t>Instalação sanitária</t>
  </si>
  <si>
    <t>Espera</t>
  </si>
  <si>
    <t>Arsenal</t>
  </si>
  <si>
    <t>Exame Endoscopia 4</t>
  </si>
  <si>
    <t>Exame Endoscopia 3</t>
  </si>
  <si>
    <t>Digitação de Laudos</t>
  </si>
  <si>
    <t>Espera de acompanhantes</t>
  </si>
  <si>
    <t>Reuniões</t>
  </si>
  <si>
    <t>Sala Auxiliar</t>
  </si>
  <si>
    <t>Escovação</t>
  </si>
  <si>
    <t>Sala de Cirurgia 3</t>
  </si>
  <si>
    <t xml:space="preserve">Copa </t>
  </si>
  <si>
    <t xml:space="preserve">Entrevista </t>
  </si>
  <si>
    <t>Coordenação</t>
  </si>
  <si>
    <t xml:space="preserve">Secretaria </t>
  </si>
  <si>
    <t>Salão 1</t>
  </si>
  <si>
    <t>Salão 2</t>
  </si>
  <si>
    <t>Salão 3</t>
  </si>
  <si>
    <t>Isolado 1</t>
  </si>
  <si>
    <t>Isolado 2</t>
  </si>
  <si>
    <t>Maca</t>
  </si>
  <si>
    <t>Recepção</t>
  </si>
  <si>
    <t>Isolado respiratório 1</t>
  </si>
  <si>
    <t>Isolado respiratório 3</t>
  </si>
  <si>
    <t>Higienização de baldes do lactário</t>
  </si>
  <si>
    <t>Recepção/secretaria</t>
  </si>
  <si>
    <t>construção de nova area hospitalar 2017</t>
  </si>
  <si>
    <t>Divisão de Infraestrutura e Lógística/Setor de Hotelaria</t>
  </si>
  <si>
    <t>Depósito de inflamáveis</t>
  </si>
  <si>
    <t>Unidade de Contratos</t>
  </si>
  <si>
    <t xml:space="preserve">Auditoria </t>
  </si>
  <si>
    <t>deposito de macas, berços e cadeiras de rodas</t>
  </si>
  <si>
    <t>Brinquedoteca - Terapia Ocupacional (desativada)</t>
  </si>
  <si>
    <t>Enfermaria 1 (atual brinquedoteca)</t>
  </si>
  <si>
    <t>Enfermaria 2 (atual brinquedoteca)</t>
  </si>
  <si>
    <t>Transporte de macas (depósito de materiais)</t>
  </si>
  <si>
    <t>Copa pacientes</t>
  </si>
  <si>
    <t>Biblioteca da AMEREHC</t>
  </si>
  <si>
    <t>expurgo</t>
  </si>
  <si>
    <t>Laboratório de Histopatologia</t>
  </si>
  <si>
    <t>arsenal</t>
  </si>
  <si>
    <t>Consultório (01) novo</t>
  </si>
  <si>
    <t xml:space="preserve">Consultório 05 de avaliação </t>
  </si>
  <si>
    <t>Instalação Sanitária acessível</t>
  </si>
  <si>
    <t>fraudário</t>
  </si>
  <si>
    <t>espera da uveítes</t>
  </si>
  <si>
    <t>abrigo temporário de resíduos</t>
  </si>
  <si>
    <t>consultório uveites</t>
  </si>
  <si>
    <t>Novos banheiros e fraudário</t>
  </si>
  <si>
    <t>administração</t>
  </si>
  <si>
    <t>Gerencia do HSG</t>
  </si>
  <si>
    <t>Nova copa de funcionários</t>
  </si>
  <si>
    <t xml:space="preserve">Nova sala de quimioterapia infantil </t>
  </si>
  <si>
    <t>Enfermaria 2 / Sala de Equip. Maternidade</t>
  </si>
  <si>
    <t>Enfermaria 3 / Sala de Equip. Neonatologia</t>
  </si>
  <si>
    <t>Enfermaria 7 (Secretaria Prontuários)</t>
  </si>
  <si>
    <t>Enfermaria 8 (Estrutura Gerencial)</t>
  </si>
  <si>
    <t>Enfermaria 9 (Sala de Aula)</t>
  </si>
  <si>
    <t>Banco de Leite</t>
  </si>
  <si>
    <t>Sala de Evolução de Enfermagem</t>
  </si>
  <si>
    <t>Enfermaria 3 (desativada)</t>
  </si>
  <si>
    <t>Enfermaria 4 (desativada)</t>
  </si>
  <si>
    <t>Enfermaria 5 (desativada)</t>
  </si>
  <si>
    <t>Enfermaria 6 (desativada)</t>
  </si>
  <si>
    <t>Posto de enfermagem (desativado)</t>
  </si>
  <si>
    <t>Sanitário infantil masculino (desativado)</t>
  </si>
  <si>
    <t>Sala de prescrição (desativada)</t>
  </si>
  <si>
    <t>Internação (desativada)</t>
  </si>
  <si>
    <t>Instação sanitária 4 (desativada)</t>
  </si>
  <si>
    <t>Instalação sanitária 5  (desativada)</t>
  </si>
  <si>
    <t>Sala de Preceptores</t>
  </si>
  <si>
    <t>Secretaria (desativada)</t>
  </si>
  <si>
    <t>Instalação sanitária 2 (desativada)</t>
  </si>
  <si>
    <t>Instalação sanitária 3 (desativada)</t>
  </si>
  <si>
    <t>Cardiologia Pediátrica</t>
  </si>
  <si>
    <t>Psicologia / Ludoterapia</t>
  </si>
  <si>
    <t>Centro de Estudos</t>
  </si>
  <si>
    <t>Pedagogia</t>
  </si>
  <si>
    <t xml:space="preserve">Terapia Ocupacional </t>
  </si>
  <si>
    <t>Endocrinologia</t>
  </si>
  <si>
    <t>Consultório Dentista</t>
  </si>
  <si>
    <t>Quarto Mulheres</t>
  </si>
  <si>
    <t>Prescrição Enfermagem</t>
  </si>
  <si>
    <t>Secretaria Alojamento Conjunto</t>
  </si>
  <si>
    <t>Sala de Treinamento</t>
  </si>
  <si>
    <t>Estrutura Gerencial</t>
  </si>
  <si>
    <t>Chefia de Unidade de Clínica Médica/Comisão de Revisão de Prontuário</t>
  </si>
  <si>
    <t>Sala de Atendimento UFMPS</t>
  </si>
  <si>
    <t>Área Limpa</t>
  </si>
  <si>
    <t>Área Suja</t>
  </si>
  <si>
    <t>Sala de Gerência</t>
  </si>
  <si>
    <t>Profissionais UFMPS</t>
  </si>
  <si>
    <t>Coordenação UFMPS</t>
  </si>
  <si>
    <t>Sala Multiatividades</t>
  </si>
  <si>
    <t>Secretaria Central UFMPS</t>
  </si>
  <si>
    <t>Sala de Entrega Estatística</t>
  </si>
  <si>
    <t>Unidade de Farmácia Clínica</t>
  </si>
  <si>
    <t>DMP</t>
  </si>
  <si>
    <t>Prescrição Médica</t>
  </si>
  <si>
    <t>Sala de Equipamentos</t>
  </si>
  <si>
    <t>Gerência Hematologia/Oncologia - Unidade de Transplante</t>
  </si>
  <si>
    <t xml:space="preserve">Vestiário feminino </t>
  </si>
  <si>
    <t>Central de Transporte de Pacientes</t>
  </si>
  <si>
    <t>Desocupado</t>
  </si>
  <si>
    <t>Saúde Ocupacional e Segurança do Trabalho</t>
  </si>
  <si>
    <t>Núcleo de Epidemiologia</t>
  </si>
  <si>
    <t>Secretaria da Ortopedia</t>
  </si>
  <si>
    <t>Reunião</t>
  </si>
  <si>
    <t>Consultório SOST</t>
  </si>
  <si>
    <t>Registro Hospitalar de Câncer</t>
  </si>
  <si>
    <t>Sala de Prescrição Médica</t>
  </si>
  <si>
    <t>Descanso da Enfermagem</t>
  </si>
  <si>
    <t>Prontuários</t>
  </si>
  <si>
    <t>Centro de Treinamento em Videocirugia</t>
  </si>
  <si>
    <t>Passagem de Plantão</t>
  </si>
  <si>
    <t>NATS</t>
  </si>
  <si>
    <t>DIVGP Recepção de Documentos</t>
  </si>
  <si>
    <t>Unidade de Desenvolvimento de Pessoas</t>
  </si>
  <si>
    <t>UAP - Chefia</t>
  </si>
  <si>
    <t>Unidade de Processamento de Informação Assistencial</t>
  </si>
  <si>
    <t>Supervisores</t>
  </si>
  <si>
    <t>Auditores</t>
  </si>
  <si>
    <t>Recepção e Limpeza do Material</t>
  </si>
  <si>
    <t>Secretaria Reprodução Humana</t>
  </si>
  <si>
    <t>Almoxarifado Reprodução Humana</t>
  </si>
  <si>
    <t>Coordenação Reprodução Humana</t>
  </si>
  <si>
    <t>Unidade de Gestão de Qualidade e do Risco</t>
  </si>
  <si>
    <t>GESQUALIS</t>
  </si>
  <si>
    <t>Consultorio 1</t>
  </si>
  <si>
    <t>Secretaria de Transplante Renal</t>
  </si>
  <si>
    <t>Unidade de Cirurgia Especializada</t>
  </si>
  <si>
    <t>Quarto de Plantão TMO</t>
  </si>
  <si>
    <t>Apartamanto 17</t>
  </si>
  <si>
    <t>Sala Auditoria</t>
  </si>
  <si>
    <t>Material  Esterelizado</t>
  </si>
  <si>
    <t>Enfermaria 5 Isolado</t>
  </si>
  <si>
    <t>Enfermaria 6 Isolado</t>
  </si>
  <si>
    <t>Dormitório Plantão</t>
  </si>
  <si>
    <t>Secretaria de Sindicância</t>
  </si>
  <si>
    <t>Comissão de Sindicância</t>
  </si>
  <si>
    <t>PROVAC</t>
  </si>
  <si>
    <t>Sala de Alta</t>
  </si>
  <si>
    <t>DETERGENTE NEUTRO, MULTIUSO, REMOVEDOR E ACABAMENTO ACRILICO , ALCOOL, ODORIZANTE</t>
  </si>
  <si>
    <t>NÃO SE APLICA</t>
  </si>
  <si>
    <t>DETERGENTE NEUTRO, MULTIUSO, ALCOOL, ODORIZANTE</t>
  </si>
  <si>
    <t>DETERGENTE NEUTRO, MULTIUSO, ALCOOL, QUATERNÁRIO DE AMÔNIO</t>
  </si>
  <si>
    <t>DETERGENTE NEUTRO, MULTIUSO, ALCOOL, ODORIZANTE, QUATERNÁRIO DE AMÔNIO</t>
  </si>
  <si>
    <t>DETERGENTE NEUTRO, MULTIUSO, ALCOOL, ODORIZANTE, QUATERNÁRIO DE AMONIO</t>
  </si>
  <si>
    <t>DETERGENTE NEUTRO E QUARTENARIO DE AMONIO</t>
  </si>
  <si>
    <t>DETERGENTE NEUTRO, MULTIUSO, ALCOOL, QUATERNÁRIO DE AMONIO</t>
  </si>
  <si>
    <t>DETERGENTE NEUTRO, MULTIUSO, ALCOOL, ODORIZANTE, HIPOCLORITO</t>
  </si>
  <si>
    <t>DETERGENTE NEUTRO E MULTIUSO</t>
  </si>
  <si>
    <t>DETERGENTE NEUTRO, ALCOOL, QUATERNARIO DE AMONIO, MULTIUSO</t>
  </si>
  <si>
    <t>DETERGENTE NEUTRO, MULTIUSO, ALCOOL</t>
  </si>
  <si>
    <t>DETERGENTE NEUTRO</t>
  </si>
  <si>
    <t>DETERGENTE NEUTRO, MULTIUSO, ALCOOL, HIPOCLORITO</t>
  </si>
  <si>
    <t>DETERGENTE NEUTRO, MULTIUSO, ALCOOL, REMOVEDOR E ACABAMENTO ACRILICO</t>
  </si>
  <si>
    <t>DETERGENTE NEUTRO, MULTIUSO, ALCOOL, QUATERNÁRIO DE AMONIO, HIPOCLORITO</t>
  </si>
  <si>
    <t>DETERGENTE NEUTRO, MULTIUSO, ALCOOL, ODORIZANTE, HIPOCLORITO, QUATERNÁRIO DE AMONIO</t>
  </si>
  <si>
    <t>DETERGENTE NEUTRO, MULTIUSO, ALCOOL, QUATERNÁRIO DE AMONIO,  REMOVEDOR E ACABAMENTO ACRILICO</t>
  </si>
  <si>
    <t>DETERGENTE NEUTRO, ODORIZANTE, QUATERNÁRIO DE AMONIO</t>
  </si>
  <si>
    <t>DETERGENTE NEUTRO, MULTIUSO, QUATERNÁRIO DE AMONIO</t>
  </si>
  <si>
    <t>DETERGENTE NEUTRO, MULTIUSO, ALCOOL, ODORIZANTE, REMOVEDOR E ACABAMENTO ACRILICO</t>
  </si>
  <si>
    <t>DETERGENTE NEUTRO, MULTIUSO, REMOVEDOR E ACABAMENTO ACRILICO , ALCOOL, ODORIZANTE, QUATERNÁRIO DE AMONIO</t>
  </si>
  <si>
    <t>DETERGENTE NEUTRO, MULTIUSO, ALCOOL, HIPOCLORITO, QUATERNÁRIO DE AMONIO</t>
  </si>
  <si>
    <t>DETERGENTE NEUTRO, MULTIUSO, REMOVEDOR E ACABAMENTO ACRILICO , ALCOOL</t>
  </si>
  <si>
    <t>DETERGENTE NEUTRO, MULTIUSO, REMOVEDOR E ACABAMENTO ACRILICO , ALCOOL, QUATERNÁRIO DE AMONIO</t>
  </si>
  <si>
    <t>DETERGENTE NEUTRO, MULTIUSO, ALCOOL, QUATERNARIO DE AMONIO</t>
  </si>
  <si>
    <t>DETERGENTE NEUTRO, MULTIUSO, REMOVEDOR E ACABAMENTO ACRILICO , QUATERNARIO DE AMONIO</t>
  </si>
  <si>
    <t>DETERGENTE NEUTRO, MULTIUSO, ALCOOL, QUATERNÁRIO DE AMONIO, REMOVEDOR E ACABAMENTO ACRILICO</t>
  </si>
  <si>
    <t>DETERGENTE NEUTRO, ALCOOL, ODORIZANTE</t>
  </si>
  <si>
    <t>DETERGENTE NEUTRO, ALCOOL, QUATERNÁRIO DE AMONIO</t>
  </si>
  <si>
    <t>DETERGENTE NEUTRO, MULTIUSO, ALCOOL, QUATERNÉRIO DE AMONIO</t>
  </si>
  <si>
    <t xml:space="preserve">DETERGENTE NEUTRO, MULTIUSO, ALCOOL, ODORIZANTE, HIPOCLORITO, REMOVEDOR E ACABAMENTO ACRILICO </t>
  </si>
  <si>
    <t>SANEANTES</t>
  </si>
  <si>
    <t xml:space="preserve">DETERGENTE NEUTRO, MULTIUSO, REMOVEDOR E ACABAMENTO ACRILICO , ALCOOL, </t>
  </si>
  <si>
    <t xml:space="preserve">DETERGENTE NEUTRO, MULTIUSO, REMOVEDOR E ACABAMENTO ACRILICO </t>
  </si>
  <si>
    <t>PRODUTOS UTILIZADOS NA LIMPEZA DO LOCAL (BRASANITAS)</t>
  </si>
  <si>
    <t>Saneantes</t>
  </si>
  <si>
    <t>DETERGENTE NEUTRO, MULTIUSO</t>
  </si>
  <si>
    <t>Gerência de Ensino, Pesquisa e Extensão</t>
  </si>
  <si>
    <t>Superintendência / Reuniões</t>
  </si>
  <si>
    <t>Gerência Administrativa</t>
  </si>
  <si>
    <t>Gerência de Atenção à Saúde</t>
  </si>
  <si>
    <t>a</t>
  </si>
  <si>
    <t>Transporte de pacientes</t>
  </si>
  <si>
    <t>Hospital São Geraldo - Bloco A - 1º Pavimento</t>
  </si>
  <si>
    <t>Hospital São Geraldo - Bloco A - 3º Pavimento</t>
  </si>
  <si>
    <t>Hospital São Geraldo - Bloco B/C  - 1º Pavimento</t>
  </si>
  <si>
    <t>Central de Monitoramento/Bombeiros civis</t>
  </si>
  <si>
    <t>Manutenção (UFEH) (atual área de guarda de EPIs)</t>
  </si>
  <si>
    <t>Instalação sanitária público feminino (transformado em unissex)</t>
  </si>
  <si>
    <t>Quarto de plantão médico</t>
  </si>
  <si>
    <t>Secretaria interna no CTI-OS</t>
  </si>
  <si>
    <t>Sejur-chefia</t>
  </si>
  <si>
    <t>Sejur</t>
  </si>
  <si>
    <t>Copa compartilhada 1º sul</t>
  </si>
  <si>
    <t>Unidade de Avaliação e Controladoria</t>
  </si>
  <si>
    <t>Setor de Avaliação e Controladoria</t>
  </si>
  <si>
    <t>SOF - sala chefia</t>
  </si>
  <si>
    <t>SOF</t>
  </si>
  <si>
    <t>sala de procedimentos</t>
  </si>
  <si>
    <t>corredor de pacientes (antiga sala de geladeiras em divisória no corredor )</t>
  </si>
  <si>
    <t>Sala de vacina</t>
  </si>
  <si>
    <t>farmácia de distribuição</t>
  </si>
  <si>
    <t>hall  do elavador de material sujo</t>
  </si>
  <si>
    <t>Hall do elevador de distribuição de material limpo</t>
  </si>
  <si>
    <t>hall de elevador de carga suja</t>
  </si>
  <si>
    <t>hall de elevador de carga limpa</t>
  </si>
  <si>
    <t>area acrescida</t>
  </si>
  <si>
    <t>hall do elevador de carga sujo</t>
  </si>
  <si>
    <t>hall do elevador de carga limpo</t>
  </si>
  <si>
    <t>Sala adm Reumatologia</t>
  </si>
  <si>
    <t>Nova sala para cabine audiometrica 01</t>
  </si>
  <si>
    <t>Nova sala para cabine audiometrica 02</t>
  </si>
  <si>
    <t>Limpeza do Material</t>
  </si>
  <si>
    <t>consultório otorrino</t>
  </si>
  <si>
    <t>Sanitário acessível fem</t>
  </si>
  <si>
    <t>Instalação sanitária acessivel masc</t>
  </si>
  <si>
    <t>Novo almoxarifado (secretaria de materiais)</t>
  </si>
  <si>
    <t>SIF</t>
  </si>
  <si>
    <t>Salas da engenharia</t>
  </si>
  <si>
    <t>recepção</t>
  </si>
  <si>
    <t>sala administrativos</t>
  </si>
  <si>
    <t>reuniões</t>
  </si>
  <si>
    <t>sanitário masc</t>
  </si>
  <si>
    <t>sanitário fem</t>
  </si>
  <si>
    <t>dml</t>
  </si>
  <si>
    <t>almoxarifado SIF-A1</t>
  </si>
  <si>
    <t>vestiário de obras SIF</t>
  </si>
  <si>
    <t>Ferramentaria</t>
  </si>
  <si>
    <t>refeitório SIF</t>
  </si>
  <si>
    <t>sala encarregados SIF</t>
  </si>
  <si>
    <t>quarto dos plantonistas</t>
  </si>
  <si>
    <t>Almoxarifado SIF-A2</t>
  </si>
  <si>
    <t>oficina de marcenaria</t>
  </si>
  <si>
    <t>oficina de serralheria</t>
  </si>
  <si>
    <t xml:space="preserve">refeitório SIF-Borges </t>
  </si>
  <si>
    <t>vestiário de obras SIF-Borges</t>
  </si>
  <si>
    <t>copa funcionários terceirizados</t>
  </si>
  <si>
    <t>banheiro encarregados</t>
  </si>
  <si>
    <t xml:space="preserve">Auditório </t>
  </si>
  <si>
    <t>Unidade de patrimônio</t>
  </si>
  <si>
    <t>Bloco 8 -  térreo - UP</t>
  </si>
  <si>
    <t>Bloco 8 - 1º pav - EngClínica</t>
  </si>
  <si>
    <t xml:space="preserve">Ambulatório Borges da Costa </t>
  </si>
  <si>
    <t>Tipos de áreas</t>
  </si>
  <si>
    <t>Total Área (m²)</t>
  </si>
  <si>
    <t>Produtividade/ servente</t>
  </si>
  <si>
    <t>Área hospitalar e assemelhada noturna</t>
  </si>
  <si>
    <t>540 m²</t>
  </si>
  <si>
    <t>Área hospitalar e assemelhada diurna</t>
  </si>
  <si>
    <t>540 m² </t>
  </si>
  <si>
    <t>Esquadrias externas, na face interna e externa (diurna)</t>
  </si>
  <si>
    <t>900 m²</t>
  </si>
  <si>
    <t>Esquadrias externas, na face interna e externa (noturna)</t>
  </si>
  <si>
    <t>900 m² </t>
  </si>
  <si>
    <t>Área externa diurna</t>
  </si>
  <si>
    <t>Área para coleta de resíduos diurna</t>
  </si>
  <si>
    <t>4500 m² </t>
  </si>
  <si>
    <t>Áreas com escala 44h/s</t>
  </si>
  <si>
    <t>360 m² </t>
  </si>
  <si>
    <t>3000 m² </t>
  </si>
  <si>
    <t>Áreas com escala 12x36 (considerar servente dia par/dia ímpar)</t>
  </si>
  <si>
    <t>1800 m² </t>
  </si>
  <si>
    <t>área em obra</t>
  </si>
  <si>
    <t>Em obra</t>
  </si>
  <si>
    <t>ADMINISTRATIVAS</t>
  </si>
  <si>
    <t>MÉDICO-HOSPITALARES</t>
  </si>
  <si>
    <t>ADMI</t>
  </si>
  <si>
    <t>T</t>
  </si>
  <si>
    <t>ADM</t>
  </si>
  <si>
    <t>ÁREA MÉDICO- HOSPITALAR</t>
  </si>
  <si>
    <t>ÁREA ADMINISTRATIVAS</t>
  </si>
  <si>
    <r>
      <t>450 m</t>
    </r>
    <r>
      <rPr>
        <vertAlign val="superscript"/>
        <sz val="12"/>
        <rFont val="Calibri"/>
        <family val="2"/>
      </rPr>
      <t>2</t>
    </r>
  </si>
  <si>
    <t>ADM 44 h</t>
  </si>
  <si>
    <t>ADM 44h</t>
  </si>
  <si>
    <t>Instalação sanitária público masculino (virado para dentro do quarto de plantão medico do CTI-PS)</t>
  </si>
  <si>
    <t>Térreo oeste Recepção Hospitalar</t>
  </si>
  <si>
    <t>em obra</t>
  </si>
  <si>
    <t>Sost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</si>
</sst>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sz val="9"/>
      <color indexed="10"/>
      <name val="Arial"/>
      <family val="2"/>
    </font>
    <font>
      <b/>
      <sz val="9"/>
      <color indexed="18"/>
      <name val="Arial"/>
      <family val="2"/>
    </font>
    <font>
      <sz val="9"/>
      <color indexed="12"/>
      <name val="Arial"/>
      <family val="2"/>
    </font>
    <font>
      <sz val="9"/>
      <color indexed="17"/>
      <name val="Arial"/>
      <family val="2"/>
    </font>
    <font>
      <sz val="9"/>
      <color indexed="18"/>
      <name val="Arial"/>
      <family val="2"/>
    </font>
    <font>
      <sz val="9"/>
      <color indexed="8"/>
      <name val="Arial"/>
      <family val="2"/>
    </font>
    <font>
      <b/>
      <sz val="9"/>
      <color indexed="12"/>
      <name val="Arial"/>
      <family val="2"/>
    </font>
    <font>
      <i/>
      <sz val="9"/>
      <name val="Arial"/>
      <family val="2"/>
    </font>
    <font>
      <b/>
      <sz val="8"/>
      <color indexed="18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sz val="8"/>
      <color indexed="17"/>
      <name val="Arial"/>
      <family val="2"/>
    </font>
    <font>
      <sz val="8"/>
      <color indexed="17"/>
      <name val="Arial"/>
      <family val="2"/>
    </font>
    <font>
      <b/>
      <sz val="8"/>
      <color indexed="21"/>
      <name val="Arial"/>
      <family val="2"/>
    </font>
    <font>
      <b/>
      <sz val="8"/>
      <color indexed="57"/>
      <name val="Arial"/>
      <family val="2"/>
    </font>
    <font>
      <sz val="9"/>
      <color rgb="FF0070C0"/>
      <name val="Arial"/>
      <family val="2"/>
    </font>
    <font>
      <sz val="8"/>
      <color rgb="FF0070C0"/>
      <name val="Arial"/>
      <family val="2"/>
    </font>
    <font>
      <i/>
      <sz val="8"/>
      <color rgb="FF0070C0"/>
      <name val="Arial"/>
      <family val="2"/>
    </font>
    <font>
      <sz val="8"/>
      <color theme="0"/>
      <name val="Arial"/>
      <family val="2"/>
    </font>
    <font>
      <b/>
      <sz val="16"/>
      <name val="Arial"/>
      <family val="2"/>
    </font>
    <font>
      <b/>
      <sz val="11"/>
      <color rgb="FF000000"/>
      <name val="Calibri"/>
      <family val="2"/>
    </font>
    <font>
      <sz val="12"/>
      <color rgb="FFFF0000"/>
      <name val="Calibri"/>
      <family val="2"/>
    </font>
    <font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2"/>
      <name val="Calibri"/>
      <family val="2"/>
    </font>
    <font>
      <sz val="12"/>
      <name val="Calibri"/>
      <family val="2"/>
      <scheme val="minor"/>
    </font>
    <font>
      <b/>
      <sz val="11"/>
      <name val="Calibri"/>
      <family val="2"/>
    </font>
    <font>
      <b/>
      <sz val="12"/>
      <name val="Calibri"/>
      <family val="2"/>
    </font>
    <font>
      <vertAlign val="superscript"/>
      <sz val="12"/>
      <name val="Calibri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42">
    <xf numFmtId="0" fontId="0" fillId="0" borderId="0" xfId="0"/>
    <xf numFmtId="0" fontId="4" fillId="0" borderId="1" xfId="0" applyFont="1" applyFill="1" applyBorder="1"/>
    <xf numFmtId="0" fontId="5" fillId="0" borderId="1" xfId="0" applyFont="1" applyBorder="1"/>
    <xf numFmtId="0" fontId="5" fillId="0" borderId="0" xfId="0" applyFont="1" applyFill="1"/>
    <xf numFmtId="0" fontId="6" fillId="0" borderId="21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2" xfId="0" applyFont="1" applyBorder="1" applyAlignment="1"/>
    <xf numFmtId="0" fontId="7" fillId="0" borderId="1" xfId="0" applyFont="1" applyBorder="1" applyAlignment="1"/>
    <xf numFmtId="0" fontId="7" fillId="3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2" xfId="0" applyFont="1" applyFill="1" applyBorder="1"/>
    <xf numFmtId="0" fontId="8" fillId="0" borderId="1" xfId="0" applyFont="1" applyFill="1" applyBorder="1"/>
    <xf numFmtId="2" fontId="8" fillId="0" borderId="1" xfId="0" applyNumberFormat="1" applyFont="1" applyFill="1" applyBorder="1" applyAlignment="1">
      <alignment horizontal="center"/>
    </xf>
    <xf numFmtId="0" fontId="7" fillId="0" borderId="2" xfId="0" applyFont="1" applyBorder="1"/>
    <xf numFmtId="0" fontId="7" fillId="0" borderId="1" xfId="0" applyFont="1" applyBorder="1"/>
    <xf numFmtId="2" fontId="7" fillId="0" borderId="1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2" fontId="8" fillId="0" borderId="1" xfId="0" applyNumberFormat="1" applyFont="1" applyFill="1" applyBorder="1"/>
    <xf numFmtId="2" fontId="8" fillId="0" borderId="1" xfId="0" applyNumberFormat="1" applyFont="1" applyBorder="1" applyAlignment="1">
      <alignment horizontal="center"/>
    </xf>
    <xf numFmtId="0" fontId="7" fillId="0" borderId="2" xfId="0" applyFont="1" applyFill="1" applyBorder="1" applyAlignment="1">
      <alignment horizontal="left"/>
    </xf>
    <xf numFmtId="0" fontId="7" fillId="0" borderId="22" xfId="0" applyFont="1" applyBorder="1"/>
    <xf numFmtId="0" fontId="8" fillId="7" borderId="1" xfId="0" applyFont="1" applyFill="1" applyBorder="1" applyAlignment="1">
      <alignment horizontal="center"/>
    </xf>
    <xf numFmtId="0" fontId="8" fillId="0" borderId="22" xfId="0" applyFont="1" applyFill="1" applyBorder="1"/>
    <xf numFmtId="0" fontId="7" fillId="7" borderId="14" xfId="0" applyFont="1" applyFill="1" applyBorder="1" applyAlignment="1" applyProtection="1">
      <alignment horizontal="left" vertical="top" wrapText="1"/>
      <protection locked="0"/>
    </xf>
    <xf numFmtId="0" fontId="7" fillId="7" borderId="23" xfId="0" applyFont="1" applyFill="1" applyBorder="1" applyAlignment="1" applyProtection="1">
      <alignment horizontal="left" vertical="top" wrapText="1"/>
      <protection locked="0"/>
    </xf>
    <xf numFmtId="0" fontId="7" fillId="7" borderId="5" xfId="0" applyFont="1" applyFill="1" applyBorder="1" applyAlignment="1" applyProtection="1">
      <alignment horizontal="left" vertical="top" wrapText="1"/>
      <protection locked="0"/>
    </xf>
    <xf numFmtId="0" fontId="7" fillId="7" borderId="0" xfId="0" applyFont="1" applyFill="1" applyBorder="1" applyAlignment="1" applyProtection="1">
      <alignment horizontal="left" vertical="top" wrapText="1"/>
      <protection locked="0"/>
    </xf>
    <xf numFmtId="0" fontId="7" fillId="0" borderId="6" xfId="0" applyFont="1" applyBorder="1" applyAlignment="1">
      <alignment horizontal="center"/>
    </xf>
    <xf numFmtId="2" fontId="8" fillId="7" borderId="6" xfId="0" applyNumberFormat="1" applyFont="1" applyFill="1" applyBorder="1" applyAlignment="1">
      <alignment horizontal="center"/>
    </xf>
    <xf numFmtId="0" fontId="6" fillId="4" borderId="12" xfId="0" applyFont="1" applyFill="1" applyBorder="1" applyAlignment="1">
      <alignment vertical="center"/>
    </xf>
    <xf numFmtId="0" fontId="6" fillId="4" borderId="24" xfId="0" applyFont="1" applyFill="1" applyBorder="1" applyAlignment="1">
      <alignment vertical="center"/>
    </xf>
    <xf numFmtId="0" fontId="6" fillId="4" borderId="13" xfId="0" applyFont="1" applyFill="1" applyBorder="1" applyAlignment="1">
      <alignment vertical="center"/>
    </xf>
    <xf numFmtId="2" fontId="8" fillId="7" borderId="25" xfId="0" applyNumberFormat="1" applyFont="1" applyFill="1" applyBorder="1" applyAlignment="1">
      <alignment horizontal="center"/>
    </xf>
    <xf numFmtId="0" fontId="8" fillId="7" borderId="25" xfId="0" applyFont="1" applyFill="1" applyBorder="1" applyAlignment="1">
      <alignment horizontal="center"/>
    </xf>
    <xf numFmtId="0" fontId="7" fillId="0" borderId="0" xfId="0" applyFont="1" applyBorder="1"/>
    <xf numFmtId="0" fontId="7" fillId="0" borderId="0" xfId="0" applyFont="1"/>
    <xf numFmtId="0" fontId="7" fillId="0" borderId="0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vertical="justify" wrapText="1"/>
    </xf>
    <xf numFmtId="0" fontId="10" fillId="0" borderId="0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Border="1"/>
    <xf numFmtId="0" fontId="9" fillId="0" borderId="0" xfId="0" applyFont="1"/>
    <xf numFmtId="0" fontId="9" fillId="0" borderId="1" xfId="0" applyFont="1" applyBorder="1"/>
    <xf numFmtId="164" fontId="9" fillId="0" borderId="0" xfId="0" applyNumberFormat="1" applyFont="1" applyBorder="1"/>
    <xf numFmtId="0" fontId="7" fillId="0" borderId="0" xfId="0" applyFont="1" applyBorder="1" applyAlignment="1"/>
    <xf numFmtId="2" fontId="7" fillId="0" borderId="0" xfId="0" applyNumberFormat="1" applyFont="1" applyBorder="1" applyAlignment="1"/>
    <xf numFmtId="0" fontId="8" fillId="0" borderId="0" xfId="0" applyFont="1" applyFill="1" applyBorder="1"/>
    <xf numFmtId="0" fontId="8" fillId="0" borderId="0" xfId="0" applyFont="1" applyFill="1"/>
    <xf numFmtId="0" fontId="8" fillId="6" borderId="0" xfId="0" applyFont="1" applyFill="1"/>
    <xf numFmtId="164" fontId="8" fillId="0" borderId="0" xfId="0" applyNumberFormat="1" applyFont="1" applyFill="1" applyBorder="1"/>
    <xf numFmtId="2" fontId="8" fillId="0" borderId="0" xfId="0" applyNumberFormat="1" applyFont="1" applyFill="1" applyBorder="1"/>
    <xf numFmtId="164" fontId="7" fillId="0" borderId="0" xfId="0" applyNumberFormat="1" applyFont="1"/>
    <xf numFmtId="0" fontId="9" fillId="0" borderId="0" xfId="0" applyFont="1" applyFill="1" applyBorder="1"/>
    <xf numFmtId="0" fontId="9" fillId="0" borderId="0" xfId="0" applyFont="1" applyFill="1"/>
    <xf numFmtId="0" fontId="7" fillId="0" borderId="21" xfId="0" applyFont="1" applyBorder="1" applyAlignment="1">
      <alignment horizontal="left"/>
    </xf>
    <xf numFmtId="0" fontId="7" fillId="0" borderId="16" xfId="0" applyFont="1" applyBorder="1" applyAlignment="1">
      <alignment horizontal="left"/>
    </xf>
    <xf numFmtId="0" fontId="7" fillId="3" borderId="1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6" fillId="0" borderId="19" xfId="0" applyFont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7" fillId="8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/>
    </xf>
    <xf numFmtId="0" fontId="7" fillId="0" borderId="28" xfId="0" applyFont="1" applyFill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8" fillId="7" borderId="2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left"/>
    </xf>
    <xf numFmtId="2" fontId="8" fillId="7" borderId="1" xfId="0" applyNumberFormat="1" applyFont="1" applyFill="1" applyBorder="1" applyAlignment="1">
      <alignment horizontal="center"/>
    </xf>
    <xf numFmtId="164" fontId="8" fillId="7" borderId="1" xfId="1" applyFont="1" applyFill="1" applyBorder="1" applyAlignment="1">
      <alignment horizontal="center"/>
    </xf>
    <xf numFmtId="164" fontId="8" fillId="7" borderId="1" xfId="1" applyFont="1" applyFill="1" applyBorder="1" applyAlignment="1"/>
    <xf numFmtId="2" fontId="7" fillId="0" borderId="2" xfId="0" applyNumberFormat="1" applyFont="1" applyFill="1" applyBorder="1" applyAlignment="1">
      <alignment horizontal="left"/>
    </xf>
    <xf numFmtId="2" fontId="7" fillId="0" borderId="1" xfId="0" applyNumberFormat="1" applyFont="1" applyFill="1" applyBorder="1" applyAlignment="1">
      <alignment horizontal="left"/>
    </xf>
    <xf numFmtId="2" fontId="7" fillId="0" borderId="2" xfId="0" applyNumberFormat="1" applyFont="1" applyFill="1" applyBorder="1" applyAlignment="1"/>
    <xf numFmtId="2" fontId="7" fillId="0" borderId="1" xfId="0" applyNumberFormat="1" applyFont="1" applyFill="1" applyBorder="1" applyAlignment="1"/>
    <xf numFmtId="2" fontId="7" fillId="0" borderId="6" xfId="0" applyNumberFormat="1" applyFont="1" applyFill="1" applyBorder="1" applyAlignment="1">
      <alignment horizontal="center"/>
    </xf>
    <xf numFmtId="2" fontId="7" fillId="0" borderId="1" xfId="0" applyNumberFormat="1" applyFont="1" applyFill="1" applyBorder="1"/>
    <xf numFmtId="2" fontId="7" fillId="0" borderId="1" xfId="0" applyNumberFormat="1" applyFont="1" applyBorder="1" applyAlignment="1"/>
    <xf numFmtId="0" fontId="11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left"/>
    </xf>
    <xf numFmtId="0" fontId="7" fillId="4" borderId="2" xfId="0" applyFont="1" applyFill="1" applyBorder="1" applyAlignment="1">
      <alignment horizontal="left"/>
    </xf>
    <xf numFmtId="2" fontId="7" fillId="4" borderId="1" xfId="0" applyNumberFormat="1" applyFont="1" applyFill="1" applyBorder="1" applyAlignment="1">
      <alignment horizontal="center"/>
    </xf>
    <xf numFmtId="2" fontId="8" fillId="4" borderId="1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164" fontId="8" fillId="7" borderId="1" xfId="1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2" fontId="8" fillId="8" borderId="1" xfId="0" applyNumberFormat="1" applyFont="1" applyFill="1" applyBorder="1" applyAlignment="1">
      <alignment horizontal="center"/>
    </xf>
    <xf numFmtId="2" fontId="9" fillId="0" borderId="1" xfId="0" applyNumberFormat="1" applyFont="1" applyFill="1" applyBorder="1" applyAlignment="1">
      <alignment horizontal="center"/>
    </xf>
    <xf numFmtId="0" fontId="8" fillId="7" borderId="1" xfId="0" applyFont="1" applyFill="1" applyBorder="1" applyAlignment="1"/>
    <xf numFmtId="2" fontId="8" fillId="7" borderId="1" xfId="1" applyNumberFormat="1" applyFont="1" applyFill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164" fontId="8" fillId="0" borderId="25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/>
    </xf>
    <xf numFmtId="0" fontId="13" fillId="3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4" fontId="6" fillId="0" borderId="1" xfId="0" applyNumberFormat="1" applyFont="1" applyFill="1" applyBorder="1" applyAlignment="1">
      <alignment horizontal="center"/>
    </xf>
    <xf numFmtId="0" fontId="7" fillId="0" borderId="0" xfId="0" applyFont="1" applyFill="1"/>
    <xf numFmtId="2" fontId="14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4" fontId="8" fillId="7" borderId="1" xfId="1" applyNumberFormat="1" applyFont="1" applyFill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8" fillId="0" borderId="29" xfId="0" applyFont="1" applyFill="1" applyBorder="1" applyAlignment="1">
      <alignment horizontal="left"/>
    </xf>
    <xf numFmtId="0" fontId="7" fillId="7" borderId="6" xfId="0" applyFont="1" applyFill="1" applyBorder="1" applyAlignment="1">
      <alignment horizontal="left"/>
    </xf>
    <xf numFmtId="2" fontId="15" fillId="0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0" fontId="16" fillId="7" borderId="1" xfId="0" applyFont="1" applyFill="1" applyBorder="1" applyAlignment="1">
      <alignment horizontal="left"/>
    </xf>
    <xf numFmtId="0" fontId="7" fillId="0" borderId="1" xfId="0" applyFont="1" applyFill="1" applyBorder="1"/>
    <xf numFmtId="164" fontId="8" fillId="0" borderId="1" xfId="1" applyFont="1" applyFill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0" borderId="21" xfId="0" applyFont="1" applyBorder="1" applyAlignment="1"/>
    <xf numFmtId="0" fontId="7" fillId="3" borderId="16" xfId="0" applyFont="1" applyFill="1" applyBorder="1" applyAlignment="1"/>
    <xf numFmtId="4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4" fontId="8" fillId="7" borderId="9" xfId="0" applyNumberFormat="1" applyFont="1" applyFill="1" applyBorder="1" applyAlignment="1">
      <alignment horizontal="center"/>
    </xf>
    <xf numFmtId="0" fontId="7" fillId="5" borderId="2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left"/>
    </xf>
    <xf numFmtId="0" fontId="7" fillId="5" borderId="1" xfId="0" applyFont="1" applyFill="1" applyBorder="1" applyAlignment="1">
      <alignment horizontal="center"/>
    </xf>
    <xf numFmtId="0" fontId="7" fillId="9" borderId="2" xfId="0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0" borderId="1" xfId="0" applyFont="1" applyFill="1" applyBorder="1"/>
    <xf numFmtId="0" fontId="17" fillId="0" borderId="1" xfId="0" applyFont="1" applyBorder="1"/>
    <xf numFmtId="0" fontId="18" fillId="0" borderId="1" xfId="0" applyFont="1" applyFill="1" applyBorder="1"/>
    <xf numFmtId="0" fontId="5" fillId="0" borderId="1" xfId="0" applyFont="1" applyBorder="1" applyAlignment="1">
      <alignment horizontal="center"/>
    </xf>
    <xf numFmtId="0" fontId="5" fillId="0" borderId="0" xfId="0" applyFont="1"/>
    <xf numFmtId="0" fontId="7" fillId="8" borderId="28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left"/>
    </xf>
    <xf numFmtId="2" fontId="7" fillId="13" borderId="6" xfId="0" applyNumberFormat="1" applyFont="1" applyFill="1" applyBorder="1" applyAlignment="1">
      <alignment horizontal="center"/>
    </xf>
    <xf numFmtId="2" fontId="8" fillId="13" borderId="37" xfId="0" applyNumberFormat="1" applyFont="1" applyFill="1" applyBorder="1" applyAlignment="1">
      <alignment horizontal="center"/>
    </xf>
    <xf numFmtId="0" fontId="7" fillId="0" borderId="29" xfId="0" applyFont="1" applyFill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2" fontId="7" fillId="13" borderId="1" xfId="0" applyNumberFormat="1" applyFont="1" applyFill="1" applyBorder="1" applyAlignment="1">
      <alignment horizontal="center"/>
    </xf>
    <xf numFmtId="0" fontId="7" fillId="13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center"/>
    </xf>
    <xf numFmtId="0" fontId="6" fillId="0" borderId="8" xfId="0" applyFont="1" applyBorder="1" applyAlignment="1"/>
    <xf numFmtId="0" fontId="6" fillId="0" borderId="15" xfId="0" applyFont="1" applyBorder="1" applyAlignment="1"/>
    <xf numFmtId="0" fontId="6" fillId="0" borderId="50" xfId="0" applyFont="1" applyBorder="1" applyAlignment="1"/>
    <xf numFmtId="0" fontId="7" fillId="0" borderId="22" xfId="0" applyFont="1" applyBorder="1" applyAlignment="1"/>
    <xf numFmtId="0" fontId="7" fillId="3" borderId="22" xfId="0" applyFont="1" applyFill="1" applyBorder="1" applyAlignment="1">
      <alignment horizontal="center"/>
    </xf>
    <xf numFmtId="0" fontId="7" fillId="0" borderId="22" xfId="0" applyFont="1" applyFill="1" applyBorder="1" applyAlignment="1">
      <alignment horizontal="left"/>
    </xf>
    <xf numFmtId="0" fontId="7" fillId="0" borderId="22" xfId="0" applyFont="1" applyBorder="1" applyAlignment="1">
      <alignment horizontal="left"/>
    </xf>
    <xf numFmtId="0" fontId="6" fillId="7" borderId="22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center"/>
    </xf>
    <xf numFmtId="0" fontId="7" fillId="11" borderId="22" xfId="0" applyFont="1" applyFill="1" applyBorder="1" applyAlignment="1">
      <alignment horizontal="left"/>
    </xf>
    <xf numFmtId="0" fontId="6" fillId="0" borderId="22" xfId="0" applyFont="1" applyFill="1" applyBorder="1" applyAlignment="1">
      <alignment horizontal="left"/>
    </xf>
    <xf numFmtId="0" fontId="8" fillId="0" borderId="22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left"/>
    </xf>
    <xf numFmtId="0" fontId="7" fillId="12" borderId="1" xfId="0" applyFont="1" applyFill="1" applyBorder="1" applyAlignment="1">
      <alignment horizontal="center"/>
    </xf>
    <xf numFmtId="0" fontId="4" fillId="12" borderId="1" xfId="0" applyFont="1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4" fillId="0" borderId="0" xfId="0" applyFont="1" applyFill="1"/>
    <xf numFmtId="0" fontId="17" fillId="0" borderId="0" xfId="0" applyFont="1"/>
    <xf numFmtId="0" fontId="18" fillId="0" borderId="0" xfId="0" applyFont="1" applyFill="1"/>
    <xf numFmtId="0" fontId="5" fillId="5" borderId="0" xfId="0" applyFont="1" applyFill="1"/>
    <xf numFmtId="0" fontId="21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2" fontId="5" fillId="0" borderId="0" xfId="0" applyNumberFormat="1" applyFont="1" applyFill="1" applyBorder="1" applyAlignment="1">
      <alignment horizontal="center"/>
    </xf>
    <xf numFmtId="0" fontId="19" fillId="0" borderId="0" xfId="0" applyFont="1" applyFill="1"/>
    <xf numFmtId="0" fontId="5" fillId="0" borderId="12" xfId="0" applyFont="1" applyFill="1" applyBorder="1" applyAlignment="1">
      <alignment horizontal="left"/>
    </xf>
    <xf numFmtId="0" fontId="18" fillId="0" borderId="13" xfId="0" applyFont="1" applyFill="1" applyBorder="1"/>
    <xf numFmtId="2" fontId="5" fillId="0" borderId="6" xfId="0" applyNumberFormat="1" applyFont="1" applyFill="1" applyBorder="1" applyAlignment="1">
      <alignment horizontal="center"/>
    </xf>
    <xf numFmtId="0" fontId="18" fillId="0" borderId="6" xfId="0" applyFont="1" applyFill="1" applyBorder="1"/>
    <xf numFmtId="164" fontId="18" fillId="0" borderId="9" xfId="1" applyFont="1" applyFill="1" applyBorder="1" applyAlignment="1">
      <alignment horizontal="center"/>
    </xf>
    <xf numFmtId="164" fontId="18" fillId="6" borderId="9" xfId="1" applyFont="1" applyFill="1" applyBorder="1" applyAlignment="1">
      <alignment horizontal="center"/>
    </xf>
    <xf numFmtId="164" fontId="18" fillId="0" borderId="9" xfId="1" applyFont="1" applyFill="1" applyBorder="1"/>
    <xf numFmtId="0" fontId="18" fillId="0" borderId="5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164" fontId="18" fillId="0" borderId="0" xfId="1" applyFont="1" applyFill="1" applyBorder="1" applyAlignment="1">
      <alignment horizontal="center"/>
    </xf>
    <xf numFmtId="164" fontId="18" fillId="0" borderId="0" xfId="1" applyFont="1" applyFill="1" applyBorder="1"/>
    <xf numFmtId="0" fontId="4" fillId="0" borderId="7" xfId="0" applyFont="1" applyFill="1" applyBorder="1" applyAlignment="1">
      <alignment horizontal="center"/>
    </xf>
    <xf numFmtId="0" fontId="4" fillId="0" borderId="11" xfId="0" applyFont="1" applyFill="1" applyBorder="1"/>
    <xf numFmtId="2" fontId="4" fillId="0" borderId="11" xfId="0" applyNumberFormat="1" applyFont="1" applyFill="1" applyBorder="1" applyAlignment="1">
      <alignment horizontal="center"/>
    </xf>
    <xf numFmtId="0" fontId="5" fillId="0" borderId="8" xfId="0" applyFont="1" applyBorder="1" applyAlignment="1"/>
    <xf numFmtId="0" fontId="5" fillId="0" borderId="10" xfId="0" applyFont="1" applyBorder="1" applyAlignment="1"/>
    <xf numFmtId="0" fontId="5" fillId="3" borderId="15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0" borderId="2" xfId="0" applyFont="1" applyFill="1" applyBorder="1"/>
    <xf numFmtId="0" fontId="5" fillId="0" borderId="3" xfId="0" applyFont="1" applyFill="1" applyBorder="1"/>
    <xf numFmtId="2" fontId="5" fillId="0" borderId="1" xfId="0" applyNumberFormat="1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/>
    </xf>
    <xf numFmtId="0" fontId="18" fillId="0" borderId="3" xfId="0" applyFont="1" applyFill="1" applyBorder="1"/>
    <xf numFmtId="2" fontId="18" fillId="0" borderId="1" xfId="0" applyNumberFormat="1" applyFont="1" applyFill="1" applyBorder="1" applyAlignment="1">
      <alignment horizontal="center"/>
    </xf>
    <xf numFmtId="0" fontId="5" fillId="0" borderId="2" xfId="0" applyFont="1" applyBorder="1" applyAlignment="1"/>
    <xf numFmtId="0" fontId="5" fillId="0" borderId="3" xfId="0" applyFont="1" applyBorder="1" applyAlignment="1"/>
    <xf numFmtId="0" fontId="5" fillId="3" borderId="1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center"/>
    </xf>
    <xf numFmtId="0" fontId="5" fillId="4" borderId="1" xfId="0" applyFont="1" applyFill="1" applyBorder="1" applyAlignment="1"/>
    <xf numFmtId="2" fontId="5" fillId="4" borderId="1" xfId="0" applyNumberFormat="1" applyFont="1" applyFill="1" applyBorder="1" applyAlignment="1">
      <alignment horizontal="center"/>
    </xf>
    <xf numFmtId="0" fontId="18" fillId="4" borderId="1" xfId="0" applyFont="1" applyFill="1" applyBorder="1"/>
    <xf numFmtId="0" fontId="18" fillId="0" borderId="3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2" fontId="18" fillId="0" borderId="6" xfId="0" applyNumberFormat="1" applyFont="1" applyFill="1" applyBorder="1" applyAlignment="1">
      <alignment horizontal="center"/>
    </xf>
    <xf numFmtId="0" fontId="19" fillId="0" borderId="0" xfId="0" applyFont="1"/>
    <xf numFmtId="0" fontId="19" fillId="0" borderId="0" xfId="0" applyFont="1" applyAlignment="1">
      <alignment horizontal="center"/>
    </xf>
    <xf numFmtId="2" fontId="19" fillId="0" borderId="0" xfId="0" applyNumberFormat="1" applyFont="1" applyAlignment="1">
      <alignment horizontal="center"/>
    </xf>
    <xf numFmtId="164" fontId="18" fillId="0" borderId="9" xfId="0" applyNumberFormat="1" applyFont="1" applyFill="1" applyBorder="1" applyAlignment="1">
      <alignment horizontal="center"/>
    </xf>
    <xf numFmtId="164" fontId="18" fillId="6" borderId="9" xfId="0" applyNumberFormat="1" applyFont="1" applyFill="1" applyBorder="1" applyAlignment="1">
      <alignment horizontal="center"/>
    </xf>
    <xf numFmtId="0" fontId="18" fillId="0" borderId="4" xfId="0" applyFont="1" applyFill="1" applyBorder="1"/>
    <xf numFmtId="2" fontId="5" fillId="0" borderId="0" xfId="0" applyNumberFormat="1" applyFont="1"/>
    <xf numFmtId="0" fontId="7" fillId="0" borderId="26" xfId="0" applyFont="1" applyFill="1" applyBorder="1" applyAlignment="1">
      <alignment horizontal="center"/>
    </xf>
    <xf numFmtId="2" fontId="7" fillId="0" borderId="1" xfId="0" applyNumberFormat="1" applyFont="1" applyBorder="1" applyAlignment="1">
      <alignment horizontal="right"/>
    </xf>
    <xf numFmtId="2" fontId="7" fillId="0" borderId="22" xfId="0" applyNumberFormat="1" applyFont="1" applyBorder="1" applyAlignment="1">
      <alignment horizontal="right"/>
    </xf>
    <xf numFmtId="2" fontId="7" fillId="0" borderId="1" xfId="0" applyNumberFormat="1" applyFont="1" applyFill="1" applyBorder="1" applyAlignment="1">
      <alignment horizontal="right"/>
    </xf>
    <xf numFmtId="2" fontId="7" fillId="0" borderId="28" xfId="0" applyNumberFormat="1" applyFont="1" applyFill="1" applyBorder="1" applyAlignment="1">
      <alignment horizontal="right"/>
    </xf>
    <xf numFmtId="2" fontId="7" fillId="0" borderId="28" xfId="0" applyNumberFormat="1" applyFont="1" applyBorder="1" applyAlignment="1">
      <alignment horizontal="right"/>
    </xf>
    <xf numFmtId="164" fontId="8" fillId="0" borderId="1" xfId="1" applyFont="1" applyBorder="1" applyAlignment="1">
      <alignment horizontal="left"/>
    </xf>
    <xf numFmtId="164" fontId="8" fillId="0" borderId="22" xfId="1" applyFont="1" applyBorder="1" applyAlignment="1">
      <alignment horizontal="left"/>
    </xf>
    <xf numFmtId="0" fontId="7" fillId="3" borderId="1" xfId="0" applyFont="1" applyFill="1" applyBorder="1" applyAlignment="1"/>
    <xf numFmtId="2" fontId="7" fillId="0" borderId="22" xfId="0" applyNumberFormat="1" applyFont="1" applyBorder="1" applyAlignment="1"/>
    <xf numFmtId="0" fontId="7" fillId="0" borderId="2" xfId="0" applyFont="1" applyFill="1" applyBorder="1" applyAlignment="1"/>
    <xf numFmtId="2" fontId="7" fillId="0" borderId="22" xfId="0" applyNumberFormat="1" applyFont="1" applyFill="1" applyBorder="1" applyAlignment="1"/>
    <xf numFmtId="164" fontId="8" fillId="0" borderId="1" xfId="1" applyFont="1" applyBorder="1" applyAlignment="1"/>
    <xf numFmtId="164" fontId="8" fillId="0" borderId="22" xfId="1" applyFont="1" applyBorder="1" applyAlignment="1"/>
    <xf numFmtId="0" fontId="7" fillId="0" borderId="29" xfId="0" applyFont="1" applyBorder="1" applyAlignment="1"/>
    <xf numFmtId="0" fontId="7" fillId="0" borderId="6" xfId="0" applyFont="1" applyBorder="1" applyAlignment="1"/>
    <xf numFmtId="2" fontId="7" fillId="0" borderId="6" xfId="0" applyNumberFormat="1" applyFont="1" applyBorder="1" applyAlignment="1"/>
    <xf numFmtId="164" fontId="8" fillId="0" borderId="9" xfId="1" applyFont="1" applyBorder="1" applyAlignment="1"/>
    <xf numFmtId="164" fontId="8" fillId="0" borderId="4" xfId="1" applyFont="1" applyBorder="1" applyAlignment="1"/>
    <xf numFmtId="0" fontId="8" fillId="0" borderId="30" xfId="0" applyFont="1" applyFill="1" applyBorder="1"/>
    <xf numFmtId="0" fontId="8" fillId="0" borderId="31" xfId="0" applyFont="1" applyFill="1" applyBorder="1"/>
    <xf numFmtId="164" fontId="8" fillId="0" borderId="31" xfId="0" applyNumberFormat="1" applyFont="1" applyFill="1" applyBorder="1"/>
    <xf numFmtId="164" fontId="8" fillId="6" borderId="32" xfId="0" applyNumberFormat="1" applyFont="1" applyFill="1" applyBorder="1"/>
    <xf numFmtId="0" fontId="7" fillId="0" borderId="8" xfId="0" applyFont="1" applyBorder="1" applyAlignment="1"/>
    <xf numFmtId="0" fontId="7" fillId="0" borderId="15" xfId="0" applyFont="1" applyBorder="1" applyAlignment="1"/>
    <xf numFmtId="0" fontId="7" fillId="3" borderId="15" xfId="0" applyFont="1" applyFill="1" applyBorder="1" applyAlignment="1">
      <alignment horizontal="left"/>
    </xf>
    <xf numFmtId="0" fontId="7" fillId="0" borderId="1" xfId="0" applyFont="1" applyBorder="1" applyAlignment="1">
      <alignment horizontal="right"/>
    </xf>
    <xf numFmtId="164" fontId="8" fillId="0" borderId="1" xfId="1" applyFont="1" applyBorder="1"/>
    <xf numFmtId="164" fontId="8" fillId="0" borderId="22" xfId="1" applyFont="1" applyBorder="1"/>
    <xf numFmtId="0" fontId="8" fillId="0" borderId="1" xfId="0" applyFont="1" applyBorder="1"/>
    <xf numFmtId="0" fontId="8" fillId="0" borderId="22" xfId="0" applyFont="1" applyBorder="1"/>
    <xf numFmtId="2" fontId="8" fillId="0" borderId="22" xfId="0" applyNumberFormat="1" applyFont="1" applyBorder="1" applyAlignment="1">
      <alignment horizontal="right"/>
    </xf>
    <xf numFmtId="0" fontId="7" fillId="0" borderId="16" xfId="0" applyFont="1" applyFill="1" applyBorder="1" applyAlignment="1">
      <alignment horizontal="right"/>
    </xf>
    <xf numFmtId="0" fontId="7" fillId="0" borderId="27" xfId="0" applyFont="1" applyFill="1" applyBorder="1" applyAlignment="1">
      <alignment horizontal="right"/>
    </xf>
    <xf numFmtId="0" fontId="16" fillId="0" borderId="2" xfId="0" applyFont="1" applyFill="1" applyBorder="1" applyAlignment="1">
      <alignment horizontal="left"/>
    </xf>
    <xf numFmtId="2" fontId="8" fillId="0" borderId="1" xfId="0" applyNumberFormat="1" applyFont="1" applyBorder="1" applyAlignment="1">
      <alignment horizontal="right"/>
    </xf>
    <xf numFmtId="2" fontId="8" fillId="0" borderId="1" xfId="0" applyNumberFormat="1" applyFont="1" applyBorder="1"/>
    <xf numFmtId="2" fontId="8" fillId="0" borderId="22" xfId="0" applyNumberFormat="1" applyFont="1" applyBorder="1"/>
    <xf numFmtId="0" fontId="7" fillId="0" borderId="14" xfId="0" applyFont="1" applyBorder="1" applyAlignment="1"/>
    <xf numFmtId="0" fontId="7" fillId="0" borderId="3" xfId="0" applyFont="1" applyBorder="1" applyAlignment="1"/>
    <xf numFmtId="164" fontId="8" fillId="0" borderId="14" xfId="1" applyFont="1" applyBorder="1" applyAlignment="1">
      <alignment horizontal="center"/>
    </xf>
    <xf numFmtId="164" fontId="8" fillId="0" borderId="23" xfId="1" applyFont="1" applyBorder="1" applyAlignment="1">
      <alignment horizontal="center"/>
    </xf>
    <xf numFmtId="2" fontId="8" fillId="0" borderId="23" xfId="0" applyNumberFormat="1" applyFont="1" applyBorder="1"/>
    <xf numFmtId="2" fontId="8" fillId="0" borderId="33" xfId="0" applyNumberFormat="1" applyFont="1" applyBorder="1"/>
    <xf numFmtId="164" fontId="7" fillId="0" borderId="2" xfId="1" applyFont="1" applyBorder="1" applyAlignment="1"/>
    <xf numFmtId="164" fontId="7" fillId="0" borderId="1" xfId="1" applyFont="1" applyBorder="1" applyAlignment="1"/>
    <xf numFmtId="2" fontId="7" fillId="0" borderId="22" xfId="0" applyNumberFormat="1" applyFont="1" applyBorder="1"/>
    <xf numFmtId="164" fontId="8" fillId="0" borderId="2" xfId="1" applyFont="1" applyBorder="1" applyAlignment="1">
      <alignment horizontal="center"/>
    </xf>
    <xf numFmtId="2" fontId="8" fillId="0" borderId="1" xfId="0" applyNumberFormat="1" applyFont="1" applyBorder="1" applyAlignment="1"/>
    <xf numFmtId="2" fontId="8" fillId="0" borderId="22" xfId="0" applyNumberFormat="1" applyFont="1" applyBorder="1" applyAlignment="1"/>
    <xf numFmtId="164" fontId="7" fillId="0" borderId="14" xfId="1" applyFont="1" applyBorder="1" applyAlignment="1"/>
    <xf numFmtId="164" fontId="7" fillId="0" borderId="23" xfId="1" applyFont="1" applyBorder="1" applyAlignment="1"/>
    <xf numFmtId="2" fontId="7" fillId="0" borderId="23" xfId="0" applyNumberFormat="1" applyFont="1" applyBorder="1" applyAlignment="1"/>
    <xf numFmtId="2" fontId="7" fillId="0" borderId="33" xfId="0" applyNumberFormat="1" applyFont="1" applyBorder="1"/>
    <xf numFmtId="0" fontId="7" fillId="0" borderId="2" xfId="0" applyFont="1" applyFill="1" applyBorder="1"/>
    <xf numFmtId="2" fontId="7" fillId="0" borderId="22" xfId="0" applyNumberFormat="1" applyFont="1" applyFill="1" applyBorder="1"/>
    <xf numFmtId="2" fontId="8" fillId="0" borderId="6" xfId="0" applyNumberFormat="1" applyFont="1" applyBorder="1"/>
    <xf numFmtId="2" fontId="8" fillId="0" borderId="34" xfId="0" applyNumberFormat="1" applyFont="1" applyBorder="1"/>
    <xf numFmtId="0" fontId="7" fillId="0" borderId="16" xfId="0" applyFont="1" applyBorder="1" applyAlignment="1"/>
    <xf numFmtId="164" fontId="8" fillId="0" borderId="25" xfId="0" applyNumberFormat="1" applyFont="1" applyFill="1" applyBorder="1"/>
    <xf numFmtId="164" fontId="8" fillId="0" borderId="35" xfId="0" applyNumberFormat="1" applyFont="1" applyFill="1" applyBorder="1"/>
    <xf numFmtId="0" fontId="5" fillId="0" borderId="0" xfId="0" applyFont="1" applyBorder="1"/>
    <xf numFmtId="0" fontId="4" fillId="0" borderId="0" xfId="0" applyFont="1" applyFill="1" applyBorder="1"/>
    <xf numFmtId="164" fontId="5" fillId="0" borderId="1" xfId="1" applyFont="1" applyFill="1" applyBorder="1"/>
    <xf numFmtId="0" fontId="5" fillId="0" borderId="0" xfId="0" applyFont="1" applyFill="1" applyBorder="1"/>
    <xf numFmtId="2" fontId="5" fillId="0" borderId="0" xfId="0" applyNumberFormat="1" applyFont="1" applyBorder="1"/>
    <xf numFmtId="2" fontId="5" fillId="0" borderId="0" xfId="0" applyNumberFormat="1" applyFont="1" applyFill="1"/>
    <xf numFmtId="0" fontId="5" fillId="0" borderId="0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23" fillId="0" borderId="0" xfId="0" applyFont="1" applyBorder="1"/>
    <xf numFmtId="0" fontId="22" fillId="0" borderId="0" xfId="0" applyFont="1" applyFill="1" applyBorder="1"/>
    <xf numFmtId="0" fontId="22" fillId="0" borderId="0" xfId="0" applyFont="1" applyBorder="1"/>
    <xf numFmtId="0" fontId="23" fillId="0" borderId="0" xfId="0" applyFont="1" applyFill="1" applyBorder="1"/>
    <xf numFmtId="0" fontId="4" fillId="0" borderId="0" xfId="0" applyFont="1" applyBorder="1"/>
    <xf numFmtId="0" fontId="4" fillId="0" borderId="0" xfId="0" applyFont="1" applyFill="1" applyBorder="1" applyAlignment="1">
      <alignment horizontal="center"/>
    </xf>
    <xf numFmtId="0" fontId="5" fillId="0" borderId="35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4" fontId="24" fillId="0" borderId="0" xfId="0" applyNumberFormat="1" applyFont="1" applyFill="1" applyBorder="1" applyAlignment="1">
      <alignment horizontal="center"/>
    </xf>
    <xf numFmtId="2" fontId="25" fillId="0" borderId="0" xfId="0" applyNumberFormat="1" applyFont="1" applyFill="1" applyBorder="1" applyAlignment="1">
      <alignment horizontal="center"/>
    </xf>
    <xf numFmtId="2" fontId="24" fillId="0" borderId="0" xfId="0" applyNumberFormat="1" applyFont="1" applyFill="1" applyBorder="1" applyAlignment="1">
      <alignment horizontal="center"/>
    </xf>
    <xf numFmtId="164" fontId="25" fillId="0" borderId="0" xfId="0" applyNumberFormat="1" applyFont="1" applyFill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164" fontId="5" fillId="0" borderId="0" xfId="1" applyFont="1" applyFill="1" applyBorder="1"/>
    <xf numFmtId="0" fontId="20" fillId="0" borderId="0" xfId="0" applyFont="1"/>
    <xf numFmtId="0" fontId="20" fillId="0" borderId="0" xfId="0" applyFont="1" applyBorder="1"/>
    <xf numFmtId="0" fontId="4" fillId="0" borderId="0" xfId="0" applyFont="1" applyBorder="1" applyAlignment="1"/>
    <xf numFmtId="0" fontId="5" fillId="0" borderId="0" xfId="0" applyFont="1" applyBorder="1" applyAlignment="1"/>
    <xf numFmtId="4" fontId="5" fillId="0" borderId="0" xfId="0" applyNumberFormat="1" applyFont="1"/>
    <xf numFmtId="0" fontId="26" fillId="0" borderId="1" xfId="0" applyFont="1" applyBorder="1" applyAlignment="1">
      <alignment horizontal="left"/>
    </xf>
    <xf numFmtId="0" fontId="26" fillId="0" borderId="2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left"/>
    </xf>
    <xf numFmtId="0" fontId="27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0" fontId="27" fillId="0" borderId="0" xfId="0" applyFont="1"/>
    <xf numFmtId="0" fontId="26" fillId="0" borderId="22" xfId="0" applyFont="1" applyBorder="1"/>
    <xf numFmtId="0" fontId="7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29" fillId="14" borderId="0" xfId="0" applyFont="1" applyFill="1" applyBorder="1"/>
    <xf numFmtId="0" fontId="29" fillId="0" borderId="0" xfId="0" applyFont="1" applyFill="1" applyBorder="1"/>
    <xf numFmtId="0" fontId="7" fillId="0" borderId="1" xfId="0" applyFont="1" applyFill="1" applyBorder="1" applyAlignment="1">
      <alignment horizontal="center"/>
    </xf>
    <xf numFmtId="0" fontId="26" fillId="0" borderId="0" xfId="0" applyFont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2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/>
    <xf numFmtId="2" fontId="7" fillId="0" borderId="0" xfId="0" applyNumberFormat="1" applyFont="1" applyFill="1" applyBorder="1"/>
    <xf numFmtId="0" fontId="26" fillId="0" borderId="0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/>
    </xf>
    <xf numFmtId="164" fontId="7" fillId="0" borderId="21" xfId="1" applyFont="1" applyFill="1" applyBorder="1" applyAlignment="1">
      <alignment horizontal="left"/>
    </xf>
    <xf numFmtId="164" fontId="7" fillId="0" borderId="16" xfId="1" applyFont="1" applyFill="1" applyBorder="1" applyAlignment="1">
      <alignment horizontal="center"/>
    </xf>
    <xf numFmtId="2" fontId="7" fillId="0" borderId="16" xfId="0" applyNumberFormat="1" applyFont="1" applyFill="1" applyBorder="1"/>
    <xf numFmtId="2" fontId="7" fillId="0" borderId="27" xfId="0" applyNumberFormat="1" applyFont="1" applyFill="1" applyBorder="1"/>
    <xf numFmtId="0" fontId="7" fillId="0" borderId="22" xfId="0" applyFont="1" applyFill="1" applyBorder="1" applyAlignment="1"/>
    <xf numFmtId="0" fontId="29" fillId="0" borderId="0" xfId="0" applyFont="1" applyFill="1"/>
    <xf numFmtId="0" fontId="7" fillId="0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left"/>
    </xf>
    <xf numFmtId="2" fontId="7" fillId="13" borderId="37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31" fillId="0" borderId="51" xfId="0" applyFont="1" applyBorder="1" applyAlignment="1">
      <alignment horizontal="center" vertical="center" wrapText="1"/>
    </xf>
    <xf numFmtId="0" fontId="33" fillId="0" borderId="0" xfId="0" applyFont="1" applyAlignment="1">
      <alignment horizontal="justify" vertical="center" wrapText="1"/>
    </xf>
    <xf numFmtId="0" fontId="34" fillId="0" borderId="0" xfId="0" applyFont="1"/>
    <xf numFmtId="0" fontId="31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4" fontId="35" fillId="0" borderId="51" xfId="0" applyNumberFormat="1" applyFont="1" applyBorder="1" applyAlignment="1">
      <alignment horizontal="center" vertical="center" wrapText="1"/>
    </xf>
    <xf numFmtId="0" fontId="35" fillId="0" borderId="51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/>
    </xf>
    <xf numFmtId="0" fontId="7" fillId="0" borderId="2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/>
    </xf>
    <xf numFmtId="2" fontId="7" fillId="0" borderId="16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8" xfId="0" applyFont="1" applyBorder="1" applyAlignment="1">
      <alignment horizontal="center"/>
    </xf>
    <xf numFmtId="2" fontId="7" fillId="0" borderId="28" xfId="0" applyNumberFormat="1" applyFont="1" applyFill="1" applyBorder="1"/>
    <xf numFmtId="0" fontId="5" fillId="0" borderId="28" xfId="0" applyFont="1" applyBorder="1"/>
    <xf numFmtId="0" fontId="6" fillId="0" borderId="28" xfId="0" applyFont="1" applyFill="1" applyBorder="1"/>
    <xf numFmtId="0" fontId="6" fillId="0" borderId="28" xfId="0" applyFont="1" applyFill="1" applyBorder="1" applyAlignment="1">
      <alignment horizontal="center"/>
    </xf>
    <xf numFmtId="0" fontId="7" fillId="8" borderId="6" xfId="0" applyFont="1" applyFill="1" applyBorder="1" applyAlignment="1">
      <alignment horizontal="center"/>
    </xf>
    <xf numFmtId="2" fontId="8" fillId="7" borderId="16" xfId="0" applyNumberFormat="1" applyFont="1" applyFill="1" applyBorder="1" applyAlignment="1">
      <alignment horizontal="center"/>
    </xf>
    <xf numFmtId="2" fontId="5" fillId="0" borderId="1" xfId="0" applyNumberFormat="1" applyFont="1" applyFill="1" applyBorder="1"/>
    <xf numFmtId="0" fontId="4" fillId="0" borderId="1" xfId="0" applyFont="1" applyFill="1" applyBorder="1" applyAlignment="1">
      <alignment horizontal="center"/>
    </xf>
    <xf numFmtId="2" fontId="8" fillId="7" borderId="28" xfId="0" applyNumberFormat="1" applyFont="1" applyFill="1" applyBorder="1" applyAlignment="1">
      <alignment horizontal="center"/>
    </xf>
    <xf numFmtId="2" fontId="7" fillId="0" borderId="28" xfId="0" applyNumberFormat="1" applyFont="1" applyFill="1" applyBorder="1" applyAlignment="1">
      <alignment horizontal="center"/>
    </xf>
    <xf numFmtId="2" fontId="7" fillId="0" borderId="37" xfId="0" applyNumberFormat="1" applyFont="1" applyFill="1" applyBorder="1" applyAlignment="1">
      <alignment horizontal="center"/>
    </xf>
    <xf numFmtId="2" fontId="7" fillId="0" borderId="28" xfId="0" applyNumberFormat="1" applyFont="1" applyBorder="1" applyAlignment="1">
      <alignment horizontal="center"/>
    </xf>
    <xf numFmtId="164" fontId="8" fillId="7" borderId="28" xfId="1" applyNumberFormat="1" applyFont="1" applyFill="1" applyBorder="1" applyAlignment="1">
      <alignment horizontal="center"/>
    </xf>
    <xf numFmtId="0" fontId="6" fillId="0" borderId="28" xfId="0" applyFont="1" applyFill="1" applyBorder="1" applyAlignment="1">
      <alignment vertical="center"/>
    </xf>
    <xf numFmtId="0" fontId="12" fillId="0" borderId="28" xfId="0" applyFont="1" applyBorder="1"/>
    <xf numFmtId="2" fontId="8" fillId="8" borderId="28" xfId="0" applyNumberFormat="1" applyFont="1" applyFill="1" applyBorder="1" applyAlignment="1">
      <alignment horizontal="center"/>
    </xf>
    <xf numFmtId="2" fontId="8" fillId="7" borderId="28" xfId="1" applyNumberFormat="1" applyFont="1" applyFill="1" applyBorder="1" applyAlignment="1">
      <alignment horizontal="center"/>
    </xf>
    <xf numFmtId="2" fontId="5" fillId="0" borderId="1" xfId="0" applyNumberFormat="1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23" fillId="0" borderId="1" xfId="0" applyFont="1" applyBorder="1"/>
    <xf numFmtId="0" fontId="22" fillId="0" borderId="1" xfId="0" applyFont="1" applyFill="1" applyBorder="1"/>
    <xf numFmtId="0" fontId="22" fillId="0" borderId="1" xfId="0" applyFont="1" applyBorder="1"/>
    <xf numFmtId="0" fontId="23" fillId="0" borderId="1" xfId="0" applyFont="1" applyFill="1" applyBorder="1"/>
    <xf numFmtId="0" fontId="4" fillId="0" borderId="1" xfId="0" applyFont="1" applyBorder="1"/>
    <xf numFmtId="2" fontId="5" fillId="0" borderId="1" xfId="0" applyNumberFormat="1" applyFont="1" applyBorder="1" applyAlignment="1">
      <alignment horizontal="center"/>
    </xf>
    <xf numFmtId="0" fontId="7" fillId="15" borderId="1" xfId="0" applyFont="1" applyFill="1" applyBorder="1" applyAlignment="1">
      <alignment horizontal="center"/>
    </xf>
    <xf numFmtId="2" fontId="8" fillId="12" borderId="1" xfId="0" applyNumberFormat="1" applyFont="1" applyFill="1" applyBorder="1" applyAlignment="1">
      <alignment horizontal="center"/>
    </xf>
    <xf numFmtId="2" fontId="8" fillId="12" borderId="28" xfId="0" applyNumberFormat="1" applyFont="1" applyFill="1" applyBorder="1" applyAlignment="1">
      <alignment horizontal="center"/>
    </xf>
    <xf numFmtId="43" fontId="21" fillId="0" borderId="0" xfId="0" applyNumberFormat="1" applyFont="1" applyFill="1" applyBorder="1" applyAlignment="1">
      <alignment horizontal="center"/>
    </xf>
    <xf numFmtId="0" fontId="31" fillId="0" borderId="52" xfId="0" applyFont="1" applyBorder="1" applyAlignment="1">
      <alignment horizontal="center" vertical="center" wrapText="1"/>
    </xf>
    <xf numFmtId="4" fontId="35" fillId="0" borderId="1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0" xfId="0" applyFont="1" applyBorder="1" applyAlignment="1">
      <alignment vertical="center" wrapText="1"/>
    </xf>
    <xf numFmtId="0" fontId="37" fillId="0" borderId="0" xfId="0" applyFont="1" applyBorder="1" applyAlignment="1">
      <alignment horizontal="center"/>
    </xf>
    <xf numFmtId="0" fontId="35" fillId="0" borderId="0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4" fontId="3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2" fontId="8" fillId="7" borderId="3" xfId="0" applyNumberFormat="1" applyFont="1" applyFill="1" applyBorder="1" applyAlignment="1">
      <alignment horizontal="center"/>
    </xf>
    <xf numFmtId="2" fontId="7" fillId="0" borderId="3" xfId="0" applyNumberFormat="1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2" fontId="7" fillId="4" borderId="3" xfId="0" applyNumberFormat="1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8" xfId="0" applyFont="1" applyFill="1" applyBorder="1"/>
    <xf numFmtId="0" fontId="4" fillId="0" borderId="28" xfId="0" applyFont="1" applyFill="1" applyBorder="1"/>
    <xf numFmtId="2" fontId="7" fillId="0" borderId="13" xfId="0" applyNumberFormat="1" applyFont="1" applyBorder="1" applyAlignment="1">
      <alignment horizontal="center"/>
    </xf>
    <xf numFmtId="2" fontId="7" fillId="0" borderId="57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2" fontId="7" fillId="0" borderId="16" xfId="0" applyNumberFormat="1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2" fontId="7" fillId="0" borderId="6" xfId="0" applyNumberFormat="1" applyFont="1" applyBorder="1" applyAlignment="1">
      <alignment horizontal="center"/>
    </xf>
    <xf numFmtId="0" fontId="7" fillId="11" borderId="1" xfId="0" applyFont="1" applyFill="1" applyBorder="1" applyAlignment="1">
      <alignment horizontal="left"/>
    </xf>
    <xf numFmtId="2" fontId="7" fillId="11" borderId="1" xfId="0" applyNumberFormat="1" applyFont="1" applyFill="1" applyBorder="1" applyAlignment="1">
      <alignment horizontal="center"/>
    </xf>
    <xf numFmtId="2" fontId="40" fillId="11" borderId="1" xfId="0" applyNumberFormat="1" applyFont="1" applyFill="1" applyBorder="1" applyAlignment="1">
      <alignment horizontal="center"/>
    </xf>
    <xf numFmtId="0" fontId="23" fillId="0" borderId="58" xfId="0" applyFont="1" applyBorder="1"/>
    <xf numFmtId="0" fontId="23" fillId="0" borderId="16" xfId="0" applyFont="1" applyBorder="1"/>
    <xf numFmtId="0" fontId="7" fillId="0" borderId="13" xfId="0" applyFont="1" applyBorder="1" applyAlignment="1">
      <alignment horizontal="center"/>
    </xf>
    <xf numFmtId="0" fontId="7" fillId="0" borderId="57" xfId="0" applyFont="1" applyFill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7" fillId="16" borderId="2" xfId="0" applyFont="1" applyFill="1" applyBorder="1" applyAlignment="1">
      <alignment horizontal="left"/>
    </xf>
    <xf numFmtId="164" fontId="8" fillId="7" borderId="1" xfId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5" fillId="13" borderId="0" xfId="0" applyFont="1" applyFill="1"/>
    <xf numFmtId="0" fontId="13" fillId="13" borderId="1" xfId="0" applyFont="1" applyFill="1" applyBorder="1" applyAlignment="1">
      <alignment horizontal="center"/>
    </xf>
    <xf numFmtId="0" fontId="7" fillId="13" borderId="1" xfId="0" applyFont="1" applyFill="1" applyBorder="1" applyAlignment="1">
      <alignment horizontal="center"/>
    </xf>
    <xf numFmtId="0" fontId="41" fillId="13" borderId="1" xfId="0" applyFont="1" applyFill="1" applyBorder="1" applyAlignment="1">
      <alignment horizontal="left"/>
    </xf>
    <xf numFmtId="0" fontId="18" fillId="0" borderId="7" xfId="0" applyFont="1" applyFill="1" applyBorder="1" applyAlignment="1">
      <alignment horizontal="left"/>
    </xf>
    <xf numFmtId="0" fontId="18" fillId="0" borderId="40" xfId="0" applyFont="1" applyFill="1" applyBorder="1" applyAlignment="1">
      <alignment horizontal="left"/>
    </xf>
    <xf numFmtId="0" fontId="18" fillId="0" borderId="7" xfId="0" applyFont="1" applyFill="1" applyBorder="1" applyAlignment="1">
      <alignment horizontal="center"/>
    </xf>
    <xf numFmtId="0" fontId="18" fillId="0" borderId="40" xfId="0" applyFont="1" applyFill="1" applyBorder="1" applyAlignment="1">
      <alignment horizontal="center"/>
    </xf>
    <xf numFmtId="0" fontId="18" fillId="0" borderId="29" xfId="0" applyFont="1" applyFill="1" applyBorder="1" applyAlignment="1">
      <alignment horizontal="center"/>
    </xf>
    <xf numFmtId="0" fontId="18" fillId="0" borderId="6" xfId="0" applyFont="1" applyFill="1" applyBorder="1" applyAlignment="1">
      <alignment horizontal="center"/>
    </xf>
    <xf numFmtId="0" fontId="18" fillId="0" borderId="14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/>
    </xf>
    <xf numFmtId="0" fontId="6" fillId="0" borderId="42" xfId="0" applyFont="1" applyFill="1" applyBorder="1" applyAlignment="1">
      <alignment horizontal="center"/>
    </xf>
    <xf numFmtId="0" fontId="6" fillId="0" borderId="43" xfId="0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0" fontId="7" fillId="0" borderId="14" xfId="0" applyFont="1" applyFill="1" applyBorder="1" applyAlignment="1" applyProtection="1">
      <alignment horizontal="left" vertical="top" wrapText="1"/>
      <protection locked="0"/>
    </xf>
    <xf numFmtId="0" fontId="7" fillId="0" borderId="23" xfId="0" applyFont="1" applyFill="1" applyBorder="1" applyAlignment="1" applyProtection="1">
      <alignment horizontal="left" vertical="top" wrapText="1"/>
      <protection locked="0"/>
    </xf>
    <xf numFmtId="0" fontId="7" fillId="0" borderId="3" xfId="0" applyFont="1" applyFill="1" applyBorder="1" applyAlignment="1" applyProtection="1">
      <alignment horizontal="left" vertical="top" wrapText="1"/>
      <protection locked="0"/>
    </xf>
    <xf numFmtId="0" fontId="7" fillId="0" borderId="14" xfId="0" applyFont="1" applyBorder="1" applyAlignment="1">
      <alignment horizontal="left" vertical="top" wrapText="1"/>
    </xf>
    <xf numFmtId="0" fontId="7" fillId="0" borderId="23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47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7" fillId="2" borderId="48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7" fillId="3" borderId="23" xfId="0" applyFont="1" applyFill="1" applyBorder="1" applyAlignment="1">
      <alignment horizontal="center"/>
    </xf>
    <xf numFmtId="0" fontId="6" fillId="8" borderId="19" xfId="0" applyFont="1" applyFill="1" applyBorder="1" applyAlignment="1">
      <alignment horizontal="center"/>
    </xf>
    <xf numFmtId="0" fontId="6" fillId="8" borderId="47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7" fillId="0" borderId="2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28" xfId="0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28" xfId="0" applyFont="1" applyFill="1" applyBorder="1" applyAlignment="1">
      <alignment horizontal="left" vertical="top" wrapText="1"/>
    </xf>
    <xf numFmtId="0" fontId="7" fillId="7" borderId="14" xfId="0" applyFont="1" applyFill="1" applyBorder="1" applyAlignment="1">
      <alignment horizontal="center" vertical="top" wrapText="1"/>
    </xf>
    <xf numFmtId="0" fontId="7" fillId="7" borderId="23" xfId="0" applyFont="1" applyFill="1" applyBorder="1" applyAlignment="1">
      <alignment horizontal="center" vertical="top" wrapText="1"/>
    </xf>
    <xf numFmtId="0" fontId="7" fillId="7" borderId="3" xfId="0" applyFont="1" applyFill="1" applyBorder="1" applyAlignment="1">
      <alignment horizontal="center" vertical="top" wrapText="1"/>
    </xf>
    <xf numFmtId="0" fontId="6" fillId="10" borderId="38" xfId="0" applyFont="1" applyFill="1" applyBorder="1" applyAlignment="1">
      <alignment horizontal="center" vertical="center"/>
    </xf>
    <xf numFmtId="0" fontId="6" fillId="10" borderId="46" xfId="0" applyFont="1" applyFill="1" applyBorder="1" applyAlignment="1">
      <alignment horizontal="center" vertical="center"/>
    </xf>
    <xf numFmtId="0" fontId="8" fillId="7" borderId="44" xfId="0" applyFont="1" applyFill="1" applyBorder="1" applyAlignment="1">
      <alignment horizontal="center" vertical="center"/>
    </xf>
    <xf numFmtId="0" fontId="8" fillId="7" borderId="45" xfId="0" applyFont="1" applyFill="1" applyBorder="1" applyAlignment="1">
      <alignment horizontal="center" vertical="center"/>
    </xf>
    <xf numFmtId="0" fontId="8" fillId="7" borderId="41" xfId="0" applyFont="1" applyFill="1" applyBorder="1" applyAlignment="1">
      <alignment horizontal="center" vertical="center"/>
    </xf>
    <xf numFmtId="0" fontId="7" fillId="7" borderId="14" xfId="0" applyFont="1" applyFill="1" applyBorder="1" applyAlignment="1" applyProtection="1">
      <alignment horizontal="center" vertical="top" wrapText="1"/>
      <protection locked="0"/>
    </xf>
    <xf numFmtId="0" fontId="7" fillId="7" borderId="23" xfId="0" applyFont="1" applyFill="1" applyBorder="1" applyAlignment="1" applyProtection="1">
      <alignment horizontal="center" vertical="top" wrapText="1"/>
      <protection locked="0"/>
    </xf>
    <xf numFmtId="0" fontId="7" fillId="7" borderId="3" xfId="0" applyFont="1" applyFill="1" applyBorder="1" applyAlignment="1" applyProtection="1">
      <alignment horizontal="center" vertical="top" wrapText="1"/>
      <protection locked="0"/>
    </xf>
    <xf numFmtId="0" fontId="7" fillId="0" borderId="2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horizontal="left" vertical="top" wrapText="1"/>
      <protection locked="0"/>
    </xf>
    <xf numFmtId="0" fontId="7" fillId="0" borderId="28" xfId="0" applyFont="1" applyFill="1" applyBorder="1" applyAlignment="1" applyProtection="1">
      <alignment horizontal="left" vertical="top" wrapText="1"/>
      <protection locked="0"/>
    </xf>
    <xf numFmtId="0" fontId="6" fillId="10" borderId="14" xfId="0" applyFont="1" applyFill="1" applyBorder="1" applyAlignment="1">
      <alignment horizontal="center" vertical="center"/>
    </xf>
    <xf numFmtId="0" fontId="6" fillId="10" borderId="23" xfId="0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6" fillId="0" borderId="50" xfId="0" applyFont="1" applyFill="1" applyBorder="1" applyAlignment="1">
      <alignment horizontal="center"/>
    </xf>
    <xf numFmtId="0" fontId="7" fillId="0" borderId="36" xfId="0" applyFont="1" applyFill="1" applyBorder="1" applyAlignment="1">
      <alignment horizontal="center"/>
    </xf>
    <xf numFmtId="0" fontId="6" fillId="0" borderId="25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164" fontId="8" fillId="0" borderId="14" xfId="1" applyFont="1" applyBorder="1" applyAlignment="1">
      <alignment horizontal="center"/>
    </xf>
    <xf numFmtId="164" fontId="8" fillId="0" borderId="3" xfId="1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164" fontId="6" fillId="0" borderId="2" xfId="1" applyFont="1" applyBorder="1" applyAlignment="1">
      <alignment horizontal="center"/>
    </xf>
    <xf numFmtId="164" fontId="6" fillId="0" borderId="1" xfId="1" applyFont="1" applyBorder="1" applyAlignment="1">
      <alignment horizontal="center"/>
    </xf>
    <xf numFmtId="164" fontId="6" fillId="0" borderId="22" xfId="1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164" fontId="8" fillId="0" borderId="12" xfId="1" applyFont="1" applyBorder="1" applyAlignment="1">
      <alignment horizontal="center"/>
    </xf>
    <xf numFmtId="164" fontId="8" fillId="0" borderId="13" xfId="1" applyFont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164" fontId="6" fillId="0" borderId="14" xfId="1" applyFont="1" applyBorder="1" applyAlignment="1">
      <alignment horizontal="center"/>
    </xf>
    <xf numFmtId="164" fontId="6" fillId="0" borderId="23" xfId="1" applyFont="1" applyBorder="1" applyAlignment="1">
      <alignment horizontal="center"/>
    </xf>
    <xf numFmtId="164" fontId="6" fillId="0" borderId="33" xfId="1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8" fillId="0" borderId="36" xfId="0" applyFont="1" applyFill="1" applyBorder="1" applyAlignment="1">
      <alignment horizontal="center"/>
    </xf>
    <xf numFmtId="0" fontId="8" fillId="0" borderId="25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left"/>
    </xf>
    <xf numFmtId="0" fontId="6" fillId="8" borderId="1" xfId="0" applyFont="1" applyFill="1" applyBorder="1" applyAlignment="1">
      <alignment horizontal="left"/>
    </xf>
    <xf numFmtId="0" fontId="8" fillId="0" borderId="28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7" fillId="0" borderId="23" xfId="0" applyFont="1" applyFill="1" applyBorder="1" applyAlignment="1">
      <alignment horizontal="center"/>
    </xf>
    <xf numFmtId="0" fontId="31" fillId="0" borderId="54" xfId="0" applyFont="1" applyBorder="1" applyAlignment="1">
      <alignment horizontal="center" vertical="center" wrapText="1"/>
    </xf>
    <xf numFmtId="0" fontId="31" fillId="0" borderId="53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38" fillId="0" borderId="53" xfId="0" applyFont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/>
    </xf>
    <xf numFmtId="0" fontId="38" fillId="0" borderId="53" xfId="0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31" fillId="0" borderId="56" xfId="0" applyFont="1" applyBorder="1" applyAlignment="1">
      <alignment horizontal="center" vertical="center" wrapText="1"/>
    </xf>
    <xf numFmtId="0" fontId="34" fillId="0" borderId="0" xfId="0" applyFont="1" applyAlignment="1">
      <alignment horizontal="left" vertical="center" wrapText="1"/>
    </xf>
  </cellXfs>
  <cellStyles count="4">
    <cellStyle name="Normal" xfId="0" builtinId="0"/>
    <cellStyle name="Normal 2" xfId="2"/>
    <cellStyle name="Vírgula" xfId="1" builtinId="3"/>
    <cellStyle name="Vírgula 2" xfId="3"/>
  </cellStyles>
  <dxfs count="0"/>
  <tableStyles count="0" defaultTableStyle="TableStyleMedium9" defaultPivotStyle="PivotStyleLight16"/>
  <colors>
    <mruColors>
      <color rgb="FFCCFFCC"/>
      <color rgb="FFFFCC66"/>
      <color rgb="FF2C5800"/>
      <color rgb="FF003300"/>
      <color rgb="FFFEE49A"/>
      <color rgb="FFFFFF99"/>
      <color rgb="FFFFCC00"/>
      <color rgb="FFFFD03B"/>
      <color rgb="FFFF99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3"/>
  <sheetViews>
    <sheetView topLeftCell="A133" zoomScaleNormal="100" workbookViewId="0">
      <selection activeCell="K78" sqref="K78"/>
    </sheetView>
  </sheetViews>
  <sheetFormatPr defaultRowHeight="11.25" x14ac:dyDescent="0.2"/>
  <cols>
    <col min="1" max="1" width="37.7109375" style="138" customWidth="1"/>
    <col min="2" max="2" width="13" style="138" customWidth="1"/>
    <col min="3" max="3" width="11.28515625" style="138" bestFit="1" customWidth="1"/>
    <col min="4" max="5" width="12.7109375" style="138" customWidth="1"/>
    <col min="6" max="16384" width="9.140625" style="138"/>
  </cols>
  <sheetData>
    <row r="1" spans="1:5" ht="12.75" thickBot="1" x14ac:dyDescent="0.25">
      <c r="A1" s="444" t="s">
        <v>1120</v>
      </c>
      <c r="B1" s="445"/>
      <c r="C1" s="445"/>
      <c r="D1" s="445"/>
      <c r="E1" s="445"/>
    </row>
    <row r="2" spans="1:5" ht="12.75" thickBot="1" x14ac:dyDescent="0.25">
      <c r="A2" s="446" t="s">
        <v>1417</v>
      </c>
      <c r="B2" s="447"/>
      <c r="C2" s="447"/>
      <c r="D2" s="447"/>
      <c r="E2" s="447"/>
    </row>
    <row r="3" spans="1:5" ht="12" x14ac:dyDescent="0.2">
      <c r="A3" s="4" t="s">
        <v>1092</v>
      </c>
      <c r="B3" s="5"/>
      <c r="C3" s="5"/>
      <c r="D3" s="5"/>
      <c r="E3" s="5"/>
    </row>
    <row r="4" spans="1:5" ht="12.75" customHeight="1" x14ac:dyDescent="0.2">
      <c r="A4" s="6" t="s">
        <v>1621</v>
      </c>
      <c r="B4" s="7" t="s">
        <v>658</v>
      </c>
      <c r="C4" s="8" t="s">
        <v>1622</v>
      </c>
      <c r="D4" s="9" t="s">
        <v>405</v>
      </c>
      <c r="E4" s="9" t="s">
        <v>404</v>
      </c>
    </row>
    <row r="5" spans="1:5" ht="12.75" customHeight="1" x14ac:dyDescent="0.2">
      <c r="A5" s="6" t="s">
        <v>706</v>
      </c>
      <c r="B5" s="7" t="s">
        <v>204</v>
      </c>
      <c r="C5" s="144">
        <v>24.63</v>
      </c>
      <c r="D5" s="144">
        <v>24.63</v>
      </c>
      <c r="E5" s="7"/>
    </row>
    <row r="6" spans="1:5" ht="12.75" customHeight="1" x14ac:dyDescent="0.2">
      <c r="A6" s="6" t="s">
        <v>707</v>
      </c>
      <c r="B6" s="7" t="s">
        <v>204</v>
      </c>
      <c r="C6" s="144">
        <v>24.63</v>
      </c>
      <c r="D6" s="144">
        <v>24.63</v>
      </c>
      <c r="E6" s="7"/>
    </row>
    <row r="7" spans="1:5" s="176" customFormat="1" ht="12.75" customHeight="1" x14ac:dyDescent="0.2">
      <c r="A7" s="10" t="s">
        <v>140</v>
      </c>
      <c r="B7" s="11"/>
      <c r="C7" s="12">
        <f>SUM(C5:C6)</f>
        <v>49.26</v>
      </c>
      <c r="D7" s="12">
        <f>SUM(D5:D6)</f>
        <v>49.26</v>
      </c>
      <c r="E7" s="11"/>
    </row>
    <row r="8" spans="1:5" ht="12.75" customHeight="1" x14ac:dyDescent="0.2">
      <c r="A8" s="6" t="s">
        <v>1621</v>
      </c>
      <c r="B8" s="7" t="s">
        <v>658</v>
      </c>
      <c r="C8" s="8" t="s">
        <v>1622</v>
      </c>
      <c r="D8" s="9" t="s">
        <v>405</v>
      </c>
      <c r="E8" s="9" t="s">
        <v>404</v>
      </c>
    </row>
    <row r="9" spans="1:5" ht="12.75" customHeight="1" x14ac:dyDescent="0.2">
      <c r="A9" s="13" t="s">
        <v>74</v>
      </c>
      <c r="B9" s="14" t="s">
        <v>204</v>
      </c>
      <c r="C9" s="15">
        <v>13.74</v>
      </c>
      <c r="D9" s="15">
        <v>13.74</v>
      </c>
      <c r="E9" s="14"/>
    </row>
    <row r="10" spans="1:5" ht="12.75" customHeight="1" x14ac:dyDescent="0.2">
      <c r="A10" s="13" t="s">
        <v>72</v>
      </c>
      <c r="B10" s="14" t="s">
        <v>204</v>
      </c>
      <c r="C10" s="15">
        <v>13.74</v>
      </c>
      <c r="D10" s="15">
        <v>13.74</v>
      </c>
      <c r="E10" s="14"/>
    </row>
    <row r="11" spans="1:5" ht="12.75" customHeight="1" x14ac:dyDescent="0.2">
      <c r="A11" s="13" t="s">
        <v>82</v>
      </c>
      <c r="B11" s="14" t="s">
        <v>204</v>
      </c>
      <c r="C11" s="15">
        <v>13.74</v>
      </c>
      <c r="D11" s="15">
        <v>13.74</v>
      </c>
      <c r="E11" s="14"/>
    </row>
    <row r="12" spans="1:5" ht="12.75" customHeight="1" x14ac:dyDescent="0.2">
      <c r="A12" s="13" t="s">
        <v>71</v>
      </c>
      <c r="B12" s="14" t="s">
        <v>204</v>
      </c>
      <c r="C12" s="15">
        <v>13.74</v>
      </c>
      <c r="D12" s="15">
        <v>13.74</v>
      </c>
      <c r="E12" s="14"/>
    </row>
    <row r="13" spans="1:5" ht="12.75" customHeight="1" x14ac:dyDescent="0.2">
      <c r="A13" s="13" t="s">
        <v>73</v>
      </c>
      <c r="B13" s="14" t="s">
        <v>204</v>
      </c>
      <c r="C13" s="15">
        <v>13.74</v>
      </c>
      <c r="D13" s="15">
        <v>13.74</v>
      </c>
      <c r="E13" s="14"/>
    </row>
    <row r="14" spans="1:5" ht="12.75" customHeight="1" x14ac:dyDescent="0.2">
      <c r="A14" s="13" t="s">
        <v>75</v>
      </c>
      <c r="B14" s="14" t="s">
        <v>204</v>
      </c>
      <c r="C14" s="15">
        <v>13.74</v>
      </c>
      <c r="D14" s="15">
        <v>13.74</v>
      </c>
      <c r="E14" s="14"/>
    </row>
    <row r="15" spans="1:5" ht="12.75" customHeight="1" x14ac:dyDescent="0.2">
      <c r="A15" s="13" t="s">
        <v>76</v>
      </c>
      <c r="B15" s="14" t="s">
        <v>204</v>
      </c>
      <c r="C15" s="15">
        <v>13.74</v>
      </c>
      <c r="D15" s="15">
        <v>13.74</v>
      </c>
      <c r="E15" s="14"/>
    </row>
    <row r="16" spans="1:5" ht="12.75" customHeight="1" x14ac:dyDescent="0.2">
      <c r="A16" s="13" t="s">
        <v>77</v>
      </c>
      <c r="B16" s="14" t="s">
        <v>204</v>
      </c>
      <c r="C16" s="15">
        <v>13.74</v>
      </c>
      <c r="D16" s="15">
        <v>13.74</v>
      </c>
      <c r="E16" s="14"/>
    </row>
    <row r="17" spans="1:5" ht="12.75" customHeight="1" x14ac:dyDescent="0.2">
      <c r="A17" s="13" t="s">
        <v>78</v>
      </c>
      <c r="B17" s="14" t="s">
        <v>204</v>
      </c>
      <c r="C17" s="15">
        <v>13.74</v>
      </c>
      <c r="D17" s="15">
        <v>13.74</v>
      </c>
      <c r="E17" s="14"/>
    </row>
    <row r="18" spans="1:5" ht="12.75" customHeight="1" x14ac:dyDescent="0.2">
      <c r="A18" s="13" t="s">
        <v>79</v>
      </c>
      <c r="B18" s="14" t="s">
        <v>204</v>
      </c>
      <c r="C18" s="15">
        <v>13.74</v>
      </c>
      <c r="D18" s="15">
        <v>13.74</v>
      </c>
      <c r="E18" s="14"/>
    </row>
    <row r="19" spans="1:5" ht="12.75" customHeight="1" x14ac:dyDescent="0.2">
      <c r="A19" s="13" t="s">
        <v>80</v>
      </c>
      <c r="B19" s="14" t="s">
        <v>204</v>
      </c>
      <c r="C19" s="15">
        <v>13.74</v>
      </c>
      <c r="D19" s="15">
        <v>13.74</v>
      </c>
      <c r="E19" s="14"/>
    </row>
    <row r="20" spans="1:5" ht="12.75" customHeight="1" x14ac:dyDescent="0.2">
      <c r="A20" s="13" t="s">
        <v>81</v>
      </c>
      <c r="B20" s="14" t="s">
        <v>204</v>
      </c>
      <c r="C20" s="15">
        <v>13.74</v>
      </c>
      <c r="D20" s="15">
        <v>13.74</v>
      </c>
      <c r="E20" s="14"/>
    </row>
    <row r="21" spans="1:5" ht="12.75" customHeight="1" x14ac:dyDescent="0.2">
      <c r="A21" s="13" t="s">
        <v>69</v>
      </c>
      <c r="B21" s="14" t="s">
        <v>204</v>
      </c>
      <c r="C21" s="15">
        <v>13.74</v>
      </c>
      <c r="D21" s="15">
        <v>13.74</v>
      </c>
      <c r="E21" s="14"/>
    </row>
    <row r="22" spans="1:5" ht="12.75" customHeight="1" x14ac:dyDescent="0.2">
      <c r="A22" s="13" t="s">
        <v>70</v>
      </c>
      <c r="B22" s="14" t="s">
        <v>204</v>
      </c>
      <c r="C22" s="15">
        <v>13.74</v>
      </c>
      <c r="D22" s="15">
        <v>13.74</v>
      </c>
      <c r="E22" s="14"/>
    </row>
    <row r="23" spans="1:5" s="176" customFormat="1" ht="12.75" customHeight="1" x14ac:dyDescent="0.2">
      <c r="A23" s="16" t="s">
        <v>140</v>
      </c>
      <c r="B23" s="11"/>
      <c r="C23" s="12">
        <f>SUM(C9:C22)</f>
        <v>192.36</v>
      </c>
      <c r="D23" s="12">
        <f>SUM(D9:D22)</f>
        <v>192.36</v>
      </c>
      <c r="E23" s="11"/>
    </row>
    <row r="24" spans="1:5" ht="12.75" customHeight="1" x14ac:dyDescent="0.2">
      <c r="A24" s="6" t="s">
        <v>1621</v>
      </c>
      <c r="B24" s="7" t="s">
        <v>658</v>
      </c>
      <c r="C24" s="8" t="s">
        <v>1622</v>
      </c>
      <c r="D24" s="9" t="s">
        <v>405</v>
      </c>
      <c r="E24" s="9" t="s">
        <v>404</v>
      </c>
    </row>
    <row r="25" spans="1:5" ht="12.75" customHeight="1" x14ac:dyDescent="0.2">
      <c r="A25" s="6" t="s">
        <v>55</v>
      </c>
      <c r="B25" s="7" t="s">
        <v>204</v>
      </c>
      <c r="C25" s="144">
        <v>13.24</v>
      </c>
      <c r="D25" s="144">
        <v>13.24</v>
      </c>
      <c r="E25" s="7"/>
    </row>
    <row r="26" spans="1:5" ht="12.75" customHeight="1" x14ac:dyDescent="0.2">
      <c r="A26" s="6" t="s">
        <v>54</v>
      </c>
      <c r="B26" s="7" t="s">
        <v>204</v>
      </c>
      <c r="C26" s="144">
        <v>13.24</v>
      </c>
      <c r="D26" s="144">
        <v>13.24</v>
      </c>
      <c r="E26" s="7"/>
    </row>
    <row r="27" spans="1:5" ht="12.75" customHeight="1" x14ac:dyDescent="0.2">
      <c r="A27" s="6" t="s">
        <v>56</v>
      </c>
      <c r="B27" s="7" t="s">
        <v>204</v>
      </c>
      <c r="C27" s="144">
        <v>13.24</v>
      </c>
      <c r="D27" s="144">
        <v>13.24</v>
      </c>
      <c r="E27" s="7"/>
    </row>
    <row r="28" spans="1:5" ht="12.75" customHeight="1" x14ac:dyDescent="0.2">
      <c r="A28" s="6" t="s">
        <v>45</v>
      </c>
      <c r="B28" s="7" t="s">
        <v>204</v>
      </c>
      <c r="C28" s="144">
        <v>13.24</v>
      </c>
      <c r="D28" s="144">
        <v>13.24</v>
      </c>
      <c r="E28" s="7"/>
    </row>
    <row r="29" spans="1:5" ht="12.75" customHeight="1" x14ac:dyDescent="0.2">
      <c r="A29" s="6" t="s">
        <v>46</v>
      </c>
      <c r="B29" s="7" t="s">
        <v>204</v>
      </c>
      <c r="C29" s="144">
        <v>13.24</v>
      </c>
      <c r="D29" s="144">
        <v>13.24</v>
      </c>
      <c r="E29" s="7"/>
    </row>
    <row r="30" spans="1:5" ht="12.75" customHeight="1" x14ac:dyDescent="0.2">
      <c r="A30" s="6" t="s">
        <v>47</v>
      </c>
      <c r="B30" s="7" t="s">
        <v>204</v>
      </c>
      <c r="C30" s="144">
        <v>13.24</v>
      </c>
      <c r="D30" s="144">
        <v>13.24</v>
      </c>
      <c r="E30" s="7"/>
    </row>
    <row r="31" spans="1:5" ht="12.75" customHeight="1" x14ac:dyDescent="0.2">
      <c r="A31" s="6" t="s">
        <v>48</v>
      </c>
      <c r="B31" s="7" t="s">
        <v>204</v>
      </c>
      <c r="C31" s="144">
        <v>13.24</v>
      </c>
      <c r="D31" s="144">
        <v>13.24</v>
      </c>
      <c r="E31" s="7"/>
    </row>
    <row r="32" spans="1:5" ht="12.75" customHeight="1" x14ac:dyDescent="0.2">
      <c r="A32" s="6" t="s">
        <v>49</v>
      </c>
      <c r="B32" s="7" t="s">
        <v>204</v>
      </c>
      <c r="C32" s="144">
        <v>13.24</v>
      </c>
      <c r="D32" s="144">
        <v>13.24</v>
      </c>
      <c r="E32" s="7"/>
    </row>
    <row r="33" spans="1:5" ht="12.75" customHeight="1" x14ac:dyDescent="0.2">
      <c r="A33" s="6" t="s">
        <v>50</v>
      </c>
      <c r="B33" s="7" t="s">
        <v>204</v>
      </c>
      <c r="C33" s="144">
        <v>13.24</v>
      </c>
      <c r="D33" s="144">
        <v>13.24</v>
      </c>
      <c r="E33" s="7"/>
    </row>
    <row r="34" spans="1:5" ht="12.75" customHeight="1" x14ac:dyDescent="0.2">
      <c r="A34" s="6" t="s">
        <v>51</v>
      </c>
      <c r="B34" s="7" t="s">
        <v>204</v>
      </c>
      <c r="C34" s="144">
        <v>13.24</v>
      </c>
      <c r="D34" s="144">
        <v>13.24</v>
      </c>
      <c r="E34" s="7"/>
    </row>
    <row r="35" spans="1:5" ht="12.75" customHeight="1" x14ac:dyDescent="0.2">
      <c r="A35" s="6" t="s">
        <v>52</v>
      </c>
      <c r="B35" s="7" t="s">
        <v>204</v>
      </c>
      <c r="C35" s="144">
        <v>13.24</v>
      </c>
      <c r="D35" s="144">
        <v>13.24</v>
      </c>
      <c r="E35" s="7"/>
    </row>
    <row r="36" spans="1:5" ht="12.75" customHeight="1" x14ac:dyDescent="0.2">
      <c r="A36" s="6" t="s">
        <v>53</v>
      </c>
      <c r="B36" s="7" t="s">
        <v>204</v>
      </c>
      <c r="C36" s="144">
        <v>13.24</v>
      </c>
      <c r="D36" s="144">
        <v>13.24</v>
      </c>
      <c r="E36" s="7"/>
    </row>
    <row r="37" spans="1:5" ht="12.75" customHeight="1" x14ac:dyDescent="0.2">
      <c r="A37" s="6" t="s">
        <v>42</v>
      </c>
      <c r="B37" s="7" t="s">
        <v>204</v>
      </c>
      <c r="C37" s="144">
        <v>13.24</v>
      </c>
      <c r="D37" s="144">
        <v>13.24</v>
      </c>
      <c r="E37" s="7"/>
    </row>
    <row r="38" spans="1:5" ht="12.75" customHeight="1" x14ac:dyDescent="0.2">
      <c r="A38" s="6" t="s">
        <v>43</v>
      </c>
      <c r="B38" s="7" t="s">
        <v>204</v>
      </c>
      <c r="C38" s="144">
        <v>13.24</v>
      </c>
      <c r="D38" s="144">
        <v>13.24</v>
      </c>
      <c r="E38" s="7"/>
    </row>
    <row r="39" spans="1:5" ht="12.75" customHeight="1" x14ac:dyDescent="0.2">
      <c r="A39" s="6" t="s">
        <v>44</v>
      </c>
      <c r="B39" s="7" t="s">
        <v>204</v>
      </c>
      <c r="C39" s="144">
        <v>13.24</v>
      </c>
      <c r="D39" s="144">
        <v>13.24</v>
      </c>
      <c r="E39" s="7"/>
    </row>
    <row r="40" spans="1:5" s="176" customFormat="1" ht="12.75" customHeight="1" x14ac:dyDescent="0.2">
      <c r="A40" s="16" t="s">
        <v>140</v>
      </c>
      <c r="B40" s="11"/>
      <c r="C40" s="12">
        <f>SUM(C25:C39)</f>
        <v>198.60000000000002</v>
      </c>
      <c r="D40" s="12">
        <f>SUM(D25:D39)</f>
        <v>198.60000000000002</v>
      </c>
      <c r="E40" s="11"/>
    </row>
    <row r="41" spans="1:5" ht="12.75" customHeight="1" x14ac:dyDescent="0.2">
      <c r="A41" s="6" t="s">
        <v>1621</v>
      </c>
      <c r="B41" s="7" t="s">
        <v>658</v>
      </c>
      <c r="C41" s="8" t="s">
        <v>1622</v>
      </c>
      <c r="D41" s="9" t="s">
        <v>405</v>
      </c>
      <c r="E41" s="9" t="s">
        <v>404</v>
      </c>
    </row>
    <row r="42" spans="1:5" ht="12.75" customHeight="1" x14ac:dyDescent="0.2">
      <c r="A42" s="6" t="s">
        <v>86</v>
      </c>
      <c r="B42" s="7" t="s">
        <v>204</v>
      </c>
      <c r="C42" s="17">
        <v>8.19</v>
      </c>
      <c r="D42" s="17">
        <v>8.19</v>
      </c>
      <c r="E42" s="144"/>
    </row>
    <row r="43" spans="1:5" ht="12.75" customHeight="1" x14ac:dyDescent="0.2">
      <c r="A43" s="6" t="s">
        <v>125</v>
      </c>
      <c r="B43" s="7" t="s">
        <v>204</v>
      </c>
      <c r="C43" s="17">
        <v>8.19</v>
      </c>
      <c r="D43" s="17">
        <v>8.19</v>
      </c>
      <c r="E43" s="144"/>
    </row>
    <row r="44" spans="1:5" ht="12.75" customHeight="1" x14ac:dyDescent="0.2">
      <c r="A44" s="6" t="s">
        <v>85</v>
      </c>
      <c r="B44" s="7" t="s">
        <v>204</v>
      </c>
      <c r="C44" s="17">
        <v>8.19</v>
      </c>
      <c r="D44" s="17">
        <v>8.19</v>
      </c>
      <c r="E44" s="144"/>
    </row>
    <row r="45" spans="1:5" ht="12.75" customHeight="1" x14ac:dyDescent="0.2">
      <c r="A45" s="6" t="s">
        <v>87</v>
      </c>
      <c r="B45" s="7" t="s">
        <v>204</v>
      </c>
      <c r="C45" s="17">
        <v>8.19</v>
      </c>
      <c r="D45" s="17">
        <v>8.19</v>
      </c>
      <c r="E45" s="144"/>
    </row>
    <row r="46" spans="1:5" ht="12.75" customHeight="1" x14ac:dyDescent="0.2">
      <c r="A46" s="6" t="s">
        <v>88</v>
      </c>
      <c r="B46" s="7" t="s">
        <v>204</v>
      </c>
      <c r="C46" s="17">
        <v>8.19</v>
      </c>
      <c r="D46" s="17">
        <v>8.19</v>
      </c>
      <c r="E46" s="144"/>
    </row>
    <row r="47" spans="1:5" ht="12.75" customHeight="1" x14ac:dyDescent="0.2">
      <c r="A47" s="6" t="s">
        <v>120</v>
      </c>
      <c r="B47" s="7" t="s">
        <v>204</v>
      </c>
      <c r="C47" s="17">
        <v>8.19</v>
      </c>
      <c r="D47" s="17">
        <v>8.19</v>
      </c>
      <c r="E47" s="144"/>
    </row>
    <row r="48" spans="1:5" ht="12.75" customHeight="1" x14ac:dyDescent="0.2">
      <c r="A48" s="6" t="s">
        <v>121</v>
      </c>
      <c r="B48" s="7" t="s">
        <v>204</v>
      </c>
      <c r="C48" s="17">
        <v>8.19</v>
      </c>
      <c r="D48" s="17">
        <v>8.19</v>
      </c>
      <c r="E48" s="144"/>
    </row>
    <row r="49" spans="1:5" ht="12.75" customHeight="1" x14ac:dyDescent="0.2">
      <c r="A49" s="6" t="s">
        <v>122</v>
      </c>
      <c r="B49" s="7" t="s">
        <v>204</v>
      </c>
      <c r="C49" s="17">
        <v>8.19</v>
      </c>
      <c r="D49" s="17">
        <v>8.19</v>
      </c>
      <c r="E49" s="144"/>
    </row>
    <row r="50" spans="1:5" ht="12.75" customHeight="1" x14ac:dyDescent="0.2">
      <c r="A50" s="6" t="s">
        <v>127</v>
      </c>
      <c r="B50" s="7" t="s">
        <v>204</v>
      </c>
      <c r="C50" s="17">
        <v>8.19</v>
      </c>
      <c r="D50" s="17">
        <v>8.19</v>
      </c>
      <c r="E50" s="144"/>
    </row>
    <row r="51" spans="1:5" ht="12.75" customHeight="1" x14ac:dyDescent="0.2">
      <c r="A51" s="6" t="s">
        <v>123</v>
      </c>
      <c r="B51" s="7" t="s">
        <v>204</v>
      </c>
      <c r="C51" s="17">
        <v>8.19</v>
      </c>
      <c r="D51" s="17">
        <v>8.19</v>
      </c>
      <c r="E51" s="144"/>
    </row>
    <row r="52" spans="1:5" ht="12.75" customHeight="1" x14ac:dyDescent="0.2">
      <c r="A52" s="6" t="s">
        <v>124</v>
      </c>
      <c r="B52" s="7" t="s">
        <v>204</v>
      </c>
      <c r="C52" s="17">
        <v>8.19</v>
      </c>
      <c r="D52" s="17">
        <v>8.19</v>
      </c>
      <c r="E52" s="144"/>
    </row>
    <row r="53" spans="1:5" ht="12.75" customHeight="1" x14ac:dyDescent="0.2">
      <c r="A53" s="13" t="s">
        <v>84</v>
      </c>
      <c r="B53" s="14" t="s">
        <v>261</v>
      </c>
      <c r="C53" s="17">
        <v>8.19</v>
      </c>
      <c r="D53" s="17">
        <v>8.19</v>
      </c>
      <c r="E53" s="14"/>
    </row>
    <row r="54" spans="1:5" ht="12.75" customHeight="1" x14ac:dyDescent="0.2">
      <c r="A54" s="13" t="s">
        <v>126</v>
      </c>
      <c r="B54" s="14" t="s">
        <v>204</v>
      </c>
      <c r="C54" s="17">
        <v>8.19</v>
      </c>
      <c r="D54" s="17">
        <v>8.19</v>
      </c>
      <c r="E54" s="14"/>
    </row>
    <row r="55" spans="1:5" s="176" customFormat="1" ht="12.75" customHeight="1" x14ac:dyDescent="0.2">
      <c r="A55" s="16" t="s">
        <v>140</v>
      </c>
      <c r="B55" s="11"/>
      <c r="C55" s="12">
        <f>SUM(C42:C54)</f>
        <v>106.46999999999998</v>
      </c>
      <c r="D55" s="12">
        <f>SUM(D42:D54)</f>
        <v>106.46999999999998</v>
      </c>
      <c r="E55" s="11"/>
    </row>
    <row r="56" spans="1:5" ht="12.75" customHeight="1" x14ac:dyDescent="0.2">
      <c r="A56" s="6" t="s">
        <v>1621</v>
      </c>
      <c r="B56" s="7" t="s">
        <v>658</v>
      </c>
      <c r="C56" s="8" t="s">
        <v>1622</v>
      </c>
      <c r="D56" s="9" t="s">
        <v>405</v>
      </c>
      <c r="E56" s="9" t="s">
        <v>404</v>
      </c>
    </row>
    <row r="57" spans="1:5" ht="12.75" customHeight="1" x14ac:dyDescent="0.2">
      <c r="A57" s="13" t="s">
        <v>58</v>
      </c>
      <c r="B57" s="14" t="s">
        <v>204</v>
      </c>
      <c r="C57" s="17">
        <v>11.27</v>
      </c>
      <c r="D57" s="17">
        <v>11.27</v>
      </c>
      <c r="E57" s="14"/>
    </row>
    <row r="58" spans="1:5" ht="12.75" customHeight="1" x14ac:dyDescent="0.2">
      <c r="A58" s="13" t="s">
        <v>65</v>
      </c>
      <c r="B58" s="14" t="s">
        <v>204</v>
      </c>
      <c r="C58" s="17">
        <v>11.27</v>
      </c>
      <c r="D58" s="17">
        <v>11.27</v>
      </c>
      <c r="E58" s="14"/>
    </row>
    <row r="59" spans="1:5" ht="12.75" customHeight="1" x14ac:dyDescent="0.2">
      <c r="A59" s="13" t="s">
        <v>57</v>
      </c>
      <c r="B59" s="14" t="s">
        <v>204</v>
      </c>
      <c r="C59" s="17">
        <v>11.27</v>
      </c>
      <c r="D59" s="17">
        <v>11.27</v>
      </c>
      <c r="E59" s="14"/>
    </row>
    <row r="60" spans="1:5" ht="12.75" customHeight="1" x14ac:dyDescent="0.2">
      <c r="A60" s="13" t="s">
        <v>59</v>
      </c>
      <c r="B60" s="14" t="s">
        <v>204</v>
      </c>
      <c r="C60" s="17">
        <v>11.27</v>
      </c>
      <c r="D60" s="17">
        <v>11.27</v>
      </c>
      <c r="E60" s="14"/>
    </row>
    <row r="61" spans="1:5" ht="12.75" customHeight="1" x14ac:dyDescent="0.2">
      <c r="A61" s="13" t="s">
        <v>60</v>
      </c>
      <c r="B61" s="14" t="s">
        <v>204</v>
      </c>
      <c r="C61" s="17">
        <v>11.27</v>
      </c>
      <c r="D61" s="17">
        <v>11.27</v>
      </c>
      <c r="E61" s="14"/>
    </row>
    <row r="62" spans="1:5" ht="12.75" customHeight="1" x14ac:dyDescent="0.2">
      <c r="A62" s="13" t="s">
        <v>61</v>
      </c>
      <c r="B62" s="14" t="s">
        <v>204</v>
      </c>
      <c r="C62" s="17">
        <v>11.27</v>
      </c>
      <c r="D62" s="17">
        <v>11.27</v>
      </c>
      <c r="E62" s="14"/>
    </row>
    <row r="63" spans="1:5" ht="12.75" customHeight="1" x14ac:dyDescent="0.2">
      <c r="A63" s="13" t="s">
        <v>62</v>
      </c>
      <c r="B63" s="14" t="s">
        <v>204</v>
      </c>
      <c r="C63" s="17">
        <v>11.27</v>
      </c>
      <c r="D63" s="17">
        <v>11.27</v>
      </c>
      <c r="E63" s="14"/>
    </row>
    <row r="64" spans="1:5" ht="12.75" customHeight="1" x14ac:dyDescent="0.2">
      <c r="A64" s="13" t="s">
        <v>63</v>
      </c>
      <c r="B64" s="14" t="s">
        <v>204</v>
      </c>
      <c r="C64" s="17">
        <v>11.27</v>
      </c>
      <c r="D64" s="17">
        <v>11.27</v>
      </c>
      <c r="E64" s="14"/>
    </row>
    <row r="65" spans="1:5" ht="12.75" customHeight="1" x14ac:dyDescent="0.2">
      <c r="A65" s="13" t="s">
        <v>64</v>
      </c>
      <c r="B65" s="14" t="s">
        <v>204</v>
      </c>
      <c r="C65" s="17">
        <v>11.27</v>
      </c>
      <c r="D65" s="17">
        <v>11.27</v>
      </c>
      <c r="E65" s="14"/>
    </row>
    <row r="66" spans="1:5" s="176" customFormat="1" ht="12.75" customHeight="1" x14ac:dyDescent="0.2">
      <c r="A66" s="16" t="s">
        <v>140</v>
      </c>
      <c r="B66" s="11"/>
      <c r="C66" s="12">
        <f>SUM(C57:C65)</f>
        <v>101.42999999999998</v>
      </c>
      <c r="D66" s="12">
        <f>SUM(D57:D65)</f>
        <v>101.42999999999998</v>
      </c>
      <c r="E66" s="11"/>
    </row>
    <row r="67" spans="1:5" ht="12.75" customHeight="1" x14ac:dyDescent="0.2">
      <c r="A67" s="6" t="s">
        <v>1621</v>
      </c>
      <c r="B67" s="7" t="s">
        <v>658</v>
      </c>
      <c r="C67" s="8" t="s">
        <v>1622</v>
      </c>
      <c r="D67" s="9" t="s">
        <v>405</v>
      </c>
      <c r="E67" s="9" t="s">
        <v>404</v>
      </c>
    </row>
    <row r="68" spans="1:5" ht="12.75" customHeight="1" x14ac:dyDescent="0.2">
      <c r="A68" s="13" t="s">
        <v>744</v>
      </c>
      <c r="B68" s="14" t="s">
        <v>204</v>
      </c>
      <c r="C68" s="17">
        <v>13.65</v>
      </c>
      <c r="D68" s="17">
        <v>13.65</v>
      </c>
      <c r="E68" s="14"/>
    </row>
    <row r="69" spans="1:5" ht="12.75" customHeight="1" x14ac:dyDescent="0.2">
      <c r="A69" s="13" t="s">
        <v>83</v>
      </c>
      <c r="B69" s="14" t="s">
        <v>204</v>
      </c>
      <c r="C69" s="15">
        <v>13.6</v>
      </c>
      <c r="D69" s="15">
        <v>13.6</v>
      </c>
      <c r="E69" s="14"/>
    </row>
    <row r="70" spans="1:5" ht="12.75" customHeight="1" x14ac:dyDescent="0.2">
      <c r="A70" s="13" t="s">
        <v>733</v>
      </c>
      <c r="B70" s="14" t="s">
        <v>204</v>
      </c>
      <c r="C70" s="15">
        <v>13.6</v>
      </c>
      <c r="D70" s="15">
        <v>13.6</v>
      </c>
      <c r="E70" s="14"/>
    </row>
    <row r="71" spans="1:5" ht="12.75" customHeight="1" x14ac:dyDescent="0.2">
      <c r="A71" s="13" t="s">
        <v>734</v>
      </c>
      <c r="B71" s="14" t="s">
        <v>204</v>
      </c>
      <c r="C71" s="15">
        <v>13.6</v>
      </c>
      <c r="D71" s="15">
        <v>13.6</v>
      </c>
      <c r="E71" s="14"/>
    </row>
    <row r="72" spans="1:5" ht="12.75" customHeight="1" x14ac:dyDescent="0.2">
      <c r="A72" s="13" t="s">
        <v>735</v>
      </c>
      <c r="B72" s="14" t="s">
        <v>204</v>
      </c>
      <c r="C72" s="15">
        <v>13.6</v>
      </c>
      <c r="D72" s="15">
        <v>13.6</v>
      </c>
      <c r="E72" s="14"/>
    </row>
    <row r="73" spans="1:5" ht="12.75" customHeight="1" x14ac:dyDescent="0.2">
      <c r="A73" s="13" t="s">
        <v>736</v>
      </c>
      <c r="B73" s="14" t="s">
        <v>204</v>
      </c>
      <c r="C73" s="15">
        <v>13.6</v>
      </c>
      <c r="D73" s="15">
        <v>13.6</v>
      </c>
      <c r="E73" s="14"/>
    </row>
    <row r="74" spans="1:5" ht="12.75" customHeight="1" x14ac:dyDescent="0.2">
      <c r="A74" s="13" t="s">
        <v>737</v>
      </c>
      <c r="B74" s="14" t="s">
        <v>204</v>
      </c>
      <c r="C74" s="15">
        <v>13.6</v>
      </c>
      <c r="D74" s="15">
        <v>13.6</v>
      </c>
      <c r="E74" s="14"/>
    </row>
    <row r="75" spans="1:5" ht="12.75" customHeight="1" x14ac:dyDescent="0.2">
      <c r="A75" s="13" t="s">
        <v>738</v>
      </c>
      <c r="B75" s="14" t="s">
        <v>204</v>
      </c>
      <c r="C75" s="15">
        <v>13.6</v>
      </c>
      <c r="D75" s="15">
        <v>13.6</v>
      </c>
      <c r="E75" s="14"/>
    </row>
    <row r="76" spans="1:5" ht="12.75" customHeight="1" x14ac:dyDescent="0.2">
      <c r="A76" s="13" t="s">
        <v>739</v>
      </c>
      <c r="B76" s="14" t="s">
        <v>204</v>
      </c>
      <c r="C76" s="15">
        <v>13.6</v>
      </c>
      <c r="D76" s="15">
        <v>13.6</v>
      </c>
      <c r="E76" s="14"/>
    </row>
    <row r="77" spans="1:5" ht="12.75" customHeight="1" x14ac:dyDescent="0.2">
      <c r="A77" s="13" t="s">
        <v>740</v>
      </c>
      <c r="B77" s="14" t="s">
        <v>204</v>
      </c>
      <c r="C77" s="15">
        <v>13.6</v>
      </c>
      <c r="D77" s="15">
        <v>13.6</v>
      </c>
      <c r="E77" s="14"/>
    </row>
    <row r="78" spans="1:5" ht="12.75" customHeight="1" x14ac:dyDescent="0.2">
      <c r="A78" s="13" t="s">
        <v>741</v>
      </c>
      <c r="B78" s="14" t="s">
        <v>204</v>
      </c>
      <c r="C78" s="15">
        <v>13.6</v>
      </c>
      <c r="D78" s="15">
        <v>13.6</v>
      </c>
      <c r="E78" s="14"/>
    </row>
    <row r="79" spans="1:5" ht="12.75" customHeight="1" x14ac:dyDescent="0.2">
      <c r="A79" s="13" t="s">
        <v>742</v>
      </c>
      <c r="B79" s="14" t="s">
        <v>204</v>
      </c>
      <c r="C79" s="15">
        <v>13.6</v>
      </c>
      <c r="D79" s="15">
        <v>13.6</v>
      </c>
      <c r="E79" s="14"/>
    </row>
    <row r="80" spans="1:5" ht="12.75" customHeight="1" x14ac:dyDescent="0.2">
      <c r="A80" s="13" t="s">
        <v>743</v>
      </c>
      <c r="B80" s="14" t="s">
        <v>204</v>
      </c>
      <c r="C80" s="15">
        <v>13.6</v>
      </c>
      <c r="D80" s="15">
        <v>13.6</v>
      </c>
      <c r="E80" s="14"/>
    </row>
    <row r="81" spans="1:5" ht="12.75" customHeight="1" x14ac:dyDescent="0.2">
      <c r="A81" s="13" t="s">
        <v>609</v>
      </c>
      <c r="B81" s="14" t="s">
        <v>204</v>
      </c>
      <c r="C81" s="15">
        <v>9.27</v>
      </c>
      <c r="D81" s="15">
        <v>9.27</v>
      </c>
      <c r="E81" s="14"/>
    </row>
    <row r="82" spans="1:5" s="176" customFormat="1" ht="12.75" customHeight="1" x14ac:dyDescent="0.2">
      <c r="A82" s="16" t="s">
        <v>140</v>
      </c>
      <c r="B82" s="11"/>
      <c r="C82" s="12">
        <f>SUM(C68:C81)</f>
        <v>186.11999999999998</v>
      </c>
      <c r="D82" s="12">
        <f>SUM(D68:D81)</f>
        <v>186.11999999999998</v>
      </c>
      <c r="E82" s="18"/>
    </row>
    <row r="83" spans="1:5" ht="12.75" customHeight="1" x14ac:dyDescent="0.2">
      <c r="A83" s="6" t="s">
        <v>1621</v>
      </c>
      <c r="B83" s="7" t="s">
        <v>658</v>
      </c>
      <c r="C83" s="8" t="s">
        <v>1622</v>
      </c>
      <c r="D83" s="9" t="s">
        <v>405</v>
      </c>
      <c r="E83" s="9" t="s">
        <v>404</v>
      </c>
    </row>
    <row r="84" spans="1:5" ht="12.75" customHeight="1" x14ac:dyDescent="0.2">
      <c r="A84" s="13" t="s">
        <v>67</v>
      </c>
      <c r="B84" s="14" t="s">
        <v>204</v>
      </c>
      <c r="C84" s="17">
        <v>10.44</v>
      </c>
      <c r="D84" s="17">
        <v>10.44</v>
      </c>
      <c r="E84" s="14"/>
    </row>
    <row r="85" spans="1:5" ht="12.75" customHeight="1" x14ac:dyDescent="0.2">
      <c r="A85" s="13" t="s">
        <v>68</v>
      </c>
      <c r="B85" s="14" t="s">
        <v>204</v>
      </c>
      <c r="C85" s="17">
        <v>10.44</v>
      </c>
      <c r="D85" s="17">
        <v>10.44</v>
      </c>
      <c r="E85" s="14"/>
    </row>
    <row r="86" spans="1:5" ht="12.75" customHeight="1" x14ac:dyDescent="0.2">
      <c r="A86" s="16" t="s">
        <v>140</v>
      </c>
      <c r="B86" s="11"/>
      <c r="C86" s="19">
        <f>SUM(C84:C85)</f>
        <v>20.88</v>
      </c>
      <c r="D86" s="12">
        <f>SUM(D84:D85)</f>
        <v>20.88</v>
      </c>
      <c r="E86" s="14"/>
    </row>
    <row r="87" spans="1:5" ht="12.75" customHeight="1" x14ac:dyDescent="0.2">
      <c r="A87" s="6" t="s">
        <v>1621</v>
      </c>
      <c r="B87" s="7" t="s">
        <v>658</v>
      </c>
      <c r="C87" s="8" t="s">
        <v>1622</v>
      </c>
      <c r="D87" s="9" t="s">
        <v>405</v>
      </c>
      <c r="E87" s="9" t="s">
        <v>404</v>
      </c>
    </row>
    <row r="88" spans="1:5" s="176" customFormat="1" ht="12.75" customHeight="1" x14ac:dyDescent="0.2">
      <c r="A88" s="20" t="s">
        <v>1273</v>
      </c>
      <c r="B88" s="11"/>
      <c r="C88" s="12">
        <v>3.7</v>
      </c>
      <c r="D88" s="12">
        <v>3.7</v>
      </c>
      <c r="E88" s="11"/>
    </row>
    <row r="89" spans="1:5" s="176" customFormat="1" ht="12.75" customHeight="1" thickBot="1" x14ac:dyDescent="0.25">
      <c r="A89" s="177"/>
      <c r="B89" s="178"/>
      <c r="C89" s="179"/>
      <c r="D89" s="179"/>
      <c r="E89" s="180"/>
    </row>
    <row r="90" spans="1:5" s="176" customFormat="1" ht="13.5" customHeight="1" thickBot="1" x14ac:dyDescent="0.25">
      <c r="A90" s="438" t="s">
        <v>1358</v>
      </c>
      <c r="B90" s="439"/>
      <c r="C90" s="181">
        <f>C7+C23+C40+C55+C66+C82+C86+C88</f>
        <v>858.82</v>
      </c>
      <c r="D90" s="182">
        <f>D7+D23+D40+D55+D66+D82+D86+D88</f>
        <v>858.82</v>
      </c>
      <c r="E90" s="183"/>
    </row>
    <row r="91" spans="1:5" s="176" customFormat="1" ht="13.5" customHeight="1" thickBot="1" x14ac:dyDescent="0.25">
      <c r="A91" s="184"/>
      <c r="B91" s="185"/>
      <c r="C91" s="186"/>
      <c r="D91" s="186"/>
      <c r="E91" s="187"/>
    </row>
    <row r="92" spans="1:5" ht="12.75" customHeight="1" thickBot="1" x14ac:dyDescent="0.25">
      <c r="A92" s="188" t="s">
        <v>1093</v>
      </c>
      <c r="B92" s="189"/>
      <c r="C92" s="190"/>
      <c r="D92" s="190"/>
      <c r="E92" s="189"/>
    </row>
    <row r="93" spans="1:5" ht="12.75" customHeight="1" x14ac:dyDescent="0.2">
      <c r="A93" s="191" t="s">
        <v>1620</v>
      </c>
      <c r="B93" s="192" t="s">
        <v>658</v>
      </c>
      <c r="C93" s="193" t="s">
        <v>1622</v>
      </c>
      <c r="D93" s="194" t="s">
        <v>405</v>
      </c>
      <c r="E93" s="194" t="s">
        <v>404</v>
      </c>
    </row>
    <row r="94" spans="1:5" ht="12.75" customHeight="1" x14ac:dyDescent="0.2">
      <c r="A94" s="195" t="s">
        <v>446</v>
      </c>
      <c r="B94" s="196" t="s">
        <v>204</v>
      </c>
      <c r="C94" s="197">
        <v>6.59</v>
      </c>
      <c r="D94" s="197">
        <v>6.59</v>
      </c>
      <c r="E94" s="134"/>
    </row>
    <row r="95" spans="1:5" ht="12.75" customHeight="1" x14ac:dyDescent="0.2">
      <c r="A95" s="195" t="s">
        <v>449</v>
      </c>
      <c r="B95" s="196" t="s">
        <v>204</v>
      </c>
      <c r="C95" s="197">
        <v>6.59</v>
      </c>
      <c r="D95" s="197">
        <v>6.59</v>
      </c>
      <c r="E95" s="134"/>
    </row>
    <row r="96" spans="1:5" ht="12.75" customHeight="1" x14ac:dyDescent="0.2">
      <c r="A96" s="195" t="s">
        <v>452</v>
      </c>
      <c r="B96" s="196" t="s">
        <v>204</v>
      </c>
      <c r="C96" s="197">
        <v>6.59</v>
      </c>
      <c r="D96" s="197">
        <v>6.59</v>
      </c>
      <c r="E96" s="134"/>
    </row>
    <row r="97" spans="1:5" ht="12.75" customHeight="1" x14ac:dyDescent="0.2">
      <c r="A97" s="195" t="s">
        <v>464</v>
      </c>
      <c r="B97" s="196" t="s">
        <v>204</v>
      </c>
      <c r="C97" s="197">
        <v>6.59</v>
      </c>
      <c r="D97" s="197">
        <v>6.59</v>
      </c>
      <c r="E97" s="134"/>
    </row>
    <row r="98" spans="1:5" ht="12.75" customHeight="1" x14ac:dyDescent="0.2">
      <c r="A98" s="195" t="s">
        <v>465</v>
      </c>
      <c r="B98" s="196" t="s">
        <v>204</v>
      </c>
      <c r="C98" s="197">
        <v>6.59</v>
      </c>
      <c r="D98" s="197">
        <v>6.59</v>
      </c>
      <c r="E98" s="134"/>
    </row>
    <row r="99" spans="1:5" ht="12.75" customHeight="1" x14ac:dyDescent="0.2">
      <c r="A99" s="195" t="s">
        <v>467</v>
      </c>
      <c r="B99" s="196" t="s">
        <v>204</v>
      </c>
      <c r="C99" s="197">
        <v>6.59</v>
      </c>
      <c r="D99" s="197">
        <v>6.59</v>
      </c>
      <c r="E99" s="134"/>
    </row>
    <row r="100" spans="1:5" ht="12.75" customHeight="1" x14ac:dyDescent="0.2">
      <c r="A100" s="195" t="s">
        <v>468</v>
      </c>
      <c r="B100" s="196" t="s">
        <v>204</v>
      </c>
      <c r="C100" s="197">
        <v>6.59</v>
      </c>
      <c r="D100" s="197">
        <v>6.59</v>
      </c>
      <c r="E100" s="134"/>
    </row>
    <row r="101" spans="1:5" s="176" customFormat="1" ht="12.75" customHeight="1" x14ac:dyDescent="0.2">
      <c r="A101" s="198" t="s">
        <v>140</v>
      </c>
      <c r="B101" s="199"/>
      <c r="C101" s="200">
        <f>SUM(C94:C100)</f>
        <v>46.13000000000001</v>
      </c>
      <c r="D101" s="200">
        <f>SUM(D94:D100)</f>
        <v>46.13000000000001</v>
      </c>
      <c r="E101" s="136"/>
    </row>
    <row r="102" spans="1:5" ht="12.75" customHeight="1" x14ac:dyDescent="0.2">
      <c r="A102" s="201" t="s">
        <v>1621</v>
      </c>
      <c r="B102" s="202" t="s">
        <v>658</v>
      </c>
      <c r="C102" s="203" t="s">
        <v>1622</v>
      </c>
      <c r="D102" s="194" t="s">
        <v>405</v>
      </c>
      <c r="E102" s="194" t="s">
        <v>404</v>
      </c>
    </row>
    <row r="103" spans="1:5" ht="12.75" customHeight="1" x14ac:dyDescent="0.2">
      <c r="A103" s="195" t="s">
        <v>66</v>
      </c>
      <c r="B103" s="196" t="s">
        <v>204</v>
      </c>
      <c r="C103" s="197">
        <v>9.68</v>
      </c>
      <c r="D103" s="197">
        <v>9.68</v>
      </c>
      <c r="E103" s="134"/>
    </row>
    <row r="104" spans="1:5" ht="12.75" customHeight="1" x14ac:dyDescent="0.2">
      <c r="A104" s="195" t="s">
        <v>718</v>
      </c>
      <c r="B104" s="196" t="s">
        <v>204</v>
      </c>
      <c r="C104" s="197">
        <v>9.68</v>
      </c>
      <c r="D104" s="197">
        <v>9.68</v>
      </c>
      <c r="E104" s="134"/>
    </row>
    <row r="105" spans="1:5" ht="12.75" customHeight="1" x14ac:dyDescent="0.2">
      <c r="A105" s="195" t="s">
        <v>721</v>
      </c>
      <c r="B105" s="196" t="s">
        <v>204</v>
      </c>
      <c r="C105" s="197">
        <v>9.68</v>
      </c>
      <c r="D105" s="197">
        <v>9.68</v>
      </c>
      <c r="E105" s="134"/>
    </row>
    <row r="106" spans="1:5" ht="12.75" customHeight="1" x14ac:dyDescent="0.2">
      <c r="A106" s="195" t="s">
        <v>722</v>
      </c>
      <c r="B106" s="196" t="s">
        <v>204</v>
      </c>
      <c r="C106" s="197">
        <v>9.68</v>
      </c>
      <c r="D106" s="197">
        <v>9.68</v>
      </c>
      <c r="E106" s="134"/>
    </row>
    <row r="107" spans="1:5" ht="12.75" customHeight="1" x14ac:dyDescent="0.2">
      <c r="A107" s="195" t="s">
        <v>723</v>
      </c>
      <c r="B107" s="196" t="s">
        <v>204</v>
      </c>
      <c r="C107" s="197">
        <v>9.68</v>
      </c>
      <c r="D107" s="197">
        <v>9.68</v>
      </c>
      <c r="E107" s="134"/>
    </row>
    <row r="108" spans="1:5" ht="12.75" customHeight="1" x14ac:dyDescent="0.2">
      <c r="A108" s="195" t="s">
        <v>724</v>
      </c>
      <c r="B108" s="196" t="s">
        <v>204</v>
      </c>
      <c r="C108" s="197">
        <v>9.68</v>
      </c>
      <c r="D108" s="197">
        <v>9.68</v>
      </c>
      <c r="E108" s="134"/>
    </row>
    <row r="109" spans="1:5" ht="12.75" customHeight="1" x14ac:dyDescent="0.2">
      <c r="A109" s="195" t="s">
        <v>728</v>
      </c>
      <c r="B109" s="196" t="s">
        <v>204</v>
      </c>
      <c r="C109" s="197">
        <v>9.68</v>
      </c>
      <c r="D109" s="197">
        <v>9.68</v>
      </c>
      <c r="E109" s="134"/>
    </row>
    <row r="110" spans="1:5" s="176" customFormat="1" ht="12.75" customHeight="1" x14ac:dyDescent="0.2">
      <c r="A110" s="198" t="s">
        <v>140</v>
      </c>
      <c r="B110" s="199"/>
      <c r="C110" s="200">
        <f>SUM(C103:C109)</f>
        <v>67.759999999999991</v>
      </c>
      <c r="D110" s="200">
        <f>SUM(D103:D109)</f>
        <v>67.759999999999991</v>
      </c>
      <c r="E110" s="136"/>
    </row>
    <row r="111" spans="1:5" ht="12.75" customHeight="1" x14ac:dyDescent="0.2">
      <c r="A111" s="201" t="s">
        <v>1621</v>
      </c>
      <c r="B111" s="202" t="s">
        <v>658</v>
      </c>
      <c r="C111" s="203" t="s">
        <v>1622</v>
      </c>
      <c r="D111" s="194" t="s">
        <v>405</v>
      </c>
      <c r="E111" s="194" t="s">
        <v>404</v>
      </c>
    </row>
    <row r="112" spans="1:5" ht="12.75" customHeight="1" x14ac:dyDescent="0.2">
      <c r="A112" s="195" t="s">
        <v>729</v>
      </c>
      <c r="B112" s="196" t="s">
        <v>204</v>
      </c>
      <c r="C112" s="197">
        <v>24.43</v>
      </c>
      <c r="D112" s="197">
        <v>24.43</v>
      </c>
      <c r="E112" s="134"/>
    </row>
    <row r="113" spans="1:5" s="176" customFormat="1" ht="12.75" customHeight="1" x14ac:dyDescent="0.2">
      <c r="A113" s="198" t="s">
        <v>140</v>
      </c>
      <c r="B113" s="199"/>
      <c r="C113" s="200">
        <f>SUM(C112)</f>
        <v>24.43</v>
      </c>
      <c r="D113" s="200">
        <f>SUM(D112)</f>
        <v>24.43</v>
      </c>
      <c r="E113" s="136"/>
    </row>
    <row r="114" spans="1:5" ht="12.75" customHeight="1" x14ac:dyDescent="0.2">
      <c r="A114" s="201" t="s">
        <v>1621</v>
      </c>
      <c r="B114" s="202" t="s">
        <v>658</v>
      </c>
      <c r="C114" s="203" t="s">
        <v>1622</v>
      </c>
      <c r="D114" s="194" t="s">
        <v>405</v>
      </c>
      <c r="E114" s="194" t="s">
        <v>404</v>
      </c>
    </row>
    <row r="115" spans="1:5" ht="12.75" customHeight="1" x14ac:dyDescent="0.2">
      <c r="A115" s="195" t="s">
        <v>731</v>
      </c>
      <c r="B115" s="196" t="s">
        <v>204</v>
      </c>
      <c r="C115" s="197">
        <v>14.68</v>
      </c>
      <c r="D115" s="197">
        <v>14.68</v>
      </c>
      <c r="E115" s="134"/>
    </row>
    <row r="116" spans="1:5" ht="12.75" customHeight="1" x14ac:dyDescent="0.2">
      <c r="A116" s="195" t="s">
        <v>730</v>
      </c>
      <c r="B116" s="196" t="s">
        <v>204</v>
      </c>
      <c r="C116" s="197">
        <v>10.31</v>
      </c>
      <c r="D116" s="197">
        <v>10.31</v>
      </c>
      <c r="E116" s="134"/>
    </row>
    <row r="117" spans="1:5" ht="12.75" customHeight="1" x14ac:dyDescent="0.2">
      <c r="A117" s="195" t="s">
        <v>814</v>
      </c>
      <c r="B117" s="196" t="s">
        <v>204</v>
      </c>
      <c r="C117" s="197">
        <v>3.96</v>
      </c>
      <c r="D117" s="197">
        <v>3.96</v>
      </c>
      <c r="E117" s="134"/>
    </row>
    <row r="118" spans="1:5" ht="12.75" customHeight="1" x14ac:dyDescent="0.2">
      <c r="A118" s="195" t="s">
        <v>813</v>
      </c>
      <c r="B118" s="196" t="s">
        <v>204</v>
      </c>
      <c r="C118" s="197">
        <v>1.83</v>
      </c>
      <c r="D118" s="197">
        <v>1.83</v>
      </c>
      <c r="E118" s="134"/>
    </row>
    <row r="119" spans="1:5" ht="12.75" customHeight="1" x14ac:dyDescent="0.2">
      <c r="A119" s="195" t="s">
        <v>1274</v>
      </c>
      <c r="B119" s="196" t="s">
        <v>204</v>
      </c>
      <c r="C119" s="197">
        <v>13.14</v>
      </c>
      <c r="D119" s="197">
        <v>13.14</v>
      </c>
      <c r="E119" s="134"/>
    </row>
    <row r="120" spans="1:5" ht="12.75" customHeight="1" x14ac:dyDescent="0.2">
      <c r="A120" s="195" t="s">
        <v>1275</v>
      </c>
      <c r="B120" s="196" t="s">
        <v>204</v>
      </c>
      <c r="C120" s="197">
        <v>8.34</v>
      </c>
      <c r="D120" s="197">
        <v>8.34</v>
      </c>
      <c r="E120" s="134"/>
    </row>
    <row r="121" spans="1:5" s="176" customFormat="1" ht="12.75" customHeight="1" x14ac:dyDescent="0.2">
      <c r="A121" s="198" t="s">
        <v>140</v>
      </c>
      <c r="B121" s="199"/>
      <c r="C121" s="200">
        <f>SUM(C115:C120)</f>
        <v>52.260000000000005</v>
      </c>
      <c r="D121" s="200">
        <f>SUM(D115:D120)</f>
        <v>52.260000000000005</v>
      </c>
      <c r="E121" s="136"/>
    </row>
    <row r="122" spans="1:5" ht="12.75" customHeight="1" x14ac:dyDescent="0.2">
      <c r="A122" s="201" t="s">
        <v>1621</v>
      </c>
      <c r="B122" s="202" t="s">
        <v>658</v>
      </c>
      <c r="C122" s="203" t="s">
        <v>1622</v>
      </c>
      <c r="D122" s="194" t="s">
        <v>405</v>
      </c>
      <c r="E122" s="194" t="s">
        <v>404</v>
      </c>
    </row>
    <row r="123" spans="1:5" ht="12.75" customHeight="1" x14ac:dyDescent="0.2">
      <c r="A123" s="195" t="s">
        <v>1830</v>
      </c>
      <c r="B123" s="196" t="s">
        <v>204</v>
      </c>
      <c r="C123" s="197">
        <v>9.7799999999999994</v>
      </c>
      <c r="D123" s="197">
        <v>9.7799999999999994</v>
      </c>
      <c r="E123" s="320"/>
    </row>
    <row r="124" spans="1:5" ht="12.75" customHeight="1" x14ac:dyDescent="0.2">
      <c r="A124" s="195" t="s">
        <v>1418</v>
      </c>
      <c r="B124" s="196" t="s">
        <v>204</v>
      </c>
      <c r="C124" s="197">
        <v>9.7799999999999994</v>
      </c>
      <c r="D124" s="197">
        <v>9.7799999999999994</v>
      </c>
      <c r="E124" s="134"/>
    </row>
    <row r="125" spans="1:5" ht="12.75" customHeight="1" x14ac:dyDescent="0.2">
      <c r="A125" s="195" t="s">
        <v>1831</v>
      </c>
      <c r="B125" s="196" t="s">
        <v>204</v>
      </c>
      <c r="C125" s="197">
        <v>9.7799999999999994</v>
      </c>
      <c r="D125" s="197">
        <v>9.7799999999999994</v>
      </c>
      <c r="E125" s="134"/>
    </row>
    <row r="126" spans="1:5" ht="12.75" customHeight="1" x14ac:dyDescent="0.2">
      <c r="A126" s="195" t="s">
        <v>1832</v>
      </c>
      <c r="B126" s="196" t="s">
        <v>204</v>
      </c>
      <c r="C126" s="197">
        <v>13</v>
      </c>
      <c r="D126" s="197">
        <v>13</v>
      </c>
      <c r="E126" s="134"/>
    </row>
    <row r="127" spans="1:5" ht="12.75" customHeight="1" x14ac:dyDescent="0.2">
      <c r="A127" s="195" t="s">
        <v>1419</v>
      </c>
      <c r="B127" s="196" t="s">
        <v>204</v>
      </c>
      <c r="C127" s="197">
        <v>13</v>
      </c>
      <c r="D127" s="197">
        <v>13</v>
      </c>
      <c r="E127" s="134"/>
    </row>
    <row r="128" spans="1:5" ht="12.75" customHeight="1" x14ac:dyDescent="0.2">
      <c r="A128" s="195" t="s">
        <v>1419</v>
      </c>
      <c r="B128" s="196" t="s">
        <v>204</v>
      </c>
      <c r="C128" s="197">
        <v>13</v>
      </c>
      <c r="D128" s="197">
        <v>13</v>
      </c>
      <c r="E128" s="134"/>
    </row>
    <row r="129" spans="1:5" s="176" customFormat="1" ht="12.75" customHeight="1" x14ac:dyDescent="0.2">
      <c r="A129" s="198" t="s">
        <v>140</v>
      </c>
      <c r="B129" s="199"/>
      <c r="C129" s="200">
        <f>SUM(C123:C128)</f>
        <v>68.34</v>
      </c>
      <c r="D129" s="200">
        <f>SUM(D123:D128)</f>
        <v>68.34</v>
      </c>
      <c r="E129" s="136"/>
    </row>
    <row r="130" spans="1:5" ht="12.75" customHeight="1" x14ac:dyDescent="0.2">
      <c r="A130" s="201" t="s">
        <v>1621</v>
      </c>
      <c r="B130" s="202" t="s">
        <v>658</v>
      </c>
      <c r="C130" s="203" t="s">
        <v>1622</v>
      </c>
      <c r="D130" s="194" t="s">
        <v>405</v>
      </c>
      <c r="E130" s="194" t="s">
        <v>404</v>
      </c>
    </row>
    <row r="131" spans="1:5" ht="12.75" customHeight="1" x14ac:dyDescent="0.2">
      <c r="A131" s="195" t="s">
        <v>1096</v>
      </c>
      <c r="B131" s="196" t="s">
        <v>204</v>
      </c>
      <c r="C131" s="197">
        <v>12.79</v>
      </c>
      <c r="D131" s="197">
        <v>12.79</v>
      </c>
      <c r="E131" s="134"/>
    </row>
    <row r="132" spans="1:5" s="176" customFormat="1" ht="12.75" customHeight="1" x14ac:dyDescent="0.2">
      <c r="A132" s="198" t="s">
        <v>140</v>
      </c>
      <c r="B132" s="199"/>
      <c r="C132" s="200">
        <f>SUM(C131)</f>
        <v>12.79</v>
      </c>
      <c r="D132" s="200">
        <f>SUM(D131)</f>
        <v>12.79</v>
      </c>
      <c r="E132" s="136"/>
    </row>
    <row r="133" spans="1:5" ht="12.75" customHeight="1" x14ac:dyDescent="0.2">
      <c r="A133" s="201" t="s">
        <v>1621</v>
      </c>
      <c r="B133" s="202" t="s">
        <v>658</v>
      </c>
      <c r="C133" s="203" t="s">
        <v>1622</v>
      </c>
      <c r="D133" s="194" t="s">
        <v>405</v>
      </c>
      <c r="E133" s="194" t="s">
        <v>404</v>
      </c>
    </row>
    <row r="134" spans="1:5" ht="12.75" customHeight="1" x14ac:dyDescent="0.2">
      <c r="A134" s="195" t="s">
        <v>732</v>
      </c>
      <c r="B134" s="196" t="s">
        <v>204</v>
      </c>
      <c r="C134" s="197">
        <v>7.72</v>
      </c>
      <c r="D134" s="197">
        <v>7.72</v>
      </c>
      <c r="E134" s="134"/>
    </row>
    <row r="135" spans="1:5" s="176" customFormat="1" ht="12.75" customHeight="1" x14ac:dyDescent="0.2">
      <c r="A135" s="448" t="s">
        <v>140</v>
      </c>
      <c r="B135" s="449"/>
      <c r="C135" s="200">
        <f>SUM(C134)</f>
        <v>7.72</v>
      </c>
      <c r="D135" s="200">
        <f>SUM(D134)</f>
        <v>7.72</v>
      </c>
      <c r="E135" s="136"/>
    </row>
    <row r="136" spans="1:5" s="176" customFormat="1" ht="12.75" customHeight="1" x14ac:dyDescent="0.2">
      <c r="A136" s="201" t="s">
        <v>1621</v>
      </c>
      <c r="B136" s="202" t="s">
        <v>658</v>
      </c>
      <c r="C136" s="203" t="s">
        <v>1622</v>
      </c>
      <c r="D136" s="194" t="s">
        <v>405</v>
      </c>
      <c r="E136" s="194" t="s">
        <v>404</v>
      </c>
    </row>
    <row r="137" spans="1:5" s="176" customFormat="1" ht="12.75" customHeight="1" x14ac:dyDescent="0.2">
      <c r="A137" s="195" t="s">
        <v>1110</v>
      </c>
      <c r="B137" s="196" t="s">
        <v>204</v>
      </c>
      <c r="C137" s="197">
        <v>11.4</v>
      </c>
      <c r="D137" s="197">
        <v>11.4</v>
      </c>
      <c r="E137" s="134"/>
    </row>
    <row r="138" spans="1:5" s="176" customFormat="1" ht="12.75" customHeight="1" x14ac:dyDescent="0.2">
      <c r="A138" s="195" t="s">
        <v>1111</v>
      </c>
      <c r="B138" s="196" t="s">
        <v>204</v>
      </c>
      <c r="C138" s="197">
        <v>12.22</v>
      </c>
      <c r="D138" s="197">
        <v>12.22</v>
      </c>
      <c r="E138" s="2"/>
    </row>
    <row r="139" spans="1:5" s="176" customFormat="1" ht="12.75" customHeight="1" x14ac:dyDescent="0.2">
      <c r="A139" s="195" t="s">
        <v>1112</v>
      </c>
      <c r="B139" s="196" t="s">
        <v>204</v>
      </c>
      <c r="C139" s="197">
        <v>11.85</v>
      </c>
      <c r="D139" s="197">
        <v>11.85</v>
      </c>
      <c r="E139" s="2"/>
    </row>
    <row r="140" spans="1:5" s="176" customFormat="1" ht="12.75" customHeight="1" x14ac:dyDescent="0.2">
      <c r="A140" s="448" t="s">
        <v>140</v>
      </c>
      <c r="B140" s="449"/>
      <c r="C140" s="200">
        <f>SUM(C137:C139)</f>
        <v>35.47</v>
      </c>
      <c r="D140" s="200">
        <f>SUM(D137:D139)</f>
        <v>35.47</v>
      </c>
      <c r="E140" s="136"/>
    </row>
    <row r="141" spans="1:5" s="176" customFormat="1" ht="12.75" customHeight="1" x14ac:dyDescent="0.2">
      <c r="A141" s="201" t="s">
        <v>1621</v>
      </c>
      <c r="B141" s="202" t="s">
        <v>658</v>
      </c>
      <c r="C141" s="203" t="s">
        <v>1622</v>
      </c>
      <c r="D141" s="194" t="s">
        <v>405</v>
      </c>
      <c r="E141" s="194" t="s">
        <v>404</v>
      </c>
    </row>
    <row r="142" spans="1:5" s="176" customFormat="1" ht="12.75" customHeight="1" x14ac:dyDescent="0.2">
      <c r="A142" s="195" t="s">
        <v>686</v>
      </c>
      <c r="B142" s="196" t="s">
        <v>204</v>
      </c>
      <c r="C142" s="197">
        <v>5.54</v>
      </c>
      <c r="D142" s="197">
        <v>5.54</v>
      </c>
      <c r="E142" s="134"/>
    </row>
    <row r="143" spans="1:5" s="176" customFormat="1" ht="12.75" customHeight="1" x14ac:dyDescent="0.2">
      <c r="A143" s="195" t="s">
        <v>687</v>
      </c>
      <c r="B143" s="196" t="s">
        <v>204</v>
      </c>
      <c r="C143" s="197">
        <f>8.04</f>
        <v>8.0399999999999991</v>
      </c>
      <c r="D143" s="197">
        <f>8.04</f>
        <v>8.0399999999999991</v>
      </c>
      <c r="E143" s="2"/>
    </row>
    <row r="144" spans="1:5" s="176" customFormat="1" ht="12.75" customHeight="1" x14ac:dyDescent="0.2">
      <c r="A144" s="442" t="s">
        <v>140</v>
      </c>
      <c r="B144" s="443"/>
      <c r="C144" s="200">
        <f>SUM(C142:C143)</f>
        <v>13.579999999999998</v>
      </c>
      <c r="D144" s="200">
        <f>SUM(D142:D143)</f>
        <v>13.579999999999998</v>
      </c>
      <c r="E144" s="136"/>
    </row>
    <row r="145" spans="1:5" s="176" customFormat="1" ht="12.75" customHeight="1" x14ac:dyDescent="0.2">
      <c r="A145" s="204" t="s">
        <v>1621</v>
      </c>
      <c r="B145" s="202" t="s">
        <v>658</v>
      </c>
      <c r="C145" s="203" t="s">
        <v>1622</v>
      </c>
      <c r="D145" s="194" t="s">
        <v>405</v>
      </c>
      <c r="E145" s="194" t="s">
        <v>404</v>
      </c>
    </row>
    <row r="146" spans="1:5" s="176" customFormat="1" ht="12.75" customHeight="1" x14ac:dyDescent="0.2">
      <c r="A146" s="205" t="s">
        <v>1487</v>
      </c>
      <c r="B146" s="202" t="s">
        <v>204</v>
      </c>
      <c r="C146" s="206">
        <v>8.64</v>
      </c>
      <c r="D146" s="206">
        <f t="shared" ref="D146:D151" si="0">C146</f>
        <v>8.64</v>
      </c>
      <c r="E146" s="207"/>
    </row>
    <row r="147" spans="1:5" s="176" customFormat="1" ht="12.75" customHeight="1" x14ac:dyDescent="0.2">
      <c r="A147" s="205" t="s">
        <v>1152</v>
      </c>
      <c r="B147" s="202" t="s">
        <v>204</v>
      </c>
      <c r="C147" s="206">
        <v>16.93</v>
      </c>
      <c r="D147" s="206">
        <f t="shared" si="0"/>
        <v>16.93</v>
      </c>
      <c r="E147" s="207"/>
    </row>
    <row r="148" spans="1:5" s="176" customFormat="1" ht="12.75" customHeight="1" x14ac:dyDescent="0.2">
      <c r="A148" s="205" t="s">
        <v>1153</v>
      </c>
      <c r="B148" s="196" t="s">
        <v>204</v>
      </c>
      <c r="C148" s="208">
        <v>16.93</v>
      </c>
      <c r="D148" s="206">
        <f t="shared" si="0"/>
        <v>16.93</v>
      </c>
      <c r="E148" s="209"/>
    </row>
    <row r="149" spans="1:5" s="176" customFormat="1" ht="12.75" customHeight="1" x14ac:dyDescent="0.2">
      <c r="A149" s="205" t="s">
        <v>1161</v>
      </c>
      <c r="B149" s="196" t="s">
        <v>204</v>
      </c>
      <c r="C149" s="197">
        <v>16.93</v>
      </c>
      <c r="D149" s="206">
        <f t="shared" si="0"/>
        <v>16.93</v>
      </c>
      <c r="E149" s="136"/>
    </row>
    <row r="150" spans="1:5" s="176" customFormat="1" ht="12.75" customHeight="1" x14ac:dyDescent="0.2">
      <c r="A150" s="205" t="s">
        <v>690</v>
      </c>
      <c r="B150" s="196" t="s">
        <v>204</v>
      </c>
      <c r="C150" s="197">
        <v>16.93</v>
      </c>
      <c r="D150" s="206">
        <f t="shared" si="0"/>
        <v>16.93</v>
      </c>
      <c r="E150" s="136"/>
    </row>
    <row r="151" spans="1:5" s="176" customFormat="1" ht="12.75" customHeight="1" x14ac:dyDescent="0.2">
      <c r="A151" s="205" t="s">
        <v>1229</v>
      </c>
      <c r="B151" s="196" t="s">
        <v>204</v>
      </c>
      <c r="C151" s="197">
        <v>16.93</v>
      </c>
      <c r="D151" s="206">
        <f t="shared" si="0"/>
        <v>16.93</v>
      </c>
      <c r="E151" s="2"/>
    </row>
    <row r="152" spans="1:5" s="176" customFormat="1" ht="12.75" customHeight="1" x14ac:dyDescent="0.2">
      <c r="A152" s="442" t="s">
        <v>140</v>
      </c>
      <c r="B152" s="443"/>
      <c r="C152" s="200">
        <f>SUM(C146:C151)</f>
        <v>93.289999999999992</v>
      </c>
      <c r="D152" s="200">
        <f>SUM(D146:D151)</f>
        <v>93.289999999999992</v>
      </c>
      <c r="E152" s="136"/>
    </row>
    <row r="153" spans="1:5" s="176" customFormat="1" ht="12.75" customHeight="1" x14ac:dyDescent="0.2">
      <c r="A153" s="201" t="s">
        <v>1621</v>
      </c>
      <c r="B153" s="202" t="s">
        <v>658</v>
      </c>
      <c r="C153" s="203" t="s">
        <v>1622</v>
      </c>
      <c r="D153" s="194" t="s">
        <v>405</v>
      </c>
      <c r="E153" s="194" t="s">
        <v>404</v>
      </c>
    </row>
    <row r="154" spans="1:5" s="176" customFormat="1" ht="12.75" customHeight="1" x14ac:dyDescent="0.2">
      <c r="A154" s="205" t="s">
        <v>1386</v>
      </c>
      <c r="B154" s="210"/>
      <c r="C154" s="197">
        <v>8.98</v>
      </c>
      <c r="D154" s="197">
        <v>8.98</v>
      </c>
      <c r="E154" s="136"/>
    </row>
    <row r="155" spans="1:5" s="176" customFormat="1" ht="12.75" customHeight="1" x14ac:dyDescent="0.2">
      <c r="A155" s="205" t="s">
        <v>1387</v>
      </c>
      <c r="B155" s="210"/>
      <c r="C155" s="197">
        <v>8.98</v>
      </c>
      <c r="D155" s="197">
        <v>8.98</v>
      </c>
      <c r="E155" s="136"/>
    </row>
    <row r="156" spans="1:5" s="176" customFormat="1" ht="12.75" customHeight="1" x14ac:dyDescent="0.2">
      <c r="A156" s="205" t="s">
        <v>298</v>
      </c>
      <c r="B156" s="210"/>
      <c r="C156" s="197">
        <v>3.69</v>
      </c>
      <c r="D156" s="197">
        <v>3.69</v>
      </c>
      <c r="E156" s="136"/>
    </row>
    <row r="157" spans="1:5" s="176" customFormat="1" ht="12.75" customHeight="1" x14ac:dyDescent="0.2">
      <c r="A157" s="205" t="s">
        <v>1116</v>
      </c>
      <c r="B157" s="211"/>
      <c r="C157" s="197">
        <v>7.58</v>
      </c>
      <c r="D157" s="197">
        <v>7.58</v>
      </c>
      <c r="E157" s="136"/>
    </row>
    <row r="158" spans="1:5" s="176" customFormat="1" ht="12.75" customHeight="1" thickBot="1" x14ac:dyDescent="0.25">
      <c r="A158" s="440" t="s">
        <v>140</v>
      </c>
      <c r="B158" s="441"/>
      <c r="C158" s="212">
        <f>SUM(C154:C157)</f>
        <v>29.230000000000004</v>
      </c>
      <c r="D158" s="212">
        <f>SUM(D154:D157)</f>
        <v>29.230000000000004</v>
      </c>
      <c r="E158" s="180"/>
    </row>
    <row r="159" spans="1:5" s="176" customFormat="1" ht="12.75" customHeight="1" thickBot="1" x14ac:dyDescent="0.25">
      <c r="A159" s="438" t="s">
        <v>1357</v>
      </c>
      <c r="B159" s="439"/>
      <c r="C159" s="181">
        <f>C158+C152+C144+C140+C135+C132+C129+C121+C113+C110+C101</f>
        <v>450.99999999999994</v>
      </c>
      <c r="D159" s="181">
        <f>D158+D152+D144+D140+D135+D132+D129+D121+D113+D110+D101</f>
        <v>450.99999999999994</v>
      </c>
      <c r="E159" s="183"/>
    </row>
    <row r="160" spans="1:5" s="213" customFormat="1" ht="12" thickBot="1" x14ac:dyDescent="0.25">
      <c r="C160" s="214"/>
      <c r="D160" s="215"/>
    </row>
    <row r="161" spans="1:5" s="176" customFormat="1" ht="12" thickBot="1" x14ac:dyDescent="0.25">
      <c r="A161" s="436" t="s">
        <v>684</v>
      </c>
      <c r="B161" s="437"/>
      <c r="C161" s="216">
        <f>C159+C90</f>
        <v>1309.82</v>
      </c>
      <c r="D161" s="217">
        <f>D159+D90</f>
        <v>1309.82</v>
      </c>
      <c r="E161" s="218"/>
    </row>
    <row r="163" spans="1:5" x14ac:dyDescent="0.2">
      <c r="C163" s="219"/>
      <c r="D163" s="219"/>
    </row>
  </sheetData>
  <mergeCells count="10">
    <mergeCell ref="A1:E1"/>
    <mergeCell ref="A2:E2"/>
    <mergeCell ref="A135:B135"/>
    <mergeCell ref="A90:B90"/>
    <mergeCell ref="A140:B140"/>
    <mergeCell ref="A161:B161"/>
    <mergeCell ref="A159:B159"/>
    <mergeCell ref="A158:B158"/>
    <mergeCell ref="A144:B144"/>
    <mergeCell ref="A152:B152"/>
  </mergeCells>
  <phoneticPr fontId="3" type="noConversion"/>
  <printOptions horizontalCentered="1"/>
  <pageMargins left="0.78740157480314965" right="0.78740157480314965" top="0.43307086614173229" bottom="0.41" header="0.35433070866141736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opLeftCell="A28" zoomScaleNormal="100" workbookViewId="0">
      <selection activeCell="P27" sqref="P27"/>
    </sheetView>
  </sheetViews>
  <sheetFormatPr defaultRowHeight="11.25" x14ac:dyDescent="0.2"/>
  <cols>
    <col min="1" max="1" width="23.140625" style="138" bestFit="1" customWidth="1"/>
    <col min="2" max="2" width="11.28515625" style="138" bestFit="1" customWidth="1"/>
    <col min="3" max="3" width="7.42578125" style="138" bestFit="1" customWidth="1"/>
    <col min="4" max="4" width="11.7109375" style="138" bestFit="1" customWidth="1"/>
    <col min="5" max="5" width="11.42578125" style="138" bestFit="1" customWidth="1"/>
    <col min="6" max="6" width="2" style="138" customWidth="1"/>
    <col min="7" max="7" width="0.140625" style="138" hidden="1" customWidth="1"/>
    <col min="8" max="8" width="11.7109375" style="138" customWidth="1"/>
    <col min="9" max="9" width="11.7109375" style="138" bestFit="1" customWidth="1"/>
    <col min="10" max="10" width="13.28515625" style="138" bestFit="1" customWidth="1"/>
    <col min="11" max="16384" width="9.140625" style="138"/>
  </cols>
  <sheetData>
    <row r="1" spans="1:10" ht="12.75" customHeight="1" x14ac:dyDescent="0.2">
      <c r="A1" s="458" t="s">
        <v>1120</v>
      </c>
      <c r="B1" s="459"/>
      <c r="C1" s="459"/>
      <c r="D1" s="459"/>
      <c r="E1" s="459"/>
      <c r="F1" s="459"/>
      <c r="G1" s="459"/>
      <c r="H1" s="459"/>
      <c r="I1" s="459"/>
      <c r="J1" s="460"/>
    </row>
    <row r="2" spans="1:10" ht="13.5" customHeight="1" thickBot="1" x14ac:dyDescent="0.25">
      <c r="A2" s="461" t="s">
        <v>1094</v>
      </c>
      <c r="B2" s="462"/>
      <c r="C2" s="462"/>
      <c r="D2" s="462"/>
      <c r="E2" s="462"/>
      <c r="F2" s="462"/>
      <c r="G2" s="462"/>
      <c r="H2" s="462"/>
      <c r="I2" s="462"/>
      <c r="J2" s="463"/>
    </row>
    <row r="3" spans="1:10" ht="12.75" thickBot="1" x14ac:dyDescent="0.25">
      <c r="A3" s="456" t="s">
        <v>658</v>
      </c>
      <c r="B3" s="457"/>
      <c r="C3" s="457"/>
      <c r="D3" s="457"/>
      <c r="E3" s="457"/>
      <c r="F3" s="457"/>
      <c r="G3" s="457"/>
      <c r="H3" s="464"/>
      <c r="I3" s="465"/>
      <c r="J3" s="465"/>
    </row>
    <row r="4" spans="1:10" ht="12" x14ac:dyDescent="0.2">
      <c r="A4" s="466" t="s">
        <v>1092</v>
      </c>
      <c r="B4" s="467"/>
      <c r="C4" s="467"/>
      <c r="D4" s="467"/>
      <c r="E4" s="467"/>
      <c r="F4" s="467"/>
      <c r="G4" s="468"/>
      <c r="H4" s="8" t="s">
        <v>1622</v>
      </c>
      <c r="I4" s="9" t="s">
        <v>405</v>
      </c>
      <c r="J4" s="9" t="s">
        <v>404</v>
      </c>
    </row>
    <row r="5" spans="1:10" ht="11.25" customHeight="1" x14ac:dyDescent="0.2">
      <c r="A5" s="450" t="s">
        <v>378</v>
      </c>
      <c r="B5" s="451"/>
      <c r="C5" s="451"/>
      <c r="D5" s="451"/>
      <c r="E5" s="451"/>
      <c r="F5" s="451"/>
      <c r="G5" s="452"/>
      <c r="H5" s="144">
        <f>E5</f>
        <v>0</v>
      </c>
      <c r="I5" s="14">
        <f>H5</f>
        <v>0</v>
      </c>
      <c r="J5" s="21"/>
    </row>
    <row r="6" spans="1:10" ht="11.25" customHeight="1" x14ac:dyDescent="0.2">
      <c r="A6" s="453" t="s">
        <v>379</v>
      </c>
      <c r="B6" s="454"/>
      <c r="C6" s="454"/>
      <c r="D6" s="454"/>
      <c r="E6" s="454"/>
      <c r="F6" s="454"/>
      <c r="G6" s="455"/>
      <c r="H6" s="144">
        <f>E6</f>
        <v>0</v>
      </c>
      <c r="I6" s="14">
        <f t="shared" ref="I6:I19" si="0">H6</f>
        <v>0</v>
      </c>
      <c r="J6" s="21"/>
    </row>
    <row r="7" spans="1:10" ht="12" x14ac:dyDescent="0.2">
      <c r="A7" s="469" t="s">
        <v>380</v>
      </c>
      <c r="B7" s="470"/>
      <c r="C7" s="470"/>
      <c r="D7" s="470"/>
      <c r="E7" s="470"/>
      <c r="F7" s="470"/>
      <c r="G7" s="471"/>
      <c r="H7" s="144">
        <f>0.9*0.9</f>
        <v>0.81</v>
      </c>
      <c r="I7" s="14">
        <f t="shared" si="0"/>
        <v>0.81</v>
      </c>
      <c r="J7" s="21"/>
    </row>
    <row r="8" spans="1:10" ht="12" x14ac:dyDescent="0.2">
      <c r="A8" s="450" t="s">
        <v>381</v>
      </c>
      <c r="B8" s="451"/>
      <c r="C8" s="451"/>
      <c r="D8" s="451"/>
      <c r="E8" s="451"/>
      <c r="F8" s="451"/>
      <c r="G8" s="451"/>
      <c r="H8" s="144">
        <f>(2.2)*(2.21-0.3)</f>
        <v>4.202</v>
      </c>
      <c r="I8" s="14">
        <f t="shared" si="0"/>
        <v>4.202</v>
      </c>
      <c r="J8" s="21"/>
    </row>
    <row r="9" spans="1:10" ht="12" x14ac:dyDescent="0.2">
      <c r="A9" s="450" t="s">
        <v>382</v>
      </c>
      <c r="B9" s="451"/>
      <c r="C9" s="451"/>
      <c r="D9" s="451"/>
      <c r="E9" s="451"/>
      <c r="F9" s="451"/>
      <c r="G9" s="451"/>
      <c r="H9" s="144">
        <f>(2.2)*(2.15-0.3)</f>
        <v>4.07</v>
      </c>
      <c r="I9" s="14">
        <f t="shared" si="0"/>
        <v>4.07</v>
      </c>
      <c r="J9" s="21"/>
    </row>
    <row r="10" spans="1:10" ht="12" x14ac:dyDescent="0.2">
      <c r="A10" s="450" t="s">
        <v>383</v>
      </c>
      <c r="B10" s="451"/>
      <c r="C10" s="451"/>
      <c r="D10" s="451"/>
      <c r="E10" s="451"/>
      <c r="F10" s="451"/>
      <c r="G10" s="451"/>
      <c r="H10" s="144">
        <f>2.33*1.3</f>
        <v>3.0290000000000004</v>
      </c>
      <c r="I10" s="14">
        <f t="shared" si="0"/>
        <v>3.0290000000000004</v>
      </c>
      <c r="J10" s="21"/>
    </row>
    <row r="11" spans="1:10" ht="12" x14ac:dyDescent="0.2">
      <c r="A11" s="469" t="s">
        <v>384</v>
      </c>
      <c r="B11" s="470"/>
      <c r="C11" s="470"/>
      <c r="D11" s="470"/>
      <c r="E11" s="470"/>
      <c r="F11" s="470"/>
      <c r="G11" s="471"/>
      <c r="H11" s="144">
        <f>1.93*2.1</f>
        <v>4.0529999999999999</v>
      </c>
      <c r="I11" s="14">
        <f t="shared" si="0"/>
        <v>4.0529999999999999</v>
      </c>
      <c r="J11" s="21"/>
    </row>
    <row r="12" spans="1:10" ht="12" x14ac:dyDescent="0.2">
      <c r="A12" s="469" t="s">
        <v>385</v>
      </c>
      <c r="B12" s="470"/>
      <c r="C12" s="470"/>
      <c r="D12" s="470"/>
      <c r="E12" s="470"/>
      <c r="F12" s="470"/>
      <c r="G12" s="471"/>
      <c r="H12" s="144">
        <f>1.73*2.12</f>
        <v>3.6676000000000002</v>
      </c>
      <c r="I12" s="14">
        <f t="shared" si="0"/>
        <v>3.6676000000000002</v>
      </c>
      <c r="J12" s="21"/>
    </row>
    <row r="13" spans="1:10" ht="12" x14ac:dyDescent="0.2">
      <c r="A13" s="472" t="s">
        <v>386</v>
      </c>
      <c r="B13" s="473"/>
      <c r="C13" s="473"/>
      <c r="D13" s="473"/>
      <c r="E13" s="473"/>
      <c r="F13" s="473"/>
      <c r="G13" s="474"/>
      <c r="H13" s="144">
        <f>1.85*2.22</f>
        <v>4.1070000000000002</v>
      </c>
      <c r="I13" s="14">
        <f t="shared" si="0"/>
        <v>4.1070000000000002</v>
      </c>
      <c r="J13" s="21"/>
    </row>
    <row r="14" spans="1:10" ht="12" x14ac:dyDescent="0.2">
      <c r="A14" s="472" t="s">
        <v>387</v>
      </c>
      <c r="B14" s="473"/>
      <c r="C14" s="473"/>
      <c r="D14" s="473"/>
      <c r="E14" s="473"/>
      <c r="F14" s="473"/>
      <c r="G14" s="474"/>
      <c r="H14" s="144">
        <f>1.85*2.22</f>
        <v>4.1070000000000002</v>
      </c>
      <c r="I14" s="14">
        <f t="shared" si="0"/>
        <v>4.1070000000000002</v>
      </c>
      <c r="J14" s="21"/>
    </row>
    <row r="15" spans="1:10" ht="11.25" customHeight="1" x14ac:dyDescent="0.2">
      <c r="A15" s="472" t="s">
        <v>388</v>
      </c>
      <c r="B15" s="473"/>
      <c r="C15" s="473"/>
      <c r="D15" s="473"/>
      <c r="E15" s="473"/>
      <c r="F15" s="473"/>
      <c r="G15" s="474"/>
      <c r="H15" s="144">
        <f>E15</f>
        <v>0</v>
      </c>
      <c r="I15" s="14">
        <f t="shared" si="0"/>
        <v>0</v>
      </c>
      <c r="J15" s="21"/>
    </row>
    <row r="16" spans="1:10" ht="12" x14ac:dyDescent="0.2">
      <c r="A16" s="472" t="s">
        <v>389</v>
      </c>
      <c r="B16" s="473"/>
      <c r="C16" s="473"/>
      <c r="D16" s="473"/>
      <c r="E16" s="473"/>
      <c r="F16" s="473"/>
      <c r="G16" s="474"/>
      <c r="H16" s="144">
        <f>2*1.7</f>
        <v>3.4</v>
      </c>
      <c r="I16" s="14">
        <f t="shared" si="0"/>
        <v>3.4</v>
      </c>
      <c r="J16" s="21"/>
    </row>
    <row r="17" spans="1:10" ht="12" x14ac:dyDescent="0.2">
      <c r="A17" s="472" t="s">
        <v>390</v>
      </c>
      <c r="B17" s="473"/>
      <c r="C17" s="473"/>
      <c r="D17" s="473"/>
      <c r="E17" s="473"/>
      <c r="F17" s="473"/>
      <c r="G17" s="474"/>
      <c r="H17" s="144">
        <v>0</v>
      </c>
      <c r="I17" s="14">
        <f t="shared" si="0"/>
        <v>0</v>
      </c>
      <c r="J17" s="21"/>
    </row>
    <row r="18" spans="1:10" ht="12" x14ac:dyDescent="0.2">
      <c r="A18" s="472" t="s">
        <v>391</v>
      </c>
      <c r="B18" s="473"/>
      <c r="C18" s="473"/>
      <c r="D18" s="473"/>
      <c r="E18" s="473"/>
      <c r="F18" s="473"/>
      <c r="G18" s="474"/>
      <c r="H18" s="144">
        <f>2.02*2</f>
        <v>4.04</v>
      </c>
      <c r="I18" s="14">
        <f t="shared" si="0"/>
        <v>4.04</v>
      </c>
      <c r="J18" s="21"/>
    </row>
    <row r="19" spans="1:10" ht="12" x14ac:dyDescent="0.2">
      <c r="A19" s="472" t="s">
        <v>392</v>
      </c>
      <c r="B19" s="473"/>
      <c r="C19" s="473"/>
      <c r="D19" s="473"/>
      <c r="E19" s="473"/>
      <c r="F19" s="473"/>
      <c r="G19" s="474"/>
      <c r="H19" s="144">
        <f>2.33+1.3</f>
        <v>3.63</v>
      </c>
      <c r="I19" s="14">
        <f t="shared" si="0"/>
        <v>3.63</v>
      </c>
      <c r="J19" s="21"/>
    </row>
    <row r="20" spans="1:10" ht="12" x14ac:dyDescent="0.2">
      <c r="A20" s="475"/>
      <c r="B20" s="476"/>
      <c r="C20" s="476"/>
      <c r="D20" s="476"/>
      <c r="E20" s="476"/>
      <c r="F20" s="476"/>
      <c r="G20" s="477"/>
      <c r="H20" s="22">
        <f>SUM(H5:H19)</f>
        <v>39.115600000000001</v>
      </c>
      <c r="I20" s="22">
        <f>SUM(I5:I19)</f>
        <v>39.115600000000001</v>
      </c>
      <c r="J20" s="22"/>
    </row>
    <row r="21" spans="1:10" ht="12" x14ac:dyDescent="0.2">
      <c r="A21" s="478" t="s">
        <v>1412</v>
      </c>
      <c r="B21" s="479"/>
      <c r="C21" s="479"/>
      <c r="D21" s="479"/>
      <c r="E21" s="479"/>
      <c r="F21" s="479"/>
      <c r="G21" s="479"/>
      <c r="H21" s="8" t="s">
        <v>1622</v>
      </c>
      <c r="I21" s="9" t="s">
        <v>405</v>
      </c>
      <c r="J21" s="9" t="s">
        <v>404</v>
      </c>
    </row>
    <row r="22" spans="1:10" ht="12" x14ac:dyDescent="0.2">
      <c r="A22" s="450" t="s">
        <v>393</v>
      </c>
      <c r="B22" s="451"/>
      <c r="C22" s="451"/>
      <c r="D22" s="451"/>
      <c r="E22" s="451"/>
      <c r="F22" s="451"/>
      <c r="G22" s="451"/>
      <c r="H22" s="144">
        <v>2.44</v>
      </c>
      <c r="I22" s="14">
        <f>H22</f>
        <v>2.44</v>
      </c>
      <c r="J22" s="21"/>
    </row>
    <row r="23" spans="1:10" s="171" customFormat="1" ht="12" x14ac:dyDescent="0.2">
      <c r="A23" s="469" t="s">
        <v>394</v>
      </c>
      <c r="B23" s="470"/>
      <c r="C23" s="470"/>
      <c r="D23" s="470"/>
      <c r="E23" s="470"/>
      <c r="F23" s="470"/>
      <c r="G23" s="471"/>
      <c r="H23" s="168">
        <v>2.86</v>
      </c>
      <c r="I23" s="14">
        <f>H23</f>
        <v>2.86</v>
      </c>
      <c r="J23" s="23"/>
    </row>
    <row r="24" spans="1:10" ht="12" x14ac:dyDescent="0.2">
      <c r="A24" s="472" t="s">
        <v>395</v>
      </c>
      <c r="B24" s="473"/>
      <c r="C24" s="473"/>
      <c r="D24" s="473"/>
      <c r="E24" s="473"/>
      <c r="F24" s="473"/>
      <c r="G24" s="474"/>
      <c r="H24" s="144">
        <f>1.13*1.06</f>
        <v>1.1978</v>
      </c>
      <c r="I24" s="14">
        <f>H24</f>
        <v>1.1978</v>
      </c>
      <c r="J24" s="21"/>
    </row>
    <row r="25" spans="1:10" ht="12" x14ac:dyDescent="0.2">
      <c r="A25" s="475"/>
      <c r="B25" s="476"/>
      <c r="C25" s="476"/>
      <c r="D25" s="476"/>
      <c r="E25" s="476"/>
      <c r="F25" s="476"/>
      <c r="G25" s="477"/>
      <c r="H25" s="22">
        <f>SUM(H22:H24)</f>
        <v>6.4977999999999998</v>
      </c>
      <c r="I25" s="22">
        <f>SUM(I22:I24)</f>
        <v>6.4977999999999998</v>
      </c>
      <c r="J25" s="22">
        <f>SUM(J22:J24)</f>
        <v>0</v>
      </c>
    </row>
    <row r="26" spans="1:10" ht="12" x14ac:dyDescent="0.2">
      <c r="A26" s="489" t="s">
        <v>1409</v>
      </c>
      <c r="B26" s="490"/>
      <c r="C26" s="490"/>
      <c r="D26" s="490"/>
      <c r="E26" s="490"/>
      <c r="F26" s="490"/>
      <c r="G26" s="490"/>
      <c r="H26" s="8" t="s">
        <v>1622</v>
      </c>
      <c r="I26" s="9" t="s">
        <v>405</v>
      </c>
      <c r="J26" s="9" t="s">
        <v>404</v>
      </c>
    </row>
    <row r="27" spans="1:10" ht="12" x14ac:dyDescent="0.2">
      <c r="A27" s="450" t="s">
        <v>396</v>
      </c>
      <c r="B27" s="451"/>
      <c r="C27" s="451"/>
      <c r="D27" s="451"/>
      <c r="E27" s="451"/>
      <c r="F27" s="451"/>
      <c r="G27" s="451"/>
      <c r="H27" s="144">
        <f>1.47*2.05</f>
        <v>3.0134999999999996</v>
      </c>
      <c r="I27" s="14">
        <f>H27</f>
        <v>3.0134999999999996</v>
      </c>
      <c r="J27" s="21"/>
    </row>
    <row r="28" spans="1:10" ht="12" x14ac:dyDescent="0.2">
      <c r="A28" s="469" t="s">
        <v>397</v>
      </c>
      <c r="B28" s="470"/>
      <c r="C28" s="470"/>
      <c r="D28" s="470"/>
      <c r="E28" s="470"/>
      <c r="F28" s="470"/>
      <c r="G28" s="471"/>
      <c r="H28" s="144">
        <f>1.48*1.03</f>
        <v>1.5244</v>
      </c>
      <c r="I28" s="14">
        <f>H28</f>
        <v>1.5244</v>
      </c>
      <c r="J28" s="21"/>
    </row>
    <row r="29" spans="1:10" ht="12" x14ac:dyDescent="0.2">
      <c r="A29" s="475"/>
      <c r="B29" s="476"/>
      <c r="C29" s="476"/>
      <c r="D29" s="476"/>
      <c r="E29" s="476"/>
      <c r="F29" s="476"/>
      <c r="G29" s="477"/>
      <c r="H29" s="22">
        <f>SUM(H27:H28)</f>
        <v>4.5378999999999996</v>
      </c>
      <c r="I29" s="22">
        <f>SUM(I27:I28)</f>
        <v>4.5378999999999996</v>
      </c>
      <c r="J29" s="22">
        <f>SUM(J27:J28)</f>
        <v>0</v>
      </c>
    </row>
    <row r="30" spans="1:10" ht="12" x14ac:dyDescent="0.2">
      <c r="A30" s="489" t="s">
        <v>375</v>
      </c>
      <c r="B30" s="490"/>
      <c r="C30" s="490"/>
      <c r="D30" s="490"/>
      <c r="E30" s="490"/>
      <c r="F30" s="490"/>
      <c r="G30" s="490"/>
      <c r="H30" s="8" t="s">
        <v>1622</v>
      </c>
      <c r="I30" s="9" t="s">
        <v>405</v>
      </c>
      <c r="J30" s="9" t="s">
        <v>404</v>
      </c>
    </row>
    <row r="31" spans="1:10" ht="12" x14ac:dyDescent="0.2">
      <c r="A31" s="486" t="s">
        <v>396</v>
      </c>
      <c r="B31" s="487"/>
      <c r="C31" s="487"/>
      <c r="D31" s="487"/>
      <c r="E31" s="487"/>
      <c r="F31" s="487"/>
      <c r="G31" s="488"/>
      <c r="H31" s="144">
        <v>1.23</v>
      </c>
      <c r="I31" s="14">
        <f>H31</f>
        <v>1.23</v>
      </c>
      <c r="J31" s="21"/>
    </row>
    <row r="32" spans="1:10" ht="12" x14ac:dyDescent="0.2">
      <c r="A32" s="24"/>
      <c r="B32" s="25"/>
      <c r="C32" s="25"/>
      <c r="D32" s="25"/>
      <c r="E32" s="25"/>
      <c r="F32" s="25"/>
      <c r="G32" s="25"/>
      <c r="H32" s="22">
        <f>SUM(H31)</f>
        <v>1.23</v>
      </c>
      <c r="I32" s="22">
        <f>SUM(I31)</f>
        <v>1.23</v>
      </c>
      <c r="J32" s="22">
        <f>SUM(J31)</f>
        <v>0</v>
      </c>
    </row>
    <row r="33" spans="1:10" ht="12" x14ac:dyDescent="0.2">
      <c r="A33" s="489" t="s">
        <v>377</v>
      </c>
      <c r="B33" s="490"/>
      <c r="C33" s="490"/>
      <c r="D33" s="490"/>
      <c r="E33" s="490"/>
      <c r="F33" s="490"/>
      <c r="G33" s="490"/>
      <c r="H33" s="8" t="s">
        <v>1622</v>
      </c>
      <c r="I33" s="9" t="s">
        <v>405</v>
      </c>
      <c r="J33" s="9" t="s">
        <v>404</v>
      </c>
    </row>
    <row r="34" spans="1:10" ht="12" x14ac:dyDescent="0.2">
      <c r="A34" s="486" t="s">
        <v>398</v>
      </c>
      <c r="B34" s="487"/>
      <c r="C34" s="487"/>
      <c r="D34" s="487"/>
      <c r="E34" s="487"/>
      <c r="F34" s="487"/>
      <c r="G34" s="488"/>
      <c r="H34" s="144">
        <v>1.31</v>
      </c>
      <c r="I34" s="14">
        <f>H34</f>
        <v>1.31</v>
      </c>
      <c r="J34" s="21"/>
    </row>
    <row r="35" spans="1:10" ht="12" x14ac:dyDescent="0.2">
      <c r="A35" s="486" t="s">
        <v>398</v>
      </c>
      <c r="B35" s="487"/>
      <c r="C35" s="487"/>
      <c r="D35" s="487"/>
      <c r="E35" s="487"/>
      <c r="F35" s="487"/>
      <c r="G35" s="488"/>
      <c r="H35" s="144">
        <v>1.31</v>
      </c>
      <c r="I35" s="14">
        <f>H35</f>
        <v>1.31</v>
      </c>
      <c r="J35" s="21"/>
    </row>
    <row r="36" spans="1:10" ht="12" x14ac:dyDescent="0.2">
      <c r="A36" s="26"/>
      <c r="B36" s="27"/>
      <c r="C36" s="27"/>
      <c r="D36" s="27"/>
      <c r="E36" s="27"/>
      <c r="F36" s="27"/>
      <c r="G36" s="27"/>
      <c r="H36" s="22">
        <f>SUM(H34:H35)</f>
        <v>2.62</v>
      </c>
      <c r="I36" s="22">
        <f>SUM(I34:I35)</f>
        <v>2.62</v>
      </c>
      <c r="J36" s="22">
        <f>SUM(J34:J35)</f>
        <v>0</v>
      </c>
    </row>
    <row r="37" spans="1:10" ht="12" x14ac:dyDescent="0.2">
      <c r="A37" s="489" t="s">
        <v>376</v>
      </c>
      <c r="B37" s="490"/>
      <c r="C37" s="490"/>
      <c r="D37" s="490"/>
      <c r="E37" s="490"/>
      <c r="F37" s="490"/>
      <c r="G37" s="491"/>
      <c r="H37" s="8" t="s">
        <v>1622</v>
      </c>
      <c r="I37" s="9" t="s">
        <v>405</v>
      </c>
      <c r="J37" s="9" t="s">
        <v>404</v>
      </c>
    </row>
    <row r="38" spans="1:10" ht="12" x14ac:dyDescent="0.2">
      <c r="A38" s="450" t="s">
        <v>399</v>
      </c>
      <c r="B38" s="451"/>
      <c r="C38" s="451"/>
      <c r="D38" s="451"/>
      <c r="E38" s="451"/>
      <c r="F38" s="451"/>
      <c r="G38" s="451"/>
      <c r="H38" s="144">
        <v>2.85</v>
      </c>
      <c r="I38" s="14">
        <f>H38</f>
        <v>2.85</v>
      </c>
      <c r="J38" s="14"/>
    </row>
    <row r="39" spans="1:10" ht="12" customHeight="1" x14ac:dyDescent="0.2">
      <c r="A39" s="450" t="s">
        <v>399</v>
      </c>
      <c r="B39" s="451"/>
      <c r="C39" s="451"/>
      <c r="D39" s="451"/>
      <c r="E39" s="451"/>
      <c r="F39" s="451"/>
      <c r="G39" s="451"/>
      <c r="H39" s="28">
        <v>2.85</v>
      </c>
      <c r="I39" s="14">
        <f>H39</f>
        <v>2.85</v>
      </c>
      <c r="J39" s="14"/>
    </row>
    <row r="40" spans="1:10" ht="12" customHeight="1" x14ac:dyDescent="0.2">
      <c r="A40" s="483"/>
      <c r="B40" s="484"/>
      <c r="C40" s="484"/>
      <c r="D40" s="484"/>
      <c r="E40" s="484"/>
      <c r="F40" s="484"/>
      <c r="G40" s="485"/>
      <c r="H40" s="29">
        <f>SUM(H38:H39)</f>
        <v>5.7</v>
      </c>
      <c r="I40" s="29">
        <f>SUM(I38:I39)</f>
        <v>5.7</v>
      </c>
      <c r="J40" s="29">
        <f>SUM(J38:J39)</f>
        <v>0</v>
      </c>
    </row>
    <row r="41" spans="1:10" ht="12" customHeight="1" x14ac:dyDescent="0.2">
      <c r="A41" s="30"/>
      <c r="B41" s="31"/>
      <c r="C41" s="31"/>
      <c r="D41" s="31"/>
      <c r="E41" s="31"/>
      <c r="F41" s="31"/>
      <c r="G41" s="32"/>
      <c r="H41" s="8" t="s">
        <v>1622</v>
      </c>
      <c r="I41" s="9" t="s">
        <v>405</v>
      </c>
      <c r="J41" s="9" t="s">
        <v>404</v>
      </c>
    </row>
    <row r="42" spans="1:10" ht="13.5" customHeight="1" thickBot="1" x14ac:dyDescent="0.25">
      <c r="A42" s="480" t="s">
        <v>140</v>
      </c>
      <c r="B42" s="481"/>
      <c r="C42" s="481"/>
      <c r="D42" s="481"/>
      <c r="E42" s="481"/>
      <c r="F42" s="481"/>
      <c r="G42" s="482"/>
      <c r="H42" s="33">
        <f>H40+H36+H32+H29+H25+H20</f>
        <v>59.701300000000003</v>
      </c>
      <c r="I42" s="33">
        <f>I20+I25+I29+I32+I36+I40</f>
        <v>59.701299999999996</v>
      </c>
      <c r="J42" s="34">
        <f>J20+J25+J29+J32+J36+J40</f>
        <v>0</v>
      </c>
    </row>
    <row r="46" spans="1:10" x14ac:dyDescent="0.2">
      <c r="A46" s="317"/>
    </row>
  </sheetData>
  <mergeCells count="40">
    <mergeCell ref="A26:G26"/>
    <mergeCell ref="A30:G30"/>
    <mergeCell ref="A33:G33"/>
    <mergeCell ref="A37:G37"/>
    <mergeCell ref="A29:G29"/>
    <mergeCell ref="A27:G27"/>
    <mergeCell ref="A28:G28"/>
    <mergeCell ref="A31:G31"/>
    <mergeCell ref="A38:G38"/>
    <mergeCell ref="A42:G42"/>
    <mergeCell ref="A40:G40"/>
    <mergeCell ref="A34:G34"/>
    <mergeCell ref="A35:G35"/>
    <mergeCell ref="A39:G39"/>
    <mergeCell ref="A22:G22"/>
    <mergeCell ref="A25:G25"/>
    <mergeCell ref="A23:G23"/>
    <mergeCell ref="A24:G24"/>
    <mergeCell ref="A21:G21"/>
    <mergeCell ref="A20:G20"/>
    <mergeCell ref="A14:G14"/>
    <mergeCell ref="A15:G15"/>
    <mergeCell ref="A16:G16"/>
    <mergeCell ref="A17:G17"/>
    <mergeCell ref="A18:G18"/>
    <mergeCell ref="A19:G19"/>
    <mergeCell ref="A11:G11"/>
    <mergeCell ref="A12:G12"/>
    <mergeCell ref="A13:G13"/>
    <mergeCell ref="A7:G7"/>
    <mergeCell ref="A8:G8"/>
    <mergeCell ref="A9:G9"/>
    <mergeCell ref="A10:G10"/>
    <mergeCell ref="A5:G5"/>
    <mergeCell ref="A6:G6"/>
    <mergeCell ref="A3:G3"/>
    <mergeCell ref="A1:J1"/>
    <mergeCell ref="A2:J2"/>
    <mergeCell ref="H3:J3"/>
    <mergeCell ref="A4:G4"/>
  </mergeCells>
  <phoneticPr fontId="3" type="noConversion"/>
  <printOptions horizontalCentered="1"/>
  <pageMargins left="0.59055118110236227" right="0.55118110236220474" top="1.06" bottom="0.78740157480314965" header="0.51181102362204722" footer="0.51181102362204722"/>
  <pageSetup paperSize="9" scale="8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V152"/>
  <sheetViews>
    <sheetView topLeftCell="A148" zoomScaleNormal="100" zoomScaleSheetLayoutView="100" workbookViewId="0">
      <selection activeCell="L151" sqref="L151"/>
    </sheetView>
  </sheetViews>
  <sheetFormatPr defaultRowHeight="12" x14ac:dyDescent="0.2"/>
  <cols>
    <col min="1" max="1" width="34.42578125" style="36" bestFit="1" customWidth="1"/>
    <col min="2" max="2" width="13.5703125" style="36" customWidth="1"/>
    <col min="3" max="3" width="11.42578125" style="36" bestFit="1" customWidth="1"/>
    <col min="4" max="5" width="10.140625" style="36" bestFit="1" customWidth="1"/>
    <col min="6" max="6" width="5.42578125" style="35" customWidth="1"/>
    <col min="7" max="150" width="9.140625" style="35"/>
    <col min="151" max="16384" width="9.140625" style="36"/>
  </cols>
  <sheetData>
    <row r="1" spans="1:150" x14ac:dyDescent="0.2">
      <c r="A1" s="492" t="s">
        <v>1828</v>
      </c>
      <c r="B1" s="493"/>
      <c r="C1" s="493"/>
      <c r="D1" s="494"/>
      <c r="E1" s="35"/>
    </row>
    <row r="2" spans="1:150" ht="12.75" thickBot="1" x14ac:dyDescent="0.25">
      <c r="A2" s="495" t="s">
        <v>1497</v>
      </c>
      <c r="B2" s="496"/>
      <c r="C2" s="496"/>
      <c r="D2" s="497"/>
      <c r="E2" s="35"/>
    </row>
    <row r="3" spans="1:150" ht="12.75" thickBot="1" x14ac:dyDescent="0.25">
      <c r="A3" s="167" t="s">
        <v>1092</v>
      </c>
      <c r="B3" s="166"/>
      <c r="C3" s="166"/>
      <c r="D3" s="220"/>
      <c r="E3" s="220"/>
    </row>
    <row r="4" spans="1:150" s="38" customFormat="1" x14ac:dyDescent="0.2">
      <c r="A4" s="60" t="s">
        <v>1621</v>
      </c>
      <c r="B4" s="61" t="s">
        <v>658</v>
      </c>
      <c r="C4" s="62" t="s">
        <v>1622</v>
      </c>
      <c r="D4" s="63" t="s">
        <v>582</v>
      </c>
      <c r="E4" s="63" t="s">
        <v>583</v>
      </c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</row>
    <row r="5" spans="1:150" s="38" customFormat="1" x14ac:dyDescent="0.2">
      <c r="A5" s="70" t="s">
        <v>1189</v>
      </c>
      <c r="B5" s="39" t="s">
        <v>708</v>
      </c>
      <c r="C5" s="221">
        <v>15.69</v>
      </c>
      <c r="D5" s="222">
        <f>(C5)</f>
        <v>15.69</v>
      </c>
      <c r="E5" s="222">
        <v>0</v>
      </c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</row>
    <row r="6" spans="1:150" s="38" customFormat="1" x14ac:dyDescent="0.2">
      <c r="A6" s="70" t="s">
        <v>1192</v>
      </c>
      <c r="B6" s="39" t="s">
        <v>708</v>
      </c>
      <c r="C6" s="221">
        <v>29.15</v>
      </c>
      <c r="D6" s="222">
        <f>(C6)</f>
        <v>29.15</v>
      </c>
      <c r="E6" s="222">
        <v>0</v>
      </c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</row>
    <row r="7" spans="1:150" s="38" customFormat="1" x14ac:dyDescent="0.2">
      <c r="A7" s="70" t="s">
        <v>1247</v>
      </c>
      <c r="B7" s="39" t="s">
        <v>708</v>
      </c>
      <c r="C7" s="221">
        <v>50.21</v>
      </c>
      <c r="D7" s="222">
        <f>(C7)</f>
        <v>50.21</v>
      </c>
      <c r="E7" s="222">
        <f>(D7)</f>
        <v>50.21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</row>
    <row r="8" spans="1:150" s="38" customFormat="1" x14ac:dyDescent="0.2">
      <c r="A8" s="70" t="s">
        <v>1207</v>
      </c>
      <c r="B8" s="39" t="s">
        <v>708</v>
      </c>
      <c r="C8" s="221">
        <v>85.86</v>
      </c>
      <c r="D8" s="222">
        <f>(C8)</f>
        <v>85.86</v>
      </c>
      <c r="E8" s="222">
        <v>0</v>
      </c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</row>
    <row r="9" spans="1:150" s="38" customFormat="1" x14ac:dyDescent="0.2">
      <c r="A9" s="70" t="s">
        <v>1195</v>
      </c>
      <c r="B9" s="39" t="s">
        <v>708</v>
      </c>
      <c r="C9" s="221">
        <v>104.47</v>
      </c>
      <c r="D9" s="222">
        <f>(C9)</f>
        <v>104.47</v>
      </c>
      <c r="E9" s="222">
        <v>0</v>
      </c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</row>
    <row r="10" spans="1:150" s="38" customFormat="1" x14ac:dyDescent="0.2">
      <c r="A10" s="70" t="s">
        <v>1046</v>
      </c>
      <c r="B10" s="39" t="s">
        <v>708</v>
      </c>
      <c r="C10" s="221">
        <v>116.91</v>
      </c>
      <c r="D10" s="222">
        <v>116.91</v>
      </c>
      <c r="E10" s="222">
        <v>116.91</v>
      </c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</row>
    <row r="11" spans="1:150" s="39" customFormat="1" x14ac:dyDescent="0.2">
      <c r="A11" s="70" t="s">
        <v>1215</v>
      </c>
      <c r="B11" s="39" t="s">
        <v>708</v>
      </c>
      <c r="C11" s="221">
        <v>85.2</v>
      </c>
      <c r="D11" s="222">
        <f>C11</f>
        <v>85.2</v>
      </c>
      <c r="E11" s="222">
        <v>0</v>
      </c>
      <c r="F11" s="40"/>
      <c r="G11" s="40"/>
      <c r="H11" s="40"/>
      <c r="I11" s="40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</row>
    <row r="12" spans="1:150" s="39" customFormat="1" x14ac:dyDescent="0.2">
      <c r="A12" s="70" t="s">
        <v>1219</v>
      </c>
      <c r="B12" s="39" t="s">
        <v>708</v>
      </c>
      <c r="C12" s="221">
        <v>90.87</v>
      </c>
      <c r="D12" s="222">
        <f>C12</f>
        <v>90.87</v>
      </c>
      <c r="E12" s="222">
        <v>0</v>
      </c>
      <c r="F12" s="40"/>
      <c r="G12" s="40"/>
      <c r="H12" s="40"/>
      <c r="I12" s="40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</row>
    <row r="13" spans="1:150" s="38" customFormat="1" x14ac:dyDescent="0.2">
      <c r="A13" s="70" t="s">
        <v>1224</v>
      </c>
      <c r="B13" s="39" t="s">
        <v>708</v>
      </c>
      <c r="C13" s="221">
        <v>81.349999999999994</v>
      </c>
      <c r="D13" s="222">
        <f>(C13)</f>
        <v>81.349999999999994</v>
      </c>
      <c r="E13" s="222">
        <f>(D13)</f>
        <v>81.349999999999994</v>
      </c>
      <c r="F13" s="40"/>
      <c r="G13" s="40"/>
      <c r="H13" s="40"/>
      <c r="I13" s="40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</row>
    <row r="14" spans="1:150" s="38" customFormat="1" x14ac:dyDescent="0.2">
      <c r="A14" s="70" t="s">
        <v>1228</v>
      </c>
      <c r="B14" s="39" t="s">
        <v>708</v>
      </c>
      <c r="C14" s="221">
        <v>81.900000000000006</v>
      </c>
      <c r="D14" s="222">
        <f>(C14)</f>
        <v>81.900000000000006</v>
      </c>
      <c r="E14" s="222">
        <f>(D14)</f>
        <v>81.900000000000006</v>
      </c>
      <c r="F14" s="40"/>
      <c r="G14" s="40"/>
      <c r="H14" s="40"/>
      <c r="I14" s="40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</row>
    <row r="15" spans="1:150" s="39" customFormat="1" x14ac:dyDescent="0.2">
      <c r="A15" s="70" t="s">
        <v>1241</v>
      </c>
      <c r="B15" s="39" t="s">
        <v>708</v>
      </c>
      <c r="C15" s="221">
        <v>81.900000000000006</v>
      </c>
      <c r="D15" s="222">
        <f>(C15)</f>
        <v>81.900000000000006</v>
      </c>
      <c r="E15" s="222">
        <v>0</v>
      </c>
      <c r="F15" s="40"/>
      <c r="G15" s="40"/>
      <c r="H15" s="40"/>
      <c r="I15" s="40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</row>
    <row r="16" spans="1:150" s="39" customFormat="1" x14ac:dyDescent="0.2">
      <c r="A16" s="70" t="s">
        <v>1244</v>
      </c>
      <c r="B16" s="39" t="s">
        <v>708</v>
      </c>
      <c r="C16" s="221">
        <v>69.31</v>
      </c>
      <c r="D16" s="222">
        <f>C16</f>
        <v>69.31</v>
      </c>
      <c r="E16" s="222">
        <v>0</v>
      </c>
      <c r="F16" s="40"/>
      <c r="G16" s="40"/>
      <c r="H16" s="40"/>
      <c r="I16" s="40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</row>
    <row r="17" spans="1:150" s="43" customFormat="1" ht="11.25" customHeight="1" x14ac:dyDescent="0.2">
      <c r="A17" s="20" t="s">
        <v>1202</v>
      </c>
      <c r="B17" s="68" t="s">
        <v>708</v>
      </c>
      <c r="C17" s="223">
        <v>96.52</v>
      </c>
      <c r="D17" s="224">
        <v>96.52</v>
      </c>
      <c r="E17" s="222">
        <v>0</v>
      </c>
      <c r="F17" s="41"/>
      <c r="G17" s="349"/>
      <c r="H17" s="349"/>
      <c r="I17" s="349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</row>
    <row r="18" spans="1:150" s="38" customFormat="1" x14ac:dyDescent="0.2">
      <c r="A18" s="70" t="s">
        <v>19</v>
      </c>
      <c r="B18" s="39" t="s">
        <v>708</v>
      </c>
      <c r="C18" s="221">
        <v>38.090000000000003</v>
      </c>
      <c r="D18" s="225">
        <f>(C18)</f>
        <v>38.090000000000003</v>
      </c>
      <c r="E18" s="222">
        <v>0</v>
      </c>
      <c r="F18" s="41"/>
      <c r="G18" s="40"/>
      <c r="H18" s="40"/>
      <c r="I18" s="40" t="s">
        <v>1003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</row>
    <row r="19" spans="1:150" s="38" customFormat="1" x14ac:dyDescent="0.2">
      <c r="A19" s="70" t="s">
        <v>19</v>
      </c>
      <c r="B19" s="39" t="s">
        <v>708</v>
      </c>
      <c r="C19" s="221">
        <v>74.650000000000006</v>
      </c>
      <c r="D19" s="222">
        <f>(C19)</f>
        <v>74.650000000000006</v>
      </c>
      <c r="E19" s="222">
        <v>0</v>
      </c>
      <c r="F19" s="40"/>
      <c r="G19" s="40"/>
      <c r="H19" s="40"/>
      <c r="I19" s="40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</row>
    <row r="20" spans="1:150" s="45" customFormat="1" x14ac:dyDescent="0.2">
      <c r="A20" s="498" t="s">
        <v>1613</v>
      </c>
      <c r="B20" s="499"/>
      <c r="C20" s="226">
        <f>SUM(C5:C19)</f>
        <v>1102.08</v>
      </c>
      <c r="D20" s="227">
        <f>SUM(D5:D19)</f>
        <v>1102.08</v>
      </c>
      <c r="E20" s="227">
        <f>SUM(E5:E19)</f>
        <v>330.37</v>
      </c>
      <c r="F20" s="350"/>
      <c r="G20" s="350"/>
      <c r="H20" s="350"/>
      <c r="I20" s="350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</row>
    <row r="21" spans="1:150" x14ac:dyDescent="0.2">
      <c r="A21" s="6" t="s">
        <v>1621</v>
      </c>
      <c r="B21" s="7" t="s">
        <v>658</v>
      </c>
      <c r="C21" s="228" t="s">
        <v>1622</v>
      </c>
      <c r="D21" s="63" t="s">
        <v>582</v>
      </c>
      <c r="E21" s="63" t="s">
        <v>583</v>
      </c>
      <c r="F21" s="328"/>
      <c r="G21" s="328"/>
      <c r="H21" s="328"/>
      <c r="I21" s="328"/>
    </row>
    <row r="22" spans="1:150" x14ac:dyDescent="0.2">
      <c r="A22" s="6" t="s">
        <v>1188</v>
      </c>
      <c r="B22" s="7" t="s">
        <v>708</v>
      </c>
      <c r="C22" s="82">
        <v>75.05</v>
      </c>
      <c r="D22" s="229">
        <f>(C22)</f>
        <v>75.05</v>
      </c>
      <c r="E22" s="229">
        <v>0</v>
      </c>
      <c r="F22" s="328"/>
      <c r="G22" s="328"/>
      <c r="H22" s="328"/>
      <c r="I22" s="328"/>
    </row>
    <row r="23" spans="1:150" x14ac:dyDescent="0.2">
      <c r="A23" s="70" t="s">
        <v>683</v>
      </c>
      <c r="B23" s="7" t="s">
        <v>708</v>
      </c>
      <c r="C23" s="82">
        <v>173.28</v>
      </c>
      <c r="D23" s="229">
        <f>(C23)</f>
        <v>173.28</v>
      </c>
      <c r="E23" s="229">
        <v>0</v>
      </c>
      <c r="F23" s="328"/>
      <c r="G23" s="328"/>
      <c r="H23" s="328"/>
      <c r="I23" s="328"/>
    </row>
    <row r="24" spans="1:150" x14ac:dyDescent="0.2">
      <c r="A24" s="6" t="s">
        <v>1246</v>
      </c>
      <c r="B24" s="7" t="s">
        <v>708</v>
      </c>
      <c r="C24" s="82">
        <v>126.88</v>
      </c>
      <c r="D24" s="229">
        <f>(C24)</f>
        <v>126.88</v>
      </c>
      <c r="E24" s="229">
        <v>0</v>
      </c>
      <c r="F24" s="328"/>
      <c r="G24" s="328"/>
      <c r="H24" s="328"/>
      <c r="I24" s="328"/>
    </row>
    <row r="25" spans="1:150" x14ac:dyDescent="0.2">
      <c r="A25" s="6" t="s">
        <v>1206</v>
      </c>
      <c r="B25" s="7" t="s">
        <v>708</v>
      </c>
      <c r="C25" s="82">
        <v>161.97999999999999</v>
      </c>
      <c r="D25" s="229">
        <f>(C25)</f>
        <v>161.97999999999999</v>
      </c>
      <c r="E25" s="229">
        <v>0</v>
      </c>
      <c r="F25" s="328"/>
      <c r="G25" s="328"/>
      <c r="H25" s="328"/>
      <c r="I25" s="328"/>
    </row>
    <row r="26" spans="1:150" x14ac:dyDescent="0.2">
      <c r="A26" s="6" t="s">
        <v>1197</v>
      </c>
      <c r="B26" s="7" t="s">
        <v>708</v>
      </c>
      <c r="C26" s="82">
        <v>122.35</v>
      </c>
      <c r="D26" s="229">
        <v>122.35</v>
      </c>
      <c r="E26" s="229">
        <v>122.35</v>
      </c>
      <c r="F26" s="328"/>
      <c r="G26" s="328"/>
      <c r="H26" s="328"/>
      <c r="I26" s="328"/>
    </row>
    <row r="27" spans="1:150" x14ac:dyDescent="0.2">
      <c r="A27" s="6" t="s">
        <v>1198</v>
      </c>
      <c r="B27" s="7" t="s">
        <v>708</v>
      </c>
      <c r="C27" s="82">
        <v>122.35</v>
      </c>
      <c r="D27" s="229">
        <f>(C27)</f>
        <v>122.35</v>
      </c>
      <c r="E27" s="229">
        <v>0</v>
      </c>
      <c r="F27" s="328"/>
      <c r="G27" s="328"/>
      <c r="H27" s="328"/>
      <c r="I27" s="328"/>
    </row>
    <row r="28" spans="1:150" s="14" customFormat="1" x14ac:dyDescent="0.2">
      <c r="A28" s="6" t="s">
        <v>1214</v>
      </c>
      <c r="B28" s="7" t="s">
        <v>708</v>
      </c>
      <c r="C28" s="82">
        <v>151.30000000000001</v>
      </c>
      <c r="D28" s="229">
        <f t="shared" ref="D28:E35" si="0">(C28)</f>
        <v>151.30000000000001</v>
      </c>
      <c r="E28" s="229">
        <v>0</v>
      </c>
      <c r="F28" s="328"/>
      <c r="G28" s="328"/>
      <c r="H28" s="328"/>
      <c r="I28" s="328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</row>
    <row r="29" spans="1:150" s="14" customFormat="1" x14ac:dyDescent="0.2">
      <c r="A29" s="6" t="s">
        <v>1218</v>
      </c>
      <c r="B29" s="7" t="s">
        <v>708</v>
      </c>
      <c r="C29" s="82">
        <v>151.30000000000001</v>
      </c>
      <c r="D29" s="229">
        <f t="shared" si="0"/>
        <v>151.30000000000001</v>
      </c>
      <c r="E29" s="229">
        <v>0</v>
      </c>
      <c r="F29" s="328"/>
      <c r="G29" s="328"/>
      <c r="H29" s="328"/>
      <c r="I29" s="328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</row>
    <row r="30" spans="1:150" x14ac:dyDescent="0.2">
      <c r="A30" s="6" t="s">
        <v>1223</v>
      </c>
      <c r="B30" s="7" t="s">
        <v>708</v>
      </c>
      <c r="C30" s="82">
        <v>122.35</v>
      </c>
      <c r="D30" s="229">
        <f t="shared" si="0"/>
        <v>122.35</v>
      </c>
      <c r="E30" s="229">
        <f t="shared" si="0"/>
        <v>122.35</v>
      </c>
      <c r="F30" s="328"/>
      <c r="G30" s="328"/>
      <c r="H30" s="328"/>
      <c r="I30" s="328"/>
      <c r="M30" s="35" t="s">
        <v>1003</v>
      </c>
    </row>
    <row r="31" spans="1:150" x14ac:dyDescent="0.2">
      <c r="A31" s="6" t="s">
        <v>1227</v>
      </c>
      <c r="B31" s="7" t="s">
        <v>708</v>
      </c>
      <c r="C31" s="82">
        <v>122.35</v>
      </c>
      <c r="D31" s="229">
        <f t="shared" si="0"/>
        <v>122.35</v>
      </c>
      <c r="E31" s="229">
        <f t="shared" si="0"/>
        <v>122.35</v>
      </c>
      <c r="F31" s="328"/>
      <c r="G31" s="328"/>
      <c r="H31" s="328"/>
      <c r="I31" s="328"/>
    </row>
    <row r="32" spans="1:150" s="14" customFormat="1" x14ac:dyDescent="0.2">
      <c r="A32" s="6" t="s">
        <v>1240</v>
      </c>
      <c r="B32" s="7" t="s">
        <v>708</v>
      </c>
      <c r="C32" s="82">
        <v>122.35</v>
      </c>
      <c r="D32" s="229">
        <f t="shared" si="0"/>
        <v>122.35</v>
      </c>
      <c r="E32" s="229">
        <v>0</v>
      </c>
      <c r="F32" s="328"/>
      <c r="G32" s="328"/>
      <c r="H32" s="328"/>
      <c r="I32" s="328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/>
      <c r="BH32" s="35"/>
      <c r="BI32" s="35"/>
      <c r="BJ32" s="35"/>
      <c r="BK32" s="35"/>
      <c r="BL32" s="35"/>
      <c r="BM32" s="35"/>
      <c r="BN32" s="35"/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/>
      <c r="CW32" s="35"/>
      <c r="CX32" s="35"/>
      <c r="CY32" s="35"/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/>
      <c r="DQ32" s="35"/>
      <c r="DR32" s="35"/>
      <c r="DS32" s="35"/>
      <c r="DT32" s="35"/>
      <c r="DU32" s="35"/>
      <c r="DV32" s="35"/>
      <c r="DW32" s="3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</row>
    <row r="33" spans="1:150" s="14" customFormat="1" x14ac:dyDescent="0.2">
      <c r="A33" s="6" t="s">
        <v>1243</v>
      </c>
      <c r="B33" s="7" t="s">
        <v>708</v>
      </c>
      <c r="C33" s="82">
        <v>127.6</v>
      </c>
      <c r="D33" s="229">
        <f t="shared" si="0"/>
        <v>127.6</v>
      </c>
      <c r="E33" s="229">
        <f>(D33)</f>
        <v>127.6</v>
      </c>
      <c r="F33" s="328"/>
      <c r="G33" s="328"/>
      <c r="H33" s="328"/>
      <c r="I33" s="328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35"/>
      <c r="BY33" s="35"/>
      <c r="BZ33" s="35"/>
      <c r="CA33" s="35"/>
      <c r="CB33" s="35"/>
      <c r="CC33" s="35"/>
      <c r="CD33" s="35"/>
      <c r="CE33" s="35"/>
      <c r="CF33" s="35"/>
      <c r="CG33" s="35"/>
      <c r="CH33" s="35"/>
      <c r="CI33" s="35"/>
      <c r="CJ33" s="35"/>
      <c r="CK33" s="35"/>
      <c r="CL33" s="35"/>
      <c r="CM33" s="35"/>
      <c r="CN33" s="35"/>
      <c r="CO33" s="35"/>
      <c r="CP33" s="35"/>
      <c r="CQ33" s="35"/>
      <c r="CR33" s="35"/>
      <c r="CS33" s="35"/>
      <c r="CT33" s="35"/>
      <c r="CU33" s="35"/>
      <c r="CV33" s="35"/>
      <c r="CW33" s="35"/>
      <c r="CX33" s="35"/>
      <c r="CY33" s="35"/>
      <c r="CZ33" s="35"/>
      <c r="DA33" s="35"/>
      <c r="DB33" s="35"/>
      <c r="DC33" s="35"/>
      <c r="DD33" s="35"/>
      <c r="DE33" s="35"/>
      <c r="DF33" s="35"/>
      <c r="DG33" s="35"/>
      <c r="DH33" s="35"/>
      <c r="DI33" s="35"/>
      <c r="DJ33" s="35"/>
      <c r="DK33" s="35"/>
      <c r="DL33" s="35"/>
      <c r="DM33" s="35"/>
      <c r="DN33" s="35"/>
      <c r="DO33" s="35"/>
      <c r="DP33" s="35"/>
      <c r="DQ33" s="35"/>
      <c r="DR33" s="35"/>
      <c r="DS33" s="35"/>
      <c r="DT33" s="35"/>
      <c r="DU33" s="35"/>
      <c r="DV33" s="35"/>
      <c r="DW33" s="35"/>
      <c r="DX33" s="35"/>
      <c r="DY33" s="35"/>
      <c r="DZ33" s="35"/>
      <c r="EA33" s="35"/>
      <c r="EB33" s="35"/>
      <c r="EC33" s="35"/>
      <c r="ED33" s="35"/>
      <c r="EE33" s="35"/>
      <c r="EF33" s="35"/>
      <c r="EG33" s="35"/>
      <c r="EH33" s="35"/>
      <c r="EI33" s="35"/>
      <c r="EJ33" s="35"/>
      <c r="EK33" s="35"/>
      <c r="EL33" s="35"/>
      <c r="EM33" s="35"/>
      <c r="EN33" s="35"/>
      <c r="EO33" s="35"/>
      <c r="EP33" s="35"/>
      <c r="EQ33" s="35"/>
      <c r="ER33" s="35"/>
      <c r="ES33" s="35"/>
      <c r="ET33" s="35"/>
    </row>
    <row r="34" spans="1:150" x14ac:dyDescent="0.2">
      <c r="A34" s="6" t="s">
        <v>1201</v>
      </c>
      <c r="B34" s="7" t="s">
        <v>708</v>
      </c>
      <c r="C34" s="82">
        <v>122.35</v>
      </c>
      <c r="D34" s="229">
        <f t="shared" si="0"/>
        <v>122.35</v>
      </c>
      <c r="E34" s="229">
        <v>0</v>
      </c>
      <c r="F34" s="328"/>
      <c r="G34" s="328"/>
      <c r="H34" s="328"/>
      <c r="I34" s="328"/>
    </row>
    <row r="35" spans="1:150" x14ac:dyDescent="0.2">
      <c r="A35" s="6" t="s">
        <v>656</v>
      </c>
      <c r="B35" s="7" t="s">
        <v>708</v>
      </c>
      <c r="C35" s="82">
        <v>122.35</v>
      </c>
      <c r="D35" s="229">
        <f t="shared" si="0"/>
        <v>122.35</v>
      </c>
      <c r="E35" s="229">
        <v>0</v>
      </c>
      <c r="F35" s="328"/>
      <c r="G35" s="328"/>
      <c r="H35" s="328"/>
      <c r="I35" s="328"/>
    </row>
    <row r="36" spans="1:150" s="47" customFormat="1" x14ac:dyDescent="0.2">
      <c r="A36" s="498" t="s">
        <v>1613</v>
      </c>
      <c r="B36" s="499"/>
      <c r="C36" s="226">
        <f>SUM(C22:C35)</f>
        <v>1823.8399999999995</v>
      </c>
      <c r="D36" s="227">
        <f>SUM(D22:D35)</f>
        <v>1823.8399999999995</v>
      </c>
      <c r="E36" s="227">
        <f>SUM(E22:E35)</f>
        <v>494.65</v>
      </c>
      <c r="F36" s="58"/>
      <c r="G36" s="58"/>
      <c r="H36" s="58"/>
      <c r="I36" s="5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</row>
    <row r="37" spans="1:150" s="14" customFormat="1" x14ac:dyDescent="0.2">
      <c r="A37" s="6" t="s">
        <v>1621</v>
      </c>
      <c r="B37" s="7" t="s">
        <v>658</v>
      </c>
      <c r="C37" s="228" t="s">
        <v>1622</v>
      </c>
      <c r="D37" s="63" t="s">
        <v>582</v>
      </c>
      <c r="E37" s="63" t="s">
        <v>583</v>
      </c>
      <c r="F37" s="328"/>
      <c r="G37" s="328"/>
      <c r="H37" s="328"/>
      <c r="I37" s="328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</row>
    <row r="38" spans="1:150" x14ac:dyDescent="0.2">
      <c r="A38" s="70" t="s">
        <v>823</v>
      </c>
      <c r="B38" s="7" t="s">
        <v>708</v>
      </c>
      <c r="C38" s="82">
        <v>69.489999999999995</v>
      </c>
      <c r="D38" s="229">
        <f>C38</f>
        <v>69.489999999999995</v>
      </c>
      <c r="E38" s="229">
        <v>0</v>
      </c>
      <c r="F38" s="328"/>
      <c r="G38" s="328"/>
      <c r="H38" s="328"/>
      <c r="I38" s="328"/>
    </row>
    <row r="39" spans="1:150" x14ac:dyDescent="0.2">
      <c r="A39" s="6" t="s">
        <v>1249</v>
      </c>
      <c r="B39" s="7" t="s">
        <v>708</v>
      </c>
      <c r="C39" s="82">
        <v>26.89</v>
      </c>
      <c r="D39" s="229">
        <v>26.89</v>
      </c>
      <c r="E39" s="229">
        <v>0</v>
      </c>
      <c r="F39" s="328"/>
      <c r="G39" s="328"/>
      <c r="H39" s="328"/>
      <c r="I39" s="328"/>
    </row>
    <row r="40" spans="1:150" x14ac:dyDescent="0.2">
      <c r="A40" s="6" t="s">
        <v>1213</v>
      </c>
      <c r="B40" s="7" t="s">
        <v>708</v>
      </c>
      <c r="C40" s="82">
        <v>88.13</v>
      </c>
      <c r="D40" s="229">
        <f>(C40)</f>
        <v>88.13</v>
      </c>
      <c r="E40" s="229">
        <v>0</v>
      </c>
      <c r="F40" s="328"/>
      <c r="G40" s="328"/>
      <c r="H40" s="328"/>
      <c r="I40" s="328"/>
    </row>
    <row r="41" spans="1:150" x14ac:dyDescent="0.2">
      <c r="A41" s="6" t="s">
        <v>1194</v>
      </c>
      <c r="B41" s="7" t="s">
        <v>708</v>
      </c>
      <c r="C41" s="82">
        <v>88.13</v>
      </c>
      <c r="D41" s="229">
        <f>(C41)</f>
        <v>88.13</v>
      </c>
      <c r="E41" s="229">
        <v>0</v>
      </c>
      <c r="F41" s="328"/>
      <c r="G41" s="328"/>
      <c r="H41" s="328"/>
      <c r="I41" s="328"/>
    </row>
    <row r="42" spans="1:150" x14ac:dyDescent="0.2">
      <c r="A42" s="230" t="s">
        <v>1200</v>
      </c>
      <c r="B42" s="133" t="s">
        <v>708</v>
      </c>
      <c r="C42" s="79">
        <v>88.13</v>
      </c>
      <c r="D42" s="231">
        <f>(C42)</f>
        <v>88.13</v>
      </c>
      <c r="E42" s="229">
        <v>0</v>
      </c>
      <c r="F42" s="328"/>
      <c r="G42" s="328"/>
      <c r="H42" s="328"/>
      <c r="I42" s="328"/>
    </row>
    <row r="43" spans="1:150" s="14" customFormat="1" x14ac:dyDescent="0.2">
      <c r="A43" s="6" t="s">
        <v>1217</v>
      </c>
      <c r="B43" s="7" t="s">
        <v>708</v>
      </c>
      <c r="C43" s="82">
        <v>88.13</v>
      </c>
      <c r="D43" s="229">
        <f>(C43)</f>
        <v>88.13</v>
      </c>
      <c r="E43" s="229">
        <v>0</v>
      </c>
      <c r="F43" s="328"/>
      <c r="G43" s="328"/>
      <c r="H43" s="328"/>
      <c r="I43" s="328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</row>
    <row r="44" spans="1:150" s="14" customFormat="1" x14ac:dyDescent="0.2">
      <c r="A44" s="6" t="s">
        <v>1222</v>
      </c>
      <c r="B44" s="7" t="s">
        <v>708</v>
      </c>
      <c r="C44" s="82">
        <v>104.53</v>
      </c>
      <c r="D44" s="229">
        <v>104.53</v>
      </c>
      <c r="E44" s="229">
        <v>0</v>
      </c>
      <c r="F44" s="328"/>
      <c r="G44" s="328"/>
      <c r="H44" s="328"/>
      <c r="I44" s="328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</row>
    <row r="45" spans="1:150" x14ac:dyDescent="0.2">
      <c r="A45" s="6" t="s">
        <v>1226</v>
      </c>
      <c r="B45" s="7" t="s">
        <v>708</v>
      </c>
      <c r="C45" s="82">
        <v>88.13</v>
      </c>
      <c r="D45" s="229">
        <f t="shared" ref="D45:E50" si="1">(C45)</f>
        <v>88.13</v>
      </c>
      <c r="E45" s="229">
        <v>0</v>
      </c>
      <c r="F45" s="328"/>
      <c r="G45" s="328"/>
      <c r="H45" s="328"/>
      <c r="I45" s="328"/>
    </row>
    <row r="46" spans="1:150" x14ac:dyDescent="0.2">
      <c r="A46" s="6" t="s">
        <v>1239</v>
      </c>
      <c r="B46" s="7" t="s">
        <v>708</v>
      </c>
      <c r="C46" s="82">
        <v>88.13</v>
      </c>
      <c r="D46" s="229">
        <f t="shared" si="1"/>
        <v>88.13</v>
      </c>
      <c r="E46" s="229">
        <v>0</v>
      </c>
      <c r="F46" s="328"/>
      <c r="G46" s="328"/>
      <c r="H46" s="328"/>
      <c r="I46" s="328"/>
    </row>
    <row r="47" spans="1:150" s="14" customFormat="1" x14ac:dyDescent="0.2">
      <c r="A47" s="6" t="s">
        <v>1242</v>
      </c>
      <c r="B47" s="7" t="s">
        <v>708</v>
      </c>
      <c r="C47" s="82">
        <v>88.13</v>
      </c>
      <c r="D47" s="229">
        <f t="shared" si="1"/>
        <v>88.13</v>
      </c>
      <c r="E47" s="229">
        <f t="shared" si="1"/>
        <v>88.13</v>
      </c>
      <c r="F47" s="328"/>
      <c r="G47" s="328"/>
      <c r="H47" s="328"/>
      <c r="I47" s="328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</row>
    <row r="48" spans="1:150" s="14" customFormat="1" x14ac:dyDescent="0.2">
      <c r="A48" s="6" t="s">
        <v>1245</v>
      </c>
      <c r="B48" s="7" t="s">
        <v>708</v>
      </c>
      <c r="C48" s="82">
        <v>88.13</v>
      </c>
      <c r="D48" s="229">
        <f t="shared" si="1"/>
        <v>88.13</v>
      </c>
      <c r="E48" s="229">
        <v>0</v>
      </c>
      <c r="F48" s="328"/>
      <c r="G48" s="328"/>
      <c r="H48" s="328"/>
      <c r="I48" s="328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</row>
    <row r="49" spans="1:150" x14ac:dyDescent="0.2">
      <c r="A49" s="6" t="s">
        <v>1203</v>
      </c>
      <c r="B49" s="7" t="s">
        <v>708</v>
      </c>
      <c r="C49" s="82">
        <v>88.13</v>
      </c>
      <c r="D49" s="229">
        <f t="shared" si="1"/>
        <v>88.13</v>
      </c>
      <c r="E49" s="229">
        <v>0</v>
      </c>
      <c r="F49" s="328"/>
      <c r="G49" s="328"/>
      <c r="H49" s="328"/>
      <c r="I49" s="328"/>
    </row>
    <row r="50" spans="1:150" s="14" customFormat="1" x14ac:dyDescent="0.2">
      <c r="A50" s="6" t="s">
        <v>20</v>
      </c>
      <c r="B50" s="7" t="s">
        <v>708</v>
      </c>
      <c r="C50" s="82">
        <v>75.87</v>
      </c>
      <c r="D50" s="229">
        <f t="shared" si="1"/>
        <v>75.87</v>
      </c>
      <c r="E50" s="229">
        <v>0</v>
      </c>
      <c r="F50" s="328"/>
      <c r="G50" s="328"/>
      <c r="H50" s="328"/>
      <c r="I50" s="328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</row>
    <row r="51" spans="1:150" s="46" customFormat="1" x14ac:dyDescent="0.2">
      <c r="A51" s="498" t="s">
        <v>1613</v>
      </c>
      <c r="B51" s="499"/>
      <c r="C51" s="232">
        <f>SUM(C38:C50)</f>
        <v>1069.9499999999998</v>
      </c>
      <c r="D51" s="233">
        <f>SUM(D38:D50)</f>
        <v>1069.9499999999998</v>
      </c>
      <c r="E51" s="233">
        <f>SUM(E38:E50)</f>
        <v>88.13</v>
      </c>
      <c r="F51" s="58"/>
      <c r="G51" s="58"/>
      <c r="H51" s="58"/>
      <c r="I51" s="58"/>
    </row>
    <row r="52" spans="1:150" x14ac:dyDescent="0.2">
      <c r="A52" s="6" t="s">
        <v>1621</v>
      </c>
      <c r="B52" s="7" t="s">
        <v>658</v>
      </c>
      <c r="C52" s="228" t="s">
        <v>1622</v>
      </c>
      <c r="D52" s="63" t="s">
        <v>582</v>
      </c>
      <c r="E52" s="63" t="s">
        <v>583</v>
      </c>
      <c r="F52" s="328"/>
      <c r="G52" s="328"/>
      <c r="H52" s="328"/>
      <c r="I52" s="328"/>
    </row>
    <row r="53" spans="1:150" x14ac:dyDescent="0.2">
      <c r="A53" s="70" t="s">
        <v>1191</v>
      </c>
      <c r="B53" s="7" t="s">
        <v>708</v>
      </c>
      <c r="C53" s="82">
        <v>141.22</v>
      </c>
      <c r="D53" s="229">
        <f t="shared" ref="D53:D61" si="2">(C53)</f>
        <v>141.22</v>
      </c>
      <c r="E53" s="229">
        <v>0</v>
      </c>
      <c r="F53" s="328"/>
      <c r="G53" s="328"/>
      <c r="H53" s="328"/>
      <c r="I53" s="328"/>
    </row>
    <row r="54" spans="1:150" x14ac:dyDescent="0.2">
      <c r="A54" s="6" t="s">
        <v>1248</v>
      </c>
      <c r="B54" s="7" t="s">
        <v>708</v>
      </c>
      <c r="C54" s="82">
        <v>303.85000000000002</v>
      </c>
      <c r="D54" s="229">
        <f t="shared" si="2"/>
        <v>303.85000000000002</v>
      </c>
      <c r="E54" s="229">
        <v>0</v>
      </c>
      <c r="F54" s="328"/>
      <c r="G54" s="328"/>
      <c r="H54" s="328"/>
      <c r="I54" s="328"/>
    </row>
    <row r="55" spans="1:150" x14ac:dyDescent="0.2">
      <c r="A55" s="6" t="s">
        <v>1208</v>
      </c>
      <c r="B55" s="7" t="s">
        <v>708</v>
      </c>
      <c r="C55" s="82">
        <v>141.22</v>
      </c>
      <c r="D55" s="229">
        <f t="shared" si="2"/>
        <v>141.22</v>
      </c>
      <c r="E55" s="229">
        <v>0</v>
      </c>
      <c r="F55" s="328"/>
      <c r="G55" s="328"/>
      <c r="H55" s="328"/>
      <c r="I55" s="328"/>
    </row>
    <row r="56" spans="1:150" x14ac:dyDescent="0.2">
      <c r="A56" s="6" t="s">
        <v>1196</v>
      </c>
      <c r="B56" s="7" t="s">
        <v>708</v>
      </c>
      <c r="C56" s="82">
        <v>195.04</v>
      </c>
      <c r="D56" s="229">
        <f t="shared" si="2"/>
        <v>195.04</v>
      </c>
      <c r="E56" s="229">
        <v>0</v>
      </c>
      <c r="F56" s="328"/>
      <c r="G56" s="328"/>
      <c r="H56" s="328"/>
      <c r="I56" s="328"/>
    </row>
    <row r="57" spans="1:150" x14ac:dyDescent="0.2">
      <c r="A57" s="6" t="s">
        <v>1199</v>
      </c>
      <c r="B57" s="7" t="s">
        <v>708</v>
      </c>
      <c r="C57" s="82">
        <v>141.22</v>
      </c>
      <c r="D57" s="229">
        <f t="shared" si="2"/>
        <v>141.22</v>
      </c>
      <c r="E57" s="229">
        <v>0</v>
      </c>
      <c r="F57" s="328"/>
      <c r="G57" s="328"/>
      <c r="H57" s="328"/>
      <c r="I57" s="328"/>
    </row>
    <row r="58" spans="1:150" s="14" customFormat="1" x14ac:dyDescent="0.2">
      <c r="A58" s="6" t="s">
        <v>1216</v>
      </c>
      <c r="B58" s="7" t="s">
        <v>708</v>
      </c>
      <c r="C58" s="82">
        <v>156.71</v>
      </c>
      <c r="D58" s="229">
        <f t="shared" si="2"/>
        <v>156.71</v>
      </c>
      <c r="E58" s="229">
        <v>0</v>
      </c>
      <c r="F58" s="328"/>
      <c r="G58" s="328"/>
      <c r="H58" s="328"/>
      <c r="I58" s="328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</row>
    <row r="59" spans="1:150" s="14" customFormat="1" x14ac:dyDescent="0.2">
      <c r="A59" s="6" t="s">
        <v>1220</v>
      </c>
      <c r="B59" s="7" t="s">
        <v>708</v>
      </c>
      <c r="C59" s="82">
        <v>110.58</v>
      </c>
      <c r="D59" s="229">
        <f t="shared" si="2"/>
        <v>110.58</v>
      </c>
      <c r="E59" s="229">
        <v>0</v>
      </c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/>
      <c r="ER59" s="35"/>
      <c r="ES59" s="35"/>
      <c r="ET59" s="35"/>
    </row>
    <row r="60" spans="1:150" x14ac:dyDescent="0.2">
      <c r="A60" s="6" t="s">
        <v>1225</v>
      </c>
      <c r="B60" s="7" t="s">
        <v>708</v>
      </c>
      <c r="C60" s="82">
        <v>110.58</v>
      </c>
      <c r="D60" s="229">
        <f t="shared" si="2"/>
        <v>110.58</v>
      </c>
      <c r="E60" s="229">
        <v>0</v>
      </c>
    </row>
    <row r="61" spans="1:150" ht="12.75" thickBot="1" x14ac:dyDescent="0.25">
      <c r="A61" s="234" t="s">
        <v>1238</v>
      </c>
      <c r="B61" s="235" t="s">
        <v>708</v>
      </c>
      <c r="C61" s="236">
        <v>141.22</v>
      </c>
      <c r="D61" s="229">
        <f t="shared" si="2"/>
        <v>141.22</v>
      </c>
      <c r="E61" s="229">
        <v>0</v>
      </c>
    </row>
    <row r="62" spans="1:150" s="48" customFormat="1" ht="12.75" thickBot="1" x14ac:dyDescent="0.25">
      <c r="A62" s="500" t="s">
        <v>1613</v>
      </c>
      <c r="B62" s="501"/>
      <c r="C62" s="237">
        <f>SUM(C53:C61)</f>
        <v>1441.6399999999999</v>
      </c>
      <c r="D62" s="238">
        <f>SUM(D53:D61)</f>
        <v>1441.6399999999999</v>
      </c>
      <c r="E62" s="238">
        <f>SUM(E53:E61)</f>
        <v>0</v>
      </c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</row>
    <row r="63" spans="1:150" s="46" customFormat="1" ht="12.75" thickBot="1" x14ac:dyDescent="0.25">
      <c r="A63" s="239" t="s">
        <v>682</v>
      </c>
      <c r="B63" s="240"/>
      <c r="C63" s="241">
        <f>C62+C51+C36+C20</f>
        <v>5437.5099999999993</v>
      </c>
      <c r="D63" s="242">
        <f>SUM(D20,D36,D51,D62)</f>
        <v>5437.5099999999984</v>
      </c>
      <c r="E63" s="242">
        <f>SUM(E20,E36,E51,E62)</f>
        <v>913.15</v>
      </c>
      <c r="F63" s="49"/>
    </row>
    <row r="64" spans="1:150" s="14" customFormat="1" x14ac:dyDescent="0.2">
      <c r="A64" s="510"/>
      <c r="B64" s="511"/>
      <c r="C64" s="511"/>
      <c r="D64" s="512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  <c r="EM64" s="35"/>
      <c r="EN64" s="35"/>
      <c r="EO64" s="35"/>
      <c r="EP64" s="35"/>
      <c r="EQ64" s="35"/>
      <c r="ER64" s="35"/>
      <c r="ES64" s="35"/>
      <c r="ET64" s="35"/>
    </row>
    <row r="65" spans="1:150" s="35" customFormat="1" ht="12.75" customHeight="1" thickBot="1" x14ac:dyDescent="0.25">
      <c r="A65" s="516" t="s">
        <v>1409</v>
      </c>
      <c r="B65" s="517"/>
      <c r="C65" s="517"/>
      <c r="D65" s="518"/>
    </row>
    <row r="66" spans="1:150" s="35" customFormat="1" x14ac:dyDescent="0.2">
      <c r="A66" s="243" t="s">
        <v>1620</v>
      </c>
      <c r="B66" s="244" t="s">
        <v>658</v>
      </c>
      <c r="C66" s="245" t="s">
        <v>1622</v>
      </c>
      <c r="D66" s="63" t="s">
        <v>582</v>
      </c>
      <c r="E66" s="63" t="s">
        <v>583</v>
      </c>
    </row>
    <row r="67" spans="1:150" x14ac:dyDescent="0.2">
      <c r="A67" s="6" t="s">
        <v>41</v>
      </c>
      <c r="B67" s="7" t="s">
        <v>708</v>
      </c>
      <c r="C67" s="7">
        <v>182.02</v>
      </c>
      <c r="D67" s="229">
        <f t="shared" ref="D67:D75" si="3">(C67)</f>
        <v>182.02</v>
      </c>
      <c r="E67" s="229"/>
    </row>
    <row r="68" spans="1:150" x14ac:dyDescent="0.2">
      <c r="A68" s="6" t="s">
        <v>33</v>
      </c>
      <c r="B68" s="7" t="s">
        <v>708</v>
      </c>
      <c r="C68" s="7">
        <v>182.02</v>
      </c>
      <c r="D68" s="229">
        <f t="shared" si="3"/>
        <v>182.02</v>
      </c>
      <c r="E68" s="229"/>
    </row>
    <row r="69" spans="1:150" s="14" customFormat="1" x14ac:dyDescent="0.2">
      <c r="A69" s="6" t="s">
        <v>35</v>
      </c>
      <c r="B69" s="7" t="s">
        <v>708</v>
      </c>
      <c r="C69" s="7">
        <v>188.38</v>
      </c>
      <c r="D69" s="229">
        <f t="shared" si="3"/>
        <v>188.38</v>
      </c>
      <c r="E69" s="229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5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5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</row>
    <row r="70" spans="1:150" x14ac:dyDescent="0.2">
      <c r="A70" s="6" t="s">
        <v>36</v>
      </c>
      <c r="B70" s="7" t="s">
        <v>708</v>
      </c>
      <c r="C70" s="7">
        <v>182.02</v>
      </c>
      <c r="D70" s="229">
        <f t="shared" si="3"/>
        <v>182.02</v>
      </c>
      <c r="E70" s="229"/>
    </row>
    <row r="71" spans="1:150" x14ac:dyDescent="0.2">
      <c r="A71" s="6" t="s">
        <v>37</v>
      </c>
      <c r="B71" s="7" t="s">
        <v>708</v>
      </c>
      <c r="C71" s="7">
        <v>182.02</v>
      </c>
      <c r="D71" s="229">
        <f t="shared" si="3"/>
        <v>182.02</v>
      </c>
      <c r="E71" s="229"/>
    </row>
    <row r="72" spans="1:150" s="14" customFormat="1" x14ac:dyDescent="0.2">
      <c r="A72" s="6" t="s">
        <v>38</v>
      </c>
      <c r="B72" s="7" t="s">
        <v>708</v>
      </c>
      <c r="C72" s="7">
        <v>182.02</v>
      </c>
      <c r="D72" s="229">
        <f t="shared" si="3"/>
        <v>182.02</v>
      </c>
      <c r="E72" s="229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</row>
    <row r="73" spans="1:150" x14ac:dyDescent="0.2">
      <c r="A73" s="6" t="s">
        <v>39</v>
      </c>
      <c r="B73" s="7" t="s">
        <v>708</v>
      </c>
      <c r="C73" s="7">
        <v>182.02</v>
      </c>
      <c r="D73" s="229">
        <f t="shared" si="3"/>
        <v>182.02</v>
      </c>
      <c r="E73" s="229"/>
    </row>
    <row r="74" spans="1:150" x14ac:dyDescent="0.2">
      <c r="A74" s="6" t="s">
        <v>40</v>
      </c>
      <c r="B74" s="7" t="s">
        <v>708</v>
      </c>
      <c r="C74" s="221">
        <v>121</v>
      </c>
      <c r="D74" s="229">
        <f t="shared" si="3"/>
        <v>121</v>
      </c>
      <c r="E74" s="229"/>
    </row>
    <row r="75" spans="1:150" x14ac:dyDescent="0.2">
      <c r="A75" s="6" t="s">
        <v>712</v>
      </c>
      <c r="B75" s="7" t="s">
        <v>708</v>
      </c>
      <c r="C75" s="246">
        <v>7.42</v>
      </c>
      <c r="D75" s="229">
        <f t="shared" si="3"/>
        <v>7.42</v>
      </c>
      <c r="E75" s="229"/>
    </row>
    <row r="76" spans="1:150" s="48" customFormat="1" x14ac:dyDescent="0.2">
      <c r="A76" s="498" t="s">
        <v>1613</v>
      </c>
      <c r="B76" s="499"/>
      <c r="C76" s="247">
        <f>SUM(C67:C75)</f>
        <v>1408.92</v>
      </c>
      <c r="D76" s="248">
        <f>SUM(D67:D75)</f>
        <v>1408.92</v>
      </c>
      <c r="E76" s="248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</row>
    <row r="77" spans="1:150" x14ac:dyDescent="0.2">
      <c r="A77" s="505" t="s">
        <v>1410</v>
      </c>
      <c r="B77" s="506"/>
      <c r="C77" s="506"/>
      <c r="D77" s="507"/>
      <c r="E77" s="35"/>
    </row>
    <row r="78" spans="1:150" x14ac:dyDescent="0.2">
      <c r="A78" s="6" t="s">
        <v>1621</v>
      </c>
      <c r="B78" s="7" t="s">
        <v>658</v>
      </c>
      <c r="C78" s="62" t="s">
        <v>1622</v>
      </c>
      <c r="D78" s="63" t="s">
        <v>582</v>
      </c>
      <c r="E78" s="63" t="s">
        <v>583</v>
      </c>
    </row>
    <row r="79" spans="1:150" x14ac:dyDescent="0.2">
      <c r="A79" s="6" t="s">
        <v>33</v>
      </c>
      <c r="B79" s="7" t="s">
        <v>708</v>
      </c>
      <c r="C79" s="7">
        <v>68.56</v>
      </c>
      <c r="D79" s="153">
        <v>68.56</v>
      </c>
      <c r="E79" s="153"/>
    </row>
    <row r="80" spans="1:150" s="14" customFormat="1" x14ac:dyDescent="0.2">
      <c r="A80" s="6" t="s">
        <v>35</v>
      </c>
      <c r="B80" s="7" t="s">
        <v>708</v>
      </c>
      <c r="C80" s="7">
        <v>60.84</v>
      </c>
      <c r="D80" s="153">
        <v>60.84</v>
      </c>
      <c r="E80" s="153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5"/>
      <c r="CS80" s="35"/>
      <c r="CT80" s="35"/>
      <c r="CU80" s="35"/>
      <c r="CV80" s="35"/>
      <c r="CW80" s="35"/>
      <c r="CX80" s="35"/>
      <c r="CY80" s="35"/>
      <c r="CZ80" s="35"/>
      <c r="DA80" s="35"/>
      <c r="DB80" s="35"/>
      <c r="DC80" s="35"/>
      <c r="DD80" s="35"/>
      <c r="DE80" s="35"/>
      <c r="DF80" s="35"/>
      <c r="DG80" s="35"/>
      <c r="DH80" s="35"/>
      <c r="DI80" s="35"/>
      <c r="DJ80" s="35"/>
      <c r="DK80" s="35"/>
      <c r="DL80" s="35"/>
      <c r="DM80" s="35"/>
      <c r="DN80" s="35"/>
      <c r="DO80" s="35"/>
      <c r="DP80" s="35"/>
      <c r="DQ80" s="35"/>
      <c r="DR80" s="35"/>
      <c r="DS80" s="35"/>
      <c r="DT80" s="35"/>
      <c r="DU80" s="35"/>
      <c r="DV80" s="35"/>
      <c r="DW80" s="35"/>
      <c r="DX80" s="35"/>
      <c r="DY80" s="35"/>
      <c r="DZ80" s="35"/>
      <c r="EA80" s="35"/>
      <c r="EB80" s="35"/>
      <c r="EC80" s="35"/>
      <c r="ED80" s="35"/>
      <c r="EE80" s="35"/>
      <c r="EF80" s="35"/>
      <c r="EG80" s="35"/>
      <c r="EH80" s="35"/>
      <c r="EI80" s="35"/>
      <c r="EJ80" s="35"/>
      <c r="EK80" s="35"/>
      <c r="EL80" s="35"/>
      <c r="EM80" s="35"/>
      <c r="EN80" s="35"/>
      <c r="EO80" s="35"/>
      <c r="EP80" s="35"/>
      <c r="EQ80" s="35"/>
      <c r="ER80" s="35"/>
      <c r="ES80" s="35"/>
      <c r="ET80" s="35"/>
    </row>
    <row r="81" spans="1:150" x14ac:dyDescent="0.2">
      <c r="A81" s="6" t="s">
        <v>36</v>
      </c>
      <c r="B81" s="7" t="s">
        <v>708</v>
      </c>
      <c r="C81" s="7">
        <v>55.84</v>
      </c>
      <c r="D81" s="153">
        <v>55.84</v>
      </c>
      <c r="E81" s="153"/>
    </row>
    <row r="82" spans="1:150" s="47" customFormat="1" x14ac:dyDescent="0.2">
      <c r="A82" s="498" t="s">
        <v>1613</v>
      </c>
      <c r="B82" s="499"/>
      <c r="C82" s="249">
        <f>SUM(C79:C81)</f>
        <v>185.24</v>
      </c>
      <c r="D82" s="250">
        <f>SUM(D79:D81)</f>
        <v>185.24</v>
      </c>
      <c r="E82" s="251">
        <f>SUM(E76:E81)</f>
        <v>0</v>
      </c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</row>
    <row r="83" spans="1:150" s="14" customFormat="1" x14ac:dyDescent="0.2">
      <c r="A83" s="505" t="s">
        <v>1411</v>
      </c>
      <c r="B83" s="506"/>
      <c r="C83" s="506"/>
      <c r="D83" s="507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  <c r="CS83" s="35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/>
      <c r="DG83" s="35"/>
      <c r="DH83" s="35"/>
      <c r="DI83" s="35"/>
      <c r="DJ83" s="35"/>
      <c r="DK83" s="35"/>
      <c r="DL83" s="35"/>
      <c r="DM83" s="35"/>
      <c r="DN83" s="35"/>
      <c r="DO83" s="35"/>
      <c r="DP83" s="35"/>
      <c r="DQ83" s="35"/>
      <c r="DR83" s="35"/>
      <c r="DS83" s="35"/>
      <c r="DT83" s="35"/>
      <c r="DU83" s="35"/>
      <c r="DV83" s="35"/>
      <c r="DW83" s="35"/>
      <c r="DX83" s="35"/>
      <c r="DY83" s="35"/>
      <c r="DZ83" s="35"/>
      <c r="EA83" s="35"/>
      <c r="EB83" s="35"/>
      <c r="EC83" s="35"/>
      <c r="ED83" s="35"/>
      <c r="EE83" s="35"/>
      <c r="EF83" s="35"/>
      <c r="EG83" s="35"/>
      <c r="EH83" s="35"/>
      <c r="EI83" s="35"/>
      <c r="EJ83" s="35"/>
      <c r="EK83" s="35"/>
      <c r="EL83" s="35"/>
      <c r="EM83" s="35"/>
      <c r="EN83" s="35"/>
      <c r="EO83" s="35"/>
      <c r="EP83" s="35"/>
      <c r="EQ83" s="35"/>
      <c r="ER83" s="35"/>
      <c r="ES83" s="35"/>
      <c r="ET83" s="35"/>
    </row>
    <row r="84" spans="1:150" s="35" customFormat="1" x14ac:dyDescent="0.2">
      <c r="A84" s="6" t="s">
        <v>1621</v>
      </c>
      <c r="B84" s="7" t="s">
        <v>658</v>
      </c>
      <c r="C84" s="62" t="s">
        <v>1622</v>
      </c>
      <c r="D84" s="63" t="s">
        <v>582</v>
      </c>
      <c r="E84" s="63" t="s">
        <v>583</v>
      </c>
    </row>
    <row r="85" spans="1:150" s="35" customFormat="1" x14ac:dyDescent="0.2">
      <c r="A85" s="20" t="s">
        <v>1115</v>
      </c>
      <c r="B85" s="7" t="s">
        <v>708</v>
      </c>
      <c r="C85" s="252">
        <v>20.85</v>
      </c>
      <c r="D85" s="253">
        <v>20.85</v>
      </c>
      <c r="E85" s="253"/>
    </row>
    <row r="86" spans="1:150" s="35" customFormat="1" x14ac:dyDescent="0.2">
      <c r="A86" s="254" t="s">
        <v>1387</v>
      </c>
      <c r="B86" s="7" t="s">
        <v>708</v>
      </c>
      <c r="C86" s="252">
        <v>133.13999999999999</v>
      </c>
      <c r="D86" s="253">
        <v>133.13999999999999</v>
      </c>
      <c r="E86" s="253"/>
    </row>
    <row r="87" spans="1:150" s="35" customFormat="1" x14ac:dyDescent="0.2">
      <c r="A87" s="254" t="s">
        <v>1386</v>
      </c>
      <c r="B87" s="7" t="s">
        <v>708</v>
      </c>
      <c r="C87" s="252">
        <v>42.21</v>
      </c>
      <c r="D87" s="253">
        <v>42.21</v>
      </c>
      <c r="E87" s="253"/>
    </row>
    <row r="88" spans="1:150" s="35" customFormat="1" x14ac:dyDescent="0.2">
      <c r="A88" s="20" t="s">
        <v>298</v>
      </c>
      <c r="B88" s="7" t="s">
        <v>708</v>
      </c>
      <c r="C88" s="252">
        <v>64.17</v>
      </c>
      <c r="D88" s="253">
        <v>64.17</v>
      </c>
      <c r="E88" s="253"/>
    </row>
    <row r="89" spans="1:150" s="35" customFormat="1" x14ac:dyDescent="0.2">
      <c r="A89" s="20" t="s">
        <v>297</v>
      </c>
      <c r="B89" s="7" t="s">
        <v>708</v>
      </c>
      <c r="C89" s="252">
        <v>71.94</v>
      </c>
      <c r="D89" s="253">
        <v>71.94</v>
      </c>
      <c r="E89" s="253"/>
    </row>
    <row r="90" spans="1:150" x14ac:dyDescent="0.2">
      <c r="A90" s="6" t="s">
        <v>34</v>
      </c>
      <c r="B90" s="7" t="s">
        <v>708</v>
      </c>
      <c r="C90" s="221">
        <v>590</v>
      </c>
      <c r="D90" s="222">
        <v>590</v>
      </c>
      <c r="E90" s="222"/>
    </row>
    <row r="91" spans="1:150" s="47" customFormat="1" x14ac:dyDescent="0.2">
      <c r="A91" s="498" t="s">
        <v>1613</v>
      </c>
      <c r="B91" s="499"/>
      <c r="C91" s="255">
        <f>SUM(C85:C90)</f>
        <v>922.31</v>
      </c>
      <c r="D91" s="251">
        <f>SUM(D85:D90)</f>
        <v>922.31</v>
      </c>
      <c r="E91" s="251">
        <f>SUM(E85:E90)</f>
        <v>0</v>
      </c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</row>
    <row r="92" spans="1:150" x14ac:dyDescent="0.2">
      <c r="A92" s="505" t="s">
        <v>1412</v>
      </c>
      <c r="B92" s="506"/>
      <c r="C92" s="506"/>
      <c r="D92" s="507"/>
      <c r="E92" s="35"/>
    </row>
    <row r="93" spans="1:150" x14ac:dyDescent="0.2">
      <c r="A93" s="6" t="s">
        <v>1621</v>
      </c>
      <c r="B93" s="7" t="s">
        <v>658</v>
      </c>
      <c r="C93" s="62" t="s">
        <v>1622</v>
      </c>
      <c r="D93" s="63" t="s">
        <v>582</v>
      </c>
      <c r="E93" s="63" t="s">
        <v>583</v>
      </c>
    </row>
    <row r="94" spans="1:150" x14ac:dyDescent="0.2">
      <c r="A94" s="6" t="s">
        <v>763</v>
      </c>
      <c r="B94" s="7" t="s">
        <v>708</v>
      </c>
      <c r="C94" s="7">
        <v>132.61000000000001</v>
      </c>
      <c r="D94" s="153">
        <f>C94</f>
        <v>132.61000000000001</v>
      </c>
      <c r="E94" s="153"/>
    </row>
    <row r="95" spans="1:150" x14ac:dyDescent="0.2">
      <c r="A95" s="6" t="s">
        <v>764</v>
      </c>
      <c r="B95" s="7" t="s">
        <v>708</v>
      </c>
      <c r="C95" s="7">
        <v>136.16</v>
      </c>
      <c r="D95" s="153">
        <f>C95</f>
        <v>136.16</v>
      </c>
      <c r="E95" s="153"/>
    </row>
    <row r="96" spans="1:150" x14ac:dyDescent="0.2">
      <c r="A96" s="6" t="s">
        <v>765</v>
      </c>
      <c r="B96" s="7" t="s">
        <v>708</v>
      </c>
      <c r="C96" s="7">
        <v>130.1</v>
      </c>
      <c r="D96" s="153">
        <f>C96</f>
        <v>130.1</v>
      </c>
      <c r="E96" s="153"/>
    </row>
    <row r="97" spans="1:150" x14ac:dyDescent="0.2">
      <c r="A97" s="6" t="s">
        <v>812</v>
      </c>
      <c r="B97" s="7" t="s">
        <v>708</v>
      </c>
      <c r="C97" s="82">
        <v>35.15</v>
      </c>
      <c r="D97" s="153">
        <f>C97</f>
        <v>35.15</v>
      </c>
      <c r="E97" s="153"/>
    </row>
    <row r="98" spans="1:150" s="47" customFormat="1" x14ac:dyDescent="0.2">
      <c r="A98" s="498" t="s">
        <v>1613</v>
      </c>
      <c r="B98" s="499"/>
      <c r="C98" s="256">
        <f>SUM(C94:C97)</f>
        <v>434.02</v>
      </c>
      <c r="D98" s="257">
        <f>SUM(D94:D97)</f>
        <v>434.02</v>
      </c>
      <c r="E98" s="257">
        <f>SUM(E94:E97)</f>
        <v>0</v>
      </c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/>
      <c r="DX98" s="46"/>
      <c r="DY98" s="46"/>
      <c r="DZ98" s="46"/>
      <c r="EA98" s="46"/>
      <c r="EB98" s="46"/>
      <c r="EC98" s="46"/>
      <c r="ED98" s="46"/>
      <c r="EE98" s="46"/>
      <c r="EF98" s="46"/>
      <c r="EG98" s="46"/>
      <c r="EH98" s="46"/>
      <c r="EI98" s="46"/>
      <c r="EJ98" s="46"/>
      <c r="EK98" s="46"/>
      <c r="EL98" s="46"/>
      <c r="EM98" s="46"/>
      <c r="EN98" s="46"/>
      <c r="EO98" s="46"/>
      <c r="EP98" s="46"/>
      <c r="EQ98" s="46"/>
      <c r="ER98" s="46"/>
      <c r="ES98" s="46"/>
      <c r="ET98" s="46"/>
    </row>
    <row r="99" spans="1:150" x14ac:dyDescent="0.2">
      <c r="A99" s="505" t="s">
        <v>1413</v>
      </c>
      <c r="B99" s="506"/>
      <c r="C99" s="506"/>
      <c r="D99" s="507"/>
      <c r="E99" s="35"/>
    </row>
    <row r="100" spans="1:150" x14ac:dyDescent="0.2">
      <c r="A100" s="6" t="s">
        <v>1621</v>
      </c>
      <c r="B100" s="7" t="s">
        <v>658</v>
      </c>
      <c r="C100" s="62" t="s">
        <v>1622</v>
      </c>
      <c r="D100" s="63" t="s">
        <v>582</v>
      </c>
      <c r="E100" s="63" t="s">
        <v>583</v>
      </c>
    </row>
    <row r="101" spans="1:150" x14ac:dyDescent="0.2">
      <c r="A101" s="230" t="s">
        <v>33</v>
      </c>
      <c r="B101" s="133" t="s">
        <v>708</v>
      </c>
      <c r="C101" s="133">
        <v>91.41</v>
      </c>
      <c r="D101" s="336">
        <v>91.41</v>
      </c>
      <c r="E101" s="336"/>
      <c r="F101" s="328"/>
      <c r="G101" s="328"/>
      <c r="H101" s="328"/>
    </row>
    <row r="102" spans="1:150" x14ac:dyDescent="0.2">
      <c r="A102" s="6" t="s">
        <v>35</v>
      </c>
      <c r="B102" s="7" t="s">
        <v>708</v>
      </c>
      <c r="C102" s="7">
        <v>78.75</v>
      </c>
      <c r="D102" s="153">
        <v>78.75</v>
      </c>
      <c r="E102" s="153"/>
    </row>
    <row r="103" spans="1:150" s="47" customFormat="1" x14ac:dyDescent="0.2">
      <c r="A103" s="498" t="s">
        <v>1613</v>
      </c>
      <c r="B103" s="499"/>
      <c r="C103" s="256">
        <f>SUM(C101:C102)</f>
        <v>170.16</v>
      </c>
      <c r="D103" s="257">
        <f>SUM(D101:D102)</f>
        <v>170.16</v>
      </c>
      <c r="E103" s="257">
        <f>SUM(E101:E102)</f>
        <v>0</v>
      </c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46"/>
    </row>
    <row r="104" spans="1:150" x14ac:dyDescent="0.2">
      <c r="A104" s="505" t="s">
        <v>1414</v>
      </c>
      <c r="B104" s="506"/>
      <c r="C104" s="506"/>
      <c r="D104" s="507"/>
      <c r="E104" s="35"/>
    </row>
    <row r="105" spans="1:150" x14ac:dyDescent="0.2">
      <c r="A105" s="6" t="s">
        <v>1621</v>
      </c>
      <c r="B105" s="7" t="s">
        <v>658</v>
      </c>
      <c r="C105" s="62" t="s">
        <v>1622</v>
      </c>
      <c r="D105" s="63" t="s">
        <v>582</v>
      </c>
      <c r="E105" s="63" t="s">
        <v>583</v>
      </c>
    </row>
    <row r="106" spans="1:150" x14ac:dyDescent="0.2">
      <c r="A106" s="6" t="s">
        <v>33</v>
      </c>
      <c r="B106" s="7" t="s">
        <v>708</v>
      </c>
      <c r="C106" s="7">
        <v>93.02</v>
      </c>
      <c r="D106" s="153">
        <v>93.02</v>
      </c>
      <c r="E106" s="153"/>
    </row>
    <row r="107" spans="1:150" x14ac:dyDescent="0.2">
      <c r="A107" s="6" t="s">
        <v>35</v>
      </c>
      <c r="B107" s="7" t="s">
        <v>708</v>
      </c>
      <c r="C107" s="7">
        <v>61.8</v>
      </c>
      <c r="D107" s="153">
        <f>C107</f>
        <v>61.8</v>
      </c>
      <c r="E107" s="153"/>
    </row>
    <row r="108" spans="1:150" s="47" customFormat="1" x14ac:dyDescent="0.2">
      <c r="A108" s="498" t="s">
        <v>1613</v>
      </c>
      <c r="B108" s="499"/>
      <c r="C108" s="256">
        <f>SUM(C106:C107)</f>
        <v>154.82</v>
      </c>
      <c r="D108" s="257">
        <f>SUM(D106:D107)</f>
        <v>154.82</v>
      </c>
      <c r="E108" s="257">
        <f>SUM(E106:E107)</f>
        <v>0</v>
      </c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  <c r="DX108" s="46"/>
      <c r="DY108" s="46"/>
      <c r="DZ108" s="46"/>
      <c r="EA108" s="46"/>
      <c r="EB108" s="46"/>
      <c r="EC108" s="46"/>
      <c r="ED108" s="46"/>
      <c r="EE108" s="46"/>
      <c r="EF108" s="46"/>
      <c r="EG108" s="46"/>
      <c r="EH108" s="46"/>
      <c r="EI108" s="46"/>
      <c r="EJ108" s="46"/>
      <c r="EK108" s="46"/>
      <c r="EL108" s="46"/>
      <c r="EM108" s="46"/>
      <c r="EN108" s="46"/>
      <c r="EO108" s="46"/>
      <c r="EP108" s="46"/>
      <c r="EQ108" s="46"/>
      <c r="ER108" s="46"/>
      <c r="ES108" s="46"/>
      <c r="ET108" s="46"/>
    </row>
    <row r="109" spans="1:150" x14ac:dyDescent="0.2">
      <c r="A109" s="505" t="s">
        <v>1415</v>
      </c>
      <c r="B109" s="506"/>
      <c r="C109" s="506"/>
      <c r="D109" s="507"/>
      <c r="E109" s="35"/>
    </row>
    <row r="110" spans="1:150" x14ac:dyDescent="0.2">
      <c r="A110" s="6" t="s">
        <v>1621</v>
      </c>
      <c r="B110" s="7" t="s">
        <v>658</v>
      </c>
      <c r="C110" s="62" t="s">
        <v>1622</v>
      </c>
      <c r="D110" s="63" t="s">
        <v>582</v>
      </c>
      <c r="E110" s="63" t="s">
        <v>583</v>
      </c>
    </row>
    <row r="111" spans="1:150" ht="11.25" customHeight="1" x14ac:dyDescent="0.2">
      <c r="A111" s="6" t="s">
        <v>374</v>
      </c>
      <c r="B111" s="7" t="s">
        <v>708</v>
      </c>
      <c r="C111" s="82">
        <v>16</v>
      </c>
      <c r="D111" s="229">
        <v>16</v>
      </c>
      <c r="E111" s="229"/>
    </row>
    <row r="112" spans="1:150" x14ac:dyDescent="0.2">
      <c r="A112" s="6" t="s">
        <v>33</v>
      </c>
      <c r="B112" s="7" t="s">
        <v>708</v>
      </c>
      <c r="C112" s="82">
        <v>183.85</v>
      </c>
      <c r="D112" s="229">
        <v>183.85</v>
      </c>
      <c r="E112" s="229"/>
    </row>
    <row r="113" spans="1:150" s="47" customFormat="1" x14ac:dyDescent="0.2">
      <c r="A113" s="6" t="s">
        <v>35</v>
      </c>
      <c r="B113" s="7" t="s">
        <v>708</v>
      </c>
      <c r="C113" s="82">
        <v>63.6</v>
      </c>
      <c r="D113" s="229">
        <v>63.6</v>
      </c>
      <c r="E113" s="229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</row>
    <row r="114" spans="1:150" ht="12" customHeight="1" x14ac:dyDescent="0.2">
      <c r="A114" s="6" t="s">
        <v>36</v>
      </c>
      <c r="B114" s="7" t="s">
        <v>708</v>
      </c>
      <c r="C114" s="82">
        <f>54.6+27.7</f>
        <v>82.3</v>
      </c>
      <c r="D114" s="229">
        <v>82.3</v>
      </c>
      <c r="E114" s="229"/>
    </row>
    <row r="115" spans="1:150" ht="11.25" customHeight="1" x14ac:dyDescent="0.2">
      <c r="A115" s="258" t="s">
        <v>654</v>
      </c>
      <c r="B115" s="259" t="s">
        <v>708</v>
      </c>
      <c r="C115" s="82">
        <v>30.04</v>
      </c>
      <c r="D115" s="229">
        <v>30.04</v>
      </c>
      <c r="E115" s="229"/>
    </row>
    <row r="116" spans="1:150" ht="11.25" customHeight="1" x14ac:dyDescent="0.2">
      <c r="A116" s="498" t="s">
        <v>1613</v>
      </c>
      <c r="B116" s="499"/>
      <c r="C116" s="256">
        <f>SUM(C111:C115)</f>
        <v>375.79</v>
      </c>
      <c r="D116" s="257">
        <f>SUM(D111:D115)</f>
        <v>375.79</v>
      </c>
      <c r="E116" s="257">
        <f>SUM(E111:E115)</f>
        <v>0</v>
      </c>
    </row>
    <row r="117" spans="1:150" ht="13.5" customHeight="1" x14ac:dyDescent="0.2">
      <c r="A117" s="505" t="s">
        <v>1416</v>
      </c>
      <c r="B117" s="506"/>
      <c r="C117" s="506"/>
      <c r="D117" s="507"/>
      <c r="E117" s="35"/>
    </row>
    <row r="118" spans="1:150" ht="15" customHeight="1" x14ac:dyDescent="0.2">
      <c r="A118" s="6" t="s">
        <v>1621</v>
      </c>
      <c r="B118" s="7" t="s">
        <v>658</v>
      </c>
      <c r="C118" s="62" t="s">
        <v>1622</v>
      </c>
      <c r="D118" s="63" t="s">
        <v>582</v>
      </c>
      <c r="E118" s="63" t="s">
        <v>583</v>
      </c>
      <c r="F118" s="50"/>
    </row>
    <row r="119" spans="1:150" ht="14.25" customHeight="1" x14ac:dyDescent="0.2">
      <c r="A119" s="13" t="s">
        <v>711</v>
      </c>
      <c r="B119" s="133" t="s">
        <v>708</v>
      </c>
      <c r="C119" s="14">
        <v>10.54</v>
      </c>
      <c r="D119" s="21">
        <v>10.54</v>
      </c>
      <c r="E119" s="21"/>
      <c r="F119" s="51"/>
    </row>
    <row r="120" spans="1:150" ht="23.25" customHeight="1" x14ac:dyDescent="0.2">
      <c r="A120" s="13" t="s">
        <v>1511</v>
      </c>
      <c r="B120" s="133" t="s">
        <v>708</v>
      </c>
      <c r="C120" s="14">
        <v>17.66</v>
      </c>
      <c r="D120" s="21">
        <v>17.66</v>
      </c>
      <c r="E120" s="318"/>
    </row>
    <row r="121" spans="1:150" ht="23.25" customHeight="1" x14ac:dyDescent="0.2">
      <c r="A121" s="13" t="s">
        <v>749</v>
      </c>
      <c r="B121" s="133" t="s">
        <v>708</v>
      </c>
      <c r="C121" s="14">
        <v>9.9</v>
      </c>
      <c r="D121" s="21">
        <v>9.9</v>
      </c>
      <c r="E121" s="21"/>
    </row>
    <row r="122" spans="1:150" s="14" customFormat="1" x14ac:dyDescent="0.2">
      <c r="A122" s="498" t="s">
        <v>1613</v>
      </c>
      <c r="B122" s="499"/>
      <c r="C122" s="256">
        <f>SUM(C119:C121)</f>
        <v>38.1</v>
      </c>
      <c r="D122" s="257">
        <f>SUM(D119:D121)</f>
        <v>38.1</v>
      </c>
      <c r="E122" s="257">
        <f>SUM(E119:E121)</f>
        <v>0</v>
      </c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</row>
    <row r="123" spans="1:150" s="14" customFormat="1" x14ac:dyDescent="0.2">
      <c r="A123" s="260"/>
      <c r="B123" s="261"/>
      <c r="C123" s="262"/>
      <c r="D123" s="263"/>
      <c r="E123" s="263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  <c r="DQ123" s="35"/>
      <c r="DR123" s="35"/>
      <c r="DS123" s="35"/>
      <c r="DT123" s="35"/>
      <c r="DU123" s="35"/>
      <c r="DV123" s="35"/>
      <c r="DW123" s="35"/>
      <c r="DX123" s="35"/>
      <c r="DY123" s="35"/>
      <c r="DZ123" s="35"/>
      <c r="EA123" s="35"/>
      <c r="EB123" s="35"/>
      <c r="EC123" s="35"/>
      <c r="ED123" s="35"/>
      <c r="EE123" s="35"/>
      <c r="EF123" s="35"/>
      <c r="EG123" s="35"/>
      <c r="EH123" s="35"/>
      <c r="EI123" s="35"/>
      <c r="EJ123" s="35"/>
      <c r="EK123" s="35"/>
      <c r="EL123" s="35"/>
      <c r="EM123" s="35"/>
      <c r="EN123" s="35"/>
      <c r="EO123" s="35"/>
      <c r="EP123" s="35"/>
      <c r="EQ123" s="35"/>
      <c r="ER123" s="35"/>
      <c r="ES123" s="35"/>
      <c r="ET123" s="35"/>
    </row>
    <row r="124" spans="1:150" s="14" customFormat="1" x14ac:dyDescent="0.2">
      <c r="A124" s="513" t="s">
        <v>372</v>
      </c>
      <c r="B124" s="514"/>
      <c r="C124" s="514"/>
      <c r="D124" s="51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</row>
    <row r="125" spans="1:150" s="14" customFormat="1" x14ac:dyDescent="0.2">
      <c r="A125" s="6" t="s">
        <v>1621</v>
      </c>
      <c r="B125" s="7" t="s">
        <v>658</v>
      </c>
      <c r="C125" s="62" t="s">
        <v>1622</v>
      </c>
      <c r="D125" s="63" t="s">
        <v>582</v>
      </c>
      <c r="E125" s="63" t="s">
        <v>583</v>
      </c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  <c r="EL125" s="35"/>
      <c r="EM125" s="35"/>
      <c r="EN125" s="35"/>
      <c r="EO125" s="35"/>
      <c r="EP125" s="35"/>
      <c r="EQ125" s="35"/>
      <c r="ER125" s="35"/>
      <c r="ES125" s="35"/>
      <c r="ET125" s="35"/>
    </row>
    <row r="126" spans="1:150" s="14" customFormat="1" x14ac:dyDescent="0.2">
      <c r="A126" s="264" t="s">
        <v>1464</v>
      </c>
      <c r="B126" s="265" t="s">
        <v>373</v>
      </c>
      <c r="C126" s="82">
        <v>27.24</v>
      </c>
      <c r="D126" s="266">
        <f>C126</f>
        <v>27.24</v>
      </c>
      <c r="E126" s="266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</row>
    <row r="127" spans="1:150" s="14" customFormat="1" x14ac:dyDescent="0.2">
      <c r="A127" s="264" t="s">
        <v>1465</v>
      </c>
      <c r="B127" s="265" t="s">
        <v>373</v>
      </c>
      <c r="C127" s="82">
        <v>79.400000000000006</v>
      </c>
      <c r="D127" s="266">
        <f>C127</f>
        <v>79.400000000000006</v>
      </c>
      <c r="E127" s="266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  <c r="ED127" s="35"/>
      <c r="EE127" s="35"/>
      <c r="EF127" s="35"/>
      <c r="EG127" s="35"/>
      <c r="EH127" s="35"/>
      <c r="EI127" s="35"/>
      <c r="EJ127" s="35"/>
      <c r="EK127" s="35"/>
      <c r="EL127" s="35"/>
      <c r="EM127" s="35"/>
      <c r="EN127" s="35"/>
      <c r="EO127" s="35"/>
      <c r="EP127" s="35"/>
      <c r="EQ127" s="35"/>
      <c r="ER127" s="35"/>
      <c r="ES127" s="35"/>
      <c r="ET127" s="35"/>
    </row>
    <row r="128" spans="1:150" s="14" customFormat="1" x14ac:dyDescent="0.2">
      <c r="A128" s="264" t="s">
        <v>1466</v>
      </c>
      <c r="B128" s="265" t="s">
        <v>373</v>
      </c>
      <c r="C128" s="82">
        <v>63.41</v>
      </c>
      <c r="D128" s="266">
        <f>C128</f>
        <v>63.41</v>
      </c>
      <c r="E128" s="266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  <c r="ED128" s="35"/>
      <c r="EE128" s="35"/>
      <c r="EF128" s="35"/>
      <c r="EG128" s="35"/>
      <c r="EH128" s="35"/>
      <c r="EI128" s="35"/>
      <c r="EJ128" s="35"/>
      <c r="EK128" s="35"/>
      <c r="EL128" s="35"/>
      <c r="EM128" s="35"/>
      <c r="EN128" s="35"/>
      <c r="EO128" s="35"/>
      <c r="EP128" s="35"/>
      <c r="EQ128" s="35"/>
      <c r="ER128" s="35"/>
      <c r="ES128" s="35"/>
      <c r="ET128" s="35"/>
    </row>
    <row r="129" spans="1:152" s="14" customFormat="1" x14ac:dyDescent="0.2">
      <c r="A129" s="267" t="s">
        <v>1613</v>
      </c>
      <c r="B129" s="265"/>
      <c r="C129" s="268">
        <f>SUM(C126:C128)</f>
        <v>170.05</v>
      </c>
      <c r="D129" s="269">
        <f>SUM(D126:D128)</f>
        <v>170.05</v>
      </c>
      <c r="E129" s="269">
        <f>SUM(E126:E128)</f>
        <v>0</v>
      </c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5"/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/>
      <c r="DP129" s="35"/>
      <c r="DQ129" s="35"/>
      <c r="DR129" s="35"/>
      <c r="DS129" s="35"/>
      <c r="DT129" s="35"/>
      <c r="DU129" s="35"/>
      <c r="DV129" s="35"/>
      <c r="DW129" s="35"/>
      <c r="DX129" s="35"/>
      <c r="DY129" s="35"/>
      <c r="DZ129" s="35"/>
      <c r="EA129" s="35"/>
      <c r="EB129" s="35"/>
      <c r="EC129" s="35"/>
      <c r="ED129" s="35"/>
      <c r="EE129" s="35"/>
      <c r="EF129" s="35"/>
      <c r="EG129" s="35"/>
      <c r="EH129" s="35"/>
      <c r="EI129" s="35"/>
      <c r="EJ129" s="35"/>
      <c r="EK129" s="35"/>
      <c r="EL129" s="35"/>
      <c r="EM129" s="35"/>
      <c r="EN129" s="35"/>
      <c r="EO129" s="35"/>
      <c r="EP129" s="35"/>
      <c r="EQ129" s="35"/>
      <c r="ER129" s="35"/>
      <c r="ES129" s="35"/>
      <c r="ET129" s="35"/>
    </row>
    <row r="130" spans="1:152" s="14" customFormat="1" x14ac:dyDescent="0.2">
      <c r="A130" s="270"/>
      <c r="B130" s="271"/>
      <c r="C130" s="272"/>
      <c r="D130" s="273"/>
      <c r="E130" s="273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35"/>
      <c r="EK130" s="35"/>
      <c r="EL130" s="35"/>
      <c r="EM130" s="35"/>
      <c r="EN130" s="35"/>
      <c r="EO130" s="35"/>
      <c r="EP130" s="35"/>
      <c r="EQ130" s="35"/>
      <c r="ER130" s="35"/>
      <c r="ES130" s="35"/>
      <c r="ET130" s="35"/>
    </row>
    <row r="131" spans="1:152" s="14" customFormat="1" x14ac:dyDescent="0.2">
      <c r="A131" s="505" t="s">
        <v>1113</v>
      </c>
      <c r="B131" s="506"/>
      <c r="C131" s="506"/>
      <c r="D131" s="507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  <c r="DX131" s="35"/>
      <c r="DY131" s="35"/>
      <c r="DZ131" s="35"/>
      <c r="EA131" s="35"/>
      <c r="EB131" s="35"/>
      <c r="EC131" s="35"/>
      <c r="ED131" s="35"/>
      <c r="EE131" s="35"/>
      <c r="EF131" s="35"/>
      <c r="EG131" s="35"/>
      <c r="EH131" s="35"/>
      <c r="EI131" s="35"/>
      <c r="EJ131" s="35"/>
      <c r="EK131" s="35"/>
      <c r="EL131" s="35"/>
      <c r="EM131" s="35"/>
      <c r="EN131" s="35"/>
      <c r="EO131" s="35"/>
      <c r="EP131" s="35"/>
      <c r="EQ131" s="35"/>
      <c r="ER131" s="35"/>
      <c r="ES131" s="35"/>
      <c r="ET131" s="35"/>
    </row>
    <row r="132" spans="1:152" s="14" customFormat="1" x14ac:dyDescent="0.2">
      <c r="A132" s="6" t="s">
        <v>1621</v>
      </c>
      <c r="B132" s="7" t="s">
        <v>658</v>
      </c>
      <c r="C132" s="62" t="s">
        <v>1622</v>
      </c>
      <c r="D132" s="63" t="s">
        <v>582</v>
      </c>
      <c r="E132" s="63" t="s">
        <v>583</v>
      </c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  <c r="DD132" s="35"/>
      <c r="DE132" s="35"/>
      <c r="DF132" s="35"/>
      <c r="DG132" s="35"/>
      <c r="DH132" s="35"/>
      <c r="DI132" s="35"/>
      <c r="DJ132" s="35"/>
      <c r="DK132" s="35"/>
      <c r="DL132" s="35"/>
      <c r="DM132" s="35"/>
      <c r="DN132" s="35"/>
      <c r="DO132" s="35"/>
      <c r="DP132" s="35"/>
      <c r="DQ132" s="35"/>
      <c r="DR132" s="35"/>
      <c r="DS132" s="35"/>
      <c r="DT132" s="35"/>
      <c r="DU132" s="35"/>
      <c r="DV132" s="35"/>
      <c r="DW132" s="35"/>
      <c r="DX132" s="35"/>
      <c r="DY132" s="35"/>
      <c r="DZ132" s="35"/>
      <c r="EA132" s="35"/>
      <c r="EB132" s="35"/>
      <c r="EC132" s="35"/>
      <c r="ED132" s="35"/>
      <c r="EE132" s="35"/>
      <c r="EF132" s="35"/>
      <c r="EG132" s="35"/>
      <c r="EH132" s="35"/>
      <c r="EI132" s="35"/>
      <c r="EJ132" s="35"/>
      <c r="EK132" s="35"/>
      <c r="EL132" s="35"/>
      <c r="EM132" s="35"/>
      <c r="EN132" s="35"/>
      <c r="EO132" s="35"/>
      <c r="EP132" s="35"/>
      <c r="EQ132" s="35"/>
      <c r="ER132" s="35"/>
      <c r="ES132" s="35"/>
      <c r="ET132" s="35"/>
    </row>
    <row r="133" spans="1:152" s="14" customFormat="1" x14ac:dyDescent="0.2">
      <c r="A133" s="274" t="s">
        <v>1110</v>
      </c>
      <c r="B133" s="133" t="s">
        <v>708</v>
      </c>
      <c r="C133" s="81">
        <v>52.56</v>
      </c>
      <c r="D133" s="275">
        <f>C133</f>
        <v>52.56</v>
      </c>
      <c r="E133" s="27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  <c r="CS133" s="35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/>
      <c r="DP133" s="35"/>
      <c r="DQ133" s="35"/>
      <c r="DR133" s="35"/>
      <c r="DS133" s="35"/>
      <c r="DT133" s="35"/>
      <c r="DU133" s="35"/>
      <c r="DV133" s="35"/>
      <c r="DW133" s="35"/>
      <c r="DX133" s="35"/>
      <c r="DY133" s="35"/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35"/>
      <c r="EL133" s="35"/>
      <c r="EM133" s="35"/>
      <c r="EN133" s="35"/>
      <c r="EO133" s="35"/>
      <c r="EP133" s="35"/>
      <c r="EQ133" s="35"/>
      <c r="ER133" s="35"/>
      <c r="ES133" s="35"/>
      <c r="ET133" s="35"/>
    </row>
    <row r="134" spans="1:152" s="14" customFormat="1" x14ac:dyDescent="0.2">
      <c r="A134" s="274" t="s">
        <v>1111</v>
      </c>
      <c r="B134" s="133" t="s">
        <v>708</v>
      </c>
      <c r="C134" s="14">
        <v>41.1</v>
      </c>
      <c r="D134" s="275">
        <f>C134</f>
        <v>41.1</v>
      </c>
      <c r="E134" s="27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  <c r="DD134" s="35"/>
      <c r="DE134" s="35"/>
      <c r="DF134" s="35"/>
      <c r="DG134" s="35"/>
      <c r="DH134" s="35"/>
      <c r="DI134" s="35"/>
      <c r="DJ134" s="35"/>
      <c r="DK134" s="35"/>
      <c r="DL134" s="35"/>
      <c r="DM134" s="35"/>
      <c r="DN134" s="35"/>
      <c r="DO134" s="35"/>
      <c r="DP134" s="35"/>
      <c r="DQ134" s="35"/>
      <c r="DR134" s="35"/>
      <c r="DS134" s="35"/>
      <c r="DT134" s="35"/>
      <c r="DU134" s="35"/>
      <c r="DV134" s="35"/>
      <c r="DW134" s="35"/>
      <c r="DX134" s="35"/>
      <c r="DY134" s="35"/>
      <c r="DZ134" s="35"/>
      <c r="EA134" s="35"/>
      <c r="EB134" s="35"/>
      <c r="EC134" s="35"/>
      <c r="ED134" s="35"/>
      <c r="EE134" s="35"/>
      <c r="EF134" s="35"/>
      <c r="EG134" s="35"/>
      <c r="EH134" s="35"/>
      <c r="EI134" s="35"/>
      <c r="EJ134" s="35"/>
      <c r="EK134" s="35"/>
      <c r="EL134" s="35"/>
      <c r="EM134" s="35"/>
      <c r="EN134" s="35"/>
      <c r="EO134" s="35"/>
      <c r="EP134" s="35"/>
      <c r="EQ134" s="35"/>
      <c r="ER134" s="35"/>
      <c r="ES134" s="35"/>
      <c r="ET134" s="35"/>
    </row>
    <row r="135" spans="1:152" s="48" customFormat="1" x14ac:dyDescent="0.2">
      <c r="A135" s="274" t="s">
        <v>1112</v>
      </c>
      <c r="B135" s="133" t="s">
        <v>708</v>
      </c>
      <c r="C135" s="14">
        <v>41.7</v>
      </c>
      <c r="D135" s="275">
        <f>C135</f>
        <v>41.7</v>
      </c>
      <c r="E135" s="275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J135" s="46"/>
      <c r="BK135" s="46"/>
      <c r="BL135" s="46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</row>
    <row r="136" spans="1:152" s="54" customFormat="1" x14ac:dyDescent="0.2">
      <c r="A136" s="498" t="s">
        <v>1613</v>
      </c>
      <c r="B136" s="499"/>
      <c r="C136" s="256">
        <f>SUM(C133:C135)</f>
        <v>135.36000000000001</v>
      </c>
      <c r="D136" s="257">
        <f>SUM(D133:D135)</f>
        <v>135.36000000000001</v>
      </c>
      <c r="E136" s="257">
        <f>SUM(E133:E135)</f>
        <v>0</v>
      </c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/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2"/>
      <c r="CK136" s="52"/>
      <c r="CL136" s="52"/>
      <c r="CM136" s="52"/>
      <c r="CN136" s="52"/>
      <c r="CO136" s="52"/>
      <c r="CP136" s="52"/>
      <c r="CQ136" s="52"/>
      <c r="CR136" s="52"/>
      <c r="CS136" s="52"/>
      <c r="CT136" s="52"/>
      <c r="CU136" s="52"/>
      <c r="CV136" s="52"/>
      <c r="CW136" s="52"/>
      <c r="CX136" s="52"/>
      <c r="CY136" s="52"/>
      <c r="CZ136" s="52"/>
      <c r="DA136" s="52"/>
      <c r="DB136" s="52"/>
      <c r="DC136" s="52"/>
      <c r="DD136" s="52"/>
      <c r="DE136" s="52"/>
      <c r="DF136" s="52"/>
      <c r="DG136" s="52"/>
      <c r="DH136" s="52"/>
      <c r="DI136" s="52"/>
      <c r="DJ136" s="52"/>
      <c r="DK136" s="52"/>
      <c r="DL136" s="52"/>
      <c r="DM136" s="52"/>
      <c r="DN136" s="52"/>
      <c r="DO136" s="52"/>
      <c r="DP136" s="52"/>
      <c r="DQ136" s="52"/>
      <c r="DR136" s="52"/>
      <c r="DS136" s="52"/>
      <c r="DT136" s="52"/>
      <c r="DU136" s="52"/>
      <c r="DV136" s="52"/>
      <c r="DW136" s="52"/>
      <c r="DX136" s="52"/>
      <c r="DY136" s="52"/>
      <c r="DZ136" s="52"/>
      <c r="EA136" s="52"/>
      <c r="EB136" s="52"/>
      <c r="EC136" s="52"/>
      <c r="ED136" s="52"/>
      <c r="EE136" s="52"/>
      <c r="EF136" s="52"/>
      <c r="EG136" s="52"/>
      <c r="EH136" s="52"/>
      <c r="EI136" s="52"/>
      <c r="EJ136" s="52"/>
      <c r="EK136" s="52"/>
      <c r="EL136" s="52"/>
      <c r="EM136" s="52"/>
      <c r="EN136" s="52"/>
      <c r="EO136" s="52"/>
      <c r="EP136" s="52"/>
      <c r="EQ136" s="52"/>
      <c r="ER136" s="52"/>
      <c r="ES136" s="52"/>
      <c r="ET136" s="52"/>
      <c r="EU136" s="53"/>
      <c r="EV136" s="53"/>
    </row>
    <row r="137" spans="1:152" s="54" customFormat="1" x14ac:dyDescent="0.2">
      <c r="A137" s="505" t="s">
        <v>32</v>
      </c>
      <c r="B137" s="506"/>
      <c r="C137" s="506"/>
      <c r="D137" s="507"/>
      <c r="E137" s="52"/>
      <c r="F137" s="55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2"/>
      <c r="BT137" s="52"/>
      <c r="BU137" s="52"/>
      <c r="BV137" s="52"/>
      <c r="BW137" s="52"/>
      <c r="BX137" s="52"/>
      <c r="BY137" s="52"/>
      <c r="BZ137" s="52"/>
      <c r="CA137" s="52"/>
      <c r="CB137" s="52"/>
      <c r="CC137" s="52"/>
      <c r="CD137" s="52"/>
      <c r="CE137" s="52"/>
      <c r="CF137" s="52"/>
      <c r="CG137" s="52"/>
      <c r="CH137" s="52"/>
      <c r="CI137" s="52"/>
      <c r="CJ137" s="52"/>
      <c r="CK137" s="52"/>
      <c r="CL137" s="52"/>
      <c r="CM137" s="52"/>
      <c r="CN137" s="52"/>
      <c r="CO137" s="52"/>
      <c r="CP137" s="52"/>
      <c r="CQ137" s="52"/>
      <c r="CR137" s="52"/>
      <c r="CS137" s="52"/>
      <c r="CT137" s="52"/>
      <c r="CU137" s="52"/>
      <c r="CV137" s="52"/>
      <c r="CW137" s="52"/>
      <c r="CX137" s="52"/>
      <c r="CY137" s="52"/>
      <c r="CZ137" s="52"/>
      <c r="DA137" s="52"/>
      <c r="DB137" s="52"/>
      <c r="DC137" s="52"/>
      <c r="DD137" s="52"/>
      <c r="DE137" s="52"/>
      <c r="DF137" s="52"/>
      <c r="DG137" s="52"/>
      <c r="DH137" s="52"/>
      <c r="DI137" s="52"/>
      <c r="DJ137" s="52"/>
      <c r="DK137" s="52"/>
      <c r="DL137" s="52"/>
      <c r="DM137" s="52"/>
      <c r="DN137" s="52"/>
      <c r="DO137" s="52"/>
      <c r="DP137" s="52"/>
      <c r="DQ137" s="52"/>
      <c r="DR137" s="52"/>
      <c r="DS137" s="52"/>
      <c r="DT137" s="52"/>
      <c r="DU137" s="52"/>
      <c r="DV137" s="52"/>
      <c r="DW137" s="52"/>
      <c r="DX137" s="52"/>
      <c r="DY137" s="52"/>
      <c r="DZ137" s="52"/>
      <c r="EA137" s="52"/>
      <c r="EB137" s="52"/>
      <c r="EC137" s="52"/>
      <c r="ED137" s="52"/>
      <c r="EE137" s="52"/>
      <c r="EF137" s="52"/>
      <c r="EG137" s="52"/>
      <c r="EH137" s="52"/>
      <c r="EI137" s="52"/>
      <c r="EJ137" s="52"/>
      <c r="EK137" s="52"/>
      <c r="EL137" s="52"/>
      <c r="EM137" s="52"/>
      <c r="EN137" s="52"/>
      <c r="EO137" s="52"/>
      <c r="EP137" s="52"/>
      <c r="EQ137" s="52"/>
      <c r="ER137" s="52"/>
      <c r="ES137" s="52"/>
      <c r="ET137" s="52"/>
      <c r="EU137" s="53"/>
      <c r="EV137" s="53"/>
    </row>
    <row r="138" spans="1:152" s="54" customFormat="1" x14ac:dyDescent="0.2">
      <c r="A138" s="6" t="s">
        <v>1621</v>
      </c>
      <c r="B138" s="7" t="s">
        <v>658</v>
      </c>
      <c r="C138" s="66" t="s">
        <v>1622</v>
      </c>
      <c r="D138" s="63" t="s">
        <v>582</v>
      </c>
      <c r="E138" s="63" t="s">
        <v>583</v>
      </c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52"/>
      <c r="BN138" s="52"/>
      <c r="BO138" s="52"/>
      <c r="BP138" s="52"/>
      <c r="BQ138" s="52"/>
      <c r="BR138" s="52"/>
      <c r="BS138" s="52"/>
      <c r="BT138" s="52"/>
      <c r="BU138" s="52"/>
      <c r="BV138" s="52"/>
      <c r="BW138" s="52"/>
      <c r="BX138" s="52"/>
      <c r="BY138" s="52"/>
      <c r="BZ138" s="52"/>
      <c r="CA138" s="52"/>
      <c r="CB138" s="52"/>
      <c r="CC138" s="52"/>
      <c r="CD138" s="52"/>
      <c r="CE138" s="52"/>
      <c r="CF138" s="52"/>
      <c r="CG138" s="52"/>
      <c r="CH138" s="52"/>
      <c r="CI138" s="52"/>
      <c r="CJ138" s="52"/>
      <c r="CK138" s="52"/>
      <c r="CL138" s="52"/>
      <c r="CM138" s="52"/>
      <c r="CN138" s="52"/>
      <c r="CO138" s="52"/>
      <c r="CP138" s="52"/>
      <c r="CQ138" s="52"/>
      <c r="CR138" s="52"/>
      <c r="CS138" s="52"/>
      <c r="CT138" s="52"/>
      <c r="CU138" s="52"/>
      <c r="CV138" s="52"/>
      <c r="CW138" s="52"/>
      <c r="CX138" s="52"/>
      <c r="CY138" s="52"/>
      <c r="CZ138" s="52"/>
      <c r="DA138" s="52"/>
      <c r="DB138" s="52"/>
      <c r="DC138" s="52"/>
      <c r="DD138" s="52"/>
      <c r="DE138" s="52"/>
      <c r="DF138" s="52"/>
      <c r="DG138" s="52"/>
      <c r="DH138" s="52"/>
      <c r="DI138" s="52"/>
      <c r="DJ138" s="52"/>
      <c r="DK138" s="52"/>
      <c r="DL138" s="52"/>
      <c r="DM138" s="52"/>
      <c r="DN138" s="52"/>
      <c r="DO138" s="52"/>
      <c r="DP138" s="52"/>
      <c r="DQ138" s="52"/>
      <c r="DR138" s="52"/>
      <c r="DS138" s="52"/>
      <c r="DT138" s="52"/>
      <c r="DU138" s="52"/>
      <c r="DV138" s="52"/>
      <c r="DW138" s="52"/>
      <c r="DX138" s="52"/>
      <c r="DY138" s="52"/>
      <c r="DZ138" s="52"/>
      <c r="EA138" s="52"/>
      <c r="EB138" s="52"/>
      <c r="EC138" s="52"/>
      <c r="ED138" s="52"/>
      <c r="EE138" s="52"/>
      <c r="EF138" s="52"/>
      <c r="EG138" s="52"/>
      <c r="EH138" s="52"/>
      <c r="EI138" s="52"/>
      <c r="EJ138" s="52"/>
      <c r="EK138" s="52"/>
      <c r="EL138" s="52"/>
      <c r="EM138" s="52"/>
      <c r="EN138" s="52"/>
      <c r="EO138" s="52"/>
      <c r="EP138" s="52"/>
      <c r="EQ138" s="52"/>
      <c r="ER138" s="52"/>
      <c r="ES138" s="52"/>
      <c r="ET138" s="52"/>
      <c r="EU138" s="53"/>
      <c r="EV138" s="53"/>
    </row>
    <row r="139" spans="1:152" s="54" customFormat="1" x14ac:dyDescent="0.2">
      <c r="A139" s="274" t="s">
        <v>688</v>
      </c>
      <c r="B139" s="133" t="s">
        <v>708</v>
      </c>
      <c r="C139" s="81">
        <v>61.17</v>
      </c>
      <c r="D139" s="275">
        <v>61.17</v>
      </c>
      <c r="E139" s="275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  <c r="BR139" s="52"/>
      <c r="BS139" s="52"/>
      <c r="BT139" s="52"/>
      <c r="BU139" s="52"/>
      <c r="BV139" s="52"/>
      <c r="BW139" s="52"/>
      <c r="BX139" s="52"/>
      <c r="BY139" s="52"/>
      <c r="BZ139" s="52"/>
      <c r="CA139" s="52"/>
      <c r="CB139" s="52"/>
      <c r="CC139" s="52"/>
      <c r="CD139" s="52"/>
      <c r="CE139" s="52"/>
      <c r="CF139" s="52"/>
      <c r="CG139" s="52"/>
      <c r="CH139" s="52"/>
      <c r="CI139" s="52"/>
      <c r="CJ139" s="52"/>
      <c r="CK139" s="52"/>
      <c r="CL139" s="52"/>
      <c r="CM139" s="52"/>
      <c r="CN139" s="52"/>
      <c r="CO139" s="52"/>
      <c r="CP139" s="52"/>
      <c r="CQ139" s="52"/>
      <c r="CR139" s="52"/>
      <c r="CS139" s="52"/>
      <c r="CT139" s="52"/>
      <c r="CU139" s="52"/>
      <c r="CV139" s="52"/>
      <c r="CW139" s="52"/>
      <c r="CX139" s="52"/>
      <c r="CY139" s="52"/>
      <c r="CZ139" s="52"/>
      <c r="DA139" s="52"/>
      <c r="DB139" s="52"/>
      <c r="DC139" s="52"/>
      <c r="DD139" s="52"/>
      <c r="DE139" s="52"/>
      <c r="DF139" s="52"/>
      <c r="DG139" s="52"/>
      <c r="DH139" s="52"/>
      <c r="DI139" s="52"/>
      <c r="DJ139" s="52"/>
      <c r="DK139" s="52"/>
      <c r="DL139" s="52"/>
      <c r="DM139" s="52"/>
      <c r="DN139" s="52"/>
      <c r="DO139" s="52"/>
      <c r="DP139" s="52"/>
      <c r="DQ139" s="52"/>
      <c r="DR139" s="52"/>
      <c r="DS139" s="52"/>
      <c r="DT139" s="52"/>
      <c r="DU139" s="52"/>
      <c r="DV139" s="52"/>
      <c r="DW139" s="52"/>
      <c r="DX139" s="52"/>
      <c r="DY139" s="52"/>
      <c r="DZ139" s="52"/>
      <c r="EA139" s="52"/>
      <c r="EB139" s="52"/>
      <c r="EC139" s="52"/>
      <c r="ED139" s="52"/>
      <c r="EE139" s="52"/>
      <c r="EF139" s="52"/>
      <c r="EG139" s="52"/>
      <c r="EH139" s="52"/>
      <c r="EI139" s="52"/>
      <c r="EJ139" s="52"/>
      <c r="EK139" s="52"/>
      <c r="EL139" s="52"/>
      <c r="EM139" s="52"/>
      <c r="EN139" s="52"/>
      <c r="EO139" s="52"/>
      <c r="EP139" s="52"/>
      <c r="EQ139" s="52"/>
      <c r="ER139" s="52"/>
      <c r="ES139" s="52"/>
      <c r="ET139" s="52"/>
      <c r="EU139" s="53"/>
      <c r="EV139" s="53"/>
    </row>
    <row r="140" spans="1:152" s="54" customFormat="1" x14ac:dyDescent="0.2">
      <c r="A140" s="274" t="s">
        <v>689</v>
      </c>
      <c r="B140" s="133" t="s">
        <v>708</v>
      </c>
      <c r="C140" s="14">
        <v>62.98</v>
      </c>
      <c r="D140" s="21">
        <v>62.98</v>
      </c>
      <c r="E140" s="21"/>
      <c r="F140" s="56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2"/>
      <c r="BT140" s="52"/>
      <c r="BU140" s="52"/>
      <c r="BV140" s="52"/>
      <c r="BW140" s="52"/>
      <c r="BX140" s="52"/>
      <c r="BY140" s="52"/>
      <c r="BZ140" s="52"/>
      <c r="CA140" s="52"/>
      <c r="CB140" s="52"/>
      <c r="CC140" s="52"/>
      <c r="CD140" s="52"/>
      <c r="CE140" s="52"/>
      <c r="CF140" s="52"/>
      <c r="CG140" s="52"/>
      <c r="CH140" s="52"/>
      <c r="CI140" s="52"/>
      <c r="CJ140" s="52"/>
      <c r="CK140" s="52"/>
      <c r="CL140" s="52"/>
      <c r="CM140" s="52"/>
      <c r="CN140" s="52"/>
      <c r="CO140" s="52"/>
      <c r="CP140" s="52"/>
      <c r="CQ140" s="52"/>
      <c r="CR140" s="52"/>
      <c r="CS140" s="52"/>
      <c r="CT140" s="52"/>
      <c r="CU140" s="52"/>
      <c r="CV140" s="52"/>
      <c r="CW140" s="52"/>
      <c r="CX140" s="52"/>
      <c r="CY140" s="52"/>
      <c r="CZ140" s="52"/>
      <c r="DA140" s="52"/>
      <c r="DB140" s="52"/>
      <c r="DC140" s="52"/>
      <c r="DD140" s="52"/>
      <c r="DE140" s="52"/>
      <c r="DF140" s="52"/>
      <c r="DG140" s="52"/>
      <c r="DH140" s="52"/>
      <c r="DI140" s="52"/>
      <c r="DJ140" s="52"/>
      <c r="DK140" s="52"/>
      <c r="DL140" s="52"/>
      <c r="DM140" s="52"/>
      <c r="DN140" s="52"/>
      <c r="DO140" s="52"/>
      <c r="DP140" s="52"/>
      <c r="DQ140" s="52"/>
      <c r="DR140" s="52"/>
      <c r="DS140" s="52"/>
      <c r="DT140" s="52"/>
      <c r="DU140" s="52"/>
      <c r="DV140" s="52"/>
      <c r="DW140" s="52"/>
      <c r="DX140" s="52"/>
      <c r="DY140" s="52"/>
      <c r="DZ140" s="52"/>
      <c r="EA140" s="52"/>
      <c r="EB140" s="52"/>
      <c r="EC140" s="52"/>
      <c r="ED140" s="52"/>
      <c r="EE140" s="52"/>
      <c r="EF140" s="52"/>
      <c r="EG140" s="52"/>
      <c r="EH140" s="52"/>
      <c r="EI140" s="52"/>
      <c r="EJ140" s="52"/>
      <c r="EK140" s="52"/>
      <c r="EL140" s="52"/>
      <c r="EM140" s="52"/>
      <c r="EN140" s="52"/>
      <c r="EO140" s="52"/>
      <c r="EP140" s="52"/>
      <c r="EQ140" s="52"/>
      <c r="ER140" s="52"/>
      <c r="ES140" s="52"/>
      <c r="ET140" s="52"/>
      <c r="EU140" s="53"/>
      <c r="EV140" s="53"/>
    </row>
    <row r="141" spans="1:152" s="54" customFormat="1" x14ac:dyDescent="0.2">
      <c r="A141" s="508" t="s">
        <v>1613</v>
      </c>
      <c r="B141" s="509"/>
      <c r="C141" s="276">
        <f>SUM(C138:C140)</f>
        <v>124.15</v>
      </c>
      <c r="D141" s="277">
        <f>SUM(D139:D140)</f>
        <v>124.15</v>
      </c>
      <c r="E141" s="277">
        <f>SUM(E139:E140)</f>
        <v>0</v>
      </c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  <c r="BR141" s="52"/>
      <c r="BS141" s="52"/>
      <c r="BT141" s="52"/>
      <c r="BU141" s="52"/>
      <c r="BV141" s="52"/>
      <c r="BW141" s="52"/>
      <c r="BX141" s="52"/>
      <c r="BY141" s="52"/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52"/>
      <c r="CK141" s="52"/>
      <c r="CL141" s="52"/>
      <c r="CM141" s="52"/>
      <c r="CN141" s="52"/>
      <c r="CO141" s="52"/>
      <c r="CP141" s="52"/>
      <c r="CQ141" s="52"/>
      <c r="CR141" s="52"/>
      <c r="CS141" s="52"/>
      <c r="CT141" s="52"/>
      <c r="CU141" s="52"/>
      <c r="CV141" s="52"/>
      <c r="CW141" s="52"/>
      <c r="CX141" s="52"/>
      <c r="CY141" s="52"/>
      <c r="CZ141" s="52"/>
      <c r="DA141" s="52"/>
      <c r="DB141" s="52"/>
      <c r="DC141" s="52"/>
      <c r="DD141" s="52"/>
      <c r="DE141" s="52"/>
      <c r="DF141" s="52"/>
      <c r="DG141" s="52"/>
      <c r="DH141" s="52"/>
      <c r="DI141" s="52"/>
      <c r="DJ141" s="52"/>
      <c r="DK141" s="52"/>
      <c r="DL141" s="52"/>
      <c r="DM141" s="52"/>
      <c r="DN141" s="52"/>
      <c r="DO141" s="52"/>
      <c r="DP141" s="52"/>
      <c r="DQ141" s="52"/>
      <c r="DR141" s="52"/>
      <c r="DS141" s="52"/>
      <c r="DT141" s="52"/>
      <c r="DU141" s="52"/>
      <c r="DV141" s="52"/>
      <c r="DW141" s="52"/>
      <c r="DX141" s="52"/>
      <c r="DY141" s="52"/>
      <c r="DZ141" s="52"/>
      <c r="EA141" s="52"/>
      <c r="EB141" s="52"/>
      <c r="EC141" s="52"/>
      <c r="ED141" s="52"/>
      <c r="EE141" s="52"/>
      <c r="EF141" s="52"/>
      <c r="EG141" s="52"/>
      <c r="EH141" s="52"/>
      <c r="EI141" s="52"/>
      <c r="EJ141" s="52"/>
      <c r="EK141" s="52"/>
      <c r="EL141" s="52"/>
      <c r="EM141" s="52"/>
      <c r="EN141" s="52"/>
      <c r="EO141" s="52"/>
      <c r="EP141" s="52"/>
      <c r="EQ141" s="52"/>
      <c r="ER141" s="52"/>
      <c r="ES141" s="52"/>
      <c r="ET141" s="52"/>
      <c r="EU141" s="53"/>
      <c r="EV141" s="53"/>
    </row>
    <row r="142" spans="1:152" s="54" customFormat="1" x14ac:dyDescent="0.2">
      <c r="A142" s="502" t="s">
        <v>720</v>
      </c>
      <c r="B142" s="503"/>
      <c r="C142" s="503"/>
      <c r="D142" s="504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  <c r="BH142" s="52"/>
      <c r="BI142" s="52"/>
      <c r="BJ142" s="52"/>
      <c r="BK142" s="52"/>
      <c r="BL142" s="52"/>
      <c r="BM142" s="52"/>
      <c r="BN142" s="52"/>
      <c r="BO142" s="52"/>
      <c r="BP142" s="52"/>
      <c r="BQ142" s="52"/>
      <c r="BR142" s="52"/>
      <c r="BS142" s="52"/>
      <c r="BT142" s="52"/>
      <c r="BU142" s="52"/>
      <c r="BV142" s="52"/>
      <c r="BW142" s="52"/>
      <c r="BX142" s="52"/>
      <c r="BY142" s="52"/>
      <c r="BZ142" s="52"/>
      <c r="CA142" s="52"/>
      <c r="CB142" s="52"/>
      <c r="CC142" s="52"/>
      <c r="CD142" s="52"/>
      <c r="CE142" s="52"/>
      <c r="CF142" s="52"/>
      <c r="CG142" s="52"/>
      <c r="CH142" s="52"/>
      <c r="CI142" s="52"/>
      <c r="CJ142" s="52"/>
      <c r="CK142" s="52"/>
      <c r="CL142" s="52"/>
      <c r="CM142" s="52"/>
      <c r="CN142" s="52"/>
      <c r="CO142" s="52"/>
      <c r="CP142" s="52"/>
      <c r="CQ142" s="52"/>
      <c r="CR142" s="52"/>
      <c r="CS142" s="52"/>
      <c r="CT142" s="52"/>
      <c r="CU142" s="52"/>
      <c r="CV142" s="52"/>
      <c r="CW142" s="52"/>
      <c r="CX142" s="52"/>
      <c r="CY142" s="52"/>
      <c r="CZ142" s="52"/>
      <c r="DA142" s="52"/>
      <c r="DB142" s="52"/>
      <c r="DC142" s="52"/>
      <c r="DD142" s="52"/>
      <c r="DE142" s="52"/>
      <c r="DF142" s="52"/>
      <c r="DG142" s="52"/>
      <c r="DH142" s="52"/>
      <c r="DI142" s="52"/>
      <c r="DJ142" s="52"/>
      <c r="DK142" s="52"/>
      <c r="DL142" s="52"/>
      <c r="DM142" s="52"/>
      <c r="DN142" s="52"/>
      <c r="DO142" s="52"/>
      <c r="DP142" s="52"/>
      <c r="DQ142" s="52"/>
      <c r="DR142" s="52"/>
      <c r="DS142" s="52"/>
      <c r="DT142" s="52"/>
      <c r="DU142" s="52"/>
      <c r="DV142" s="52"/>
      <c r="DW142" s="52"/>
      <c r="DX142" s="52"/>
      <c r="DY142" s="52"/>
      <c r="DZ142" s="52"/>
      <c r="EA142" s="52"/>
      <c r="EB142" s="52"/>
      <c r="EC142" s="52"/>
      <c r="ED142" s="52"/>
      <c r="EE142" s="52"/>
      <c r="EF142" s="52"/>
      <c r="EG142" s="52"/>
      <c r="EH142" s="52"/>
      <c r="EI142" s="52"/>
      <c r="EJ142" s="52"/>
      <c r="EK142" s="52"/>
      <c r="EL142" s="52"/>
      <c r="EM142" s="52"/>
      <c r="EN142" s="52"/>
      <c r="EO142" s="52"/>
      <c r="EP142" s="52"/>
      <c r="EQ142" s="52"/>
      <c r="ER142" s="52"/>
      <c r="ES142" s="52"/>
      <c r="ET142" s="52"/>
      <c r="EU142" s="53"/>
      <c r="EV142" s="53"/>
    </row>
    <row r="143" spans="1:152" s="54" customFormat="1" x14ac:dyDescent="0.2">
      <c r="A143" s="123" t="s">
        <v>1621</v>
      </c>
      <c r="B143" s="278" t="s">
        <v>658</v>
      </c>
      <c r="C143" s="62" t="s">
        <v>1622</v>
      </c>
      <c r="D143" s="63" t="s">
        <v>582</v>
      </c>
      <c r="E143" s="63" t="s">
        <v>583</v>
      </c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52"/>
      <c r="BN143" s="52"/>
      <c r="BO143" s="52"/>
      <c r="BP143" s="52"/>
      <c r="BQ143" s="52"/>
      <c r="BR143" s="52"/>
      <c r="BS143" s="52"/>
      <c r="BT143" s="52"/>
      <c r="BU143" s="52"/>
      <c r="BV143" s="52"/>
      <c r="BW143" s="52"/>
      <c r="BX143" s="52"/>
      <c r="BY143" s="52"/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52"/>
      <c r="CK143" s="52"/>
      <c r="CL143" s="52"/>
      <c r="CM143" s="52"/>
      <c r="CN143" s="52"/>
      <c r="CO143" s="52"/>
      <c r="CP143" s="52"/>
      <c r="CQ143" s="52"/>
      <c r="CR143" s="52"/>
      <c r="CS143" s="52"/>
      <c r="CT143" s="52"/>
      <c r="CU143" s="52"/>
      <c r="CV143" s="52"/>
      <c r="CW143" s="52"/>
      <c r="CX143" s="52"/>
      <c r="CY143" s="52"/>
      <c r="CZ143" s="52"/>
      <c r="DA143" s="52"/>
      <c r="DB143" s="52"/>
      <c r="DC143" s="52"/>
      <c r="DD143" s="52"/>
      <c r="DE143" s="52"/>
      <c r="DF143" s="52"/>
      <c r="DG143" s="52"/>
      <c r="DH143" s="52"/>
      <c r="DI143" s="52"/>
      <c r="DJ143" s="52"/>
      <c r="DK143" s="52"/>
      <c r="DL143" s="52"/>
      <c r="DM143" s="52"/>
      <c r="DN143" s="52"/>
      <c r="DO143" s="52"/>
      <c r="DP143" s="52"/>
      <c r="DQ143" s="52"/>
      <c r="DR143" s="52"/>
      <c r="DS143" s="52"/>
      <c r="DT143" s="52"/>
      <c r="DU143" s="52"/>
      <c r="DV143" s="52"/>
      <c r="DW143" s="52"/>
      <c r="DX143" s="52"/>
      <c r="DY143" s="52"/>
      <c r="DZ143" s="52"/>
      <c r="EA143" s="52"/>
      <c r="EB143" s="52"/>
      <c r="EC143" s="52"/>
      <c r="ED143" s="52"/>
      <c r="EE143" s="52"/>
      <c r="EF143" s="52"/>
      <c r="EG143" s="52"/>
      <c r="EH143" s="52"/>
      <c r="EI143" s="52"/>
      <c r="EJ143" s="52"/>
      <c r="EK143" s="52"/>
      <c r="EL143" s="52"/>
      <c r="EM143" s="52"/>
      <c r="EN143" s="52"/>
      <c r="EO143" s="52"/>
      <c r="EP143" s="52"/>
      <c r="EQ143" s="52"/>
      <c r="ER143" s="52"/>
      <c r="ES143" s="52"/>
      <c r="ET143" s="52"/>
      <c r="EU143" s="53"/>
      <c r="EV143" s="53"/>
    </row>
    <row r="144" spans="1:152" s="54" customFormat="1" x14ac:dyDescent="0.2">
      <c r="A144" s="332" t="s">
        <v>719</v>
      </c>
      <c r="B144" s="333" t="s">
        <v>708</v>
      </c>
      <c r="C144" s="334">
        <v>987.13</v>
      </c>
      <c r="D144" s="335">
        <v>987.13</v>
      </c>
      <c r="E144" s="335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2"/>
      <c r="BT144" s="52"/>
      <c r="BU144" s="52"/>
      <c r="BV144" s="52"/>
      <c r="BW144" s="52"/>
      <c r="BX144" s="52"/>
      <c r="BY144" s="52"/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52"/>
      <c r="CK144" s="52"/>
      <c r="CL144" s="52"/>
      <c r="CM144" s="52"/>
      <c r="CN144" s="52"/>
      <c r="CO144" s="52"/>
      <c r="CP144" s="52"/>
      <c r="CQ144" s="52"/>
      <c r="CR144" s="52"/>
      <c r="CS144" s="52"/>
      <c r="CT144" s="52"/>
      <c r="CU144" s="52"/>
      <c r="CV144" s="52"/>
      <c r="CW144" s="52"/>
      <c r="CX144" s="52"/>
      <c r="CY144" s="52"/>
      <c r="CZ144" s="52"/>
      <c r="DA144" s="52"/>
      <c r="DB144" s="52"/>
      <c r="DC144" s="52"/>
      <c r="DD144" s="52"/>
      <c r="DE144" s="52"/>
      <c r="DF144" s="52"/>
      <c r="DG144" s="52"/>
      <c r="DH144" s="52"/>
      <c r="DI144" s="52"/>
      <c r="DJ144" s="52"/>
      <c r="DK144" s="52"/>
      <c r="DL144" s="52"/>
      <c r="DM144" s="52"/>
      <c r="DN144" s="52"/>
      <c r="DO144" s="52"/>
      <c r="DP144" s="52"/>
      <c r="DQ144" s="52"/>
      <c r="DR144" s="52"/>
      <c r="DS144" s="52"/>
      <c r="DT144" s="52"/>
      <c r="DU144" s="52"/>
      <c r="DV144" s="52"/>
      <c r="DW144" s="52"/>
      <c r="DX144" s="52"/>
      <c r="DY144" s="52"/>
      <c r="DZ144" s="52"/>
      <c r="EA144" s="52"/>
      <c r="EB144" s="52"/>
      <c r="EC144" s="52"/>
      <c r="ED144" s="52"/>
      <c r="EE144" s="52"/>
      <c r="EF144" s="52"/>
      <c r="EG144" s="52"/>
      <c r="EH144" s="52"/>
      <c r="EI144" s="52"/>
      <c r="EJ144" s="52"/>
      <c r="EK144" s="52"/>
      <c r="EL144" s="52"/>
      <c r="EM144" s="52"/>
      <c r="EN144" s="52"/>
      <c r="EO144" s="52"/>
      <c r="EP144" s="52"/>
      <c r="EQ144" s="52"/>
      <c r="ER144" s="52"/>
      <c r="ES144" s="52"/>
      <c r="ET144" s="52"/>
      <c r="EU144" s="53"/>
      <c r="EV144" s="53"/>
    </row>
    <row r="145" spans="1:152" s="54" customFormat="1" x14ac:dyDescent="0.2">
      <c r="A145" s="498" t="s">
        <v>1613</v>
      </c>
      <c r="B145" s="499"/>
      <c r="C145" s="256">
        <f>SUM(C144)</f>
        <v>987.13</v>
      </c>
      <c r="D145" s="257">
        <f>SUM(D144)</f>
        <v>987.13</v>
      </c>
      <c r="E145" s="257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52"/>
      <c r="BN145" s="52"/>
      <c r="BO145" s="52"/>
      <c r="BP145" s="52"/>
      <c r="BQ145" s="52"/>
      <c r="BR145" s="52"/>
      <c r="BS145" s="52"/>
      <c r="BT145" s="52"/>
      <c r="BU145" s="52"/>
      <c r="BV145" s="52"/>
      <c r="BW145" s="52"/>
      <c r="BX145" s="52"/>
      <c r="BY145" s="52"/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52"/>
      <c r="CK145" s="52"/>
      <c r="CL145" s="52"/>
      <c r="CM145" s="52"/>
      <c r="CN145" s="52"/>
      <c r="CO145" s="52"/>
      <c r="CP145" s="52"/>
      <c r="CQ145" s="52"/>
      <c r="CR145" s="52"/>
      <c r="CS145" s="52"/>
      <c r="CT145" s="52"/>
      <c r="CU145" s="52"/>
      <c r="CV145" s="52"/>
      <c r="CW145" s="52"/>
      <c r="CX145" s="52"/>
      <c r="CY145" s="52"/>
      <c r="CZ145" s="52"/>
      <c r="DA145" s="52"/>
      <c r="DB145" s="52"/>
      <c r="DC145" s="52"/>
      <c r="DD145" s="52"/>
      <c r="DE145" s="52"/>
      <c r="DF145" s="52"/>
      <c r="DG145" s="52"/>
      <c r="DH145" s="52"/>
      <c r="DI145" s="52"/>
      <c r="DJ145" s="52"/>
      <c r="DK145" s="52"/>
      <c r="DL145" s="52"/>
      <c r="DM145" s="52"/>
      <c r="DN145" s="52"/>
      <c r="DO145" s="52"/>
      <c r="DP145" s="52"/>
      <c r="DQ145" s="52"/>
      <c r="DR145" s="52"/>
      <c r="DS145" s="52"/>
      <c r="DT145" s="52"/>
      <c r="DU145" s="52"/>
      <c r="DV145" s="52"/>
      <c r="DW145" s="52"/>
      <c r="DX145" s="52"/>
      <c r="DY145" s="52"/>
      <c r="DZ145" s="52"/>
      <c r="EA145" s="52"/>
      <c r="EB145" s="52"/>
      <c r="EC145" s="52"/>
      <c r="ED145" s="52"/>
      <c r="EE145" s="52"/>
      <c r="EF145" s="52"/>
      <c r="EG145" s="52"/>
      <c r="EH145" s="52"/>
      <c r="EI145" s="52"/>
      <c r="EJ145" s="52"/>
      <c r="EK145" s="52"/>
      <c r="EL145" s="52"/>
      <c r="EM145" s="52"/>
      <c r="EN145" s="52"/>
      <c r="EO145" s="52"/>
      <c r="EP145" s="52"/>
      <c r="EQ145" s="52"/>
      <c r="ER145" s="52"/>
      <c r="ES145" s="52"/>
      <c r="ET145" s="52"/>
      <c r="EU145" s="53"/>
      <c r="EV145" s="53"/>
    </row>
    <row r="146" spans="1:152" s="54" customFormat="1" ht="26.25" customHeight="1" thickBot="1" x14ac:dyDescent="0.25">
      <c r="A146" s="239" t="s">
        <v>140</v>
      </c>
      <c r="B146" s="240"/>
      <c r="C146" s="279">
        <f>C20+C36+C51+C62+C76+C82+C91+C98+C103+C108+C116+C122+C129+C136+C141+C145</f>
        <v>10543.559999999998</v>
      </c>
      <c r="D146" s="280">
        <f>D20+D36+D51+D62+D76+D82+D91+D98+D103+D108+D116+D122+D129+D136+D141+D145</f>
        <v>10543.559999999998</v>
      </c>
      <c r="E146" s="280">
        <f>E63</f>
        <v>913.15</v>
      </c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52"/>
      <c r="BN146" s="52"/>
      <c r="BO146" s="52"/>
      <c r="BP146" s="52"/>
      <c r="BQ146" s="52"/>
      <c r="BR146" s="52"/>
      <c r="BS146" s="52"/>
      <c r="BT146" s="52"/>
      <c r="BU146" s="52"/>
      <c r="BV146" s="52"/>
      <c r="BW146" s="52"/>
      <c r="BX146" s="52"/>
      <c r="BY146" s="52"/>
      <c r="BZ146" s="52"/>
      <c r="CA146" s="52"/>
      <c r="CB146" s="52"/>
      <c r="CC146" s="52"/>
      <c r="CD146" s="52"/>
      <c r="CE146" s="52"/>
      <c r="CF146" s="52"/>
      <c r="CG146" s="52"/>
      <c r="CH146" s="52"/>
      <c r="CI146" s="52"/>
      <c r="CJ146" s="52"/>
      <c r="CK146" s="52"/>
      <c r="CL146" s="52"/>
      <c r="CM146" s="52"/>
      <c r="CN146" s="52"/>
      <c r="CO146" s="52"/>
      <c r="CP146" s="52"/>
      <c r="CQ146" s="52"/>
      <c r="CR146" s="52"/>
      <c r="CS146" s="52"/>
      <c r="CT146" s="52"/>
      <c r="CU146" s="52"/>
      <c r="CV146" s="52"/>
      <c r="CW146" s="52"/>
      <c r="CX146" s="52"/>
      <c r="CY146" s="52"/>
      <c r="CZ146" s="52"/>
      <c r="DA146" s="52"/>
      <c r="DB146" s="52"/>
      <c r="DC146" s="52"/>
      <c r="DD146" s="52"/>
      <c r="DE146" s="52"/>
      <c r="DF146" s="52"/>
      <c r="DG146" s="52"/>
      <c r="DH146" s="52"/>
      <c r="DI146" s="52"/>
      <c r="DJ146" s="52"/>
      <c r="DK146" s="52"/>
      <c r="DL146" s="52"/>
      <c r="DM146" s="52"/>
      <c r="DN146" s="52"/>
      <c r="DO146" s="52"/>
      <c r="DP146" s="52"/>
      <c r="DQ146" s="52"/>
      <c r="DR146" s="52"/>
      <c r="DS146" s="52"/>
      <c r="DT146" s="52"/>
      <c r="DU146" s="52"/>
      <c r="DV146" s="52"/>
      <c r="DW146" s="52"/>
      <c r="DX146" s="52"/>
      <c r="DY146" s="52"/>
      <c r="DZ146" s="52"/>
      <c r="EA146" s="52"/>
      <c r="EB146" s="52"/>
      <c r="EC146" s="52"/>
      <c r="ED146" s="52"/>
      <c r="EE146" s="52"/>
      <c r="EF146" s="52"/>
      <c r="EG146" s="52"/>
      <c r="EH146" s="52"/>
      <c r="EI146" s="52"/>
      <c r="EJ146" s="52"/>
      <c r="EK146" s="52"/>
      <c r="EL146" s="52"/>
      <c r="EM146" s="52"/>
      <c r="EN146" s="52"/>
      <c r="EO146" s="52"/>
      <c r="EP146" s="52"/>
      <c r="EQ146" s="52"/>
      <c r="ER146" s="52"/>
      <c r="ES146" s="52"/>
      <c r="ET146" s="52"/>
      <c r="EU146" s="53"/>
      <c r="EV146" s="53"/>
    </row>
    <row r="147" spans="1:152" s="54" customFormat="1" x14ac:dyDescent="0.2">
      <c r="A147" s="47"/>
      <c r="B147" s="47"/>
      <c r="C147" s="47"/>
      <c r="D147" s="47"/>
      <c r="E147" s="47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2"/>
      <c r="BN147" s="52"/>
      <c r="BO147" s="52"/>
      <c r="BP147" s="52"/>
      <c r="BQ147" s="52"/>
      <c r="BR147" s="52"/>
      <c r="BS147" s="52"/>
      <c r="BT147" s="52"/>
      <c r="BU147" s="52"/>
      <c r="BV147" s="52"/>
      <c r="BW147" s="52"/>
      <c r="BX147" s="52"/>
      <c r="BY147" s="52"/>
      <c r="BZ147" s="52"/>
      <c r="CA147" s="52"/>
      <c r="CB147" s="52"/>
      <c r="CC147" s="52"/>
      <c r="CD147" s="52"/>
      <c r="CE147" s="52"/>
      <c r="CF147" s="52"/>
      <c r="CG147" s="52"/>
      <c r="CH147" s="52"/>
      <c r="CI147" s="52"/>
      <c r="CJ147" s="52"/>
      <c r="CK147" s="52"/>
      <c r="CL147" s="52"/>
      <c r="CM147" s="52"/>
      <c r="CN147" s="52"/>
      <c r="CO147" s="52"/>
      <c r="CP147" s="52"/>
      <c r="CQ147" s="52"/>
      <c r="CR147" s="52"/>
      <c r="CS147" s="52"/>
      <c r="CT147" s="52"/>
      <c r="CU147" s="52"/>
      <c r="CV147" s="52"/>
      <c r="CW147" s="52"/>
      <c r="CX147" s="52"/>
      <c r="CY147" s="52"/>
      <c r="CZ147" s="52"/>
      <c r="DA147" s="52"/>
      <c r="DB147" s="52"/>
      <c r="DC147" s="52"/>
      <c r="DD147" s="52"/>
      <c r="DE147" s="52"/>
      <c r="DF147" s="52"/>
      <c r="DG147" s="52"/>
      <c r="DH147" s="52"/>
      <c r="DI147" s="52"/>
      <c r="DJ147" s="52"/>
      <c r="DK147" s="52"/>
      <c r="DL147" s="52"/>
      <c r="DM147" s="52"/>
      <c r="DN147" s="52"/>
      <c r="DO147" s="52"/>
      <c r="DP147" s="52"/>
      <c r="DQ147" s="52"/>
      <c r="DR147" s="52"/>
      <c r="DS147" s="52"/>
      <c r="DT147" s="52"/>
      <c r="DU147" s="52"/>
      <c r="DV147" s="52"/>
      <c r="DW147" s="52"/>
      <c r="DX147" s="52"/>
      <c r="DY147" s="52"/>
      <c r="DZ147" s="52"/>
      <c r="EA147" s="52"/>
      <c r="EB147" s="52"/>
      <c r="EC147" s="52"/>
      <c r="ED147" s="52"/>
      <c r="EE147" s="52"/>
      <c r="EF147" s="52"/>
      <c r="EG147" s="52"/>
      <c r="EH147" s="52"/>
      <c r="EI147" s="52"/>
      <c r="EJ147" s="52"/>
      <c r="EK147" s="52"/>
      <c r="EL147" s="52"/>
      <c r="EM147" s="52"/>
      <c r="EN147" s="52"/>
      <c r="EO147" s="52"/>
      <c r="EP147" s="52"/>
      <c r="EQ147" s="52"/>
      <c r="ER147" s="52"/>
      <c r="ES147" s="52"/>
      <c r="ET147" s="52"/>
      <c r="EU147" s="53"/>
      <c r="EV147" s="53"/>
    </row>
    <row r="148" spans="1:152" s="54" customFormat="1" x14ac:dyDescent="0.2">
      <c r="A148" s="36"/>
      <c r="B148" s="36"/>
      <c r="C148" s="57"/>
      <c r="D148" s="57"/>
      <c r="E148" s="57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  <c r="BR148" s="52"/>
      <c r="BS148" s="52"/>
      <c r="BT148" s="52"/>
      <c r="BU148" s="52"/>
      <c r="BV148" s="52"/>
      <c r="BW148" s="52"/>
      <c r="BX148" s="52"/>
      <c r="BY148" s="52"/>
      <c r="BZ148" s="52"/>
      <c r="CA148" s="52"/>
      <c r="CB148" s="52"/>
      <c r="CC148" s="52"/>
      <c r="CD148" s="52"/>
      <c r="CE148" s="52"/>
      <c r="CF148" s="52"/>
      <c r="CG148" s="52"/>
      <c r="CH148" s="52"/>
      <c r="CI148" s="52"/>
      <c r="CJ148" s="52"/>
      <c r="CK148" s="52"/>
      <c r="CL148" s="52"/>
      <c r="CM148" s="52"/>
      <c r="CN148" s="52"/>
      <c r="CO148" s="52"/>
      <c r="CP148" s="52"/>
      <c r="CQ148" s="52"/>
      <c r="CR148" s="52"/>
      <c r="CS148" s="52"/>
      <c r="CT148" s="52"/>
      <c r="CU148" s="52"/>
      <c r="CV148" s="52"/>
      <c r="CW148" s="52"/>
      <c r="CX148" s="52"/>
      <c r="CY148" s="52"/>
      <c r="CZ148" s="52"/>
      <c r="DA148" s="52"/>
      <c r="DB148" s="52"/>
      <c r="DC148" s="52"/>
      <c r="DD148" s="52"/>
      <c r="DE148" s="52"/>
      <c r="DF148" s="52"/>
      <c r="DG148" s="52"/>
      <c r="DH148" s="52"/>
      <c r="DI148" s="52"/>
      <c r="DJ148" s="52"/>
      <c r="DK148" s="52"/>
      <c r="DL148" s="52"/>
      <c r="DM148" s="52"/>
      <c r="DN148" s="52"/>
      <c r="DO148" s="52"/>
      <c r="DP148" s="52"/>
      <c r="DQ148" s="52"/>
      <c r="DR148" s="52"/>
      <c r="DS148" s="52"/>
      <c r="DT148" s="52"/>
      <c r="DU148" s="52"/>
      <c r="DV148" s="52"/>
      <c r="DW148" s="52"/>
      <c r="DX148" s="52"/>
      <c r="DY148" s="52"/>
      <c r="DZ148" s="52"/>
      <c r="EA148" s="52"/>
      <c r="EB148" s="52"/>
      <c r="EC148" s="52"/>
      <c r="ED148" s="52"/>
      <c r="EE148" s="52"/>
      <c r="EF148" s="52"/>
      <c r="EG148" s="52"/>
      <c r="EH148" s="52"/>
      <c r="EI148" s="52"/>
      <c r="EJ148" s="52"/>
      <c r="EK148" s="52"/>
      <c r="EL148" s="52"/>
      <c r="EM148" s="52"/>
      <c r="EN148" s="52"/>
      <c r="EO148" s="52"/>
      <c r="EP148" s="52"/>
      <c r="EQ148" s="52"/>
      <c r="ER148" s="52"/>
      <c r="ES148" s="52"/>
      <c r="ET148" s="52"/>
      <c r="EU148" s="53"/>
      <c r="EV148" s="53"/>
    </row>
    <row r="149" spans="1:152" s="54" customFormat="1" x14ac:dyDescent="0.2">
      <c r="A149" s="36"/>
      <c r="B149" s="36"/>
      <c r="C149" s="57"/>
      <c r="D149" s="57"/>
      <c r="E149" s="57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2"/>
      <c r="BN149" s="52"/>
      <c r="BO149" s="52"/>
      <c r="BP149" s="52"/>
      <c r="BQ149" s="52"/>
      <c r="BR149" s="52"/>
      <c r="BS149" s="52"/>
      <c r="BT149" s="52"/>
      <c r="BU149" s="52"/>
      <c r="BV149" s="52"/>
      <c r="BW149" s="52"/>
      <c r="BX149" s="52"/>
      <c r="BY149" s="52"/>
      <c r="BZ149" s="52"/>
      <c r="CA149" s="52"/>
      <c r="CB149" s="52"/>
      <c r="CC149" s="52"/>
      <c r="CD149" s="52"/>
      <c r="CE149" s="52"/>
      <c r="CF149" s="52"/>
      <c r="CG149" s="52"/>
      <c r="CH149" s="52"/>
      <c r="CI149" s="52"/>
      <c r="CJ149" s="52"/>
      <c r="CK149" s="52"/>
      <c r="CL149" s="52"/>
      <c r="CM149" s="52"/>
      <c r="CN149" s="52"/>
      <c r="CO149" s="52"/>
      <c r="CP149" s="52"/>
      <c r="CQ149" s="52"/>
      <c r="CR149" s="52"/>
      <c r="CS149" s="52"/>
      <c r="CT149" s="52"/>
      <c r="CU149" s="52"/>
      <c r="CV149" s="52"/>
      <c r="CW149" s="52"/>
      <c r="CX149" s="52"/>
      <c r="CY149" s="52"/>
      <c r="CZ149" s="52"/>
      <c r="DA149" s="52"/>
      <c r="DB149" s="52"/>
      <c r="DC149" s="52"/>
      <c r="DD149" s="52"/>
      <c r="DE149" s="52"/>
      <c r="DF149" s="52"/>
      <c r="DG149" s="52"/>
      <c r="DH149" s="52"/>
      <c r="DI149" s="52"/>
      <c r="DJ149" s="52"/>
      <c r="DK149" s="52"/>
      <c r="DL149" s="52"/>
      <c r="DM149" s="52"/>
      <c r="DN149" s="52"/>
      <c r="DO149" s="52"/>
      <c r="DP149" s="52"/>
      <c r="DQ149" s="52"/>
      <c r="DR149" s="52"/>
      <c r="DS149" s="52"/>
      <c r="DT149" s="52"/>
      <c r="DU149" s="52"/>
      <c r="DV149" s="52"/>
      <c r="DW149" s="52"/>
      <c r="DX149" s="52"/>
      <c r="DY149" s="52"/>
      <c r="DZ149" s="52"/>
      <c r="EA149" s="52"/>
      <c r="EB149" s="52"/>
      <c r="EC149" s="52"/>
      <c r="ED149" s="52"/>
      <c r="EE149" s="52"/>
      <c r="EF149" s="52"/>
      <c r="EG149" s="52"/>
      <c r="EH149" s="52"/>
      <c r="EI149" s="52"/>
      <c r="EJ149" s="52"/>
      <c r="EK149" s="52"/>
      <c r="EL149" s="52"/>
      <c r="EM149" s="52"/>
      <c r="EN149" s="52"/>
      <c r="EO149" s="52"/>
      <c r="EP149" s="52"/>
      <c r="EQ149" s="52"/>
      <c r="ER149" s="52"/>
      <c r="ES149" s="52"/>
      <c r="ET149" s="52"/>
      <c r="EU149" s="53"/>
      <c r="EV149" s="53"/>
    </row>
    <row r="150" spans="1:152" s="47" customFormat="1" x14ac:dyDescent="0.2">
      <c r="A150" s="36"/>
      <c r="B150" s="36"/>
      <c r="C150" s="57"/>
      <c r="D150" s="57"/>
      <c r="E150" s="57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  <c r="BE150" s="58"/>
      <c r="BF150" s="58"/>
      <c r="BG150" s="58"/>
      <c r="BH150" s="58"/>
      <c r="BI150" s="58"/>
      <c r="BJ150" s="58"/>
      <c r="BK150" s="58"/>
      <c r="BL150" s="58"/>
      <c r="BM150" s="58"/>
      <c r="BN150" s="58"/>
      <c r="BO150" s="58"/>
      <c r="BP150" s="58"/>
      <c r="BQ150" s="58"/>
      <c r="BR150" s="58"/>
      <c r="BS150" s="58"/>
      <c r="BT150" s="58"/>
      <c r="BU150" s="58"/>
      <c r="BV150" s="58"/>
      <c r="BW150" s="58"/>
      <c r="BX150" s="58"/>
      <c r="BY150" s="58"/>
      <c r="BZ150" s="58"/>
      <c r="CA150" s="58"/>
      <c r="CB150" s="58"/>
      <c r="CC150" s="58"/>
      <c r="CD150" s="58"/>
      <c r="CE150" s="58"/>
      <c r="CF150" s="58"/>
      <c r="CG150" s="58"/>
      <c r="CH150" s="58"/>
      <c r="CI150" s="58"/>
      <c r="CJ150" s="58"/>
      <c r="CK150" s="58"/>
      <c r="CL150" s="58"/>
      <c r="CM150" s="58"/>
      <c r="CN150" s="58"/>
      <c r="CO150" s="58"/>
      <c r="CP150" s="58"/>
      <c r="CQ150" s="58"/>
      <c r="CR150" s="58"/>
      <c r="CS150" s="58"/>
      <c r="CT150" s="58"/>
      <c r="CU150" s="58"/>
      <c r="CV150" s="58"/>
      <c r="CW150" s="58"/>
      <c r="CX150" s="58"/>
      <c r="CY150" s="58"/>
      <c r="CZ150" s="58"/>
      <c r="DA150" s="58"/>
      <c r="DB150" s="58"/>
      <c r="DC150" s="58"/>
      <c r="DD150" s="58"/>
      <c r="DE150" s="58"/>
      <c r="DF150" s="58"/>
      <c r="DG150" s="58"/>
      <c r="DH150" s="58"/>
      <c r="DI150" s="58"/>
      <c r="DJ150" s="58"/>
      <c r="DK150" s="58"/>
      <c r="DL150" s="58"/>
      <c r="DM150" s="58"/>
      <c r="DN150" s="58"/>
      <c r="DO150" s="58"/>
      <c r="DP150" s="58"/>
      <c r="DQ150" s="58"/>
      <c r="DR150" s="58"/>
      <c r="DS150" s="58"/>
      <c r="DT150" s="58"/>
      <c r="DU150" s="58"/>
      <c r="DV150" s="58"/>
      <c r="DW150" s="58"/>
      <c r="DX150" s="58"/>
      <c r="DY150" s="58"/>
      <c r="DZ150" s="58"/>
      <c r="EA150" s="58"/>
      <c r="EB150" s="58"/>
      <c r="EC150" s="58"/>
      <c r="ED150" s="58"/>
      <c r="EE150" s="58"/>
      <c r="EF150" s="58"/>
      <c r="EG150" s="58"/>
      <c r="EH150" s="58"/>
      <c r="EI150" s="58"/>
      <c r="EJ150" s="58"/>
      <c r="EK150" s="58"/>
      <c r="EL150" s="58"/>
      <c r="EM150" s="58"/>
      <c r="EN150" s="58"/>
      <c r="EO150" s="58"/>
      <c r="EP150" s="58"/>
      <c r="EQ150" s="58"/>
      <c r="ER150" s="58"/>
      <c r="ES150" s="58"/>
      <c r="ET150" s="58"/>
      <c r="EU150" s="59"/>
      <c r="EV150" s="59"/>
    </row>
    <row r="151" spans="1:152" s="47" customFormat="1" x14ac:dyDescent="0.2">
      <c r="A151" s="36"/>
      <c r="B151" s="36"/>
      <c r="C151" s="57"/>
      <c r="D151" s="57"/>
      <c r="E151" s="57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6"/>
      <c r="BE151" s="46"/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46"/>
      <c r="BY151" s="46"/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/>
      <c r="DX151" s="46"/>
      <c r="DY151" s="46"/>
      <c r="DZ151" s="46"/>
      <c r="EA151" s="46"/>
      <c r="EB151" s="46"/>
      <c r="EC151" s="46"/>
      <c r="ED151" s="46"/>
      <c r="EE151" s="46"/>
      <c r="EF151" s="46"/>
      <c r="EG151" s="46"/>
      <c r="EH151" s="46"/>
      <c r="EI151" s="46"/>
      <c r="EJ151" s="46"/>
      <c r="EK151" s="46"/>
      <c r="EL151" s="46"/>
      <c r="EM151" s="46"/>
      <c r="EN151" s="46"/>
      <c r="EO151" s="46"/>
      <c r="EP151" s="46"/>
      <c r="EQ151" s="46"/>
      <c r="ER151" s="46"/>
      <c r="ES151" s="46"/>
      <c r="ET151" s="46"/>
    </row>
    <row r="152" spans="1:152" s="47" customFormat="1" x14ac:dyDescent="0.2">
      <c r="A152" s="36"/>
      <c r="B152" s="36"/>
      <c r="C152" s="57"/>
      <c r="D152" s="36"/>
      <c r="E152" s="3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  <c r="BC152" s="46"/>
      <c r="BD152" s="46"/>
      <c r="BE152" s="46"/>
      <c r="BF152" s="46"/>
      <c r="BG152" s="46"/>
      <c r="BH152" s="46"/>
      <c r="BI152" s="46"/>
      <c r="BJ152" s="46"/>
      <c r="BK152" s="46"/>
      <c r="BL152" s="46"/>
      <c r="BM152" s="46"/>
      <c r="BN152" s="46"/>
      <c r="BO152" s="46"/>
      <c r="BP152" s="46"/>
      <c r="BQ152" s="46"/>
      <c r="BR152" s="46"/>
      <c r="BS152" s="46"/>
      <c r="BT152" s="46"/>
      <c r="BU152" s="46"/>
      <c r="BV152" s="46"/>
      <c r="BW152" s="46"/>
      <c r="BX152" s="46"/>
      <c r="BY152" s="46"/>
      <c r="BZ152" s="46"/>
      <c r="CA152" s="46"/>
      <c r="CB152" s="46"/>
      <c r="CC152" s="46"/>
      <c r="CD152" s="46"/>
      <c r="CE152" s="46"/>
      <c r="CF152" s="46"/>
      <c r="CG152" s="46"/>
      <c r="CH152" s="46"/>
      <c r="CI152" s="46"/>
      <c r="CJ152" s="46"/>
      <c r="CK152" s="46"/>
      <c r="CL152" s="46"/>
      <c r="CM152" s="46"/>
      <c r="CN152" s="46"/>
      <c r="CO152" s="46"/>
      <c r="CP152" s="46"/>
      <c r="CQ152" s="46"/>
      <c r="CR152" s="46"/>
      <c r="CS152" s="46"/>
      <c r="CT152" s="46"/>
      <c r="CU152" s="46"/>
      <c r="CV152" s="46"/>
      <c r="CW152" s="46"/>
      <c r="CX152" s="46"/>
      <c r="CY152" s="46"/>
      <c r="CZ152" s="46"/>
      <c r="DA152" s="46"/>
      <c r="DB152" s="46"/>
      <c r="DC152" s="46"/>
      <c r="DD152" s="46"/>
      <c r="DE152" s="46"/>
      <c r="DF152" s="46"/>
      <c r="DG152" s="46"/>
      <c r="DH152" s="46"/>
      <c r="DI152" s="46"/>
      <c r="DJ152" s="46"/>
      <c r="DK152" s="46"/>
      <c r="DL152" s="46"/>
      <c r="DM152" s="46"/>
      <c r="DN152" s="46"/>
      <c r="DO152" s="46"/>
      <c r="DP152" s="46"/>
      <c r="DQ152" s="46"/>
      <c r="DR152" s="46"/>
      <c r="DS152" s="46"/>
      <c r="DT152" s="46"/>
      <c r="DU152" s="46"/>
      <c r="DV152" s="46"/>
      <c r="DW152" s="46"/>
      <c r="DX152" s="46"/>
      <c r="DY152" s="46"/>
      <c r="DZ152" s="46"/>
      <c r="EA152" s="46"/>
      <c r="EB152" s="46"/>
      <c r="EC152" s="46"/>
      <c r="ED152" s="46"/>
      <c r="EE152" s="46"/>
      <c r="EF152" s="46"/>
      <c r="EG152" s="46"/>
      <c r="EH152" s="46"/>
      <c r="EI152" s="46"/>
      <c r="EJ152" s="46"/>
      <c r="EK152" s="46"/>
      <c r="EL152" s="46"/>
      <c r="EM152" s="46"/>
      <c r="EN152" s="46"/>
      <c r="EO152" s="46"/>
      <c r="EP152" s="46"/>
      <c r="EQ152" s="46"/>
      <c r="ER152" s="46"/>
      <c r="ES152" s="46"/>
      <c r="ET152" s="46"/>
    </row>
  </sheetData>
  <mergeCells count="30">
    <mergeCell ref="A65:D65"/>
    <mergeCell ref="A77:D77"/>
    <mergeCell ref="A83:D83"/>
    <mergeCell ref="A116:B116"/>
    <mergeCell ref="A91:B91"/>
    <mergeCell ref="A76:B76"/>
    <mergeCell ref="A92:D92"/>
    <mergeCell ref="A99:D99"/>
    <mergeCell ref="A98:B98"/>
    <mergeCell ref="A145:B145"/>
    <mergeCell ref="A62:B62"/>
    <mergeCell ref="A136:B136"/>
    <mergeCell ref="A103:B103"/>
    <mergeCell ref="A142:D142"/>
    <mergeCell ref="A137:D137"/>
    <mergeCell ref="A141:B141"/>
    <mergeCell ref="A131:D131"/>
    <mergeCell ref="A104:D104"/>
    <mergeCell ref="A117:D117"/>
    <mergeCell ref="A64:D64"/>
    <mergeCell ref="A122:B122"/>
    <mergeCell ref="A108:B108"/>
    <mergeCell ref="A109:D109"/>
    <mergeCell ref="A82:B82"/>
    <mergeCell ref="A124:D124"/>
    <mergeCell ref="A1:D1"/>
    <mergeCell ref="A2:D2"/>
    <mergeCell ref="A20:B20"/>
    <mergeCell ref="A51:B51"/>
    <mergeCell ref="A36:B36"/>
  </mergeCells>
  <phoneticPr fontId="3" type="noConversion"/>
  <printOptions horizontalCentered="1" verticalCentered="1"/>
  <pageMargins left="0.78740157480314965" right="0.78740157480314965" top="0.34" bottom="0.5" header="0.23" footer="0.28999999999999998"/>
  <pageSetup paperSize="9" scale="90" orientation="portrait" r:id="rId1"/>
  <headerFooter alignWithMargins="0"/>
  <rowBreaks count="1" manualBreakCount="1">
    <brk id="7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XFA1878"/>
  <sheetViews>
    <sheetView topLeftCell="A1839" zoomScale="80" zoomScaleNormal="80" zoomScaleSheetLayoutView="100" workbookViewId="0">
      <selection activeCell="K1867" sqref="K1867"/>
    </sheetView>
  </sheetViews>
  <sheetFormatPr defaultRowHeight="11.25" x14ac:dyDescent="0.2"/>
  <cols>
    <col min="1" max="1" width="32.42578125" style="287" customWidth="1"/>
    <col min="2" max="2" width="80.85546875" style="287" bestFit="1" customWidth="1"/>
    <col min="3" max="3" width="14.42578125" style="300" customWidth="1"/>
    <col min="4" max="5" width="12.7109375" style="300" customWidth="1"/>
    <col min="6" max="6" width="13" style="300" customWidth="1"/>
    <col min="7" max="7" width="21.85546875" style="300" customWidth="1"/>
    <col min="8" max="10" width="13.140625" style="300" customWidth="1"/>
    <col min="11" max="11" width="18" style="300" bestFit="1" customWidth="1"/>
    <col min="12" max="12" width="110.140625" style="287" hidden="1" customWidth="1"/>
    <col min="13" max="13" width="48.85546875" style="281" bestFit="1" customWidth="1"/>
    <col min="14" max="16384" width="9.140625" style="281"/>
  </cols>
  <sheetData>
    <row r="1" spans="1:12" ht="12.75" customHeight="1" x14ac:dyDescent="0.2">
      <c r="A1" s="150" t="s">
        <v>1120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2"/>
    </row>
    <row r="2" spans="1:12" ht="12" x14ac:dyDescent="0.2">
      <c r="A2" s="6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153"/>
    </row>
    <row r="3" spans="1:12" ht="12" x14ac:dyDescent="0.2">
      <c r="A3" s="65" t="s">
        <v>1620</v>
      </c>
      <c r="B3" s="66" t="s">
        <v>1621</v>
      </c>
      <c r="C3" s="8" t="s">
        <v>1622</v>
      </c>
      <c r="D3" s="9" t="s">
        <v>655</v>
      </c>
      <c r="E3" s="9" t="s">
        <v>1615</v>
      </c>
      <c r="F3" s="9" t="s">
        <v>1374</v>
      </c>
      <c r="G3" s="9" t="s">
        <v>1002</v>
      </c>
      <c r="H3" s="383" t="s">
        <v>1913</v>
      </c>
      <c r="I3" s="67" t="s">
        <v>405</v>
      </c>
      <c r="J3" s="361" t="s">
        <v>406</v>
      </c>
      <c r="K3" s="67" t="s">
        <v>404</v>
      </c>
      <c r="L3" s="154" t="s">
        <v>1818</v>
      </c>
    </row>
    <row r="4" spans="1:12" ht="12" x14ac:dyDescent="0.2">
      <c r="A4" s="20" t="s">
        <v>1189</v>
      </c>
      <c r="B4" s="68" t="s">
        <v>413</v>
      </c>
      <c r="C4" s="168">
        <v>24.39</v>
      </c>
      <c r="D4" s="168"/>
      <c r="E4" s="168"/>
      <c r="F4" s="168">
        <f>C4</f>
        <v>24.39</v>
      </c>
      <c r="G4" s="15" t="s">
        <v>1911</v>
      </c>
      <c r="H4" s="15">
        <f>'Área Hosp. Prédio Princ.'!C4</f>
        <v>24.39</v>
      </c>
      <c r="I4" s="356"/>
      <c r="J4" s="137"/>
      <c r="K4" s="168"/>
      <c r="L4" s="155" t="s">
        <v>1786</v>
      </c>
    </row>
    <row r="5" spans="1:12" ht="12" x14ac:dyDescent="0.2">
      <c r="A5" s="20" t="s">
        <v>1189</v>
      </c>
      <c r="B5" s="68" t="s">
        <v>1261</v>
      </c>
      <c r="C5" s="15">
        <v>21.52</v>
      </c>
      <c r="D5" s="15"/>
      <c r="E5" s="395"/>
      <c r="F5" s="15">
        <f t="shared" ref="F5:F7" si="0">(C5)</f>
        <v>21.52</v>
      </c>
      <c r="G5" s="15" t="s">
        <v>1911</v>
      </c>
      <c r="H5" s="15">
        <f>'Área Hosp. Prédio Princ.'!C5</f>
        <v>21.52</v>
      </c>
      <c r="I5" s="356"/>
      <c r="J5" s="137"/>
      <c r="K5" s="15"/>
      <c r="L5" s="155" t="s">
        <v>1786</v>
      </c>
    </row>
    <row r="6" spans="1:12" ht="12" x14ac:dyDescent="0.2">
      <c r="A6" s="70" t="s">
        <v>1189</v>
      </c>
      <c r="B6" s="39" t="s">
        <v>1623</v>
      </c>
      <c r="C6" s="17">
        <v>29.36</v>
      </c>
      <c r="D6" s="17"/>
      <c r="E6" s="144"/>
      <c r="F6" s="17">
        <f t="shared" si="0"/>
        <v>29.36</v>
      </c>
      <c r="G6" s="15" t="s">
        <v>1911</v>
      </c>
      <c r="H6" s="15">
        <f>'Área Hosp. Prédio Princ.'!C6</f>
        <v>29.36</v>
      </c>
      <c r="I6" s="356"/>
      <c r="J6" s="137"/>
      <c r="K6" s="17"/>
      <c r="L6" s="155" t="s">
        <v>1786</v>
      </c>
    </row>
    <row r="7" spans="1:12" ht="12" x14ac:dyDescent="0.2">
      <c r="A7" s="70" t="s">
        <v>1189</v>
      </c>
      <c r="B7" s="39" t="s">
        <v>985</v>
      </c>
      <c r="C7" s="17">
        <v>3.99</v>
      </c>
      <c r="D7" s="17"/>
      <c r="E7" s="144"/>
      <c r="F7" s="17">
        <f t="shared" si="0"/>
        <v>3.99</v>
      </c>
      <c r="G7" s="15" t="s">
        <v>1911</v>
      </c>
      <c r="H7" s="15">
        <f>'Área Hosp. Prédio Princ.'!C7</f>
        <v>3.99</v>
      </c>
      <c r="I7" s="356"/>
      <c r="J7" s="137"/>
      <c r="K7" s="17"/>
      <c r="L7" s="155" t="s">
        <v>1786</v>
      </c>
    </row>
    <row r="8" spans="1:12" ht="12" x14ac:dyDescent="0.2">
      <c r="A8" s="70" t="s">
        <v>1189</v>
      </c>
      <c r="B8" s="39" t="s">
        <v>984</v>
      </c>
      <c r="C8" s="17">
        <v>17.309999999999999</v>
      </c>
      <c r="D8" s="368"/>
      <c r="E8" s="137"/>
      <c r="F8" s="399">
        <f>(C8)</f>
        <v>17.309999999999999</v>
      </c>
      <c r="G8" s="15" t="s">
        <v>1911</v>
      </c>
      <c r="H8" s="15">
        <f>'Área Hosp. Prédio Princ.'!C8</f>
        <v>17.309999999999999</v>
      </c>
      <c r="I8" s="356"/>
      <c r="J8" s="137"/>
      <c r="K8" s="17"/>
      <c r="L8" s="155" t="s">
        <v>1788</v>
      </c>
    </row>
    <row r="9" spans="1:12" ht="12" x14ac:dyDescent="0.2">
      <c r="A9" s="70" t="s">
        <v>1189</v>
      </c>
      <c r="B9" s="39" t="s">
        <v>982</v>
      </c>
      <c r="C9" s="17">
        <v>20.91</v>
      </c>
      <c r="D9" s="17"/>
      <c r="E9" s="137"/>
      <c r="F9" s="17">
        <v>20.91</v>
      </c>
      <c r="G9" s="17" t="s">
        <v>1912</v>
      </c>
      <c r="H9" s="137"/>
      <c r="I9" s="144"/>
      <c r="J9" s="15">
        <f>'Área Hosp. Prédio Princ.'!C9</f>
        <v>20.91</v>
      </c>
      <c r="K9" s="17"/>
      <c r="L9" s="155" t="s">
        <v>1788</v>
      </c>
    </row>
    <row r="10" spans="1:12" ht="12" x14ac:dyDescent="0.2">
      <c r="A10" s="70" t="s">
        <v>1189</v>
      </c>
      <c r="B10" s="39" t="s">
        <v>983</v>
      </c>
      <c r="C10" s="17">
        <v>33.6</v>
      </c>
      <c r="D10" s="17"/>
      <c r="E10" s="137"/>
      <c r="F10" s="17">
        <v>33.6</v>
      </c>
      <c r="G10" s="17" t="s">
        <v>1912</v>
      </c>
      <c r="H10" s="137"/>
      <c r="I10" s="144"/>
      <c r="J10" s="15">
        <f>'Área Hosp. Prédio Princ.'!C10</f>
        <v>33.6</v>
      </c>
      <c r="K10" s="17"/>
      <c r="L10" s="155" t="s">
        <v>1788</v>
      </c>
    </row>
    <row r="11" spans="1:12" ht="12" x14ac:dyDescent="0.2">
      <c r="A11" s="70" t="s">
        <v>1189</v>
      </c>
      <c r="B11" s="39" t="s">
        <v>1626</v>
      </c>
      <c r="C11" s="17">
        <v>34.68</v>
      </c>
      <c r="D11" s="17"/>
      <c r="E11" s="137"/>
      <c r="F11" s="17">
        <v>34.68</v>
      </c>
      <c r="G11" s="17" t="s">
        <v>1912</v>
      </c>
      <c r="H11" s="137"/>
      <c r="I11" s="144"/>
      <c r="J11" s="15">
        <f>'Área Hosp. Prédio Princ.'!C11</f>
        <v>34.68</v>
      </c>
      <c r="K11" s="17"/>
      <c r="L11" s="155" t="s">
        <v>1789</v>
      </c>
    </row>
    <row r="12" spans="1:12" ht="12" x14ac:dyDescent="0.2">
      <c r="A12" s="70" t="s">
        <v>1189</v>
      </c>
      <c r="B12" s="39" t="s">
        <v>1365</v>
      </c>
      <c r="C12" s="17">
        <v>31.04</v>
      </c>
      <c r="D12" s="17"/>
      <c r="E12" s="137"/>
      <c r="F12" s="17">
        <v>31.04</v>
      </c>
      <c r="G12" s="17" t="s">
        <v>1912</v>
      </c>
      <c r="H12" s="137"/>
      <c r="I12" s="144"/>
      <c r="J12" s="15">
        <f>'Área Hosp. Prédio Princ.'!C12</f>
        <v>31.04</v>
      </c>
      <c r="K12" s="17"/>
      <c r="L12" s="155" t="s">
        <v>1788</v>
      </c>
    </row>
    <row r="13" spans="1:12" ht="12" x14ac:dyDescent="0.2">
      <c r="A13" s="70" t="s">
        <v>1189</v>
      </c>
      <c r="B13" s="39" t="s">
        <v>145</v>
      </c>
      <c r="C13" s="17">
        <v>9.3854074326628023</v>
      </c>
      <c r="D13" s="17"/>
      <c r="E13" s="137"/>
      <c r="F13" s="17">
        <v>9.3854074326628023</v>
      </c>
      <c r="G13" s="17" t="s">
        <v>1912</v>
      </c>
      <c r="H13" s="137"/>
      <c r="I13" s="144"/>
      <c r="J13" s="15">
        <f>'Área Hosp. Prédio Princ.'!C13</f>
        <v>9.3854074326628023</v>
      </c>
      <c r="K13" s="17"/>
      <c r="L13" s="155" t="s">
        <v>1788</v>
      </c>
    </row>
    <row r="14" spans="1:12" s="282" customFormat="1" ht="12" x14ac:dyDescent="0.2">
      <c r="A14" s="71" t="s">
        <v>140</v>
      </c>
      <c r="B14" s="72"/>
      <c r="C14" s="73">
        <f>SUM(C4:C13)</f>
        <v>226.18540743266277</v>
      </c>
      <c r="D14" s="73">
        <f>SUM(D4:D13)</f>
        <v>0</v>
      </c>
      <c r="E14" s="73">
        <f>SUM(E4:E13)</f>
        <v>0</v>
      </c>
      <c r="F14" s="73">
        <f>SUM(F4:F13)</f>
        <v>226.18540743266277</v>
      </c>
      <c r="G14" s="73"/>
      <c r="H14" s="73">
        <f>SUM(H4:H13)</f>
        <v>96.57</v>
      </c>
      <c r="I14" s="73">
        <f>SUM(I4:I13)</f>
        <v>0</v>
      </c>
      <c r="J14" s="73">
        <f>SUM(J4:J13)</f>
        <v>129.61540743266278</v>
      </c>
      <c r="K14" s="73">
        <f>SUM(K4:K13)</f>
        <v>0</v>
      </c>
      <c r="L14" s="157"/>
    </row>
    <row r="15" spans="1:12" ht="12" x14ac:dyDescent="0.2">
      <c r="A15" s="65" t="s">
        <v>1620</v>
      </c>
      <c r="B15" s="66" t="s">
        <v>1621</v>
      </c>
      <c r="C15" s="8" t="s">
        <v>1622</v>
      </c>
      <c r="D15" s="9" t="s">
        <v>655</v>
      </c>
      <c r="E15" s="9" t="s">
        <v>1615</v>
      </c>
      <c r="F15" s="9" t="s">
        <v>1374</v>
      </c>
      <c r="G15" s="9" t="s">
        <v>1002</v>
      </c>
      <c r="H15" s="383" t="s">
        <v>1913</v>
      </c>
      <c r="I15" s="67" t="s">
        <v>405</v>
      </c>
      <c r="J15" s="361" t="s">
        <v>406</v>
      </c>
      <c r="K15" s="67" t="s">
        <v>404</v>
      </c>
      <c r="L15" s="154" t="s">
        <v>1818</v>
      </c>
    </row>
    <row r="16" spans="1:12" ht="12" x14ac:dyDescent="0.2">
      <c r="A16" s="70" t="s">
        <v>1188</v>
      </c>
      <c r="B16" s="68" t="s">
        <v>413</v>
      </c>
      <c r="C16" s="351">
        <v>42.6</v>
      </c>
      <c r="D16" s="331"/>
      <c r="E16" s="137"/>
      <c r="F16" s="431">
        <v>42.6</v>
      </c>
      <c r="G16" s="17" t="s">
        <v>1912</v>
      </c>
      <c r="H16" s="15"/>
      <c r="I16" s="15">
        <f>C16</f>
        <v>42.6</v>
      </c>
      <c r="J16" s="137"/>
      <c r="K16" s="168"/>
      <c r="L16" s="155" t="s">
        <v>1809</v>
      </c>
    </row>
    <row r="17" spans="1:12" ht="12" x14ac:dyDescent="0.2">
      <c r="A17" s="20" t="s">
        <v>1188</v>
      </c>
      <c r="B17" s="68" t="s">
        <v>1339</v>
      </c>
      <c r="C17" s="351">
        <v>8.84</v>
      </c>
      <c r="D17" s="331"/>
      <c r="E17" s="137"/>
      <c r="F17" s="431">
        <v>8.84</v>
      </c>
      <c r="G17" s="17" t="s">
        <v>1912</v>
      </c>
      <c r="H17" s="15"/>
      <c r="I17" s="15">
        <f t="shared" ref="I17:I36" si="1">C17</f>
        <v>8.84</v>
      </c>
      <c r="J17" s="137"/>
      <c r="K17" s="168"/>
      <c r="L17" s="155" t="s">
        <v>1790</v>
      </c>
    </row>
    <row r="18" spans="1:12" ht="12" x14ac:dyDescent="0.2">
      <c r="A18" s="20" t="s">
        <v>1188</v>
      </c>
      <c r="B18" s="68" t="s">
        <v>987</v>
      </c>
      <c r="C18" s="15">
        <v>21.72</v>
      </c>
      <c r="D18" s="331"/>
      <c r="E18" s="137"/>
      <c r="F18" s="15">
        <v>21.72</v>
      </c>
      <c r="G18" s="17" t="s">
        <v>1912</v>
      </c>
      <c r="H18" s="15"/>
      <c r="I18" s="15">
        <f t="shared" si="1"/>
        <v>21.72</v>
      </c>
      <c r="J18" s="137"/>
      <c r="K18" s="144"/>
      <c r="L18" s="155" t="s">
        <v>1791</v>
      </c>
    </row>
    <row r="19" spans="1:12" ht="12" x14ac:dyDescent="0.2">
      <c r="A19" s="70" t="s">
        <v>1188</v>
      </c>
      <c r="B19" s="68" t="s">
        <v>992</v>
      </c>
      <c r="C19" s="15">
        <v>7.56</v>
      </c>
      <c r="D19" s="15"/>
      <c r="E19" s="137"/>
      <c r="F19" s="15">
        <v>7.56</v>
      </c>
      <c r="G19" s="17" t="s">
        <v>1912</v>
      </c>
      <c r="H19" s="15"/>
      <c r="I19" s="15">
        <f t="shared" si="1"/>
        <v>7.56</v>
      </c>
      <c r="J19" s="137"/>
      <c r="K19" s="144"/>
      <c r="L19" s="156" t="s">
        <v>1787</v>
      </c>
    </row>
    <row r="20" spans="1:12" ht="12" x14ac:dyDescent="0.2">
      <c r="A20" s="70" t="s">
        <v>1188</v>
      </c>
      <c r="B20" s="68" t="s">
        <v>167</v>
      </c>
      <c r="C20" s="15">
        <v>85</v>
      </c>
      <c r="D20" s="144"/>
      <c r="E20" s="137"/>
      <c r="F20" s="15">
        <v>85</v>
      </c>
      <c r="G20" s="17" t="s">
        <v>1912</v>
      </c>
      <c r="H20" s="15"/>
      <c r="I20" s="15">
        <f t="shared" si="1"/>
        <v>85</v>
      </c>
      <c r="J20" s="137"/>
      <c r="K20" s="17"/>
      <c r="L20" s="155" t="s">
        <v>1791</v>
      </c>
    </row>
    <row r="21" spans="1:12" ht="12" x14ac:dyDescent="0.2">
      <c r="A21" s="20" t="s">
        <v>1188</v>
      </c>
      <c r="B21" s="68" t="s">
        <v>206</v>
      </c>
      <c r="C21" s="15">
        <v>66.09</v>
      </c>
      <c r="D21" s="144"/>
      <c r="E21" s="137"/>
      <c r="F21" s="15">
        <v>66.09</v>
      </c>
      <c r="G21" s="17" t="s">
        <v>1912</v>
      </c>
      <c r="H21" s="15"/>
      <c r="I21" s="15">
        <f t="shared" si="1"/>
        <v>66.09</v>
      </c>
      <c r="J21" s="137"/>
      <c r="K21" s="17"/>
      <c r="L21" s="155" t="s">
        <v>1791</v>
      </c>
    </row>
    <row r="22" spans="1:12" ht="12" x14ac:dyDescent="0.2">
      <c r="A22" s="70" t="s">
        <v>1188</v>
      </c>
      <c r="B22" s="68" t="s">
        <v>205</v>
      </c>
      <c r="C22" s="15">
        <v>90.2</v>
      </c>
      <c r="D22" s="144"/>
      <c r="E22" s="137"/>
      <c r="F22" s="15">
        <v>90.2</v>
      </c>
      <c r="G22" s="17" t="s">
        <v>1912</v>
      </c>
      <c r="H22" s="15"/>
      <c r="I22" s="15">
        <f t="shared" si="1"/>
        <v>90.2</v>
      </c>
      <c r="J22" s="137"/>
      <c r="K22" s="17"/>
      <c r="L22" s="155" t="s">
        <v>1791</v>
      </c>
    </row>
    <row r="23" spans="1:12" ht="12" x14ac:dyDescent="0.2">
      <c r="A23" s="70" t="s">
        <v>1188</v>
      </c>
      <c r="B23" s="68" t="s">
        <v>986</v>
      </c>
      <c r="C23" s="15">
        <v>124.33</v>
      </c>
      <c r="D23" s="144"/>
      <c r="E23" s="137"/>
      <c r="F23" s="15">
        <v>124.33</v>
      </c>
      <c r="G23" s="17" t="s">
        <v>1912</v>
      </c>
      <c r="H23" s="15"/>
      <c r="I23" s="15">
        <f t="shared" si="1"/>
        <v>124.33</v>
      </c>
      <c r="J23" s="137"/>
      <c r="K23" s="17"/>
      <c r="L23" s="156" t="s">
        <v>1792</v>
      </c>
    </row>
    <row r="24" spans="1:12" ht="12" x14ac:dyDescent="0.2">
      <c r="A24" s="20" t="s">
        <v>1188</v>
      </c>
      <c r="B24" s="68" t="s">
        <v>691</v>
      </c>
      <c r="C24" s="15">
        <v>19.820449871670203</v>
      </c>
      <c r="D24" s="144"/>
      <c r="E24" s="137"/>
      <c r="F24" s="15">
        <v>19.820449871670203</v>
      </c>
      <c r="G24" s="17" t="s">
        <v>1912</v>
      </c>
      <c r="H24" s="15"/>
      <c r="I24" s="15">
        <f t="shared" si="1"/>
        <v>19.820449871670203</v>
      </c>
      <c r="J24" s="137"/>
      <c r="K24" s="17"/>
      <c r="L24" s="156" t="s">
        <v>1792</v>
      </c>
    </row>
    <row r="25" spans="1:12" ht="12" x14ac:dyDescent="0.2">
      <c r="A25" s="70" t="s">
        <v>1188</v>
      </c>
      <c r="B25" s="68" t="s">
        <v>1624</v>
      </c>
      <c r="C25" s="15">
        <v>98.41</v>
      </c>
      <c r="D25" s="144"/>
      <c r="E25" s="137"/>
      <c r="F25" s="15">
        <v>98.41</v>
      </c>
      <c r="G25" s="17" t="s">
        <v>1912</v>
      </c>
      <c r="H25" s="15"/>
      <c r="I25" s="15">
        <f t="shared" si="1"/>
        <v>98.41</v>
      </c>
      <c r="J25" s="137"/>
      <c r="K25" s="17"/>
      <c r="L25" s="155" t="s">
        <v>1793</v>
      </c>
    </row>
    <row r="26" spans="1:12" ht="12" x14ac:dyDescent="0.2">
      <c r="A26" s="70" t="s">
        <v>1188</v>
      </c>
      <c r="B26" s="68" t="s">
        <v>989</v>
      </c>
      <c r="C26" s="15">
        <v>3.04</v>
      </c>
      <c r="D26" s="144"/>
      <c r="E26" s="137"/>
      <c r="F26" s="15">
        <v>3.04</v>
      </c>
      <c r="G26" s="17" t="s">
        <v>1912</v>
      </c>
      <c r="H26" s="15"/>
      <c r="I26" s="15">
        <f t="shared" si="1"/>
        <v>3.04</v>
      </c>
      <c r="J26" s="137"/>
      <c r="K26" s="17"/>
      <c r="L26" s="156" t="s">
        <v>1787</v>
      </c>
    </row>
    <row r="27" spans="1:12" ht="12" x14ac:dyDescent="0.2">
      <c r="A27" s="20" t="s">
        <v>1188</v>
      </c>
      <c r="B27" s="68" t="s">
        <v>990</v>
      </c>
      <c r="C27" s="15">
        <v>5.36</v>
      </c>
      <c r="D27" s="15"/>
      <c r="E27" s="137"/>
      <c r="F27" s="15">
        <v>5.36</v>
      </c>
      <c r="G27" s="17" t="s">
        <v>1912</v>
      </c>
      <c r="H27" s="15"/>
      <c r="I27" s="15">
        <f t="shared" si="1"/>
        <v>5.36</v>
      </c>
      <c r="J27" s="137"/>
      <c r="K27" s="17"/>
      <c r="L27" s="156" t="s">
        <v>1792</v>
      </c>
    </row>
    <row r="28" spans="1:12" ht="12" x14ac:dyDescent="0.2">
      <c r="A28" s="70" t="s">
        <v>1188</v>
      </c>
      <c r="B28" s="68" t="s">
        <v>988</v>
      </c>
      <c r="C28" s="15">
        <v>13.69</v>
      </c>
      <c r="D28" s="144"/>
      <c r="E28" s="137"/>
      <c r="F28" s="15">
        <v>13.69</v>
      </c>
      <c r="G28" s="17" t="s">
        <v>1912</v>
      </c>
      <c r="H28" s="15"/>
      <c r="I28" s="15">
        <f t="shared" si="1"/>
        <v>13.69</v>
      </c>
      <c r="J28" s="137"/>
      <c r="K28" s="17"/>
      <c r="L28" s="155" t="s">
        <v>1791</v>
      </c>
    </row>
    <row r="29" spans="1:12" ht="12" x14ac:dyDescent="0.2">
      <c r="A29" s="70" t="s">
        <v>1188</v>
      </c>
      <c r="B29" s="68" t="s">
        <v>294</v>
      </c>
      <c r="C29" s="15">
        <v>14.98</v>
      </c>
      <c r="D29" s="144"/>
      <c r="E29" s="137"/>
      <c r="F29" s="15">
        <v>14.98</v>
      </c>
      <c r="G29" s="17" t="s">
        <v>1912</v>
      </c>
      <c r="H29" s="15"/>
      <c r="I29" s="15">
        <f t="shared" si="1"/>
        <v>14.98</v>
      </c>
      <c r="J29" s="137"/>
      <c r="K29" s="17"/>
      <c r="L29" s="155" t="s">
        <v>1788</v>
      </c>
    </row>
    <row r="30" spans="1:12" ht="12" x14ac:dyDescent="0.2">
      <c r="A30" s="20" t="s">
        <v>1188</v>
      </c>
      <c r="B30" s="68" t="s">
        <v>208</v>
      </c>
      <c r="C30" s="15">
        <v>71.290000000000006</v>
      </c>
      <c r="D30" s="17"/>
      <c r="E30" s="137"/>
      <c r="F30" s="15">
        <v>71.290000000000006</v>
      </c>
      <c r="G30" s="17" t="s">
        <v>1912</v>
      </c>
      <c r="H30" s="15"/>
      <c r="I30" s="15">
        <f t="shared" si="1"/>
        <v>71.290000000000006</v>
      </c>
      <c r="J30" s="137"/>
      <c r="K30" s="17"/>
      <c r="L30" s="155" t="s">
        <v>1794</v>
      </c>
    </row>
    <row r="31" spans="1:12" ht="12" x14ac:dyDescent="0.2">
      <c r="A31" s="70" t="s">
        <v>1188</v>
      </c>
      <c r="B31" s="68" t="s">
        <v>1184</v>
      </c>
      <c r="C31" s="15">
        <v>8.205240000637664</v>
      </c>
      <c r="D31" s="17"/>
      <c r="E31" s="137"/>
      <c r="F31" s="15">
        <v>8.205240000637664</v>
      </c>
      <c r="G31" s="17" t="s">
        <v>1912</v>
      </c>
      <c r="H31" s="15"/>
      <c r="I31" s="15">
        <f t="shared" si="1"/>
        <v>8.205240000637664</v>
      </c>
      <c r="J31" s="137"/>
      <c r="K31" s="17"/>
      <c r="L31" s="155" t="s">
        <v>1794</v>
      </c>
    </row>
    <row r="32" spans="1:12" ht="12" x14ac:dyDescent="0.2">
      <c r="A32" s="70" t="s">
        <v>1188</v>
      </c>
      <c r="B32" s="68" t="s">
        <v>1625</v>
      </c>
      <c r="C32" s="15">
        <v>7.47</v>
      </c>
      <c r="D32" s="17"/>
      <c r="E32" s="137"/>
      <c r="F32" s="15">
        <v>7.47</v>
      </c>
      <c r="G32" s="17" t="s">
        <v>1912</v>
      </c>
      <c r="H32" s="15"/>
      <c r="I32" s="15">
        <f t="shared" si="1"/>
        <v>7.47</v>
      </c>
      <c r="J32" s="137"/>
      <c r="K32" s="17"/>
      <c r="L32" s="155" t="s">
        <v>1794</v>
      </c>
    </row>
    <row r="33" spans="1:13" ht="12" x14ac:dyDescent="0.2">
      <c r="A33" s="20" t="s">
        <v>1188</v>
      </c>
      <c r="B33" s="68" t="s">
        <v>147</v>
      </c>
      <c r="C33" s="15">
        <v>8.31</v>
      </c>
      <c r="D33" s="137"/>
      <c r="E33" s="137"/>
      <c r="F33" s="15">
        <v>8.31</v>
      </c>
      <c r="G33" s="17" t="s">
        <v>1912</v>
      </c>
      <c r="H33" s="15"/>
      <c r="I33" s="15">
        <f t="shared" si="1"/>
        <v>8.31</v>
      </c>
      <c r="J33" s="137"/>
      <c r="K33" s="17"/>
      <c r="L33" s="155" t="s">
        <v>1794</v>
      </c>
    </row>
    <row r="34" spans="1:13" ht="12" x14ac:dyDescent="0.2">
      <c r="A34" s="70" t="s">
        <v>1188</v>
      </c>
      <c r="B34" s="68" t="s">
        <v>991</v>
      </c>
      <c r="C34" s="15">
        <v>9.57</v>
      </c>
      <c r="D34" s="137"/>
      <c r="E34" s="137"/>
      <c r="F34" s="15">
        <v>9.57</v>
      </c>
      <c r="G34" s="17" t="s">
        <v>1912</v>
      </c>
      <c r="H34" s="15"/>
      <c r="I34" s="15">
        <f>C34</f>
        <v>9.57</v>
      </c>
      <c r="J34" s="137"/>
      <c r="K34" s="17"/>
      <c r="L34" s="155" t="s">
        <v>1794</v>
      </c>
    </row>
    <row r="35" spans="1:13" ht="12" x14ac:dyDescent="0.2">
      <c r="A35" s="70" t="s">
        <v>1188</v>
      </c>
      <c r="B35" s="39" t="s">
        <v>1629</v>
      </c>
      <c r="C35" s="15">
        <v>2.77</v>
      </c>
      <c r="D35" s="137"/>
      <c r="E35" s="137"/>
      <c r="F35" s="15">
        <v>2.77</v>
      </c>
      <c r="G35" s="17" t="s">
        <v>1912</v>
      </c>
      <c r="H35" s="15"/>
      <c r="I35" s="15">
        <f t="shared" si="1"/>
        <v>2.77</v>
      </c>
      <c r="J35" s="137"/>
      <c r="K35" s="17"/>
      <c r="L35" s="156" t="s">
        <v>1787</v>
      </c>
    </row>
    <row r="36" spans="1:13" ht="12" x14ac:dyDescent="0.2">
      <c r="A36" s="20" t="s">
        <v>1188</v>
      </c>
      <c r="B36" s="39" t="s">
        <v>1629</v>
      </c>
      <c r="C36" s="15">
        <v>2.94</v>
      </c>
      <c r="D36" s="137"/>
      <c r="E36" s="137"/>
      <c r="F36" s="15">
        <v>2.94</v>
      </c>
      <c r="G36" s="17" t="s">
        <v>1912</v>
      </c>
      <c r="H36" s="15"/>
      <c r="I36" s="15">
        <f t="shared" si="1"/>
        <v>2.94</v>
      </c>
      <c r="J36" s="137"/>
      <c r="K36" s="17"/>
      <c r="L36" s="155" t="s">
        <v>1788</v>
      </c>
    </row>
    <row r="37" spans="1:13" s="282" customFormat="1" ht="12" x14ac:dyDescent="0.2">
      <c r="A37" s="71" t="s">
        <v>140</v>
      </c>
      <c r="B37" s="72"/>
      <c r="C37" s="73">
        <f>SUM(C16:C36)</f>
        <v>712.19568987230787</v>
      </c>
      <c r="D37" s="73">
        <f>SUM(D16:D36)</f>
        <v>0</v>
      </c>
      <c r="E37" s="73">
        <f>SUM(E16:E36)</f>
        <v>0</v>
      </c>
      <c r="F37" s="73">
        <f>SUM(F16:F36)</f>
        <v>712.19568987230787</v>
      </c>
      <c r="G37" s="73"/>
      <c r="H37" s="73">
        <f>SUM(H16:H36)</f>
        <v>0</v>
      </c>
      <c r="I37" s="73">
        <f>SUM(I16:I36)</f>
        <v>712.19568987230787</v>
      </c>
      <c r="J37" s="73">
        <f>SUM(J16:J36)</f>
        <v>0</v>
      </c>
      <c r="K37" s="73">
        <f>SUM(K16:K36)</f>
        <v>0</v>
      </c>
      <c r="L37" s="73">
        <f t="shared" ref="L37" si="2">SUM(L16:L36)</f>
        <v>0</v>
      </c>
    </row>
    <row r="38" spans="1:13" ht="12" x14ac:dyDescent="0.2">
      <c r="A38" s="65" t="s">
        <v>1620</v>
      </c>
      <c r="B38" s="66" t="s">
        <v>1621</v>
      </c>
      <c r="C38" s="8" t="s">
        <v>1622</v>
      </c>
      <c r="D38" s="9" t="s">
        <v>655</v>
      </c>
      <c r="E38" s="9" t="s">
        <v>1615</v>
      </c>
      <c r="F38" s="9" t="s">
        <v>1374</v>
      </c>
      <c r="G38" s="9" t="s">
        <v>1002</v>
      </c>
      <c r="H38" s="383" t="s">
        <v>1913</v>
      </c>
      <c r="I38" s="67" t="s">
        <v>405</v>
      </c>
      <c r="J38" s="361" t="s">
        <v>406</v>
      </c>
      <c r="K38" s="67" t="s">
        <v>404</v>
      </c>
      <c r="L38" s="154" t="s">
        <v>1818</v>
      </c>
    </row>
    <row r="39" spans="1:13" s="284" customFormat="1" ht="12" x14ac:dyDescent="0.2">
      <c r="A39" s="129" t="s">
        <v>823</v>
      </c>
      <c r="B39" s="130" t="s">
        <v>411</v>
      </c>
      <c r="C39" s="131">
        <v>1750</v>
      </c>
      <c r="D39" s="395"/>
      <c r="E39" s="134"/>
      <c r="F39" s="351">
        <v>1750</v>
      </c>
      <c r="G39" s="168" t="s">
        <v>1910</v>
      </c>
      <c r="H39" s="134"/>
      <c r="I39" s="168">
        <v>1750</v>
      </c>
      <c r="J39" s="134"/>
      <c r="K39" s="168"/>
      <c r="L39" s="352" t="s">
        <v>1909</v>
      </c>
    </row>
    <row r="40" spans="1:13" ht="12" x14ac:dyDescent="0.2">
      <c r="A40" s="70" t="s">
        <v>1192</v>
      </c>
      <c r="B40" s="68" t="s">
        <v>413</v>
      </c>
      <c r="C40" s="168">
        <v>67.19</v>
      </c>
      <c r="D40" s="395"/>
      <c r="E40" s="137"/>
      <c r="F40" s="395">
        <v>67.19</v>
      </c>
      <c r="G40" s="17" t="s">
        <v>1912</v>
      </c>
      <c r="H40" s="2"/>
      <c r="I40" s="144"/>
      <c r="J40" s="15">
        <f t="shared" ref="J40:J53" si="3">C40</f>
        <v>67.19</v>
      </c>
      <c r="K40" s="168"/>
      <c r="L40" s="155" t="s">
        <v>1786</v>
      </c>
      <c r="M40" s="284"/>
    </row>
    <row r="41" spans="1:13" ht="12" x14ac:dyDescent="0.2">
      <c r="A41" s="70" t="s">
        <v>1192</v>
      </c>
      <c r="B41" s="39" t="s">
        <v>1266</v>
      </c>
      <c r="C41" s="17">
        <v>17.002260501662132</v>
      </c>
      <c r="D41" s="144"/>
      <c r="E41" s="137"/>
      <c r="F41" s="17">
        <v>17.002260501662132</v>
      </c>
      <c r="G41" s="17" t="s">
        <v>1912</v>
      </c>
      <c r="H41" s="2"/>
      <c r="I41" s="144"/>
      <c r="J41" s="15">
        <f t="shared" si="3"/>
        <v>17.002260501662132</v>
      </c>
      <c r="K41" s="144"/>
      <c r="L41" s="156" t="s">
        <v>1795</v>
      </c>
    </row>
    <row r="42" spans="1:13" ht="12" x14ac:dyDescent="0.2">
      <c r="A42" s="70" t="s">
        <v>1192</v>
      </c>
      <c r="B42" s="68" t="s">
        <v>1254</v>
      </c>
      <c r="C42" s="15">
        <v>90.2</v>
      </c>
      <c r="D42" s="144"/>
      <c r="E42" s="137"/>
      <c r="F42" s="15">
        <v>90.2</v>
      </c>
      <c r="G42" s="17" t="s">
        <v>1912</v>
      </c>
      <c r="H42" s="2"/>
      <c r="I42" s="144"/>
      <c r="J42" s="15">
        <f t="shared" si="3"/>
        <v>90.2</v>
      </c>
      <c r="K42" s="144"/>
      <c r="L42" s="156" t="s">
        <v>1795</v>
      </c>
    </row>
    <row r="43" spans="1:13" ht="12" x14ac:dyDescent="0.2">
      <c r="A43" s="70" t="s">
        <v>1192</v>
      </c>
      <c r="B43" s="68" t="s">
        <v>1671</v>
      </c>
      <c r="C43" s="15">
        <v>59.95</v>
      </c>
      <c r="D43" s="144"/>
      <c r="E43" s="137"/>
      <c r="F43" s="15">
        <v>59.95</v>
      </c>
      <c r="G43" s="17" t="s">
        <v>1912</v>
      </c>
      <c r="H43" s="2"/>
      <c r="I43" s="144"/>
      <c r="J43" s="15">
        <f t="shared" si="3"/>
        <v>59.95</v>
      </c>
      <c r="K43" s="144"/>
      <c r="L43" s="155" t="s">
        <v>1786</v>
      </c>
    </row>
    <row r="44" spans="1:13" ht="12" x14ac:dyDescent="0.2">
      <c r="A44" s="70" t="s">
        <v>1192</v>
      </c>
      <c r="B44" s="68" t="s">
        <v>1833</v>
      </c>
      <c r="C44" s="15">
        <v>15.6</v>
      </c>
      <c r="D44" s="144"/>
      <c r="E44" s="137"/>
      <c r="F44" s="15">
        <v>15.6</v>
      </c>
      <c r="G44" s="17" t="s">
        <v>1912</v>
      </c>
      <c r="H44" s="2"/>
      <c r="I44" s="144"/>
      <c r="J44" s="15">
        <f t="shared" si="3"/>
        <v>15.6</v>
      </c>
      <c r="K44" s="144"/>
      <c r="L44" s="156" t="s">
        <v>1795</v>
      </c>
      <c r="M44" s="284"/>
    </row>
    <row r="45" spans="1:13" ht="12" x14ac:dyDescent="0.2">
      <c r="A45" s="70" t="s">
        <v>1192</v>
      </c>
      <c r="B45" s="416" t="s">
        <v>1184</v>
      </c>
      <c r="C45" s="417">
        <v>15.752094288304622</v>
      </c>
      <c r="D45" s="417">
        <f>C45</f>
        <v>15.752094288304622</v>
      </c>
      <c r="E45" s="137"/>
      <c r="F45" s="137"/>
      <c r="G45" s="17" t="s">
        <v>1912</v>
      </c>
      <c r="H45" s="2"/>
      <c r="I45" s="144"/>
      <c r="J45" s="15">
        <f t="shared" si="3"/>
        <v>15.752094288304622</v>
      </c>
      <c r="K45" s="144"/>
      <c r="L45" s="155" t="s">
        <v>1794</v>
      </c>
    </row>
    <row r="46" spans="1:13" ht="12" x14ac:dyDescent="0.2">
      <c r="A46" s="70" t="s">
        <v>1192</v>
      </c>
      <c r="B46" s="416" t="s">
        <v>1186</v>
      </c>
      <c r="C46" s="417">
        <v>16.377177394983377</v>
      </c>
      <c r="D46" s="417">
        <f>C46</f>
        <v>16.377177394983377</v>
      </c>
      <c r="E46" s="137"/>
      <c r="F46" s="137"/>
      <c r="G46" s="17" t="s">
        <v>1912</v>
      </c>
      <c r="H46" s="2"/>
      <c r="I46" s="144"/>
      <c r="J46" s="15">
        <f t="shared" si="3"/>
        <v>16.377177394983377</v>
      </c>
      <c r="K46" s="144"/>
      <c r="L46" s="155" t="s">
        <v>1794</v>
      </c>
    </row>
    <row r="47" spans="1:13" ht="12" x14ac:dyDescent="0.2">
      <c r="A47" s="70" t="s">
        <v>1192</v>
      </c>
      <c r="B47" s="39" t="s">
        <v>1256</v>
      </c>
      <c r="C47" s="17">
        <v>35.299999999999997</v>
      </c>
      <c r="D47" s="144"/>
      <c r="E47" s="137"/>
      <c r="F47" s="17">
        <v>35.299999999999997</v>
      </c>
      <c r="G47" s="17" t="s">
        <v>1912</v>
      </c>
      <c r="H47" s="2"/>
      <c r="I47" s="144"/>
      <c r="J47" s="15">
        <f t="shared" si="3"/>
        <v>35.299999999999997</v>
      </c>
      <c r="K47" s="144"/>
      <c r="L47" s="155" t="s">
        <v>1786</v>
      </c>
      <c r="M47" s="284"/>
    </row>
    <row r="48" spans="1:13" ht="12" x14ac:dyDescent="0.2">
      <c r="A48" s="70" t="s">
        <v>1192</v>
      </c>
      <c r="B48" s="39" t="s">
        <v>1253</v>
      </c>
      <c r="C48" s="17">
        <v>7.75</v>
      </c>
      <c r="D48" s="144"/>
      <c r="E48" s="137"/>
      <c r="F48" s="17">
        <v>7.75</v>
      </c>
      <c r="G48" s="17" t="s">
        <v>1912</v>
      </c>
      <c r="H48" s="2"/>
      <c r="I48" s="144"/>
      <c r="J48" s="15">
        <f t="shared" si="3"/>
        <v>7.75</v>
      </c>
      <c r="K48" s="144"/>
      <c r="L48" s="155" t="s">
        <v>1786</v>
      </c>
      <c r="M48" s="284"/>
    </row>
    <row r="49" spans="1:13" ht="12" x14ac:dyDescent="0.2">
      <c r="A49" s="70" t="s">
        <v>1192</v>
      </c>
      <c r="B49" s="39" t="s">
        <v>1628</v>
      </c>
      <c r="C49" s="17">
        <v>14.4</v>
      </c>
      <c r="D49" s="144"/>
      <c r="E49" s="137"/>
      <c r="F49" s="17">
        <v>14.4</v>
      </c>
      <c r="G49" s="17" t="s">
        <v>1912</v>
      </c>
      <c r="H49" s="2"/>
      <c r="I49" s="144"/>
      <c r="J49" s="15">
        <f t="shared" si="3"/>
        <v>14.4</v>
      </c>
      <c r="K49" s="144"/>
      <c r="L49" s="155" t="s">
        <v>1786</v>
      </c>
      <c r="M49" s="284"/>
    </row>
    <row r="50" spans="1:13" ht="12" x14ac:dyDescent="0.2">
      <c r="A50" s="70" t="s">
        <v>1192</v>
      </c>
      <c r="B50" s="39" t="s">
        <v>1629</v>
      </c>
      <c r="C50" s="17">
        <v>11.376512541553339</v>
      </c>
      <c r="D50" s="137"/>
      <c r="E50" s="137"/>
      <c r="F50" s="17">
        <v>11.376512541553339</v>
      </c>
      <c r="G50" s="17" t="s">
        <v>1912</v>
      </c>
      <c r="H50" s="2"/>
      <c r="I50" s="144"/>
      <c r="J50" s="15">
        <f t="shared" si="3"/>
        <v>11.376512541553339</v>
      </c>
      <c r="K50" s="17"/>
      <c r="L50" s="155" t="s">
        <v>1794</v>
      </c>
    </row>
    <row r="51" spans="1:13" ht="12" x14ac:dyDescent="0.2">
      <c r="A51" s="70" t="s">
        <v>1192</v>
      </c>
      <c r="B51" s="39" t="s">
        <v>1624</v>
      </c>
      <c r="C51" s="17">
        <v>8.0010637654880625</v>
      </c>
      <c r="D51" s="137"/>
      <c r="E51" s="137"/>
      <c r="F51" s="17">
        <v>8.0010637654880625</v>
      </c>
      <c r="G51" s="17" t="s">
        <v>1912</v>
      </c>
      <c r="H51" s="2"/>
      <c r="I51" s="144"/>
      <c r="J51" s="15">
        <f t="shared" si="3"/>
        <v>8.0010637654880625</v>
      </c>
      <c r="K51" s="17"/>
      <c r="L51" s="155" t="s">
        <v>1793</v>
      </c>
    </row>
    <row r="52" spans="1:13" ht="12" x14ac:dyDescent="0.2">
      <c r="A52" s="70" t="s">
        <v>1192</v>
      </c>
      <c r="B52" s="39" t="s">
        <v>858</v>
      </c>
      <c r="C52" s="17">
        <v>22.377975219099426</v>
      </c>
      <c r="D52" s="137"/>
      <c r="E52" s="137"/>
      <c r="F52" s="17">
        <v>22.377975219099426</v>
      </c>
      <c r="G52" s="17" t="s">
        <v>1912</v>
      </c>
      <c r="H52" s="2"/>
      <c r="I52" s="144"/>
      <c r="J52" s="15">
        <f t="shared" si="3"/>
        <v>22.377975219099426</v>
      </c>
      <c r="K52" s="144"/>
      <c r="L52" s="155" t="s">
        <v>1786</v>
      </c>
    </row>
    <row r="53" spans="1:13" ht="12" x14ac:dyDescent="0.2">
      <c r="A53" s="70" t="s">
        <v>1192</v>
      </c>
      <c r="B53" s="68" t="s">
        <v>1209</v>
      </c>
      <c r="C53" s="15">
        <v>69.16</v>
      </c>
      <c r="D53" s="137"/>
      <c r="E53" s="137"/>
      <c r="F53" s="15">
        <v>69.16</v>
      </c>
      <c r="G53" s="17" t="s">
        <v>1912</v>
      </c>
      <c r="H53" s="2"/>
      <c r="I53" s="144"/>
      <c r="J53" s="15">
        <f t="shared" si="3"/>
        <v>69.16</v>
      </c>
      <c r="K53" s="17"/>
      <c r="L53" s="155" t="s">
        <v>1796</v>
      </c>
    </row>
    <row r="54" spans="1:13" s="282" customFormat="1" ht="12" x14ac:dyDescent="0.2">
      <c r="A54" s="71" t="s">
        <v>140</v>
      </c>
      <c r="B54" s="72"/>
      <c r="C54" s="73">
        <f>SUM(C39:C53)</f>
        <v>2200.437083711091</v>
      </c>
      <c r="D54" s="73">
        <f>SUM(D39:D53)</f>
        <v>32.129271683287996</v>
      </c>
      <c r="E54" s="73">
        <f>SUM(E39:E53)</f>
        <v>0</v>
      </c>
      <c r="F54" s="73">
        <f>SUM(F39:F53)</f>
        <v>2168.3078120278028</v>
      </c>
      <c r="G54" s="73"/>
      <c r="H54" s="73">
        <f>SUM(H39:H53)</f>
        <v>0</v>
      </c>
      <c r="I54" s="73">
        <f>SUM(I39:I53)</f>
        <v>1750</v>
      </c>
      <c r="J54" s="73">
        <f>SUM(J39:J53)</f>
        <v>450.43708371109096</v>
      </c>
      <c r="K54" s="73">
        <f t="shared" ref="K54" si="4">SUM(K39:K53)</f>
        <v>0</v>
      </c>
      <c r="L54" s="155"/>
    </row>
    <row r="55" spans="1:13" ht="12" x14ac:dyDescent="0.2">
      <c r="A55" s="65" t="s">
        <v>1620</v>
      </c>
      <c r="B55" s="66" t="s">
        <v>1621</v>
      </c>
      <c r="C55" s="8" t="s">
        <v>1622</v>
      </c>
      <c r="D55" s="9" t="s">
        <v>655</v>
      </c>
      <c r="E55" s="9" t="s">
        <v>1615</v>
      </c>
      <c r="F55" s="9" t="s">
        <v>1374</v>
      </c>
      <c r="G55" s="9" t="s">
        <v>1002</v>
      </c>
      <c r="H55" s="383" t="s">
        <v>1913</v>
      </c>
      <c r="I55" s="67" t="s">
        <v>405</v>
      </c>
      <c r="J55" s="361" t="s">
        <v>406</v>
      </c>
      <c r="K55" s="67" t="s">
        <v>404</v>
      </c>
      <c r="L55" s="154" t="s">
        <v>1818</v>
      </c>
    </row>
    <row r="56" spans="1:13" ht="12" x14ac:dyDescent="0.2">
      <c r="A56" s="70" t="s">
        <v>1193</v>
      </c>
      <c r="B56" s="68" t="s">
        <v>413</v>
      </c>
      <c r="C56" s="147">
        <v>101.96</v>
      </c>
      <c r="D56" s="137"/>
      <c r="E56" s="168">
        <v>101.96</v>
      </c>
      <c r="F56" s="168"/>
      <c r="G56" s="17" t="s">
        <v>1912</v>
      </c>
      <c r="H56" s="15"/>
      <c r="I56" s="15">
        <f>E56</f>
        <v>101.96</v>
      </c>
      <c r="J56" s="137"/>
      <c r="K56" s="168"/>
      <c r="L56" s="155" t="s">
        <v>1788</v>
      </c>
    </row>
    <row r="57" spans="1:13" ht="12" x14ac:dyDescent="0.2">
      <c r="A57" s="70" t="s">
        <v>1193</v>
      </c>
      <c r="B57" s="39" t="s">
        <v>1849</v>
      </c>
      <c r="C57" s="147">
        <v>8.9317842182723872</v>
      </c>
      <c r="D57" s="17">
        <v>8.9317842182723872</v>
      </c>
      <c r="E57" s="137"/>
      <c r="F57" s="415"/>
      <c r="G57" s="17" t="s">
        <v>1912</v>
      </c>
      <c r="H57" s="15"/>
      <c r="I57" s="15">
        <f>D57</f>
        <v>8.9317842182723872</v>
      </c>
      <c r="J57" s="137"/>
      <c r="K57" s="17"/>
      <c r="L57" s="155" t="s">
        <v>1793</v>
      </c>
    </row>
    <row r="58" spans="1:13" ht="12" x14ac:dyDescent="0.2">
      <c r="A58" s="70" t="s">
        <v>1193</v>
      </c>
      <c r="B58" s="39" t="s">
        <v>1355</v>
      </c>
      <c r="C58" s="17">
        <v>7.8342839352428388</v>
      </c>
      <c r="D58" s="17">
        <f>(C58)</f>
        <v>7.8342839352428388</v>
      </c>
      <c r="E58" s="137"/>
      <c r="F58" s="137"/>
      <c r="G58" s="17" t="s">
        <v>1912</v>
      </c>
      <c r="H58" s="15"/>
      <c r="I58" s="15">
        <f t="shared" ref="I58:I76" si="5">C58</f>
        <v>7.8342839352428388</v>
      </c>
      <c r="J58" s="137"/>
      <c r="K58" s="17"/>
      <c r="L58" s="155" t="s">
        <v>1793</v>
      </c>
    </row>
    <row r="59" spans="1:13" ht="12" x14ac:dyDescent="0.2">
      <c r="A59" s="70" t="s">
        <v>1193</v>
      </c>
      <c r="B59" s="39" t="s">
        <v>751</v>
      </c>
      <c r="C59" s="17">
        <v>13.099950186799504</v>
      </c>
      <c r="D59" s="17">
        <f>(C59)</f>
        <v>13.099950186799504</v>
      </c>
      <c r="E59" s="137"/>
      <c r="F59" s="137"/>
      <c r="G59" s="17" t="s">
        <v>1912</v>
      </c>
      <c r="H59" s="15"/>
      <c r="I59" s="15">
        <f t="shared" si="5"/>
        <v>13.099950186799504</v>
      </c>
      <c r="J59" s="137"/>
      <c r="K59" s="17"/>
      <c r="L59" s="155" t="s">
        <v>1793</v>
      </c>
    </row>
    <row r="60" spans="1:13" ht="12" x14ac:dyDescent="0.2">
      <c r="A60" s="70" t="s">
        <v>1193</v>
      </c>
      <c r="B60" s="39" t="s">
        <v>1354</v>
      </c>
      <c r="C60" s="17">
        <v>9.4303295596060224</v>
      </c>
      <c r="D60" s="137"/>
      <c r="E60" s="17">
        <f>(C60)</f>
        <v>9.4303295596060224</v>
      </c>
      <c r="F60" s="137"/>
      <c r="G60" s="17" t="s">
        <v>1912</v>
      </c>
      <c r="H60" s="15"/>
      <c r="I60" s="15">
        <f t="shared" si="5"/>
        <v>9.4303295596060224</v>
      </c>
      <c r="J60" s="137"/>
      <c r="K60" s="17"/>
      <c r="L60" s="155" t="s">
        <v>1793</v>
      </c>
    </row>
    <row r="61" spans="1:13" ht="12" x14ac:dyDescent="0.2">
      <c r="A61" s="70" t="s">
        <v>1193</v>
      </c>
      <c r="B61" s="39" t="s">
        <v>206</v>
      </c>
      <c r="C61" s="17">
        <v>11.617157251217026</v>
      </c>
      <c r="D61" s="137"/>
      <c r="E61" s="17">
        <f>(C61)</f>
        <v>11.617157251217026</v>
      </c>
      <c r="F61" s="137"/>
      <c r="G61" s="17" t="s">
        <v>1912</v>
      </c>
      <c r="H61" s="15"/>
      <c r="I61" s="15">
        <f t="shared" si="5"/>
        <v>11.617157251217026</v>
      </c>
      <c r="J61" s="137"/>
      <c r="K61" s="17"/>
      <c r="L61" s="155" t="s">
        <v>1793</v>
      </c>
    </row>
    <row r="62" spans="1:13" ht="12" x14ac:dyDescent="0.2">
      <c r="A62" s="70" t="s">
        <v>1193</v>
      </c>
      <c r="B62" s="39" t="s">
        <v>1834</v>
      </c>
      <c r="C62" s="17">
        <v>10.029284501301936</v>
      </c>
      <c r="D62" s="17"/>
      <c r="E62" s="137"/>
      <c r="F62" s="17">
        <v>10.029284501301936</v>
      </c>
      <c r="G62" s="17" t="s">
        <v>1912</v>
      </c>
      <c r="H62" s="15"/>
      <c r="I62" s="15">
        <f t="shared" si="5"/>
        <v>10.029284501301936</v>
      </c>
      <c r="J62" s="137"/>
      <c r="K62" s="17"/>
      <c r="L62" s="155" t="s">
        <v>1793</v>
      </c>
      <c r="M62" s="284"/>
    </row>
    <row r="63" spans="1:13" ht="12" x14ac:dyDescent="0.2">
      <c r="A63" s="70" t="s">
        <v>1193</v>
      </c>
      <c r="B63" s="39" t="s">
        <v>752</v>
      </c>
      <c r="C63" s="17">
        <v>57.26849881127589</v>
      </c>
      <c r="D63" s="137"/>
      <c r="E63" s="137"/>
      <c r="F63" s="399">
        <f>(C63)</f>
        <v>57.26849881127589</v>
      </c>
      <c r="G63" s="17" t="s">
        <v>1912</v>
      </c>
      <c r="H63" s="15"/>
      <c r="I63" s="15">
        <f t="shared" si="5"/>
        <v>57.26849881127589</v>
      </c>
      <c r="J63" s="137"/>
      <c r="K63" s="17"/>
      <c r="L63" s="155" t="s">
        <v>1793</v>
      </c>
    </row>
    <row r="64" spans="1:13" ht="12" x14ac:dyDescent="0.2">
      <c r="A64" s="70" t="s">
        <v>1193</v>
      </c>
      <c r="B64" s="39" t="s">
        <v>1629</v>
      </c>
      <c r="C64" s="17">
        <v>2.8721815917581797</v>
      </c>
      <c r="D64" s="137"/>
      <c r="E64" s="137"/>
      <c r="F64" s="399">
        <f>(C64)</f>
        <v>2.8721815917581797</v>
      </c>
      <c r="G64" s="17" t="s">
        <v>1912</v>
      </c>
      <c r="H64" s="15"/>
      <c r="I64" s="15">
        <f t="shared" si="5"/>
        <v>2.8721815917581797</v>
      </c>
      <c r="J64" s="137"/>
      <c r="K64" s="17"/>
      <c r="L64" s="155" t="s">
        <v>1794</v>
      </c>
    </row>
    <row r="65" spans="1:12" ht="12" x14ac:dyDescent="0.2">
      <c r="A65" s="70" t="s">
        <v>1193</v>
      </c>
      <c r="B65" s="39" t="s">
        <v>1625</v>
      </c>
      <c r="C65" s="17">
        <v>8.6632469149779237</v>
      </c>
      <c r="D65" s="137"/>
      <c r="E65" s="137"/>
      <c r="F65" s="17">
        <v>8.6632469149779237</v>
      </c>
      <c r="G65" s="17" t="s">
        <v>1912</v>
      </c>
      <c r="H65" s="15"/>
      <c r="I65" s="15">
        <f t="shared" si="5"/>
        <v>8.6632469149779237</v>
      </c>
      <c r="J65" s="137"/>
      <c r="K65" s="17"/>
      <c r="L65" s="155" t="s">
        <v>1794</v>
      </c>
    </row>
    <row r="66" spans="1:12" ht="12" x14ac:dyDescent="0.2">
      <c r="A66" s="70" t="s">
        <v>1193</v>
      </c>
      <c r="B66" s="39" t="s">
        <v>753</v>
      </c>
      <c r="C66" s="17">
        <v>18.797611230612478</v>
      </c>
      <c r="D66" s="137"/>
      <c r="E66" s="137"/>
      <c r="F66" s="17">
        <v>18.797611230612478</v>
      </c>
      <c r="G66" s="17" t="s">
        <v>1912</v>
      </c>
      <c r="H66" s="15"/>
      <c r="I66" s="15">
        <v>18.8</v>
      </c>
      <c r="J66" s="137"/>
      <c r="K66" s="17"/>
      <c r="L66" s="155" t="s">
        <v>1793</v>
      </c>
    </row>
    <row r="67" spans="1:12" ht="12" x14ac:dyDescent="0.2">
      <c r="A67" s="70" t="s">
        <v>1193</v>
      </c>
      <c r="B67" s="39" t="s">
        <v>294</v>
      </c>
      <c r="C67" s="17">
        <v>16.497530850220762</v>
      </c>
      <c r="D67" s="17"/>
      <c r="E67" s="137"/>
      <c r="F67" s="17">
        <v>16.497530850220762</v>
      </c>
      <c r="G67" s="17" t="s">
        <v>1912</v>
      </c>
      <c r="H67" s="15"/>
      <c r="I67" s="15">
        <f t="shared" si="5"/>
        <v>16.497530850220762</v>
      </c>
      <c r="J67" s="137"/>
      <c r="K67" s="17"/>
      <c r="L67" s="155" t="s">
        <v>1788</v>
      </c>
    </row>
    <row r="68" spans="1:12" ht="12" x14ac:dyDescent="0.2">
      <c r="A68" s="70" t="s">
        <v>1193</v>
      </c>
      <c r="B68" s="39" t="s">
        <v>755</v>
      </c>
      <c r="C68" s="17">
        <v>122.75657421034757</v>
      </c>
      <c r="D68" s="17"/>
      <c r="E68" s="17">
        <v>122.75657421034757</v>
      </c>
      <c r="F68" s="137"/>
      <c r="G68" s="17" t="s">
        <v>1912</v>
      </c>
      <c r="H68" s="15"/>
      <c r="I68" s="15">
        <f t="shared" si="5"/>
        <v>122.75657421034757</v>
      </c>
      <c r="J68" s="137"/>
      <c r="K68" s="17"/>
      <c r="L68" s="155" t="s">
        <v>1793</v>
      </c>
    </row>
    <row r="69" spans="1:12" ht="12" x14ac:dyDescent="0.2">
      <c r="A69" s="70" t="s">
        <v>1193</v>
      </c>
      <c r="B69" s="39" t="s">
        <v>1624</v>
      </c>
      <c r="C69" s="17">
        <v>17.314818295030001</v>
      </c>
      <c r="D69" s="17"/>
      <c r="E69" s="137"/>
      <c r="F69" s="17">
        <v>17.314818295030001</v>
      </c>
      <c r="G69" s="17" t="s">
        <v>1912</v>
      </c>
      <c r="H69" s="15"/>
      <c r="I69" s="15">
        <f t="shared" si="5"/>
        <v>17.314818295030001</v>
      </c>
      <c r="J69" s="137"/>
      <c r="K69" s="17"/>
      <c r="L69" s="155" t="s">
        <v>1793</v>
      </c>
    </row>
    <row r="70" spans="1:12" ht="12" x14ac:dyDescent="0.2">
      <c r="A70" s="70" t="s">
        <v>1193</v>
      </c>
      <c r="B70" s="39" t="s">
        <v>1263</v>
      </c>
      <c r="C70" s="17">
        <v>34.839796218725233</v>
      </c>
      <c r="D70" s="17"/>
      <c r="E70" s="137"/>
      <c r="F70" s="17">
        <v>34.839796218725233</v>
      </c>
      <c r="G70" s="17" t="s">
        <v>1912</v>
      </c>
      <c r="H70" s="15"/>
      <c r="I70" s="15">
        <f t="shared" si="5"/>
        <v>34.839796218725233</v>
      </c>
      <c r="J70" s="137"/>
      <c r="K70" s="17"/>
      <c r="L70" s="155" t="s">
        <v>1788</v>
      </c>
    </row>
    <row r="71" spans="1:12" ht="12" x14ac:dyDescent="0.2">
      <c r="A71" s="70" t="s">
        <v>1193</v>
      </c>
      <c r="B71" s="39" t="s">
        <v>183</v>
      </c>
      <c r="C71" s="17">
        <v>62.125521340427944</v>
      </c>
      <c r="D71" s="17"/>
      <c r="E71" s="17">
        <v>62.125521340427944</v>
      </c>
      <c r="F71" s="137"/>
      <c r="G71" s="17" t="s">
        <v>1912</v>
      </c>
      <c r="H71" s="15"/>
      <c r="I71" s="15">
        <f t="shared" si="5"/>
        <v>62.125521340427944</v>
      </c>
      <c r="J71" s="137"/>
      <c r="K71" s="17"/>
      <c r="L71" s="155" t="s">
        <v>1793</v>
      </c>
    </row>
    <row r="72" spans="1:12" ht="12" x14ac:dyDescent="0.2">
      <c r="A72" s="70" t="s">
        <v>1193</v>
      </c>
      <c r="B72" s="39" t="s">
        <v>1352</v>
      </c>
      <c r="C72" s="17">
        <v>50.333231065323218</v>
      </c>
      <c r="D72" s="17"/>
      <c r="E72" s="17">
        <v>50.333231065323218</v>
      </c>
      <c r="F72" s="137"/>
      <c r="G72" s="17" t="s">
        <v>1912</v>
      </c>
      <c r="H72" s="15"/>
      <c r="I72" s="15">
        <f t="shared" si="5"/>
        <v>50.333231065323218</v>
      </c>
      <c r="J72" s="137"/>
      <c r="K72" s="17"/>
      <c r="L72" s="155" t="s">
        <v>1793</v>
      </c>
    </row>
    <row r="73" spans="1:12" ht="12" x14ac:dyDescent="0.2">
      <c r="A73" s="70" t="s">
        <v>1193</v>
      </c>
      <c r="B73" s="39" t="s">
        <v>1646</v>
      </c>
      <c r="C73" s="17">
        <v>113.60295482848409</v>
      </c>
      <c r="D73" s="137"/>
      <c r="E73" s="17">
        <f>(C73)</f>
        <v>113.60295482848409</v>
      </c>
      <c r="F73" s="137"/>
      <c r="G73" s="17" t="s">
        <v>1912</v>
      </c>
      <c r="H73" s="15"/>
      <c r="I73" s="15">
        <f t="shared" si="5"/>
        <v>113.60295482848409</v>
      </c>
      <c r="J73" s="137"/>
      <c r="K73" s="17"/>
      <c r="L73" s="155" t="s">
        <v>1793</v>
      </c>
    </row>
    <row r="74" spans="1:12" ht="12" x14ac:dyDescent="0.2">
      <c r="A74" s="70" t="s">
        <v>1193</v>
      </c>
      <c r="B74" s="39" t="s">
        <v>147</v>
      </c>
      <c r="C74" s="17">
        <v>9.1769704517151602</v>
      </c>
      <c r="D74" s="137"/>
      <c r="E74" s="137"/>
      <c r="F74" s="17">
        <v>9.1769704517151602</v>
      </c>
      <c r="G74" s="17" t="s">
        <v>1912</v>
      </c>
      <c r="H74" s="15"/>
      <c r="I74" s="15">
        <f t="shared" si="5"/>
        <v>9.1769704517151602</v>
      </c>
      <c r="J74" s="137"/>
      <c r="K74" s="17"/>
      <c r="L74" s="155" t="s">
        <v>1794</v>
      </c>
    </row>
    <row r="75" spans="1:12" ht="12" x14ac:dyDescent="0.2">
      <c r="A75" s="70" t="s">
        <v>1193</v>
      </c>
      <c r="B75" s="39" t="s">
        <v>748</v>
      </c>
      <c r="C75" s="17">
        <v>5.7093365787388199</v>
      </c>
      <c r="D75" s="17"/>
      <c r="E75" s="137"/>
      <c r="F75" s="17">
        <v>5.7093365787388199</v>
      </c>
      <c r="G75" s="17" t="s">
        <v>1912</v>
      </c>
      <c r="H75" s="15"/>
      <c r="I75" s="15">
        <f t="shared" si="5"/>
        <v>5.7093365787388199</v>
      </c>
      <c r="J75" s="137"/>
      <c r="K75" s="17"/>
      <c r="L75" s="155" t="s">
        <v>1794</v>
      </c>
    </row>
    <row r="76" spans="1:12" ht="12" x14ac:dyDescent="0.2">
      <c r="A76" s="70" t="s">
        <v>1193</v>
      </c>
      <c r="B76" s="39" t="s">
        <v>1850</v>
      </c>
      <c r="C76" s="17">
        <v>8.5698426355711526</v>
      </c>
      <c r="E76" s="17">
        <f>(C76)</f>
        <v>8.5698426355711526</v>
      </c>
      <c r="F76" s="137"/>
      <c r="G76" s="17" t="s">
        <v>1912</v>
      </c>
      <c r="H76" s="15"/>
      <c r="I76" s="15">
        <f t="shared" si="5"/>
        <v>8.5698426355711526</v>
      </c>
      <c r="J76" s="137"/>
      <c r="K76" s="17"/>
      <c r="L76" s="155" t="s">
        <v>1793</v>
      </c>
    </row>
    <row r="77" spans="1:12" s="282" customFormat="1" ht="12" x14ac:dyDescent="0.2">
      <c r="A77" s="71" t="s">
        <v>140</v>
      </c>
      <c r="B77" s="72"/>
      <c r="C77" s="73">
        <f>SUM(C56:C76)</f>
        <v>691.43090467564821</v>
      </c>
      <c r="D77" s="73">
        <f>SUM(D56:D76)</f>
        <v>29.866018340314731</v>
      </c>
      <c r="E77" s="73">
        <f>SUM(E56:E76)</f>
        <v>480.39561089097703</v>
      </c>
      <c r="F77" s="73">
        <f>SUM(F56:F76)</f>
        <v>181.16927544435637</v>
      </c>
      <c r="G77" s="73"/>
      <c r="H77" s="73">
        <f>SUM(H56:H76)</f>
        <v>0</v>
      </c>
      <c r="I77" s="73">
        <f>SUM(I56:I76)</f>
        <v>691.43329344503582</v>
      </c>
      <c r="J77" s="73">
        <f>SUM(J56:J76)</f>
        <v>0</v>
      </c>
      <c r="K77" s="73">
        <f>SUM(K56:K76)</f>
        <v>0</v>
      </c>
      <c r="L77" s="157"/>
    </row>
    <row r="78" spans="1:12" ht="12" x14ac:dyDescent="0.2">
      <c r="A78" s="65" t="s">
        <v>1620</v>
      </c>
      <c r="B78" s="66" t="s">
        <v>1621</v>
      </c>
      <c r="C78" s="8" t="s">
        <v>1622</v>
      </c>
      <c r="D78" s="9" t="s">
        <v>655</v>
      </c>
      <c r="E78" s="9" t="s">
        <v>1615</v>
      </c>
      <c r="F78" s="9" t="s">
        <v>1374</v>
      </c>
      <c r="G78" s="9" t="s">
        <v>1002</v>
      </c>
      <c r="H78" s="383" t="s">
        <v>1913</v>
      </c>
      <c r="I78" s="67" t="s">
        <v>405</v>
      </c>
      <c r="J78" s="67" t="s">
        <v>406</v>
      </c>
      <c r="K78" s="67" t="s">
        <v>404</v>
      </c>
      <c r="L78" s="154" t="s">
        <v>1818</v>
      </c>
    </row>
    <row r="79" spans="1:12" ht="12" x14ac:dyDescent="0.2">
      <c r="A79" s="70" t="s">
        <v>556</v>
      </c>
      <c r="B79" s="39" t="s">
        <v>410</v>
      </c>
      <c r="C79" s="17">
        <v>475.87</v>
      </c>
      <c r="D79" s="17"/>
      <c r="E79" s="17">
        <v>475.87</v>
      </c>
      <c r="F79" s="137"/>
      <c r="G79" s="17" t="s">
        <v>1912</v>
      </c>
      <c r="H79" s="17"/>
      <c r="I79" s="17">
        <f>C79</f>
        <v>475.87</v>
      </c>
      <c r="K79" s="144"/>
      <c r="L79" s="155" t="s">
        <v>1786</v>
      </c>
    </row>
    <row r="80" spans="1:12" s="282" customFormat="1" ht="12" x14ac:dyDescent="0.2">
      <c r="A80" s="71" t="s">
        <v>140</v>
      </c>
      <c r="B80" s="72"/>
      <c r="C80" s="73">
        <f>SUM(C79:C79)</f>
        <v>475.87</v>
      </c>
      <c r="D80" s="73">
        <f t="shared" ref="D80:F80" si="6">SUM(D79:D79)</f>
        <v>0</v>
      </c>
      <c r="E80" s="73">
        <f t="shared" si="6"/>
        <v>475.87</v>
      </c>
      <c r="F80" s="73">
        <f t="shared" si="6"/>
        <v>0</v>
      </c>
      <c r="G80" s="73"/>
      <c r="H80" s="73">
        <f>SUM(H79:H79)</f>
        <v>0</v>
      </c>
      <c r="I80" s="73">
        <f>SUM(I79:I79)</f>
        <v>475.87</v>
      </c>
      <c r="J80" s="73">
        <f>SUM(J79:J79)</f>
        <v>0</v>
      </c>
      <c r="K80" s="73">
        <f>SUM(K79:K79)</f>
        <v>0</v>
      </c>
      <c r="L80" s="157"/>
    </row>
    <row r="81" spans="1:12" ht="12" x14ac:dyDescent="0.2">
      <c r="A81" s="65" t="s">
        <v>1620</v>
      </c>
      <c r="B81" s="66" t="s">
        <v>1621</v>
      </c>
      <c r="C81" s="8" t="s">
        <v>1622</v>
      </c>
      <c r="D81" s="9" t="s">
        <v>655</v>
      </c>
      <c r="E81" s="9" t="s">
        <v>1615</v>
      </c>
      <c r="F81" s="9" t="s">
        <v>1374</v>
      </c>
      <c r="G81" s="9" t="s">
        <v>1002</v>
      </c>
      <c r="H81" s="383" t="s">
        <v>1913</v>
      </c>
      <c r="I81" s="67" t="s">
        <v>405</v>
      </c>
      <c r="J81" s="361" t="s">
        <v>406</v>
      </c>
      <c r="K81" s="67" t="s">
        <v>404</v>
      </c>
      <c r="L81" s="154" t="s">
        <v>1818</v>
      </c>
    </row>
    <row r="82" spans="1:12" ht="12" customHeight="1" x14ac:dyDescent="0.2">
      <c r="A82" s="70" t="s">
        <v>1190</v>
      </c>
      <c r="B82" s="39" t="s">
        <v>1026</v>
      </c>
      <c r="C82" s="17">
        <v>8.0909053530033113</v>
      </c>
      <c r="D82" s="144"/>
      <c r="E82" s="17">
        <v>8.0909053530033113</v>
      </c>
      <c r="F82" s="137"/>
      <c r="G82" s="17" t="s">
        <v>1912</v>
      </c>
      <c r="H82" s="17"/>
      <c r="I82" s="17">
        <f>C82</f>
        <v>8.0909053530033113</v>
      </c>
      <c r="J82" s="137"/>
      <c r="K82" s="144"/>
      <c r="L82" s="155" t="s">
        <v>1788</v>
      </c>
    </row>
    <row r="83" spans="1:12" ht="12" x14ac:dyDescent="0.2">
      <c r="A83" s="70" t="s">
        <v>1190</v>
      </c>
      <c r="B83" s="39" t="s">
        <v>1665</v>
      </c>
      <c r="C83" s="17">
        <v>28.151917255655356</v>
      </c>
      <c r="D83" s="144"/>
      <c r="E83" s="17">
        <v>28.151917255655356</v>
      </c>
      <c r="F83" s="137"/>
      <c r="G83" s="17" t="s">
        <v>1912</v>
      </c>
      <c r="H83" s="17"/>
      <c r="I83" s="17">
        <f t="shared" ref="I83:I123" si="7">C83</f>
        <v>28.151917255655356</v>
      </c>
      <c r="J83" s="137"/>
      <c r="K83" s="144"/>
      <c r="L83" s="155" t="s">
        <v>1788</v>
      </c>
    </row>
    <row r="84" spans="1:12" ht="12" x14ac:dyDescent="0.2">
      <c r="A84" s="70" t="s">
        <v>1190</v>
      </c>
      <c r="B84" s="39" t="s">
        <v>265</v>
      </c>
      <c r="C84" s="17">
        <v>14.962633187060916</v>
      </c>
      <c r="D84" s="17"/>
      <c r="E84" s="17">
        <v>14.962633187060916</v>
      </c>
      <c r="F84" s="137"/>
      <c r="G84" s="17" t="s">
        <v>1912</v>
      </c>
      <c r="H84" s="17"/>
      <c r="I84" s="17">
        <f t="shared" si="7"/>
        <v>14.962633187060916</v>
      </c>
      <c r="J84" s="137"/>
      <c r="K84" s="144"/>
      <c r="L84" s="155" t="s">
        <v>1794</v>
      </c>
    </row>
    <row r="85" spans="1:12" ht="12" x14ac:dyDescent="0.2">
      <c r="A85" s="70" t="s">
        <v>1190</v>
      </c>
      <c r="B85" s="39" t="s">
        <v>265</v>
      </c>
      <c r="C85" s="17">
        <v>13.743455668115214</v>
      </c>
      <c r="D85" s="17"/>
      <c r="E85" s="17">
        <v>13.743455668115214</v>
      </c>
      <c r="F85" s="137"/>
      <c r="G85" s="17" t="s">
        <v>1912</v>
      </c>
      <c r="H85" s="17"/>
      <c r="I85" s="17">
        <f t="shared" si="7"/>
        <v>13.743455668115214</v>
      </c>
      <c r="J85" s="137"/>
      <c r="K85" s="144"/>
      <c r="L85" s="155" t="s">
        <v>1794</v>
      </c>
    </row>
    <row r="86" spans="1:12" ht="12" x14ac:dyDescent="0.2">
      <c r="A86" s="70" t="s">
        <v>1190</v>
      </c>
      <c r="B86" s="39" t="s">
        <v>265</v>
      </c>
      <c r="C86" s="17">
        <v>13.189284068594439</v>
      </c>
      <c r="D86" s="17"/>
      <c r="E86" s="17">
        <v>13.189284068594439</v>
      </c>
      <c r="F86" s="137"/>
      <c r="G86" s="17" t="s">
        <v>1912</v>
      </c>
      <c r="H86" s="17"/>
      <c r="I86" s="17">
        <f t="shared" si="7"/>
        <v>13.189284068594439</v>
      </c>
      <c r="J86" s="137"/>
      <c r="K86" s="144"/>
      <c r="L86" s="155" t="s">
        <v>1794</v>
      </c>
    </row>
    <row r="87" spans="1:12" ht="12" x14ac:dyDescent="0.2">
      <c r="A87" s="70" t="s">
        <v>1190</v>
      </c>
      <c r="B87" s="39" t="s">
        <v>1623</v>
      </c>
      <c r="C87" s="17">
        <v>6.6500591942492964</v>
      </c>
      <c r="D87" s="144"/>
      <c r="E87" s="17">
        <v>6.6500591942492964</v>
      </c>
      <c r="F87" s="137"/>
      <c r="G87" s="17" t="s">
        <v>1912</v>
      </c>
      <c r="H87" s="17"/>
      <c r="I87" s="17">
        <f t="shared" si="7"/>
        <v>6.6500591942492964</v>
      </c>
      <c r="J87" s="137"/>
      <c r="K87" s="144"/>
      <c r="L87" s="155" t="s">
        <v>1788</v>
      </c>
    </row>
    <row r="88" spans="1:12" ht="12" x14ac:dyDescent="0.2">
      <c r="A88" s="70" t="s">
        <v>1190</v>
      </c>
      <c r="B88" s="39" t="s">
        <v>1627</v>
      </c>
      <c r="C88" s="17">
        <v>11.41593495012796</v>
      </c>
      <c r="D88" s="144"/>
      <c r="E88" s="17">
        <v>11.41593495012796</v>
      </c>
      <c r="F88" s="137"/>
      <c r="G88" s="17" t="s">
        <v>1912</v>
      </c>
      <c r="H88" s="17"/>
      <c r="I88" s="17">
        <f t="shared" si="7"/>
        <v>11.41593495012796</v>
      </c>
      <c r="J88" s="137"/>
      <c r="K88" s="144"/>
      <c r="L88" s="155" t="s">
        <v>1788</v>
      </c>
    </row>
    <row r="89" spans="1:12" ht="12" x14ac:dyDescent="0.2">
      <c r="A89" s="70" t="s">
        <v>1190</v>
      </c>
      <c r="B89" s="39" t="s">
        <v>266</v>
      </c>
      <c r="C89" s="17">
        <v>21.05852078178944</v>
      </c>
      <c r="D89" s="144"/>
      <c r="E89" s="17">
        <v>21.05852078178944</v>
      </c>
      <c r="F89" s="137"/>
      <c r="G89" s="17" t="s">
        <v>1912</v>
      </c>
      <c r="H89" s="17"/>
      <c r="I89" s="17">
        <f t="shared" si="7"/>
        <v>21.05852078178944</v>
      </c>
      <c r="J89" s="137"/>
      <c r="K89" s="144"/>
      <c r="L89" s="155" t="s">
        <v>1788</v>
      </c>
    </row>
    <row r="90" spans="1:12" ht="12" x14ac:dyDescent="0.2">
      <c r="A90" s="70" t="s">
        <v>1190</v>
      </c>
      <c r="B90" s="39" t="s">
        <v>267</v>
      </c>
      <c r="C90" s="17">
        <v>14.075958627827678</v>
      </c>
      <c r="D90" s="17"/>
      <c r="E90" s="17">
        <v>14.075958627827678</v>
      </c>
      <c r="F90" s="137"/>
      <c r="G90" s="17" t="s">
        <v>1912</v>
      </c>
      <c r="H90" s="17"/>
      <c r="I90" s="17">
        <f t="shared" si="7"/>
        <v>14.075958627827678</v>
      </c>
      <c r="J90" s="137"/>
      <c r="K90" s="144"/>
      <c r="L90" s="155" t="s">
        <v>1799</v>
      </c>
    </row>
    <row r="91" spans="1:12" ht="12" x14ac:dyDescent="0.2">
      <c r="A91" s="70" t="s">
        <v>1190</v>
      </c>
      <c r="B91" s="39" t="s">
        <v>268</v>
      </c>
      <c r="C91" s="17">
        <v>8.5342426326199305</v>
      </c>
      <c r="D91" s="17"/>
      <c r="E91" s="17">
        <v>8.5342426326199305</v>
      </c>
      <c r="F91" s="137"/>
      <c r="G91" s="17" t="s">
        <v>1912</v>
      </c>
      <c r="H91" s="17"/>
      <c r="I91" s="17">
        <f t="shared" si="7"/>
        <v>8.5342426326199305</v>
      </c>
      <c r="J91" s="137"/>
      <c r="K91" s="144"/>
      <c r="L91" s="155" t="s">
        <v>1799</v>
      </c>
    </row>
    <row r="92" spans="1:12" ht="12" x14ac:dyDescent="0.2">
      <c r="A92" s="70" t="s">
        <v>1190</v>
      </c>
      <c r="B92" s="39" t="s">
        <v>1629</v>
      </c>
      <c r="C92" s="17">
        <v>3.2141952772204934</v>
      </c>
      <c r="D92" s="399"/>
      <c r="E92" s="17">
        <v>3.2141952772204934</v>
      </c>
      <c r="F92" s="137"/>
      <c r="G92" s="17" t="s">
        <v>1912</v>
      </c>
      <c r="H92" s="17"/>
      <c r="I92" s="17">
        <f t="shared" si="7"/>
        <v>3.2141952772204934</v>
      </c>
      <c r="J92" s="137"/>
      <c r="K92" s="144"/>
      <c r="L92" s="155" t="s">
        <v>1794</v>
      </c>
    </row>
    <row r="93" spans="1:12" ht="12" x14ac:dyDescent="0.2">
      <c r="A93" s="70" t="s">
        <v>1190</v>
      </c>
      <c r="B93" s="39" t="s">
        <v>1629</v>
      </c>
      <c r="C93" s="17">
        <v>3.7683668767412679</v>
      </c>
      <c r="D93" s="399"/>
      <c r="E93" s="17">
        <v>3.7683668767412679</v>
      </c>
      <c r="F93" s="137"/>
      <c r="G93" s="17" t="s">
        <v>1912</v>
      </c>
      <c r="H93" s="17"/>
      <c r="I93" s="17">
        <f t="shared" si="7"/>
        <v>3.7683668767412679</v>
      </c>
      <c r="J93" s="137"/>
      <c r="K93" s="144"/>
      <c r="L93" s="155" t="s">
        <v>1794</v>
      </c>
    </row>
    <row r="94" spans="1:12" ht="12" x14ac:dyDescent="0.2">
      <c r="A94" s="70" t="s">
        <v>1190</v>
      </c>
      <c r="B94" s="39" t="s">
        <v>1629</v>
      </c>
      <c r="C94" s="17">
        <v>5.3200473553994367</v>
      </c>
      <c r="D94" s="399"/>
      <c r="E94" s="17">
        <v>5.3200473553994367</v>
      </c>
      <c r="F94" s="137"/>
      <c r="G94" s="17" t="s">
        <v>1912</v>
      </c>
      <c r="H94" s="17"/>
      <c r="I94" s="17">
        <f t="shared" si="7"/>
        <v>5.3200473553994367</v>
      </c>
      <c r="J94" s="137"/>
      <c r="K94" s="144"/>
      <c r="L94" s="155" t="s">
        <v>1794</v>
      </c>
    </row>
    <row r="95" spans="1:12" ht="12" x14ac:dyDescent="0.2">
      <c r="A95" s="70" t="s">
        <v>1190</v>
      </c>
      <c r="B95" s="39" t="s">
        <v>1668</v>
      </c>
      <c r="C95" s="17">
        <v>8.6450769525240858</v>
      </c>
      <c r="D95" s="17">
        <v>8.6450769525240858</v>
      </c>
      <c r="F95" s="137"/>
      <c r="G95" s="17" t="s">
        <v>1912</v>
      </c>
      <c r="H95" s="17"/>
      <c r="I95" s="17">
        <f t="shared" si="7"/>
        <v>8.6450769525240858</v>
      </c>
      <c r="J95" s="137"/>
      <c r="K95" s="17"/>
      <c r="L95" s="155" t="s">
        <v>1799</v>
      </c>
    </row>
    <row r="96" spans="1:12" ht="12" x14ac:dyDescent="0.2">
      <c r="A96" s="70" t="s">
        <v>1190</v>
      </c>
      <c r="B96" s="39" t="s">
        <v>1349</v>
      </c>
      <c r="C96" s="17">
        <v>18.17682846428141</v>
      </c>
      <c r="D96" s="17"/>
      <c r="E96" s="17">
        <v>18.17682846428141</v>
      </c>
      <c r="F96" s="137"/>
      <c r="G96" s="17" t="s">
        <v>1912</v>
      </c>
      <c r="H96" s="17"/>
      <c r="I96" s="17">
        <f t="shared" si="7"/>
        <v>18.17682846428141</v>
      </c>
      <c r="J96" s="137"/>
      <c r="K96" s="17"/>
      <c r="L96" s="155" t="s">
        <v>1799</v>
      </c>
    </row>
    <row r="97" spans="1:12" ht="12" x14ac:dyDescent="0.2">
      <c r="A97" s="70" t="s">
        <v>1190</v>
      </c>
      <c r="B97" s="39" t="s">
        <v>400</v>
      </c>
      <c r="C97" s="17">
        <v>99.86172223364359</v>
      </c>
      <c r="D97" s="17"/>
      <c r="E97" s="17">
        <v>99.86172223364359</v>
      </c>
      <c r="F97" s="137"/>
      <c r="G97" s="17" t="s">
        <v>1912</v>
      </c>
      <c r="H97" s="17"/>
      <c r="I97" s="17">
        <f t="shared" si="7"/>
        <v>99.86172223364359</v>
      </c>
      <c r="J97" s="137"/>
      <c r="K97" s="144"/>
      <c r="L97" s="155" t="s">
        <v>1799</v>
      </c>
    </row>
    <row r="98" spans="1:12" ht="12" x14ac:dyDescent="0.2">
      <c r="A98" s="70" t="s">
        <v>1190</v>
      </c>
      <c r="B98" s="39" t="s">
        <v>1348</v>
      </c>
      <c r="C98" s="17">
        <v>18.065994144377257</v>
      </c>
      <c r="D98" s="17"/>
      <c r="E98" s="17">
        <v>18.065994144377257</v>
      </c>
      <c r="F98" s="137"/>
      <c r="G98" s="17" t="s">
        <v>1912</v>
      </c>
      <c r="H98" s="17"/>
      <c r="I98" s="17">
        <f t="shared" si="7"/>
        <v>18.065994144377257</v>
      </c>
      <c r="J98" s="137"/>
      <c r="K98" s="17"/>
      <c r="L98" s="155" t="s">
        <v>1799</v>
      </c>
    </row>
    <row r="99" spans="1:12" ht="12" x14ac:dyDescent="0.2">
      <c r="A99" s="70" t="s">
        <v>1190</v>
      </c>
      <c r="B99" s="39" t="s">
        <v>168</v>
      </c>
      <c r="C99" s="17">
        <v>99.529219273931133</v>
      </c>
      <c r="D99" s="17"/>
      <c r="E99" s="17">
        <v>99.529219273931133</v>
      </c>
      <c r="F99" s="137"/>
      <c r="G99" s="17" t="s">
        <v>1912</v>
      </c>
      <c r="H99" s="17"/>
      <c r="I99" s="17">
        <f t="shared" si="7"/>
        <v>99.529219273931133</v>
      </c>
      <c r="J99" s="137"/>
      <c r="K99" s="17"/>
      <c r="L99" s="155" t="s">
        <v>1799</v>
      </c>
    </row>
    <row r="100" spans="1:12" ht="12" x14ac:dyDescent="0.2">
      <c r="A100" s="70" t="s">
        <v>1190</v>
      </c>
      <c r="B100" s="39" t="s">
        <v>1627</v>
      </c>
      <c r="C100" s="17">
        <v>14.297627267635988</v>
      </c>
      <c r="D100" s="144"/>
      <c r="E100" s="17">
        <v>14.297627267635988</v>
      </c>
      <c r="F100" s="137"/>
      <c r="G100" s="17" t="s">
        <v>1912</v>
      </c>
      <c r="H100" s="17"/>
      <c r="I100" s="17">
        <f t="shared" si="7"/>
        <v>14.297627267635988</v>
      </c>
      <c r="J100" s="137"/>
      <c r="K100" s="144"/>
      <c r="L100" s="155" t="s">
        <v>1799</v>
      </c>
    </row>
    <row r="101" spans="1:12" ht="12" x14ac:dyDescent="0.2">
      <c r="A101" s="70" t="s">
        <v>1190</v>
      </c>
      <c r="B101" s="39" t="s">
        <v>269</v>
      </c>
      <c r="C101" s="17">
        <v>15.627639106485846</v>
      </c>
      <c r="D101" s="17"/>
      <c r="E101" s="17">
        <v>15.627639106485846</v>
      </c>
      <c r="F101" s="137"/>
      <c r="G101" s="17" t="s">
        <v>1912</v>
      </c>
      <c r="H101" s="17"/>
      <c r="I101" s="17">
        <f t="shared" si="7"/>
        <v>15.627639106485846</v>
      </c>
      <c r="J101" s="137"/>
      <c r="K101" s="17"/>
      <c r="L101" s="155" t="s">
        <v>1799</v>
      </c>
    </row>
    <row r="102" spans="1:12" ht="12" x14ac:dyDescent="0.2">
      <c r="A102" s="70" t="s">
        <v>1190</v>
      </c>
      <c r="B102" s="39" t="s">
        <v>270</v>
      </c>
      <c r="C102" s="17">
        <v>14.630130227348452</v>
      </c>
      <c r="D102" s="17"/>
      <c r="E102" s="17">
        <v>14.630130227348452</v>
      </c>
      <c r="F102" s="137"/>
      <c r="G102" s="17" t="s">
        <v>1912</v>
      </c>
      <c r="H102" s="17"/>
      <c r="I102" s="17">
        <f t="shared" si="7"/>
        <v>14.630130227348452</v>
      </c>
      <c r="J102" s="137"/>
      <c r="K102" s="17"/>
      <c r="L102" s="155" t="s">
        <v>1799</v>
      </c>
    </row>
    <row r="103" spans="1:12" ht="12" x14ac:dyDescent="0.2">
      <c r="A103" s="70" t="s">
        <v>1190</v>
      </c>
      <c r="B103" s="39" t="s">
        <v>178</v>
      </c>
      <c r="C103" s="17">
        <v>8.6450769525240858</v>
      </c>
      <c r="D103" s="17"/>
      <c r="E103" s="17">
        <v>8.6450769525240858</v>
      </c>
      <c r="F103" s="137"/>
      <c r="G103" s="17" t="s">
        <v>1912</v>
      </c>
      <c r="H103" s="17"/>
      <c r="I103" s="17">
        <f t="shared" si="7"/>
        <v>8.6450769525240858</v>
      </c>
      <c r="J103" s="137"/>
      <c r="K103" s="17"/>
      <c r="L103" s="155" t="s">
        <v>1799</v>
      </c>
    </row>
    <row r="104" spans="1:12" ht="12" x14ac:dyDescent="0.2">
      <c r="A104" s="70" t="s">
        <v>1190</v>
      </c>
      <c r="B104" s="39" t="s">
        <v>271</v>
      </c>
      <c r="C104" s="17">
        <v>4.7658757558786622</v>
      </c>
      <c r="D104" s="17">
        <v>4.7658757558786622</v>
      </c>
      <c r="E104" s="137"/>
      <c r="F104" s="137"/>
      <c r="G104" s="17" t="s">
        <v>1912</v>
      </c>
      <c r="H104" s="17"/>
      <c r="I104" s="17">
        <f t="shared" si="7"/>
        <v>4.7658757558786622</v>
      </c>
      <c r="J104" s="137"/>
      <c r="K104" s="17"/>
      <c r="L104" s="155" t="s">
        <v>1799</v>
      </c>
    </row>
    <row r="105" spans="1:12" ht="12" x14ac:dyDescent="0.2">
      <c r="A105" s="70" t="s">
        <v>1190</v>
      </c>
      <c r="B105" s="39" t="s">
        <v>272</v>
      </c>
      <c r="C105" s="17">
        <v>24.716053338626551</v>
      </c>
      <c r="D105" s="17">
        <v>24.716053338626551</v>
      </c>
      <c r="E105" s="137"/>
      <c r="F105" s="137"/>
      <c r="G105" s="17" t="s">
        <v>1912</v>
      </c>
      <c r="H105" s="17"/>
      <c r="I105" s="17">
        <f t="shared" si="7"/>
        <v>24.716053338626551</v>
      </c>
      <c r="J105" s="137"/>
      <c r="K105" s="17"/>
      <c r="L105" s="155" t="s">
        <v>1799</v>
      </c>
    </row>
    <row r="106" spans="1:12" ht="12" x14ac:dyDescent="0.2">
      <c r="A106" s="70" t="s">
        <v>1190</v>
      </c>
      <c r="B106" s="39" t="s">
        <v>273</v>
      </c>
      <c r="C106" s="17">
        <v>3.7683668767412679</v>
      </c>
      <c r="D106" s="17">
        <v>3.7683668767412679</v>
      </c>
      <c r="E106" s="137"/>
      <c r="F106" s="137"/>
      <c r="G106" s="17" t="s">
        <v>1912</v>
      </c>
      <c r="H106" s="17"/>
      <c r="I106" s="17">
        <f t="shared" si="7"/>
        <v>3.7683668767412679</v>
      </c>
      <c r="J106" s="137"/>
      <c r="K106" s="17"/>
      <c r="L106" s="155" t="s">
        <v>1797</v>
      </c>
    </row>
    <row r="107" spans="1:12" ht="12" x14ac:dyDescent="0.2">
      <c r="A107" s="70" t="s">
        <v>1190</v>
      </c>
      <c r="B107" s="39" t="s">
        <v>274</v>
      </c>
      <c r="C107" s="17">
        <v>11.083431990415495</v>
      </c>
      <c r="D107" s="17">
        <v>11.083431990415495</v>
      </c>
      <c r="E107" s="137"/>
      <c r="F107" s="137"/>
      <c r="G107" s="17" t="s">
        <v>1912</v>
      </c>
      <c r="H107" s="17"/>
      <c r="I107" s="17">
        <f t="shared" si="7"/>
        <v>11.083431990415495</v>
      </c>
      <c r="J107" s="137"/>
      <c r="K107" s="17"/>
      <c r="L107" s="155" t="s">
        <v>1799</v>
      </c>
    </row>
    <row r="108" spans="1:12" ht="12" x14ac:dyDescent="0.2">
      <c r="A108" s="70" t="s">
        <v>1190</v>
      </c>
      <c r="B108" s="39" t="s">
        <v>275</v>
      </c>
      <c r="C108" s="17">
        <v>13.189284068594439</v>
      </c>
      <c r="D108" s="17">
        <v>13.189284068594439</v>
      </c>
      <c r="E108" s="137"/>
      <c r="F108" s="137"/>
      <c r="G108" s="17" t="s">
        <v>1912</v>
      </c>
      <c r="H108" s="17"/>
      <c r="I108" s="17">
        <f t="shared" si="7"/>
        <v>13.189284068594439</v>
      </c>
      <c r="J108" s="137"/>
      <c r="K108" s="17"/>
      <c r="L108" s="155" t="s">
        <v>1799</v>
      </c>
    </row>
    <row r="109" spans="1:12" ht="12" x14ac:dyDescent="0.2">
      <c r="A109" s="70" t="s">
        <v>1190</v>
      </c>
      <c r="B109" s="39" t="s">
        <v>276</v>
      </c>
      <c r="C109" s="17">
        <v>4.4333727961661973</v>
      </c>
      <c r="D109" s="17">
        <v>4.4333727961661973</v>
      </c>
      <c r="E109" s="137"/>
      <c r="F109" s="137"/>
      <c r="G109" s="17" t="s">
        <v>1912</v>
      </c>
      <c r="H109" s="17"/>
      <c r="I109" s="17">
        <f t="shared" si="7"/>
        <v>4.4333727961661973</v>
      </c>
      <c r="J109" s="137"/>
      <c r="K109" s="17"/>
      <c r="L109" s="155" t="s">
        <v>1797</v>
      </c>
    </row>
    <row r="110" spans="1:12" ht="12" x14ac:dyDescent="0.2">
      <c r="A110" s="70" t="s">
        <v>1190</v>
      </c>
      <c r="B110" s="39" t="s">
        <v>1623</v>
      </c>
      <c r="C110" s="17">
        <v>14.740964547252608</v>
      </c>
      <c r="D110" s="137"/>
      <c r="E110" s="17">
        <v>14.740964547252608</v>
      </c>
      <c r="F110" s="137"/>
      <c r="G110" s="17" t="s">
        <v>1912</v>
      </c>
      <c r="H110" s="17"/>
      <c r="I110" s="17">
        <f t="shared" si="7"/>
        <v>14.740964547252608</v>
      </c>
      <c r="J110" s="137"/>
      <c r="K110" s="144"/>
      <c r="L110" s="155" t="s">
        <v>1788</v>
      </c>
    </row>
    <row r="111" spans="1:12" ht="12" x14ac:dyDescent="0.2">
      <c r="A111" s="70" t="s">
        <v>1190</v>
      </c>
      <c r="B111" s="39" t="s">
        <v>323</v>
      </c>
      <c r="C111" s="17">
        <v>12.635112469073665</v>
      </c>
      <c r="D111" s="137"/>
      <c r="E111" s="17">
        <v>12.635112469073665</v>
      </c>
      <c r="F111" s="137"/>
      <c r="G111" s="17" t="s">
        <v>1912</v>
      </c>
      <c r="H111" s="17"/>
      <c r="I111" s="17">
        <f t="shared" si="7"/>
        <v>12.635112469073665</v>
      </c>
      <c r="J111" s="137"/>
      <c r="K111" s="144"/>
      <c r="L111" s="155" t="s">
        <v>1788</v>
      </c>
    </row>
    <row r="112" spans="1:12" ht="12" x14ac:dyDescent="0.2">
      <c r="A112" s="70" t="s">
        <v>1190</v>
      </c>
      <c r="B112" s="39" t="s">
        <v>861</v>
      </c>
      <c r="C112" s="17">
        <v>12.856781108881973</v>
      </c>
      <c r="D112" s="137"/>
      <c r="E112" s="17">
        <v>12.856781108881973</v>
      </c>
      <c r="F112" s="137"/>
      <c r="G112" s="17" t="s">
        <v>1912</v>
      </c>
      <c r="H112" s="17"/>
      <c r="I112" s="17">
        <f t="shared" si="7"/>
        <v>12.856781108881973</v>
      </c>
      <c r="J112" s="137"/>
      <c r="K112" s="144"/>
      <c r="L112" s="155" t="s">
        <v>1788</v>
      </c>
    </row>
    <row r="113" spans="1:13" ht="12" x14ac:dyDescent="0.2">
      <c r="A113" s="70" t="s">
        <v>1190</v>
      </c>
      <c r="B113" s="39" t="s">
        <v>278</v>
      </c>
      <c r="C113" s="17">
        <v>28.816923175080284</v>
      </c>
      <c r="D113" s="137"/>
      <c r="E113" s="17">
        <v>28.816923175080284</v>
      </c>
      <c r="F113" s="137"/>
      <c r="G113" s="17" t="s">
        <v>1912</v>
      </c>
      <c r="H113" s="17"/>
      <c r="I113" s="17">
        <f t="shared" si="7"/>
        <v>28.816923175080284</v>
      </c>
      <c r="J113" s="137"/>
      <c r="K113" s="17"/>
      <c r="L113" s="155" t="s">
        <v>1797</v>
      </c>
    </row>
    <row r="114" spans="1:13" ht="12" x14ac:dyDescent="0.2">
      <c r="A114" s="70" t="s">
        <v>1190</v>
      </c>
      <c r="B114" s="39" t="s">
        <v>278</v>
      </c>
      <c r="C114" s="17">
        <v>11.305100630223803</v>
      </c>
      <c r="D114" s="137"/>
      <c r="E114" s="17">
        <v>11.305100630223803</v>
      </c>
      <c r="F114" s="137"/>
      <c r="G114" s="17" t="s">
        <v>1912</v>
      </c>
      <c r="H114" s="17"/>
      <c r="I114" s="17">
        <f t="shared" si="7"/>
        <v>11.305100630223803</v>
      </c>
      <c r="J114" s="137"/>
      <c r="K114" s="17"/>
      <c r="L114" s="155" t="s">
        <v>1797</v>
      </c>
    </row>
    <row r="115" spans="1:13" ht="12" x14ac:dyDescent="0.2">
      <c r="A115" s="70" t="s">
        <v>1190</v>
      </c>
      <c r="B115" s="39" t="s">
        <v>279</v>
      </c>
      <c r="C115" s="17">
        <v>13.078449748690284</v>
      </c>
      <c r="D115" s="137"/>
      <c r="E115" s="17">
        <v>13.078449748690284</v>
      </c>
      <c r="F115" s="137"/>
      <c r="G115" s="17" t="s">
        <v>1912</v>
      </c>
      <c r="H115" s="17"/>
      <c r="I115" s="17">
        <f t="shared" si="7"/>
        <v>13.078449748690284</v>
      </c>
      <c r="J115" s="137"/>
      <c r="K115" s="144"/>
      <c r="L115" s="155" t="s">
        <v>1788</v>
      </c>
    </row>
    <row r="116" spans="1:13" ht="12" x14ac:dyDescent="0.2">
      <c r="A116" s="70" t="s">
        <v>1190</v>
      </c>
      <c r="B116" s="39" t="s">
        <v>277</v>
      </c>
      <c r="C116" s="17">
        <v>3.990035516549578</v>
      </c>
      <c r="D116" s="137"/>
      <c r="E116" s="17">
        <v>3.990035516549578</v>
      </c>
      <c r="F116" s="137"/>
      <c r="G116" s="17" t="s">
        <v>1912</v>
      </c>
      <c r="H116" s="17"/>
      <c r="I116" s="17">
        <f t="shared" si="7"/>
        <v>3.990035516549578</v>
      </c>
      <c r="J116" s="137"/>
      <c r="K116" s="17"/>
      <c r="L116" s="155" t="s">
        <v>1799</v>
      </c>
    </row>
    <row r="117" spans="1:13" ht="12" x14ac:dyDescent="0.2">
      <c r="A117" s="70" t="s">
        <v>1190</v>
      </c>
      <c r="B117" s="39" t="s">
        <v>1184</v>
      </c>
      <c r="C117" s="17">
        <v>8.0909053530033113</v>
      </c>
      <c r="D117" s="137"/>
      <c r="E117" s="137"/>
      <c r="F117" s="17">
        <v>8.0909053530033113</v>
      </c>
      <c r="G117" s="17" t="s">
        <v>1912</v>
      </c>
      <c r="H117" s="17"/>
      <c r="I117" s="17">
        <f t="shared" si="7"/>
        <v>8.0909053530033113</v>
      </c>
      <c r="J117" s="137"/>
      <c r="K117" s="17"/>
      <c r="L117" s="155" t="s">
        <v>1799</v>
      </c>
    </row>
    <row r="118" spans="1:13" ht="12" x14ac:dyDescent="0.2">
      <c r="A118" s="70" t="s">
        <v>1190</v>
      </c>
      <c r="B118" s="39" t="s">
        <v>1186</v>
      </c>
      <c r="C118" s="17">
        <v>2.9925266374121837</v>
      </c>
      <c r="D118" s="137"/>
      <c r="E118" s="137"/>
      <c r="F118" s="17">
        <v>2.9925266374121837</v>
      </c>
      <c r="G118" s="17" t="s">
        <v>1912</v>
      </c>
      <c r="H118" s="17"/>
      <c r="I118" s="17">
        <f t="shared" si="7"/>
        <v>2.9925266374121837</v>
      </c>
      <c r="J118" s="137"/>
      <c r="K118" s="17"/>
      <c r="L118" s="155" t="s">
        <v>1799</v>
      </c>
    </row>
    <row r="119" spans="1:13" ht="12" x14ac:dyDescent="0.2">
      <c r="A119" s="70" t="s">
        <v>1190</v>
      </c>
      <c r="B119" s="39" t="s">
        <v>1651</v>
      </c>
      <c r="C119" s="17">
        <v>1.7733491184664791</v>
      </c>
      <c r="D119" s="137"/>
      <c r="E119" s="137"/>
      <c r="F119" s="17">
        <v>1.7733491184664791</v>
      </c>
      <c r="G119" s="17" t="s">
        <v>1912</v>
      </c>
      <c r="H119" s="17"/>
      <c r="I119" s="17">
        <f t="shared" si="7"/>
        <v>1.7733491184664791</v>
      </c>
      <c r="J119" s="137"/>
      <c r="K119" s="144"/>
      <c r="L119" s="155" t="s">
        <v>1788</v>
      </c>
    </row>
    <row r="120" spans="1:13" ht="12" x14ac:dyDescent="0.2">
      <c r="A120" s="70" t="s">
        <v>1190</v>
      </c>
      <c r="B120" s="39" t="s">
        <v>279</v>
      </c>
      <c r="C120" s="17">
        <v>12.967615428786127</v>
      </c>
      <c r="D120" s="137"/>
      <c r="E120" s="137"/>
      <c r="F120" s="17">
        <v>12.967615428786127</v>
      </c>
      <c r="G120" s="17" t="s">
        <v>1912</v>
      </c>
      <c r="H120" s="17"/>
      <c r="I120" s="17">
        <f t="shared" si="7"/>
        <v>12.967615428786127</v>
      </c>
      <c r="J120" s="137"/>
      <c r="K120" s="144"/>
      <c r="L120" s="155" t="s">
        <v>1788</v>
      </c>
    </row>
    <row r="121" spans="1:13" ht="12" x14ac:dyDescent="0.2">
      <c r="A121" s="70" t="s">
        <v>1191</v>
      </c>
      <c r="B121" s="39" t="s">
        <v>1277</v>
      </c>
      <c r="C121" s="17">
        <v>8.7559112724282411</v>
      </c>
      <c r="D121" s="137"/>
      <c r="E121" s="137"/>
      <c r="F121" s="17">
        <v>8.7559112724282411</v>
      </c>
      <c r="G121" s="17" t="s">
        <v>1912</v>
      </c>
      <c r="H121" s="17"/>
      <c r="I121" s="17">
        <f t="shared" si="7"/>
        <v>8.7559112724282411</v>
      </c>
      <c r="J121" s="137"/>
      <c r="K121" s="144"/>
      <c r="L121" s="156" t="s">
        <v>1787</v>
      </c>
      <c r="M121" s="322"/>
    </row>
    <row r="122" spans="1:13" ht="12" x14ac:dyDescent="0.2">
      <c r="A122" s="70" t="s">
        <v>1191</v>
      </c>
      <c r="B122" s="39" t="s">
        <v>1276</v>
      </c>
      <c r="C122" s="17">
        <v>105.73594118856383</v>
      </c>
      <c r="D122" s="137"/>
      <c r="E122" s="137"/>
      <c r="F122" s="17">
        <v>105.73594118856383</v>
      </c>
      <c r="G122" s="17" t="s">
        <v>1912</v>
      </c>
      <c r="H122" s="17"/>
      <c r="I122" s="17">
        <f t="shared" si="7"/>
        <v>105.73594118856383</v>
      </c>
      <c r="J122" s="137"/>
      <c r="K122" s="144"/>
      <c r="L122" s="156" t="s">
        <v>1787</v>
      </c>
    </row>
    <row r="123" spans="1:13" ht="12" x14ac:dyDescent="0.2">
      <c r="A123" s="70" t="s">
        <v>1191</v>
      </c>
      <c r="B123" s="39" t="s">
        <v>1644</v>
      </c>
      <c r="C123" s="17">
        <v>1.884183438370634</v>
      </c>
      <c r="D123" s="137"/>
      <c r="E123" s="137"/>
      <c r="F123" s="17">
        <v>1.884183438370634</v>
      </c>
      <c r="G123" s="17" t="s">
        <v>1912</v>
      </c>
      <c r="H123" s="17"/>
      <c r="I123" s="17">
        <f t="shared" si="7"/>
        <v>1.884183438370634</v>
      </c>
      <c r="J123" s="137"/>
      <c r="K123" s="144"/>
      <c r="L123" s="155" t="s">
        <v>1794</v>
      </c>
    </row>
    <row r="124" spans="1:13" s="282" customFormat="1" ht="12" x14ac:dyDescent="0.2">
      <c r="A124" s="71" t="s">
        <v>140</v>
      </c>
      <c r="B124" s="72"/>
      <c r="C124" s="74">
        <f>SUM(C82:C123)</f>
        <v>751.2350203103623</v>
      </c>
      <c r="D124" s="74">
        <f t="shared" ref="D124:F124" si="8">SUM(D82:D123)</f>
        <v>70.601461778946685</v>
      </c>
      <c r="E124" s="74">
        <f t="shared" si="8"/>
        <v>538.43312609438465</v>
      </c>
      <c r="F124" s="74">
        <f t="shared" si="8"/>
        <v>142.2004324370308</v>
      </c>
      <c r="G124" s="74"/>
      <c r="H124" s="75">
        <f>SUM(H82:H123)</f>
        <v>0</v>
      </c>
      <c r="I124" s="75">
        <f>SUM(I82:I123)</f>
        <v>751.2350203103623</v>
      </c>
      <c r="J124" s="73">
        <f>SUM(J82:J123)</f>
        <v>0</v>
      </c>
      <c r="K124" s="74">
        <v>0</v>
      </c>
      <c r="L124" s="157"/>
    </row>
    <row r="125" spans="1:13" ht="12" x14ac:dyDescent="0.2">
      <c r="A125" s="65" t="s">
        <v>1620</v>
      </c>
      <c r="B125" s="66" t="s">
        <v>1621</v>
      </c>
      <c r="C125" s="8" t="s">
        <v>1622</v>
      </c>
      <c r="D125" s="9" t="s">
        <v>655</v>
      </c>
      <c r="E125" s="9" t="s">
        <v>1615</v>
      </c>
      <c r="F125" s="9" t="s">
        <v>1374</v>
      </c>
      <c r="G125" s="9" t="s">
        <v>1002</v>
      </c>
      <c r="H125" s="383" t="s">
        <v>1913</v>
      </c>
      <c r="I125" s="67" t="s">
        <v>405</v>
      </c>
      <c r="J125" s="361" t="s">
        <v>406</v>
      </c>
      <c r="K125" s="67" t="s">
        <v>404</v>
      </c>
      <c r="L125" s="154" t="s">
        <v>1818</v>
      </c>
    </row>
    <row r="126" spans="1:13" ht="12" x14ac:dyDescent="0.2">
      <c r="A126" s="20" t="s">
        <v>1249</v>
      </c>
      <c r="B126" s="68" t="s">
        <v>413</v>
      </c>
      <c r="C126" s="168">
        <v>126.92</v>
      </c>
      <c r="D126" s="137"/>
      <c r="E126" s="427">
        <v>126.92</v>
      </c>
      <c r="F126" s="326"/>
      <c r="G126" s="17" t="s">
        <v>1912</v>
      </c>
      <c r="H126" s="168"/>
      <c r="I126" s="168">
        <f>C126</f>
        <v>126.92</v>
      </c>
      <c r="K126" s="168">
        <f>C126</f>
        <v>126.92</v>
      </c>
      <c r="L126" s="155" t="s">
        <v>1786</v>
      </c>
    </row>
    <row r="127" spans="1:13" ht="12" x14ac:dyDescent="0.2">
      <c r="A127" s="70" t="s">
        <v>1249</v>
      </c>
      <c r="B127" s="68" t="s">
        <v>993</v>
      </c>
      <c r="C127" s="168">
        <v>74.599999999999994</v>
      </c>
      <c r="D127" s="137"/>
      <c r="E127" s="427">
        <v>74.599999999999994</v>
      </c>
      <c r="F127" s="326"/>
      <c r="G127" s="17" t="s">
        <v>1912</v>
      </c>
      <c r="H127" s="168"/>
      <c r="I127" s="168">
        <f t="shared" ref="I127:I173" si="9">C127</f>
        <v>74.599999999999994</v>
      </c>
      <c r="J127" s="137"/>
      <c r="K127" s="168">
        <f>C127</f>
        <v>74.599999999999994</v>
      </c>
      <c r="L127" s="155" t="s">
        <v>1788</v>
      </c>
    </row>
    <row r="128" spans="1:13" ht="12" x14ac:dyDescent="0.2">
      <c r="A128" s="70" t="s">
        <v>1249</v>
      </c>
      <c r="B128" s="39" t="s">
        <v>660</v>
      </c>
      <c r="C128" s="17">
        <v>9.1199999999999992</v>
      </c>
      <c r="D128" s="137"/>
      <c r="E128" s="17">
        <v>9.1199999999999992</v>
      </c>
      <c r="F128" s="399"/>
      <c r="G128" s="17" t="s">
        <v>1912</v>
      </c>
      <c r="H128" s="168"/>
      <c r="I128" s="168">
        <f t="shared" si="9"/>
        <v>9.1199999999999992</v>
      </c>
      <c r="J128" s="137"/>
      <c r="K128" s="17"/>
      <c r="L128" s="155" t="s">
        <v>1800</v>
      </c>
    </row>
    <row r="129" spans="1:12" ht="12" x14ac:dyDescent="0.2">
      <c r="A129" s="70" t="s">
        <v>1249</v>
      </c>
      <c r="B129" s="39" t="s">
        <v>1665</v>
      </c>
      <c r="C129" s="17">
        <v>5.89</v>
      </c>
      <c r="D129" s="137"/>
      <c r="E129" s="17">
        <v>5.89</v>
      </c>
      <c r="F129" s="399"/>
      <c r="G129" s="17" t="s">
        <v>1912</v>
      </c>
      <c r="H129" s="168"/>
      <c r="I129" s="168">
        <f t="shared" si="9"/>
        <v>5.89</v>
      </c>
      <c r="J129" s="137"/>
      <c r="K129" s="17">
        <f>C129</f>
        <v>5.89</v>
      </c>
      <c r="L129" s="155" t="s">
        <v>1800</v>
      </c>
    </row>
    <row r="130" spans="1:12" ht="12" x14ac:dyDescent="0.2">
      <c r="A130" s="70" t="s">
        <v>1249</v>
      </c>
      <c r="B130" s="39" t="s">
        <v>159</v>
      </c>
      <c r="C130" s="17">
        <v>7.76</v>
      </c>
      <c r="D130" s="137"/>
      <c r="E130" s="17">
        <v>7.76</v>
      </c>
      <c r="F130" s="400"/>
      <c r="G130" s="17" t="s">
        <v>1912</v>
      </c>
      <c r="H130" s="168"/>
      <c r="I130" s="168">
        <f t="shared" si="9"/>
        <v>7.76</v>
      </c>
      <c r="J130" s="137"/>
      <c r="K130" s="17"/>
      <c r="L130" s="155" t="s">
        <v>1800</v>
      </c>
    </row>
    <row r="131" spans="1:12" ht="12" x14ac:dyDescent="0.2">
      <c r="A131" s="70" t="s">
        <v>1249</v>
      </c>
      <c r="B131" s="39" t="s">
        <v>862</v>
      </c>
      <c r="C131" s="17">
        <v>9.66</v>
      </c>
      <c r="D131" s="137"/>
      <c r="E131" s="17">
        <v>9.66</v>
      </c>
      <c r="F131" s="400"/>
      <c r="G131" s="17" t="s">
        <v>1912</v>
      </c>
      <c r="H131" s="168"/>
      <c r="I131" s="168">
        <f t="shared" si="9"/>
        <v>9.66</v>
      </c>
      <c r="J131" s="137"/>
      <c r="K131" s="17">
        <f t="shared" ref="K131:K171" si="10">I131</f>
        <v>9.66</v>
      </c>
      <c r="L131" s="155" t="s">
        <v>1801</v>
      </c>
    </row>
    <row r="132" spans="1:12" ht="12" x14ac:dyDescent="0.2">
      <c r="A132" s="70" t="s">
        <v>1249</v>
      </c>
      <c r="B132" s="39" t="s">
        <v>863</v>
      </c>
      <c r="C132" s="17">
        <v>9.5399999999999991</v>
      </c>
      <c r="D132" s="137"/>
      <c r="E132" s="17">
        <v>9.5399999999999991</v>
      </c>
      <c r="F132" s="399"/>
      <c r="G132" s="17" t="s">
        <v>1912</v>
      </c>
      <c r="H132" s="168"/>
      <c r="I132" s="168">
        <f t="shared" si="9"/>
        <v>9.5399999999999991</v>
      </c>
      <c r="J132" s="137"/>
      <c r="K132" s="17">
        <f t="shared" si="10"/>
        <v>9.5399999999999991</v>
      </c>
      <c r="L132" s="155" t="s">
        <v>1801</v>
      </c>
    </row>
    <row r="133" spans="1:12" ht="12" x14ac:dyDescent="0.2">
      <c r="A133" s="70" t="s">
        <v>1249</v>
      </c>
      <c r="B133" s="39" t="s">
        <v>1645</v>
      </c>
      <c r="C133" s="17">
        <v>7.24</v>
      </c>
      <c r="D133" s="137"/>
      <c r="E133" s="17">
        <v>7.24</v>
      </c>
      <c r="F133" s="400"/>
      <c r="G133" s="17" t="s">
        <v>1912</v>
      </c>
      <c r="H133" s="168"/>
      <c r="I133" s="168">
        <f t="shared" si="9"/>
        <v>7.24</v>
      </c>
      <c r="J133" s="137"/>
      <c r="K133" s="17">
        <f t="shared" si="10"/>
        <v>7.24</v>
      </c>
      <c r="L133" s="155" t="s">
        <v>1786</v>
      </c>
    </row>
    <row r="134" spans="1:12" ht="12" x14ac:dyDescent="0.2">
      <c r="A134" s="70" t="s">
        <v>1249</v>
      </c>
      <c r="B134" s="39" t="s">
        <v>346</v>
      </c>
      <c r="C134" s="17">
        <v>10.17</v>
      </c>
      <c r="D134" s="137"/>
      <c r="E134" s="17">
        <v>10.17</v>
      </c>
      <c r="F134" s="399"/>
      <c r="G134" s="17" t="s">
        <v>1912</v>
      </c>
      <c r="H134" s="168"/>
      <c r="I134" s="168">
        <f t="shared" si="9"/>
        <v>10.17</v>
      </c>
      <c r="J134" s="137"/>
      <c r="K134" s="17">
        <f t="shared" si="10"/>
        <v>10.17</v>
      </c>
      <c r="L134" s="155" t="s">
        <v>1793</v>
      </c>
    </row>
    <row r="135" spans="1:12" ht="12" x14ac:dyDescent="0.2">
      <c r="A135" s="70" t="s">
        <v>1249</v>
      </c>
      <c r="B135" s="39" t="s">
        <v>864</v>
      </c>
      <c r="C135" s="17">
        <v>3.7</v>
      </c>
      <c r="D135" s="137"/>
      <c r="E135" s="17">
        <v>3.7</v>
      </c>
      <c r="F135" s="399"/>
      <c r="G135" s="17" t="s">
        <v>1912</v>
      </c>
      <c r="H135" s="168"/>
      <c r="I135" s="168">
        <f t="shared" si="9"/>
        <v>3.7</v>
      </c>
      <c r="J135" s="137"/>
      <c r="K135" s="17">
        <f t="shared" si="10"/>
        <v>3.7</v>
      </c>
      <c r="L135" s="155" t="s">
        <v>1794</v>
      </c>
    </row>
    <row r="136" spans="1:12" ht="12" x14ac:dyDescent="0.2">
      <c r="A136" s="70" t="s">
        <v>1249</v>
      </c>
      <c r="B136" s="39" t="s">
        <v>347</v>
      </c>
      <c r="C136" s="17">
        <v>11.57</v>
      </c>
      <c r="D136" s="137"/>
      <c r="E136" s="17">
        <v>11.57</v>
      </c>
      <c r="F136" s="400"/>
      <c r="G136" s="17" t="s">
        <v>1912</v>
      </c>
      <c r="H136" s="168"/>
      <c r="I136" s="168">
        <f t="shared" si="9"/>
        <v>11.57</v>
      </c>
      <c r="J136" s="137"/>
      <c r="K136" s="17">
        <f t="shared" si="10"/>
        <v>11.57</v>
      </c>
      <c r="L136" s="155" t="s">
        <v>1801</v>
      </c>
    </row>
    <row r="137" spans="1:12" ht="12" x14ac:dyDescent="0.2">
      <c r="A137" s="70" t="s">
        <v>1249</v>
      </c>
      <c r="B137" s="39" t="s">
        <v>348</v>
      </c>
      <c r="C137" s="17">
        <v>11.75</v>
      </c>
      <c r="D137" s="137"/>
      <c r="E137" s="17">
        <v>11.75</v>
      </c>
      <c r="F137" s="399"/>
      <c r="G137" s="17" t="s">
        <v>1912</v>
      </c>
      <c r="H137" s="168"/>
      <c r="I137" s="168">
        <f t="shared" si="9"/>
        <v>11.75</v>
      </c>
      <c r="J137" s="137"/>
      <c r="K137" s="17">
        <f t="shared" si="10"/>
        <v>11.75</v>
      </c>
      <c r="L137" s="155" t="s">
        <v>1801</v>
      </c>
    </row>
    <row r="138" spans="1:12" ht="12" x14ac:dyDescent="0.2">
      <c r="A138" s="70" t="s">
        <v>1249</v>
      </c>
      <c r="B138" s="39" t="s">
        <v>349</v>
      </c>
      <c r="C138" s="17">
        <v>11.57</v>
      </c>
      <c r="D138" s="137"/>
      <c r="E138" s="17">
        <v>11.57</v>
      </c>
      <c r="F138" s="399"/>
      <c r="G138" s="17" t="s">
        <v>1912</v>
      </c>
      <c r="H138" s="168"/>
      <c r="I138" s="168">
        <f t="shared" si="9"/>
        <v>11.57</v>
      </c>
      <c r="J138" s="137"/>
      <c r="K138" s="17">
        <f t="shared" si="10"/>
        <v>11.57</v>
      </c>
      <c r="L138" s="155" t="s">
        <v>1801</v>
      </c>
    </row>
    <row r="139" spans="1:12" ht="12" x14ac:dyDescent="0.2">
      <c r="A139" s="70" t="s">
        <v>1249</v>
      </c>
      <c r="B139" s="39" t="s">
        <v>865</v>
      </c>
      <c r="C139" s="17">
        <v>12.41</v>
      </c>
      <c r="D139" s="137"/>
      <c r="E139" s="17">
        <v>12.41</v>
      </c>
      <c r="F139" s="399"/>
      <c r="G139" s="17" t="s">
        <v>1912</v>
      </c>
      <c r="H139" s="168"/>
      <c r="I139" s="168">
        <f t="shared" si="9"/>
        <v>12.41</v>
      </c>
      <c r="J139" s="137"/>
      <c r="K139" s="17">
        <f t="shared" si="10"/>
        <v>12.41</v>
      </c>
      <c r="L139" s="155" t="s">
        <v>1801</v>
      </c>
    </row>
    <row r="140" spans="1:12" ht="12" x14ac:dyDescent="0.2">
      <c r="A140" s="70" t="s">
        <v>1249</v>
      </c>
      <c r="B140" s="39" t="s">
        <v>864</v>
      </c>
      <c r="C140" s="17">
        <v>3.17</v>
      </c>
      <c r="D140" s="137"/>
      <c r="E140" s="17">
        <v>3.17</v>
      </c>
      <c r="F140" s="399"/>
      <c r="G140" s="17" t="s">
        <v>1912</v>
      </c>
      <c r="H140" s="168"/>
      <c r="I140" s="168">
        <f t="shared" si="9"/>
        <v>3.17</v>
      </c>
      <c r="J140" s="137"/>
      <c r="K140" s="17">
        <f t="shared" si="10"/>
        <v>3.17</v>
      </c>
      <c r="L140" s="155" t="s">
        <v>1794</v>
      </c>
    </row>
    <row r="141" spans="1:12" ht="12" x14ac:dyDescent="0.2">
      <c r="A141" s="70" t="s">
        <v>1249</v>
      </c>
      <c r="B141" s="39" t="s">
        <v>866</v>
      </c>
      <c r="C141" s="17">
        <v>9.3699999999999992</v>
      </c>
      <c r="D141" s="137"/>
      <c r="E141" s="17">
        <v>9.3699999999999992</v>
      </c>
      <c r="F141" s="399"/>
      <c r="G141" s="17" t="s">
        <v>1912</v>
      </c>
      <c r="H141" s="168"/>
      <c r="I141" s="168">
        <f t="shared" si="9"/>
        <v>9.3699999999999992</v>
      </c>
      <c r="J141" s="137"/>
      <c r="K141" s="17">
        <f t="shared" si="10"/>
        <v>9.3699999999999992</v>
      </c>
      <c r="L141" s="155" t="s">
        <v>1801</v>
      </c>
    </row>
    <row r="142" spans="1:12" ht="12" x14ac:dyDescent="0.2">
      <c r="A142" s="70" t="s">
        <v>1249</v>
      </c>
      <c r="B142" s="39" t="s">
        <v>867</v>
      </c>
      <c r="C142" s="17">
        <v>3.9</v>
      </c>
      <c r="D142" s="137"/>
      <c r="E142" s="17">
        <v>3.9</v>
      </c>
      <c r="F142" s="400"/>
      <c r="G142" s="17" t="s">
        <v>1912</v>
      </c>
      <c r="H142" s="168"/>
      <c r="I142" s="168">
        <f t="shared" si="9"/>
        <v>3.9</v>
      </c>
      <c r="J142" s="137"/>
      <c r="K142" s="17">
        <f t="shared" si="10"/>
        <v>3.9</v>
      </c>
      <c r="L142" s="155" t="s">
        <v>1794</v>
      </c>
    </row>
    <row r="143" spans="1:12" ht="12" x14ac:dyDescent="0.2">
      <c r="A143" s="70" t="s">
        <v>1249</v>
      </c>
      <c r="B143" s="39" t="s">
        <v>868</v>
      </c>
      <c r="C143" s="17">
        <v>38.549999999999997</v>
      </c>
      <c r="D143" s="137"/>
      <c r="E143" s="17">
        <v>38.549999999999997</v>
      </c>
      <c r="F143" s="399"/>
      <c r="G143" s="17" t="s">
        <v>1912</v>
      </c>
      <c r="H143" s="168"/>
      <c r="I143" s="168">
        <f t="shared" si="9"/>
        <v>38.549999999999997</v>
      </c>
      <c r="J143" s="137"/>
      <c r="K143" s="17">
        <f t="shared" si="10"/>
        <v>38.549999999999997</v>
      </c>
      <c r="L143" s="155" t="s">
        <v>1793</v>
      </c>
    </row>
    <row r="144" spans="1:12" ht="12" x14ac:dyDescent="0.2">
      <c r="A144" s="70" t="s">
        <v>1249</v>
      </c>
      <c r="B144" s="39" t="s">
        <v>869</v>
      </c>
      <c r="C144" s="17">
        <v>3.65</v>
      </c>
      <c r="D144" s="137"/>
      <c r="E144" s="17">
        <v>3.65</v>
      </c>
      <c r="F144" s="399"/>
      <c r="G144" s="17" t="s">
        <v>1912</v>
      </c>
      <c r="H144" s="168"/>
      <c r="I144" s="168">
        <f t="shared" si="9"/>
        <v>3.65</v>
      </c>
      <c r="J144" s="137"/>
      <c r="K144" s="17">
        <f t="shared" si="10"/>
        <v>3.65</v>
      </c>
      <c r="L144" s="155" t="s">
        <v>1802</v>
      </c>
    </row>
    <row r="145" spans="1:13" ht="12" x14ac:dyDescent="0.2">
      <c r="A145" s="70" t="s">
        <v>1249</v>
      </c>
      <c r="B145" s="39" t="s">
        <v>1657</v>
      </c>
      <c r="C145" s="17">
        <v>38.82</v>
      </c>
      <c r="D145" s="137"/>
      <c r="E145" s="17">
        <v>38.82</v>
      </c>
      <c r="G145" s="17" t="s">
        <v>1912</v>
      </c>
      <c r="H145" s="168"/>
      <c r="I145" s="168">
        <f t="shared" si="9"/>
        <v>38.82</v>
      </c>
      <c r="J145" s="137"/>
      <c r="K145" s="17"/>
      <c r="L145" s="155" t="s">
        <v>1803</v>
      </c>
    </row>
    <row r="146" spans="1:13" ht="12" x14ac:dyDescent="0.2">
      <c r="A146" s="70" t="s">
        <v>1249</v>
      </c>
      <c r="B146" s="39" t="s">
        <v>663</v>
      </c>
      <c r="C146" s="17">
        <v>4.41</v>
      </c>
      <c r="D146" s="137"/>
      <c r="E146" s="17">
        <v>4.41</v>
      </c>
      <c r="F146" s="399"/>
      <c r="G146" s="17" t="s">
        <v>1912</v>
      </c>
      <c r="H146" s="168"/>
      <c r="I146" s="168">
        <f t="shared" si="9"/>
        <v>4.41</v>
      </c>
      <c r="J146" s="137"/>
      <c r="K146" s="17">
        <f t="shared" si="10"/>
        <v>4.41</v>
      </c>
      <c r="L146" s="155" t="s">
        <v>1793</v>
      </c>
      <c r="M146" s="322"/>
    </row>
    <row r="147" spans="1:13" ht="12" x14ac:dyDescent="0.2">
      <c r="A147" s="70" t="s">
        <v>1249</v>
      </c>
      <c r="B147" s="39" t="s">
        <v>149</v>
      </c>
      <c r="C147" s="17">
        <v>3.26</v>
      </c>
      <c r="D147" s="137"/>
      <c r="E147" s="17">
        <v>3.26</v>
      </c>
      <c r="F147" s="399"/>
      <c r="G147" s="17" t="s">
        <v>1912</v>
      </c>
      <c r="H147" s="168"/>
      <c r="I147" s="168">
        <f t="shared" si="9"/>
        <v>3.26</v>
      </c>
      <c r="J147" s="137"/>
      <c r="K147" s="17">
        <f t="shared" si="10"/>
        <v>3.26</v>
      </c>
      <c r="L147" s="155" t="s">
        <v>1793</v>
      </c>
    </row>
    <row r="148" spans="1:13" ht="12" x14ac:dyDescent="0.2">
      <c r="A148" s="70" t="s">
        <v>1249</v>
      </c>
      <c r="B148" s="39" t="s">
        <v>662</v>
      </c>
      <c r="C148" s="17">
        <v>16.920000000000002</v>
      </c>
      <c r="D148" s="137"/>
      <c r="E148" s="17">
        <v>16.920000000000002</v>
      </c>
      <c r="F148" s="400"/>
      <c r="G148" s="17" t="s">
        <v>1912</v>
      </c>
      <c r="H148" s="168"/>
      <c r="I148" s="168">
        <f t="shared" si="9"/>
        <v>16.920000000000002</v>
      </c>
      <c r="J148" s="137"/>
      <c r="K148" s="17">
        <f t="shared" si="10"/>
        <v>16.920000000000002</v>
      </c>
      <c r="L148" s="155" t="s">
        <v>1793</v>
      </c>
    </row>
    <row r="149" spans="1:13" ht="12" x14ac:dyDescent="0.2">
      <c r="A149" s="70" t="s">
        <v>1249</v>
      </c>
      <c r="B149" s="39" t="s">
        <v>870</v>
      </c>
      <c r="C149" s="17">
        <v>17.22</v>
      </c>
      <c r="D149" s="137"/>
      <c r="E149" s="17">
        <v>17.22</v>
      </c>
      <c r="F149" s="399"/>
      <c r="G149" s="17" t="s">
        <v>1912</v>
      </c>
      <c r="H149" s="168"/>
      <c r="I149" s="168">
        <f t="shared" si="9"/>
        <v>17.22</v>
      </c>
      <c r="J149" s="137"/>
      <c r="K149" s="17">
        <f t="shared" si="10"/>
        <v>17.22</v>
      </c>
      <c r="L149" s="155" t="s">
        <v>1793</v>
      </c>
    </row>
    <row r="150" spans="1:13" ht="12" x14ac:dyDescent="0.2">
      <c r="A150" s="70" t="s">
        <v>1249</v>
      </c>
      <c r="B150" s="39" t="s">
        <v>1629</v>
      </c>
      <c r="C150" s="17">
        <v>2.71</v>
      </c>
      <c r="D150" s="407"/>
      <c r="E150" s="137"/>
      <c r="F150" s="399">
        <v>2.71</v>
      </c>
      <c r="G150" s="17" t="s">
        <v>1912</v>
      </c>
      <c r="H150" s="168"/>
      <c r="I150" s="168">
        <f t="shared" si="9"/>
        <v>2.71</v>
      </c>
      <c r="J150" s="137"/>
      <c r="K150" s="17">
        <f t="shared" si="10"/>
        <v>2.71</v>
      </c>
      <c r="L150" s="155" t="s">
        <v>1794</v>
      </c>
    </row>
    <row r="151" spans="1:13" ht="12" x14ac:dyDescent="0.2">
      <c r="A151" s="70" t="s">
        <v>1249</v>
      </c>
      <c r="B151" s="39" t="s">
        <v>1634</v>
      </c>
      <c r="C151" s="17">
        <v>9.1199999999999992</v>
      </c>
      <c r="D151" s="368">
        <v>9.1199999999999992</v>
      </c>
      <c r="E151" s="137"/>
      <c r="F151" s="400"/>
      <c r="G151" s="17" t="s">
        <v>1912</v>
      </c>
      <c r="H151" s="168"/>
      <c r="I151" s="168">
        <f t="shared" si="9"/>
        <v>9.1199999999999992</v>
      </c>
      <c r="J151" s="137"/>
      <c r="K151" s="17">
        <f t="shared" si="10"/>
        <v>9.1199999999999992</v>
      </c>
      <c r="L151" s="155" t="s">
        <v>1794</v>
      </c>
    </row>
    <row r="152" spans="1:13" ht="12" x14ac:dyDescent="0.2">
      <c r="A152" s="70" t="s">
        <v>1249</v>
      </c>
      <c r="B152" s="39" t="s">
        <v>178</v>
      </c>
      <c r="C152" s="17">
        <v>4.7</v>
      </c>
      <c r="D152" s="17"/>
      <c r="E152" s="17">
        <v>4.7</v>
      </c>
      <c r="F152" s="399"/>
      <c r="G152" s="17" t="s">
        <v>1912</v>
      </c>
      <c r="H152" s="168"/>
      <c r="I152" s="168">
        <f t="shared" si="9"/>
        <v>4.7</v>
      </c>
      <c r="J152" s="137"/>
      <c r="K152" s="17">
        <f t="shared" si="10"/>
        <v>4.7</v>
      </c>
      <c r="L152" s="155" t="s">
        <v>1794</v>
      </c>
      <c r="M152" s="284"/>
    </row>
    <row r="153" spans="1:13" ht="12" x14ac:dyDescent="0.2">
      <c r="A153" s="70" t="s">
        <v>1249</v>
      </c>
      <c r="B153" s="416" t="s">
        <v>1921</v>
      </c>
      <c r="C153" s="417">
        <v>5.6</v>
      </c>
      <c r="D153" s="17"/>
      <c r="E153" s="17">
        <v>5.6</v>
      </c>
      <c r="F153" s="399"/>
      <c r="G153" s="17" t="s">
        <v>1912</v>
      </c>
      <c r="H153" s="168"/>
      <c r="I153" s="168">
        <f t="shared" si="9"/>
        <v>5.6</v>
      </c>
      <c r="J153" s="137"/>
      <c r="K153" s="17">
        <f t="shared" si="10"/>
        <v>5.6</v>
      </c>
      <c r="L153" s="155" t="s">
        <v>1794</v>
      </c>
      <c r="M153" s="284"/>
    </row>
    <row r="154" spans="1:13" ht="12" x14ac:dyDescent="0.2">
      <c r="A154" s="70" t="s">
        <v>1249</v>
      </c>
      <c r="B154" s="416" t="s">
        <v>1835</v>
      </c>
      <c r="C154" s="417">
        <v>5.63</v>
      </c>
      <c r="D154" s="17"/>
      <c r="E154" s="17">
        <v>5.63</v>
      </c>
      <c r="F154" s="399"/>
      <c r="G154" s="17" t="s">
        <v>1912</v>
      </c>
      <c r="H154" s="168"/>
      <c r="I154" s="168">
        <f t="shared" si="9"/>
        <v>5.63</v>
      </c>
      <c r="J154" s="137"/>
      <c r="K154" s="17">
        <f t="shared" si="10"/>
        <v>5.63</v>
      </c>
      <c r="L154" s="155" t="s">
        <v>1794</v>
      </c>
      <c r="M154" s="284"/>
    </row>
    <row r="155" spans="1:13" ht="12" x14ac:dyDescent="0.2">
      <c r="A155" s="70" t="s">
        <v>1249</v>
      </c>
      <c r="B155" s="39" t="s">
        <v>872</v>
      </c>
      <c r="C155" s="17">
        <v>6.8</v>
      </c>
      <c r="D155" s="144"/>
      <c r="E155" s="17">
        <v>6.8</v>
      </c>
      <c r="F155" s="400"/>
      <c r="G155" s="17" t="s">
        <v>1912</v>
      </c>
      <c r="H155" s="168"/>
      <c r="I155" s="168">
        <f t="shared" si="9"/>
        <v>6.8</v>
      </c>
      <c r="J155" s="137"/>
      <c r="K155" s="17"/>
      <c r="L155" s="155" t="s">
        <v>1804</v>
      </c>
      <c r="M155" s="322"/>
    </row>
    <row r="156" spans="1:13" ht="12" x14ac:dyDescent="0.2">
      <c r="A156" s="70" t="s">
        <v>1249</v>
      </c>
      <c r="B156" s="39" t="s">
        <v>873</v>
      </c>
      <c r="C156" s="17">
        <v>3.1</v>
      </c>
      <c r="D156" s="144"/>
      <c r="E156" s="17">
        <v>3.1</v>
      </c>
      <c r="F156" s="399"/>
      <c r="G156" s="17" t="s">
        <v>1912</v>
      </c>
      <c r="H156" s="168"/>
      <c r="I156" s="168">
        <f t="shared" si="9"/>
        <v>3.1</v>
      </c>
      <c r="J156" s="137"/>
      <c r="K156" s="17">
        <f t="shared" si="10"/>
        <v>3.1</v>
      </c>
      <c r="L156" s="155" t="s">
        <v>1804</v>
      </c>
      <c r="M156" s="284"/>
    </row>
    <row r="157" spans="1:13" ht="12" x14ac:dyDescent="0.2">
      <c r="A157" s="70" t="s">
        <v>1249</v>
      </c>
      <c r="B157" s="39" t="s">
        <v>1645</v>
      </c>
      <c r="C157" s="17">
        <v>28.31</v>
      </c>
      <c r="D157" s="144"/>
      <c r="E157" s="17">
        <v>28.31</v>
      </c>
      <c r="F157" s="400"/>
      <c r="G157" s="17" t="s">
        <v>1912</v>
      </c>
      <c r="H157" s="168"/>
      <c r="I157" s="168">
        <f t="shared" si="9"/>
        <v>28.31</v>
      </c>
      <c r="J157" s="137"/>
      <c r="K157" s="17">
        <f t="shared" si="10"/>
        <v>28.31</v>
      </c>
      <c r="L157" s="155" t="s">
        <v>1793</v>
      </c>
      <c r="M157" s="284"/>
    </row>
    <row r="158" spans="1:13" ht="12" x14ac:dyDescent="0.2">
      <c r="A158" s="70" t="s">
        <v>1249</v>
      </c>
      <c r="B158" s="39" t="s">
        <v>1836</v>
      </c>
      <c r="C158" s="17">
        <v>11.31</v>
      </c>
      <c r="D158" s="144"/>
      <c r="E158" s="17">
        <v>11.31</v>
      </c>
      <c r="F158" s="400"/>
      <c r="G158" s="17" t="s">
        <v>1912</v>
      </c>
      <c r="H158" s="168"/>
      <c r="I158" s="168">
        <f t="shared" si="9"/>
        <v>11.31</v>
      </c>
      <c r="J158" s="137"/>
      <c r="K158" s="17">
        <f t="shared" si="10"/>
        <v>11.31</v>
      </c>
      <c r="L158" s="155" t="s">
        <v>1793</v>
      </c>
      <c r="M158" s="322"/>
    </row>
    <row r="159" spans="1:13" ht="12" x14ac:dyDescent="0.2">
      <c r="A159" s="70" t="s">
        <v>1249</v>
      </c>
      <c r="B159" s="39" t="s">
        <v>1837</v>
      </c>
      <c r="C159" s="17">
        <v>10.6</v>
      </c>
      <c r="D159" s="144"/>
      <c r="E159" s="17">
        <v>10.6</v>
      </c>
      <c r="F159" s="400"/>
      <c r="G159" s="17" t="s">
        <v>1912</v>
      </c>
      <c r="H159" s="319"/>
      <c r="I159" s="319">
        <f t="shared" si="9"/>
        <v>10.6</v>
      </c>
      <c r="J159" s="137"/>
      <c r="K159" s="17">
        <f t="shared" si="10"/>
        <v>10.6</v>
      </c>
      <c r="L159" s="155"/>
      <c r="M159" s="322"/>
    </row>
    <row r="160" spans="1:13" ht="12" x14ac:dyDescent="0.2">
      <c r="A160" s="70" t="s">
        <v>1249</v>
      </c>
      <c r="B160" s="39" t="s">
        <v>661</v>
      </c>
      <c r="C160" s="17">
        <v>24.44</v>
      </c>
      <c r="D160" s="17">
        <v>24.44</v>
      </c>
      <c r="E160" s="137"/>
      <c r="F160" s="400"/>
      <c r="G160" s="17" t="s">
        <v>1912</v>
      </c>
      <c r="H160" s="168"/>
      <c r="I160" s="168">
        <f t="shared" si="9"/>
        <v>24.44</v>
      </c>
      <c r="J160" s="137"/>
      <c r="K160" s="17">
        <f t="shared" si="10"/>
        <v>24.44</v>
      </c>
      <c r="L160" s="155" t="s">
        <v>1793</v>
      </c>
      <c r="M160" s="284"/>
    </row>
    <row r="161" spans="1:13" ht="12" x14ac:dyDescent="0.2">
      <c r="A161" s="70" t="s">
        <v>1249</v>
      </c>
      <c r="B161" s="39" t="s">
        <v>874</v>
      </c>
      <c r="C161" s="17">
        <v>13.5</v>
      </c>
      <c r="D161" s="17">
        <v>13.5</v>
      </c>
      <c r="E161" s="137"/>
      <c r="F161" s="400"/>
      <c r="G161" s="17" t="s">
        <v>1912</v>
      </c>
      <c r="H161" s="168"/>
      <c r="I161" s="168">
        <f t="shared" si="9"/>
        <v>13.5</v>
      </c>
      <c r="J161" s="137"/>
      <c r="K161" s="17">
        <f t="shared" si="10"/>
        <v>13.5</v>
      </c>
      <c r="L161" s="155" t="s">
        <v>1793</v>
      </c>
    </row>
    <row r="162" spans="1:13" ht="12" x14ac:dyDescent="0.2">
      <c r="A162" s="70" t="s">
        <v>1249</v>
      </c>
      <c r="B162" s="39" t="s">
        <v>1633</v>
      </c>
      <c r="C162" s="17">
        <v>5.0599999999999996</v>
      </c>
      <c r="D162" s="144"/>
      <c r="E162" s="17">
        <v>5.0599999999999996</v>
      </c>
      <c r="F162" s="399"/>
      <c r="G162" s="17" t="s">
        <v>1912</v>
      </c>
      <c r="H162" s="168"/>
      <c r="I162" s="168">
        <f t="shared" si="9"/>
        <v>5.0599999999999996</v>
      </c>
      <c r="J162" s="137"/>
      <c r="K162" s="17">
        <f t="shared" si="10"/>
        <v>5.0599999999999996</v>
      </c>
      <c r="L162" s="155" t="s">
        <v>1794</v>
      </c>
    </row>
    <row r="163" spans="1:13" ht="12" x14ac:dyDescent="0.2">
      <c r="A163" s="70" t="s">
        <v>1249</v>
      </c>
      <c r="B163" s="39" t="s">
        <v>875</v>
      </c>
      <c r="C163" s="17">
        <v>14.2</v>
      </c>
      <c r="D163" s="144"/>
      <c r="E163" s="17">
        <v>14.2</v>
      </c>
      <c r="F163" s="400"/>
      <c r="G163" s="17" t="s">
        <v>1912</v>
      </c>
      <c r="H163" s="168"/>
      <c r="I163" s="168">
        <f t="shared" si="9"/>
        <v>14.2</v>
      </c>
      <c r="J163" s="137"/>
      <c r="K163" s="17">
        <f t="shared" si="10"/>
        <v>14.2</v>
      </c>
      <c r="L163" s="155" t="s">
        <v>1793</v>
      </c>
    </row>
    <row r="164" spans="1:13" ht="12" x14ac:dyDescent="0.2">
      <c r="A164" s="70" t="s">
        <v>1249</v>
      </c>
      <c r="B164" s="39" t="s">
        <v>876</v>
      </c>
      <c r="C164" s="17">
        <v>11.57</v>
      </c>
      <c r="D164" s="144"/>
      <c r="E164" s="17">
        <v>11.57</v>
      </c>
      <c r="F164" s="399"/>
      <c r="G164" s="17" t="s">
        <v>1912</v>
      </c>
      <c r="H164" s="168"/>
      <c r="I164" s="168">
        <f t="shared" si="9"/>
        <v>11.57</v>
      </c>
      <c r="J164" s="137"/>
      <c r="K164" s="17">
        <f t="shared" si="10"/>
        <v>11.57</v>
      </c>
      <c r="L164" s="155" t="s">
        <v>1793</v>
      </c>
    </row>
    <row r="165" spans="1:13" ht="12" x14ac:dyDescent="0.2">
      <c r="A165" s="70" t="s">
        <v>1249</v>
      </c>
      <c r="B165" s="39" t="s">
        <v>877</v>
      </c>
      <c r="C165" s="17">
        <v>132</v>
      </c>
      <c r="D165" s="17">
        <v>132</v>
      </c>
      <c r="E165" s="137"/>
      <c r="F165" s="144"/>
      <c r="G165" s="17" t="s">
        <v>1912</v>
      </c>
      <c r="H165" s="168"/>
      <c r="I165" s="168">
        <f t="shared" si="9"/>
        <v>132</v>
      </c>
      <c r="J165" s="137"/>
      <c r="K165" s="17">
        <f t="shared" si="10"/>
        <v>132</v>
      </c>
      <c r="L165" s="155" t="s">
        <v>1793</v>
      </c>
      <c r="M165" s="322"/>
    </row>
    <row r="166" spans="1:13" ht="12" x14ac:dyDescent="0.2">
      <c r="A166" s="70" t="s">
        <v>1249</v>
      </c>
      <c r="B166" s="39" t="s">
        <v>1055</v>
      </c>
      <c r="C166" s="17">
        <v>6.9</v>
      </c>
      <c r="D166" s="144"/>
      <c r="E166" s="17">
        <v>6.9</v>
      </c>
      <c r="F166" s="410"/>
      <c r="G166" s="17" t="s">
        <v>1912</v>
      </c>
      <c r="H166" s="168"/>
      <c r="I166" s="168">
        <f t="shared" si="9"/>
        <v>6.9</v>
      </c>
      <c r="J166" s="137"/>
      <c r="K166" s="17">
        <f t="shared" si="10"/>
        <v>6.9</v>
      </c>
      <c r="L166" s="155" t="s">
        <v>1794</v>
      </c>
    </row>
    <row r="167" spans="1:13" ht="12" x14ac:dyDescent="0.2">
      <c r="A167" s="70" t="s">
        <v>1249</v>
      </c>
      <c r="B167" s="39" t="s">
        <v>1053</v>
      </c>
      <c r="C167" s="17">
        <v>6.9</v>
      </c>
      <c r="D167" s="144"/>
      <c r="E167" s="17">
        <v>6.9</v>
      </c>
      <c r="F167" s="137"/>
      <c r="G167" s="17" t="s">
        <v>1912</v>
      </c>
      <c r="H167" s="168"/>
      <c r="I167" s="168">
        <f t="shared" si="9"/>
        <v>6.9</v>
      </c>
      <c r="J167" s="137"/>
      <c r="K167" s="17">
        <f t="shared" si="10"/>
        <v>6.9</v>
      </c>
      <c r="L167" s="155" t="s">
        <v>1794</v>
      </c>
    </row>
    <row r="168" spans="1:13" ht="12" x14ac:dyDescent="0.2">
      <c r="A168" s="70" t="s">
        <v>1249</v>
      </c>
      <c r="B168" s="39" t="s">
        <v>878</v>
      </c>
      <c r="C168" s="17">
        <v>10.54</v>
      </c>
      <c r="D168" s="144"/>
      <c r="E168" s="17">
        <v>10.54</v>
      </c>
      <c r="F168" s="137"/>
      <c r="G168" s="17" t="s">
        <v>1912</v>
      </c>
      <c r="H168" s="168"/>
      <c r="I168" s="168">
        <f t="shared" si="9"/>
        <v>10.54</v>
      </c>
      <c r="J168" s="137"/>
      <c r="K168" s="17">
        <f t="shared" si="10"/>
        <v>10.54</v>
      </c>
      <c r="L168" s="155" t="s">
        <v>1793</v>
      </c>
    </row>
    <row r="169" spans="1:13" ht="12" x14ac:dyDescent="0.2">
      <c r="A169" s="70" t="s">
        <v>1249</v>
      </c>
      <c r="B169" s="39" t="s">
        <v>879</v>
      </c>
      <c r="C169" s="17">
        <v>9.5500000000000007</v>
      </c>
      <c r="D169" s="144"/>
      <c r="E169" s="17">
        <v>9.5500000000000007</v>
      </c>
      <c r="F169" s="137"/>
      <c r="G169" s="17" t="s">
        <v>1912</v>
      </c>
      <c r="H169" s="168"/>
      <c r="I169" s="168">
        <f t="shared" si="9"/>
        <v>9.5500000000000007</v>
      </c>
      <c r="J169" s="137"/>
      <c r="K169" s="17">
        <f t="shared" si="10"/>
        <v>9.5500000000000007</v>
      </c>
      <c r="L169" s="155" t="s">
        <v>1793</v>
      </c>
    </row>
    <row r="170" spans="1:13" ht="12" x14ac:dyDescent="0.2">
      <c r="A170" s="70" t="s">
        <v>1249</v>
      </c>
      <c r="B170" s="39" t="s">
        <v>880</v>
      </c>
      <c r="C170" s="17">
        <v>7.62</v>
      </c>
      <c r="D170" s="144"/>
      <c r="E170" s="17">
        <v>7.62</v>
      </c>
      <c r="F170" s="137"/>
      <c r="G170" s="17" t="s">
        <v>1912</v>
      </c>
      <c r="H170" s="168"/>
      <c r="I170" s="168">
        <f t="shared" si="9"/>
        <v>7.62</v>
      </c>
      <c r="J170" s="137"/>
      <c r="K170" s="17">
        <f t="shared" si="10"/>
        <v>7.62</v>
      </c>
      <c r="L170" s="155" t="s">
        <v>1793</v>
      </c>
    </row>
    <row r="171" spans="1:13" ht="12" x14ac:dyDescent="0.2">
      <c r="A171" s="70" t="s">
        <v>1249</v>
      </c>
      <c r="B171" s="39" t="s">
        <v>881</v>
      </c>
      <c r="C171" s="17">
        <v>87.62</v>
      </c>
      <c r="D171" s="17"/>
      <c r="E171" s="17">
        <v>87.62</v>
      </c>
      <c r="F171" s="137"/>
      <c r="G171" s="17" t="s">
        <v>1912</v>
      </c>
      <c r="H171" s="168"/>
      <c r="I171" s="168">
        <f t="shared" si="9"/>
        <v>87.62</v>
      </c>
      <c r="J171" s="137"/>
      <c r="K171" s="17">
        <f t="shared" si="10"/>
        <v>87.62</v>
      </c>
      <c r="L171" s="155" t="s">
        <v>1793</v>
      </c>
    </row>
    <row r="172" spans="1:13" ht="12" x14ac:dyDescent="0.2">
      <c r="A172" s="70" t="s">
        <v>1249</v>
      </c>
      <c r="B172" s="39" t="s">
        <v>882</v>
      </c>
      <c r="C172" s="17">
        <v>6</v>
      </c>
      <c r="D172" s="144"/>
      <c r="E172" s="17">
        <v>6</v>
      </c>
      <c r="F172" s="412"/>
      <c r="G172" s="17" t="s">
        <v>1912</v>
      </c>
      <c r="H172" s="168"/>
      <c r="I172" s="168">
        <f t="shared" si="9"/>
        <v>6</v>
      </c>
      <c r="J172" s="137"/>
      <c r="K172" s="17">
        <f>I172</f>
        <v>6</v>
      </c>
      <c r="L172" s="155" t="s">
        <v>1794</v>
      </c>
    </row>
    <row r="173" spans="1:13" ht="12" x14ac:dyDescent="0.2">
      <c r="A173" s="70" t="s">
        <v>1249</v>
      </c>
      <c r="B173" s="39" t="s">
        <v>883</v>
      </c>
      <c r="C173" s="17">
        <v>6.02</v>
      </c>
      <c r="D173" s="144"/>
      <c r="E173" s="17">
        <v>6.02</v>
      </c>
      <c r="F173" s="137"/>
      <c r="G173" s="17" t="s">
        <v>1912</v>
      </c>
      <c r="H173" s="168"/>
      <c r="I173" s="168">
        <f t="shared" si="9"/>
        <v>6.02</v>
      </c>
      <c r="J173" s="137"/>
      <c r="K173" s="17">
        <f>I173</f>
        <v>6.02</v>
      </c>
      <c r="L173" s="155" t="s">
        <v>1794</v>
      </c>
    </row>
    <row r="174" spans="1:13" s="282" customFormat="1" ht="12" x14ac:dyDescent="0.2">
      <c r="A174" s="16" t="s">
        <v>140</v>
      </c>
      <c r="B174" s="72" t="s">
        <v>140</v>
      </c>
      <c r="C174" s="73">
        <f>SUM(C126:C173)</f>
        <v>880.96999999999991</v>
      </c>
      <c r="D174" s="73">
        <f t="shared" ref="D174:F174" si="11">SUM(D126:D173)</f>
        <v>179.06</v>
      </c>
      <c r="E174" s="73">
        <f t="shared" si="11"/>
        <v>699.19999999999993</v>
      </c>
      <c r="F174" s="73">
        <f t="shared" si="11"/>
        <v>2.71</v>
      </c>
      <c r="G174" s="73"/>
      <c r="H174" s="73">
        <f>SUM(H126:H173)</f>
        <v>0</v>
      </c>
      <c r="I174" s="73">
        <f>SUM(I126:I173)</f>
        <v>880.96999999999991</v>
      </c>
      <c r="J174" s="73">
        <f>SUM(J126:J173)</f>
        <v>0</v>
      </c>
      <c r="K174" s="73">
        <f>SUM(K126:K173)</f>
        <v>818.46999999999991</v>
      </c>
      <c r="L174" s="157"/>
    </row>
    <row r="175" spans="1:13" ht="12" x14ac:dyDescent="0.2">
      <c r="A175" s="65" t="s">
        <v>1620</v>
      </c>
      <c r="B175" s="66" t="s">
        <v>1621</v>
      </c>
      <c r="C175" s="8" t="s">
        <v>1622</v>
      </c>
      <c r="D175" s="9" t="s">
        <v>655</v>
      </c>
      <c r="E175" s="9" t="s">
        <v>1615</v>
      </c>
      <c r="F175" s="9" t="s">
        <v>1374</v>
      </c>
      <c r="G175" s="9" t="s">
        <v>1002</v>
      </c>
      <c r="H175" s="383" t="s">
        <v>1913</v>
      </c>
      <c r="I175" s="67" t="s">
        <v>405</v>
      </c>
      <c r="J175" s="361" t="s">
        <v>406</v>
      </c>
      <c r="K175" s="67" t="s">
        <v>404</v>
      </c>
      <c r="L175" s="154" t="s">
        <v>1818</v>
      </c>
    </row>
    <row r="176" spans="1:13" ht="12" x14ac:dyDescent="0.2">
      <c r="A176" s="70" t="s">
        <v>1247</v>
      </c>
      <c r="B176" s="68" t="s">
        <v>413</v>
      </c>
      <c r="C176" s="168">
        <v>90.51</v>
      </c>
      <c r="D176" s="396"/>
      <c r="E176" s="427">
        <v>90.51</v>
      </c>
      <c r="G176" s="17" t="s">
        <v>1912</v>
      </c>
      <c r="H176" s="168"/>
      <c r="I176" s="168">
        <f>C176</f>
        <v>90.51</v>
      </c>
      <c r="J176" s="137"/>
      <c r="K176" s="168">
        <f>C176</f>
        <v>90.51</v>
      </c>
      <c r="L176" s="155" t="s">
        <v>1786</v>
      </c>
    </row>
    <row r="177" spans="1:12" ht="12" x14ac:dyDescent="0.2">
      <c r="A177" s="70" t="s">
        <v>1247</v>
      </c>
      <c r="B177" s="68" t="s">
        <v>1452</v>
      </c>
      <c r="C177" s="168">
        <v>23.93</v>
      </c>
      <c r="D177" s="396"/>
      <c r="E177" s="427">
        <v>23.93</v>
      </c>
      <c r="G177" s="17" t="s">
        <v>1912</v>
      </c>
      <c r="H177" s="168"/>
      <c r="I177" s="168">
        <f t="shared" ref="I177:I200" si="12">C177</f>
        <v>23.93</v>
      </c>
      <c r="J177" s="137"/>
      <c r="K177" s="168">
        <f>C177</f>
        <v>23.93</v>
      </c>
      <c r="L177" s="155" t="s">
        <v>1788</v>
      </c>
    </row>
    <row r="178" spans="1:12" ht="12" x14ac:dyDescent="0.2">
      <c r="A178" s="20" t="s">
        <v>1247</v>
      </c>
      <c r="B178" s="68" t="s">
        <v>884</v>
      </c>
      <c r="C178" s="15">
        <v>6.98</v>
      </c>
      <c r="D178" s="366"/>
      <c r="E178" s="15">
        <v>6.98</v>
      </c>
      <c r="F178" s="137"/>
      <c r="G178" s="17" t="s">
        <v>1912</v>
      </c>
      <c r="H178" s="168"/>
      <c r="I178" s="168">
        <f t="shared" si="12"/>
        <v>6.98</v>
      </c>
      <c r="J178" s="137"/>
      <c r="K178" s="15">
        <f>(C178)</f>
        <v>6.98</v>
      </c>
      <c r="L178" s="155" t="s">
        <v>1794</v>
      </c>
    </row>
    <row r="179" spans="1:12" ht="12" x14ac:dyDescent="0.2">
      <c r="A179" s="20" t="s">
        <v>1247</v>
      </c>
      <c r="B179" s="68" t="s">
        <v>885</v>
      </c>
      <c r="C179" s="15">
        <v>6.95</v>
      </c>
      <c r="D179" s="137"/>
      <c r="E179" s="15">
        <v>6.95</v>
      </c>
      <c r="F179" s="137"/>
      <c r="G179" s="17" t="s">
        <v>1912</v>
      </c>
      <c r="H179" s="168"/>
      <c r="I179" s="168">
        <f t="shared" si="12"/>
        <v>6.95</v>
      </c>
      <c r="J179" s="137"/>
      <c r="K179" s="15">
        <f>(C179)</f>
        <v>6.95</v>
      </c>
      <c r="L179" s="155" t="s">
        <v>1794</v>
      </c>
    </row>
    <row r="180" spans="1:12" ht="12" x14ac:dyDescent="0.2">
      <c r="A180" s="20" t="s">
        <v>1247</v>
      </c>
      <c r="B180" s="68" t="s">
        <v>1027</v>
      </c>
      <c r="C180" s="15">
        <v>16.260000000000002</v>
      </c>
      <c r="D180" s="366"/>
      <c r="E180" s="15">
        <v>16.260000000000002</v>
      </c>
      <c r="F180" s="354"/>
      <c r="G180" s="17" t="s">
        <v>1912</v>
      </c>
      <c r="H180" s="168"/>
      <c r="I180" s="168">
        <f t="shared" si="12"/>
        <v>16.260000000000002</v>
      </c>
      <c r="J180" s="137"/>
      <c r="K180" s="15">
        <f t="shared" ref="K180:K200" si="13">(C180)</f>
        <v>16.260000000000002</v>
      </c>
      <c r="L180" s="155" t="s">
        <v>1793</v>
      </c>
    </row>
    <row r="181" spans="1:12" ht="12" x14ac:dyDescent="0.2">
      <c r="A181" s="70" t="s">
        <v>1247</v>
      </c>
      <c r="B181" s="39" t="s">
        <v>1055</v>
      </c>
      <c r="C181" s="17">
        <v>1.75</v>
      </c>
      <c r="D181" s="137"/>
      <c r="E181" s="17">
        <v>1.75</v>
      </c>
      <c r="F181" s="15"/>
      <c r="G181" s="17" t="s">
        <v>1912</v>
      </c>
      <c r="H181" s="168"/>
      <c r="I181" s="168">
        <f t="shared" si="12"/>
        <v>1.75</v>
      </c>
      <c r="J181" s="137"/>
      <c r="K181" s="17">
        <f t="shared" si="13"/>
        <v>1.75</v>
      </c>
      <c r="L181" s="155" t="s">
        <v>1794</v>
      </c>
    </row>
    <row r="182" spans="1:12" ht="12" x14ac:dyDescent="0.2">
      <c r="A182" s="70" t="s">
        <v>1247</v>
      </c>
      <c r="B182" s="39" t="s">
        <v>1053</v>
      </c>
      <c r="C182" s="17">
        <v>1.75</v>
      </c>
      <c r="D182" s="137"/>
      <c r="E182" s="17">
        <v>1.75</v>
      </c>
      <c r="F182" s="15"/>
      <c r="G182" s="17" t="s">
        <v>1912</v>
      </c>
      <c r="H182" s="168"/>
      <c r="I182" s="168">
        <f t="shared" si="12"/>
        <v>1.75</v>
      </c>
      <c r="J182" s="137"/>
      <c r="K182" s="17">
        <f t="shared" si="13"/>
        <v>1.75</v>
      </c>
      <c r="L182" s="155" t="s">
        <v>1794</v>
      </c>
    </row>
    <row r="183" spans="1:12" ht="12" x14ac:dyDescent="0.2">
      <c r="A183" s="70" t="s">
        <v>1247</v>
      </c>
      <c r="B183" s="39" t="s">
        <v>1634</v>
      </c>
      <c r="C183" s="17">
        <v>7.44</v>
      </c>
      <c r="D183" s="17">
        <v>7.44</v>
      </c>
      <c r="F183" s="17"/>
      <c r="G183" s="17" t="s">
        <v>1912</v>
      </c>
      <c r="H183" s="168"/>
      <c r="I183" s="168">
        <f t="shared" si="12"/>
        <v>7.44</v>
      </c>
      <c r="J183" s="137"/>
      <c r="K183" s="17">
        <f t="shared" si="13"/>
        <v>7.44</v>
      </c>
      <c r="L183" s="155" t="s">
        <v>1794</v>
      </c>
    </row>
    <row r="184" spans="1:12" ht="12" x14ac:dyDescent="0.2">
      <c r="A184" s="70" t="s">
        <v>1247</v>
      </c>
      <c r="B184" s="39" t="s">
        <v>167</v>
      </c>
      <c r="C184" s="17">
        <v>1.26</v>
      </c>
      <c r="D184" s="368"/>
      <c r="E184" s="17">
        <v>1.26</v>
      </c>
      <c r="F184" s="144"/>
      <c r="G184" s="17" t="s">
        <v>1912</v>
      </c>
      <c r="H184" s="168"/>
      <c r="I184" s="168">
        <f t="shared" si="12"/>
        <v>1.26</v>
      </c>
      <c r="J184" s="137"/>
      <c r="K184" s="17">
        <f t="shared" si="13"/>
        <v>1.26</v>
      </c>
      <c r="L184" s="155" t="s">
        <v>1788</v>
      </c>
    </row>
    <row r="185" spans="1:12" ht="12" x14ac:dyDescent="0.2">
      <c r="A185" s="70" t="s">
        <v>1247</v>
      </c>
      <c r="B185" s="39" t="s">
        <v>612</v>
      </c>
      <c r="C185" s="17">
        <v>7.54</v>
      </c>
      <c r="D185" s="368"/>
      <c r="E185" s="17">
        <v>7.54</v>
      </c>
      <c r="F185" s="28"/>
      <c r="G185" s="17" t="s">
        <v>1912</v>
      </c>
      <c r="H185" s="168"/>
      <c r="I185" s="168">
        <f t="shared" si="12"/>
        <v>7.54</v>
      </c>
      <c r="J185" s="137"/>
      <c r="K185" s="17">
        <f t="shared" si="13"/>
        <v>7.54</v>
      </c>
      <c r="L185" s="155" t="s">
        <v>1788</v>
      </c>
    </row>
    <row r="186" spans="1:12" ht="12" x14ac:dyDescent="0.2">
      <c r="A186" s="70" t="s">
        <v>1247</v>
      </c>
      <c r="B186" s="39" t="s">
        <v>1343</v>
      </c>
      <c r="C186" s="17">
        <v>10.75</v>
      </c>
      <c r="D186" s="368"/>
      <c r="E186" s="17">
        <v>10.75</v>
      </c>
      <c r="F186" s="144"/>
      <c r="G186" s="17" t="s">
        <v>1912</v>
      </c>
      <c r="H186" s="168"/>
      <c r="I186" s="168">
        <f t="shared" si="12"/>
        <v>10.75</v>
      </c>
      <c r="J186" s="137"/>
      <c r="K186" s="17">
        <f t="shared" si="13"/>
        <v>10.75</v>
      </c>
      <c r="L186" s="155" t="s">
        <v>1794</v>
      </c>
    </row>
    <row r="187" spans="1:12" ht="12" x14ac:dyDescent="0.2">
      <c r="A187" s="70" t="s">
        <v>1247</v>
      </c>
      <c r="B187" s="39" t="s">
        <v>1633</v>
      </c>
      <c r="C187" s="17">
        <v>4.0999999999999996</v>
      </c>
      <c r="D187" s="368"/>
      <c r="E187" s="17">
        <v>4.0999999999999996</v>
      </c>
      <c r="F187" s="414"/>
      <c r="G187" s="17" t="s">
        <v>1912</v>
      </c>
      <c r="H187" s="168"/>
      <c r="I187" s="168">
        <f t="shared" si="12"/>
        <v>4.0999999999999996</v>
      </c>
      <c r="J187" s="137"/>
      <c r="K187" s="17">
        <f t="shared" si="13"/>
        <v>4.0999999999999996</v>
      </c>
      <c r="L187" s="155" t="s">
        <v>1794</v>
      </c>
    </row>
    <row r="188" spans="1:12" ht="12" x14ac:dyDescent="0.2">
      <c r="A188" s="70" t="s">
        <v>1247</v>
      </c>
      <c r="B188" s="39" t="s">
        <v>1629</v>
      </c>
      <c r="C188" s="17">
        <v>1.98</v>
      </c>
      <c r="D188" s="368"/>
      <c r="E188" s="137"/>
      <c r="F188" s="17">
        <v>1.98</v>
      </c>
      <c r="G188" s="17" t="s">
        <v>1912</v>
      </c>
      <c r="H188" s="168"/>
      <c r="I188" s="168">
        <f t="shared" si="12"/>
        <v>1.98</v>
      </c>
      <c r="J188" s="137"/>
      <c r="K188" s="17">
        <f t="shared" si="13"/>
        <v>1.98</v>
      </c>
      <c r="L188" s="155" t="s">
        <v>1794</v>
      </c>
    </row>
    <row r="189" spans="1:12" ht="12" x14ac:dyDescent="0.2">
      <c r="A189" s="70" t="s">
        <v>1247</v>
      </c>
      <c r="B189" s="39" t="s">
        <v>886</v>
      </c>
      <c r="C189" s="17">
        <v>14.14</v>
      </c>
      <c r="D189" s="368">
        <v>14.14</v>
      </c>
      <c r="E189" s="137"/>
      <c r="F189" s="137"/>
      <c r="G189" s="17" t="s">
        <v>1912</v>
      </c>
      <c r="H189" s="168"/>
      <c r="I189" s="168">
        <f t="shared" si="12"/>
        <v>14.14</v>
      </c>
      <c r="J189" s="137"/>
      <c r="K189" s="17">
        <f t="shared" si="13"/>
        <v>14.14</v>
      </c>
      <c r="L189" s="155" t="s">
        <v>1793</v>
      </c>
    </row>
    <row r="190" spans="1:12" ht="12" x14ac:dyDescent="0.2">
      <c r="A190" s="70" t="s">
        <v>1247</v>
      </c>
      <c r="B190" s="39" t="s">
        <v>887</v>
      </c>
      <c r="C190" s="17">
        <v>8.2899999999999991</v>
      </c>
      <c r="D190" s="368"/>
      <c r="E190" s="17">
        <v>8.2899999999999991</v>
      </c>
      <c r="F190" s="137"/>
      <c r="G190" s="17" t="s">
        <v>1912</v>
      </c>
      <c r="H190" s="168"/>
      <c r="I190" s="168">
        <f t="shared" si="12"/>
        <v>8.2899999999999991</v>
      </c>
      <c r="J190" s="137"/>
      <c r="K190" s="17">
        <f t="shared" si="13"/>
        <v>8.2899999999999991</v>
      </c>
      <c r="L190" s="155" t="s">
        <v>1793</v>
      </c>
    </row>
    <row r="191" spans="1:12" ht="12" x14ac:dyDescent="0.2">
      <c r="A191" s="70" t="s">
        <v>1247</v>
      </c>
      <c r="B191" s="39" t="s">
        <v>888</v>
      </c>
      <c r="C191" s="17">
        <v>20.37</v>
      </c>
      <c r="D191" s="368"/>
      <c r="E191" s="17">
        <v>20.37</v>
      </c>
      <c r="F191" s="137"/>
      <c r="G191" s="17" t="s">
        <v>1912</v>
      </c>
      <c r="H191" s="168"/>
      <c r="I191" s="168">
        <f t="shared" si="12"/>
        <v>20.37</v>
      </c>
      <c r="J191" s="137"/>
      <c r="K191" s="17"/>
      <c r="L191" s="155" t="s">
        <v>1793</v>
      </c>
    </row>
    <row r="192" spans="1:12" ht="12" x14ac:dyDescent="0.2">
      <c r="A192" s="70" t="s">
        <v>1247</v>
      </c>
      <c r="B192" s="39" t="s">
        <v>1265</v>
      </c>
      <c r="C192" s="17">
        <v>6.68</v>
      </c>
      <c r="D192" s="368"/>
      <c r="E192" s="17">
        <v>6.68</v>
      </c>
      <c r="F192" s="137"/>
      <c r="G192" s="17" t="s">
        <v>1912</v>
      </c>
      <c r="H192" s="168"/>
      <c r="I192" s="168">
        <f t="shared" si="12"/>
        <v>6.68</v>
      </c>
      <c r="J192" s="137"/>
      <c r="K192" s="17"/>
      <c r="L192" s="155" t="s">
        <v>1793</v>
      </c>
    </row>
    <row r="193" spans="1:13" ht="12" x14ac:dyDescent="0.2">
      <c r="A193" s="70" t="s">
        <v>1247</v>
      </c>
      <c r="B193" s="39" t="s">
        <v>889</v>
      </c>
      <c r="C193" s="17">
        <v>89.47</v>
      </c>
      <c r="D193" s="368"/>
      <c r="E193" s="17">
        <v>89.47</v>
      </c>
      <c r="F193" s="137"/>
      <c r="G193" s="17" t="s">
        <v>1912</v>
      </c>
      <c r="H193" s="168"/>
      <c r="I193" s="168">
        <f t="shared" si="12"/>
        <v>89.47</v>
      </c>
      <c r="J193" s="137"/>
      <c r="K193" s="17">
        <f t="shared" si="13"/>
        <v>89.47</v>
      </c>
      <c r="L193" s="155" t="s">
        <v>1793</v>
      </c>
    </row>
    <row r="194" spans="1:13" ht="12" x14ac:dyDescent="0.2">
      <c r="A194" s="70" t="s">
        <v>1247</v>
      </c>
      <c r="B194" s="39" t="s">
        <v>575</v>
      </c>
      <c r="C194" s="17">
        <v>3.14</v>
      </c>
      <c r="D194" s="368"/>
      <c r="E194" s="17">
        <v>3.14</v>
      </c>
      <c r="F194" s="137"/>
      <c r="G194" s="17" t="s">
        <v>1912</v>
      </c>
      <c r="H194" s="168"/>
      <c r="I194" s="168">
        <f t="shared" si="12"/>
        <v>3.14</v>
      </c>
      <c r="J194" s="137"/>
      <c r="K194" s="17"/>
      <c r="L194" s="155" t="s">
        <v>1798</v>
      </c>
    </row>
    <row r="195" spans="1:13" ht="12" x14ac:dyDescent="0.2">
      <c r="A195" s="70" t="s">
        <v>1247</v>
      </c>
      <c r="B195" s="39" t="s">
        <v>331</v>
      </c>
      <c r="C195" s="17">
        <v>19.77</v>
      </c>
      <c r="D195" s="368"/>
      <c r="E195" s="17">
        <v>19.77</v>
      </c>
      <c r="F195" s="137"/>
      <c r="G195" s="17" t="s">
        <v>1912</v>
      </c>
      <c r="H195" s="168"/>
      <c r="I195" s="168">
        <f t="shared" si="12"/>
        <v>19.77</v>
      </c>
      <c r="J195" s="137"/>
      <c r="K195" s="17">
        <f t="shared" si="13"/>
        <v>19.77</v>
      </c>
      <c r="L195" s="155" t="s">
        <v>1793</v>
      </c>
    </row>
    <row r="196" spans="1:13" ht="12" x14ac:dyDescent="0.2">
      <c r="A196" s="70" t="s">
        <v>1247</v>
      </c>
      <c r="B196" s="39" t="s">
        <v>882</v>
      </c>
      <c r="C196" s="17">
        <v>4.2300000000000004</v>
      </c>
      <c r="D196" s="368"/>
      <c r="E196" s="17">
        <v>4.2300000000000004</v>
      </c>
      <c r="F196" s="137"/>
      <c r="G196" s="17" t="s">
        <v>1912</v>
      </c>
      <c r="H196" s="168"/>
      <c r="I196" s="168">
        <f t="shared" si="12"/>
        <v>4.2300000000000004</v>
      </c>
      <c r="J196" s="137"/>
      <c r="K196" s="17">
        <f t="shared" si="13"/>
        <v>4.2300000000000004</v>
      </c>
      <c r="L196" s="155" t="s">
        <v>1794</v>
      </c>
    </row>
    <row r="197" spans="1:13" ht="12" x14ac:dyDescent="0.2">
      <c r="A197" s="70" t="s">
        <v>1247</v>
      </c>
      <c r="B197" s="39" t="s">
        <v>883</v>
      </c>
      <c r="C197" s="17">
        <v>4.2300000000000004</v>
      </c>
      <c r="D197" s="368"/>
      <c r="E197" s="17">
        <v>4.2300000000000004</v>
      </c>
      <c r="F197" s="137"/>
      <c r="G197" s="17" t="s">
        <v>1912</v>
      </c>
      <c r="H197" s="168"/>
      <c r="I197" s="168">
        <f t="shared" si="12"/>
        <v>4.2300000000000004</v>
      </c>
      <c r="J197" s="137"/>
      <c r="K197" s="17">
        <f t="shared" si="13"/>
        <v>4.2300000000000004</v>
      </c>
      <c r="L197" s="155" t="s">
        <v>1794</v>
      </c>
    </row>
    <row r="198" spans="1:13" ht="12" x14ac:dyDescent="0.2">
      <c r="A198" s="70" t="s">
        <v>1247</v>
      </c>
      <c r="B198" s="39" t="s">
        <v>890</v>
      </c>
      <c r="C198" s="17">
        <v>4.22</v>
      </c>
      <c r="D198" s="368"/>
      <c r="E198" s="17">
        <v>4.22</v>
      </c>
      <c r="F198" s="137"/>
      <c r="G198" s="17" t="s">
        <v>1912</v>
      </c>
      <c r="H198" s="168"/>
      <c r="I198" s="168">
        <f t="shared" si="12"/>
        <v>4.22</v>
      </c>
      <c r="J198" s="137"/>
      <c r="K198" s="17">
        <f t="shared" si="13"/>
        <v>4.22</v>
      </c>
      <c r="L198" s="155" t="s">
        <v>1794</v>
      </c>
    </row>
    <row r="199" spans="1:13" ht="12" x14ac:dyDescent="0.2">
      <c r="A199" s="70" t="s">
        <v>1247</v>
      </c>
      <c r="B199" s="39" t="s">
        <v>891</v>
      </c>
      <c r="C199" s="17">
        <v>4.22</v>
      </c>
      <c r="D199" s="368"/>
      <c r="E199" s="17">
        <v>4.22</v>
      </c>
      <c r="F199" s="137"/>
      <c r="G199" s="17" t="s">
        <v>1912</v>
      </c>
      <c r="H199" s="168"/>
      <c r="I199" s="69">
        <f t="shared" si="12"/>
        <v>4.22</v>
      </c>
      <c r="J199" s="137"/>
      <c r="K199" s="17">
        <f t="shared" si="13"/>
        <v>4.22</v>
      </c>
      <c r="L199" s="155" t="s">
        <v>1794</v>
      </c>
    </row>
    <row r="200" spans="1:13" ht="12" x14ac:dyDescent="0.2">
      <c r="A200" s="70" t="s">
        <v>1247</v>
      </c>
      <c r="B200" s="39" t="s">
        <v>892</v>
      </c>
      <c r="C200" s="17">
        <v>89.89</v>
      </c>
      <c r="D200" s="368"/>
      <c r="E200" s="17">
        <v>89.89</v>
      </c>
      <c r="F200" s="413"/>
      <c r="G200" s="17" t="s">
        <v>1912</v>
      </c>
      <c r="H200" s="168"/>
      <c r="I200" s="69">
        <f t="shared" si="12"/>
        <v>89.89</v>
      </c>
      <c r="J200" s="137"/>
      <c r="K200" s="17">
        <f t="shared" si="13"/>
        <v>89.89</v>
      </c>
      <c r="L200" s="155" t="s">
        <v>1793</v>
      </c>
    </row>
    <row r="201" spans="1:13" s="282" customFormat="1" ht="12" x14ac:dyDescent="0.2">
      <c r="A201" s="71" t="s">
        <v>140</v>
      </c>
      <c r="B201" s="72"/>
      <c r="C201" s="73">
        <f>SUM(C176:C200)</f>
        <v>449.85</v>
      </c>
      <c r="D201" s="73">
        <f t="shared" ref="D201:F201" si="14">SUM(D176:D200)</f>
        <v>21.580000000000002</v>
      </c>
      <c r="E201" s="73">
        <f t="shared" si="14"/>
        <v>426.29</v>
      </c>
      <c r="F201" s="73">
        <f t="shared" si="14"/>
        <v>1.98</v>
      </c>
      <c r="G201" s="73"/>
      <c r="H201" s="365">
        <f>SUM(H176:H200)</f>
        <v>0</v>
      </c>
      <c r="I201" s="365">
        <f>SUM(I176:I200)</f>
        <v>449.85</v>
      </c>
      <c r="J201" s="73">
        <f>SUM(J176:J200)</f>
        <v>0</v>
      </c>
      <c r="K201" s="73">
        <f>SUM(K176:K200)</f>
        <v>419.66</v>
      </c>
      <c r="L201" s="157"/>
    </row>
    <row r="202" spans="1:13" ht="12" x14ac:dyDescent="0.2">
      <c r="A202" s="65" t="s">
        <v>1620</v>
      </c>
      <c r="B202" s="66" t="s">
        <v>1621</v>
      </c>
      <c r="C202" s="8" t="s">
        <v>1622</v>
      </c>
      <c r="D202" s="9" t="s">
        <v>655</v>
      </c>
      <c r="E202" s="9" t="s">
        <v>1615</v>
      </c>
      <c r="F202" s="9" t="s">
        <v>1374</v>
      </c>
      <c r="G202" s="9" t="s">
        <v>1002</v>
      </c>
      <c r="H202" s="383" t="s">
        <v>1913</v>
      </c>
      <c r="I202" s="139" t="s">
        <v>405</v>
      </c>
      <c r="J202" s="361" t="s">
        <v>406</v>
      </c>
      <c r="K202" s="67" t="s">
        <v>404</v>
      </c>
      <c r="L202" s="154" t="s">
        <v>1818</v>
      </c>
    </row>
    <row r="203" spans="1:13" ht="12" x14ac:dyDescent="0.2">
      <c r="A203" s="70" t="s">
        <v>1246</v>
      </c>
      <c r="B203" s="68" t="s">
        <v>413</v>
      </c>
      <c r="C203" s="168">
        <v>72.31</v>
      </c>
      <c r="D203" s="396"/>
      <c r="E203" s="427">
        <v>72.31</v>
      </c>
      <c r="F203" s="326"/>
      <c r="G203" s="17" t="s">
        <v>1912</v>
      </c>
      <c r="H203" s="168"/>
      <c r="I203" s="69">
        <f>C203</f>
        <v>72.31</v>
      </c>
      <c r="J203" s="137"/>
      <c r="K203" s="168">
        <f>C203</f>
        <v>72.31</v>
      </c>
      <c r="L203" s="155" t="s">
        <v>1786</v>
      </c>
    </row>
    <row r="204" spans="1:13" ht="12" x14ac:dyDescent="0.2">
      <c r="A204" s="20" t="s">
        <v>1246</v>
      </c>
      <c r="B204" s="68" t="s">
        <v>353</v>
      </c>
      <c r="C204" s="15">
        <v>63.62</v>
      </c>
      <c r="D204" s="366"/>
      <c r="E204" s="15">
        <v>63.62</v>
      </c>
      <c r="F204" s="326"/>
      <c r="G204" s="17" t="s">
        <v>1912</v>
      </c>
      <c r="H204" s="168"/>
      <c r="I204" s="69">
        <f t="shared" ref="I204:I226" si="15">C204</f>
        <v>63.62</v>
      </c>
      <c r="J204" s="137"/>
      <c r="K204" s="15">
        <f>C204</f>
        <v>63.62</v>
      </c>
      <c r="L204" s="155" t="s">
        <v>1793</v>
      </c>
    </row>
    <row r="205" spans="1:13" ht="12" x14ac:dyDescent="0.2">
      <c r="A205" s="20" t="s">
        <v>1246</v>
      </c>
      <c r="B205" s="68" t="s">
        <v>1851</v>
      </c>
      <c r="C205" s="15">
        <v>7.23</v>
      </c>
      <c r="D205" s="366"/>
      <c r="E205" s="15">
        <v>7.23</v>
      </c>
      <c r="F205" s="326"/>
      <c r="G205" s="17" t="s">
        <v>1912</v>
      </c>
      <c r="H205" s="331"/>
      <c r="I205" s="366">
        <v>7.23</v>
      </c>
      <c r="J205" s="137"/>
      <c r="K205" s="15">
        <v>7.23</v>
      </c>
      <c r="L205" s="155"/>
      <c r="M205" s="322"/>
    </row>
    <row r="206" spans="1:13" ht="12" x14ac:dyDescent="0.2">
      <c r="A206" s="20" t="s">
        <v>1246</v>
      </c>
      <c r="B206" s="68" t="s">
        <v>1852</v>
      </c>
      <c r="C206" s="15">
        <v>7.13</v>
      </c>
      <c r="D206" s="366"/>
      <c r="E206" s="15">
        <v>7.13</v>
      </c>
      <c r="F206" s="326"/>
      <c r="G206" s="17" t="s">
        <v>1912</v>
      </c>
      <c r="H206" s="331"/>
      <c r="I206" s="366">
        <v>7.13</v>
      </c>
      <c r="J206" s="137"/>
      <c r="K206" s="15">
        <v>7.13</v>
      </c>
      <c r="L206" s="155"/>
      <c r="M206" s="322"/>
    </row>
    <row r="207" spans="1:13" ht="12" x14ac:dyDescent="0.2">
      <c r="A207" s="70" t="s">
        <v>1246</v>
      </c>
      <c r="B207" s="39" t="s">
        <v>1184</v>
      </c>
      <c r="C207" s="17">
        <v>2.39</v>
      </c>
      <c r="D207" s="368"/>
      <c r="E207" s="17">
        <v>2.39</v>
      </c>
      <c r="F207" s="137"/>
      <c r="G207" s="17" t="s">
        <v>1912</v>
      </c>
      <c r="H207" s="168"/>
      <c r="I207" s="69">
        <f t="shared" si="15"/>
        <v>2.39</v>
      </c>
      <c r="J207" s="137"/>
      <c r="K207" s="15">
        <f t="shared" ref="K207:K218" si="16">C207</f>
        <v>2.39</v>
      </c>
      <c r="L207" s="155" t="s">
        <v>1794</v>
      </c>
    </row>
    <row r="208" spans="1:13" ht="12" x14ac:dyDescent="0.2">
      <c r="A208" s="70" t="s">
        <v>1246</v>
      </c>
      <c r="B208" s="39" t="s">
        <v>1186</v>
      </c>
      <c r="C208" s="17">
        <v>2.09</v>
      </c>
      <c r="E208" s="17">
        <v>2.09</v>
      </c>
      <c r="F208" s="137"/>
      <c r="G208" s="17" t="s">
        <v>1912</v>
      </c>
      <c r="H208" s="168"/>
      <c r="I208" s="69">
        <f t="shared" si="15"/>
        <v>2.09</v>
      </c>
      <c r="J208" s="137"/>
      <c r="K208" s="168">
        <f t="shared" si="16"/>
        <v>2.09</v>
      </c>
      <c r="L208" s="155" t="s">
        <v>1794</v>
      </c>
    </row>
    <row r="209" spans="1:13" ht="12" x14ac:dyDescent="0.2">
      <c r="A209" s="70" t="s">
        <v>1246</v>
      </c>
      <c r="B209" s="39" t="s">
        <v>1629</v>
      </c>
      <c r="C209" s="17">
        <v>1.1399999999999999</v>
      </c>
      <c r="D209" s="137"/>
      <c r="E209" s="137"/>
      <c r="F209" s="17">
        <v>1.1399999999999999</v>
      </c>
      <c r="G209" s="17" t="s">
        <v>1912</v>
      </c>
      <c r="H209" s="168"/>
      <c r="I209" s="69">
        <f t="shared" si="15"/>
        <v>1.1399999999999999</v>
      </c>
      <c r="J209" s="137"/>
      <c r="K209" s="15">
        <f t="shared" si="16"/>
        <v>1.1399999999999999</v>
      </c>
      <c r="L209" s="155" t="s">
        <v>1794</v>
      </c>
    </row>
    <row r="210" spans="1:13" ht="12" x14ac:dyDescent="0.2">
      <c r="A210" s="70" t="s">
        <v>1246</v>
      </c>
      <c r="B210" s="39" t="s">
        <v>354</v>
      </c>
      <c r="C210" s="17">
        <v>4.74</v>
      </c>
      <c r="D210" s="407"/>
      <c r="E210" s="17">
        <v>4.74</v>
      </c>
      <c r="F210" s="399"/>
      <c r="G210" s="17" t="s">
        <v>1912</v>
      </c>
      <c r="H210" s="168"/>
      <c r="I210" s="69">
        <f t="shared" si="15"/>
        <v>4.74</v>
      </c>
      <c r="J210" s="137"/>
      <c r="K210" s="168">
        <f t="shared" si="16"/>
        <v>4.74</v>
      </c>
      <c r="L210" s="155" t="s">
        <v>1793</v>
      </c>
    </row>
    <row r="211" spans="1:13" ht="12" x14ac:dyDescent="0.2">
      <c r="A211" s="70" t="s">
        <v>1246</v>
      </c>
      <c r="B211" s="39" t="s">
        <v>148</v>
      </c>
      <c r="C211" s="17">
        <v>3.46</v>
      </c>
      <c r="D211" s="17"/>
      <c r="E211" s="17">
        <v>3.46</v>
      </c>
      <c r="F211" s="400"/>
      <c r="G211" s="17" t="s">
        <v>1912</v>
      </c>
      <c r="H211" s="168"/>
      <c r="I211" s="69">
        <f t="shared" si="15"/>
        <v>3.46</v>
      </c>
      <c r="J211" s="137"/>
      <c r="K211" s="168">
        <f t="shared" si="16"/>
        <v>3.46</v>
      </c>
      <c r="L211" s="155" t="s">
        <v>1793</v>
      </c>
    </row>
    <row r="212" spans="1:13" ht="12" x14ac:dyDescent="0.2">
      <c r="A212" s="70" t="s">
        <v>1246</v>
      </c>
      <c r="B212" s="39" t="s">
        <v>355</v>
      </c>
      <c r="C212" s="17">
        <v>30.13</v>
      </c>
      <c r="D212" s="17"/>
      <c r="E212" s="17">
        <v>30.13</v>
      </c>
      <c r="F212" s="399"/>
      <c r="G212" s="17" t="s">
        <v>1912</v>
      </c>
      <c r="H212" s="168"/>
      <c r="I212" s="69">
        <f t="shared" si="15"/>
        <v>30.13</v>
      </c>
      <c r="J212" s="137"/>
      <c r="K212" s="15">
        <f t="shared" si="16"/>
        <v>30.13</v>
      </c>
      <c r="L212" s="155" t="s">
        <v>1793</v>
      </c>
    </row>
    <row r="213" spans="1:13" ht="12" x14ac:dyDescent="0.2">
      <c r="A213" s="70" t="s">
        <v>1246</v>
      </c>
      <c r="B213" s="39" t="s">
        <v>356</v>
      </c>
      <c r="C213" s="17">
        <v>16.559999999999999</v>
      </c>
      <c r="D213" s="407"/>
      <c r="E213" s="17">
        <v>16.559999999999999</v>
      </c>
      <c r="F213" s="399"/>
      <c r="G213" s="17" t="s">
        <v>1912</v>
      </c>
      <c r="H213" s="168"/>
      <c r="I213" s="69">
        <f t="shared" si="15"/>
        <v>16.559999999999999</v>
      </c>
      <c r="J213" s="137"/>
      <c r="K213" s="168">
        <f t="shared" si="16"/>
        <v>16.559999999999999</v>
      </c>
      <c r="L213" s="155" t="s">
        <v>1793</v>
      </c>
    </row>
    <row r="214" spans="1:13" ht="12" x14ac:dyDescent="0.2">
      <c r="A214" s="70" t="s">
        <v>1246</v>
      </c>
      <c r="B214" s="39" t="s">
        <v>357</v>
      </c>
      <c r="C214" s="17">
        <v>5.84</v>
      </c>
      <c r="D214" s="407"/>
      <c r="E214" s="17">
        <v>5.84</v>
      </c>
      <c r="F214" s="399"/>
      <c r="G214" s="17" t="s">
        <v>1912</v>
      </c>
      <c r="H214" s="168"/>
      <c r="I214" s="69">
        <f t="shared" si="15"/>
        <v>5.84</v>
      </c>
      <c r="J214" s="137"/>
      <c r="K214" s="168">
        <f t="shared" si="16"/>
        <v>5.84</v>
      </c>
      <c r="L214" s="155" t="s">
        <v>1793</v>
      </c>
    </row>
    <row r="215" spans="1:13" ht="12" x14ac:dyDescent="0.2">
      <c r="A215" s="70" t="s">
        <v>1246</v>
      </c>
      <c r="B215" s="39" t="s">
        <v>1262</v>
      </c>
      <c r="C215" s="17">
        <v>15.47</v>
      </c>
      <c r="D215" s="407"/>
      <c r="E215" s="17">
        <v>15.47</v>
      </c>
      <c r="F215" s="400"/>
      <c r="G215" s="17" t="s">
        <v>1912</v>
      </c>
      <c r="H215" s="168"/>
      <c r="I215" s="69">
        <f t="shared" si="15"/>
        <v>15.47</v>
      </c>
      <c r="J215" s="137"/>
      <c r="K215" s="15">
        <f t="shared" si="16"/>
        <v>15.47</v>
      </c>
      <c r="L215" s="155" t="s">
        <v>1793</v>
      </c>
    </row>
    <row r="216" spans="1:13" ht="12" x14ac:dyDescent="0.2">
      <c r="A216" s="20" t="s">
        <v>1246</v>
      </c>
      <c r="B216" s="68" t="s">
        <v>1672</v>
      </c>
      <c r="C216" s="15">
        <v>27.8</v>
      </c>
      <c r="D216" s="407"/>
      <c r="E216" s="15">
        <v>27.8</v>
      </c>
      <c r="F216" s="326"/>
      <c r="G216" s="17" t="s">
        <v>1912</v>
      </c>
      <c r="H216" s="168"/>
      <c r="I216" s="69">
        <f t="shared" si="15"/>
        <v>27.8</v>
      </c>
      <c r="J216" s="137"/>
      <c r="K216" s="15">
        <f t="shared" si="16"/>
        <v>27.8</v>
      </c>
      <c r="L216" s="155" t="s">
        <v>1793</v>
      </c>
      <c r="M216" s="284"/>
    </row>
    <row r="217" spans="1:13" ht="12" x14ac:dyDescent="0.2">
      <c r="A217" s="20" t="s">
        <v>1246</v>
      </c>
      <c r="B217" s="68" t="s">
        <v>358</v>
      </c>
      <c r="C217" s="15">
        <v>74.62</v>
      </c>
      <c r="D217" s="407"/>
      <c r="E217" s="15">
        <v>74.62</v>
      </c>
      <c r="F217" s="400"/>
      <c r="G217" s="17" t="s">
        <v>1912</v>
      </c>
      <c r="H217" s="168"/>
      <c r="I217" s="69">
        <f t="shared" si="15"/>
        <v>74.62</v>
      </c>
      <c r="J217" s="137"/>
      <c r="K217" s="168">
        <f t="shared" si="16"/>
        <v>74.62</v>
      </c>
      <c r="L217" s="155" t="s">
        <v>1793</v>
      </c>
    </row>
    <row r="218" spans="1:13" ht="12" x14ac:dyDescent="0.2">
      <c r="A218" s="70" t="s">
        <v>1246</v>
      </c>
      <c r="B218" s="39" t="s">
        <v>359</v>
      </c>
      <c r="C218" s="17">
        <v>14.26</v>
      </c>
      <c r="D218" s="407"/>
      <c r="E218" s="137"/>
      <c r="F218" s="17">
        <v>14.26</v>
      </c>
      <c r="G218" s="17" t="s">
        <v>1912</v>
      </c>
      <c r="H218" s="168"/>
      <c r="I218" s="69">
        <f t="shared" si="15"/>
        <v>14.26</v>
      </c>
      <c r="J218" s="137"/>
      <c r="K218" s="15">
        <f t="shared" si="16"/>
        <v>14.26</v>
      </c>
      <c r="L218" s="155" t="s">
        <v>1793</v>
      </c>
    </row>
    <row r="219" spans="1:13" ht="12" x14ac:dyDescent="0.2">
      <c r="A219" s="70" t="s">
        <v>1246</v>
      </c>
      <c r="B219" s="39" t="s">
        <v>360</v>
      </c>
      <c r="C219" s="17">
        <v>6.67</v>
      </c>
      <c r="D219" s="407"/>
      <c r="E219" s="137"/>
      <c r="F219" s="17">
        <v>6.67</v>
      </c>
      <c r="G219" s="17" t="s">
        <v>1912</v>
      </c>
      <c r="H219" s="168"/>
      <c r="I219" s="69">
        <f t="shared" si="15"/>
        <v>6.67</v>
      </c>
      <c r="J219" s="137"/>
      <c r="K219" s="17"/>
      <c r="L219" s="155" t="s">
        <v>1793</v>
      </c>
    </row>
    <row r="220" spans="1:13" ht="12" x14ac:dyDescent="0.2">
      <c r="A220" s="70" t="s">
        <v>1246</v>
      </c>
      <c r="B220" s="39" t="s">
        <v>135</v>
      </c>
      <c r="C220" s="17">
        <v>26.38</v>
      </c>
      <c r="D220" s="407"/>
      <c r="E220" s="17">
        <v>26.38</v>
      </c>
      <c r="F220" s="400"/>
      <c r="G220" s="17" t="s">
        <v>1912</v>
      </c>
      <c r="H220" s="168"/>
      <c r="I220" s="69">
        <f t="shared" si="15"/>
        <v>26.38</v>
      </c>
      <c r="J220" s="137"/>
      <c r="K220" s="17">
        <f t="shared" ref="K220:K226" si="17">C220</f>
        <v>26.38</v>
      </c>
      <c r="L220" s="155" t="s">
        <v>1788</v>
      </c>
    </row>
    <row r="221" spans="1:13" ht="12" x14ac:dyDescent="0.2">
      <c r="A221" s="70" t="s">
        <v>1246</v>
      </c>
      <c r="B221" s="39" t="s">
        <v>361</v>
      </c>
      <c r="C221" s="17">
        <v>21.33</v>
      </c>
      <c r="D221" s="137"/>
      <c r="E221" s="137"/>
      <c r="F221" s="17">
        <v>21.33</v>
      </c>
      <c r="G221" s="17" t="s">
        <v>1912</v>
      </c>
      <c r="H221" s="168"/>
      <c r="I221" s="69">
        <f t="shared" si="15"/>
        <v>21.33</v>
      </c>
      <c r="J221" s="137"/>
      <c r="K221" s="17">
        <f t="shared" si="17"/>
        <v>21.33</v>
      </c>
      <c r="L221" s="155" t="s">
        <v>1788</v>
      </c>
    </row>
    <row r="222" spans="1:13" ht="12" x14ac:dyDescent="0.2">
      <c r="A222" s="70" t="s">
        <v>1246</v>
      </c>
      <c r="B222" s="39" t="s">
        <v>362</v>
      </c>
      <c r="C222" s="17">
        <v>21.88</v>
      </c>
      <c r="D222" s="407"/>
      <c r="E222" s="17">
        <v>21.88</v>
      </c>
      <c r="F222" s="400"/>
      <c r="G222" s="17" t="s">
        <v>1912</v>
      </c>
      <c r="H222" s="168"/>
      <c r="I222" s="69">
        <f t="shared" si="15"/>
        <v>21.88</v>
      </c>
      <c r="J222" s="137"/>
      <c r="K222" s="17">
        <f t="shared" si="17"/>
        <v>21.88</v>
      </c>
      <c r="L222" s="155" t="s">
        <v>1788</v>
      </c>
    </row>
    <row r="223" spans="1:13" ht="12" x14ac:dyDescent="0.2">
      <c r="A223" s="70" t="s">
        <v>1246</v>
      </c>
      <c r="B223" s="39" t="s">
        <v>1651</v>
      </c>
      <c r="C223" s="17">
        <v>21.88</v>
      </c>
      <c r="D223" s="137"/>
      <c r="E223" s="137"/>
      <c r="F223" s="17">
        <v>21.88</v>
      </c>
      <c r="G223" s="17" t="s">
        <v>1912</v>
      </c>
      <c r="H223" s="168"/>
      <c r="I223" s="69">
        <f t="shared" si="15"/>
        <v>21.88</v>
      </c>
      <c r="J223" s="137"/>
      <c r="K223" s="17">
        <f t="shared" si="17"/>
        <v>21.88</v>
      </c>
      <c r="L223" s="155" t="s">
        <v>1788</v>
      </c>
    </row>
    <row r="224" spans="1:13" ht="12" x14ac:dyDescent="0.2">
      <c r="A224" s="70" t="s">
        <v>1246</v>
      </c>
      <c r="B224" s="39" t="s">
        <v>363</v>
      </c>
      <c r="C224" s="17">
        <v>137.47</v>
      </c>
      <c r="D224" s="407"/>
      <c r="E224" s="17">
        <v>137.47</v>
      </c>
      <c r="F224" s="400"/>
      <c r="G224" s="17" t="s">
        <v>1912</v>
      </c>
      <c r="H224" s="168"/>
      <c r="I224" s="69">
        <f t="shared" si="15"/>
        <v>137.47</v>
      </c>
      <c r="J224" s="137"/>
      <c r="K224" s="17">
        <f t="shared" si="17"/>
        <v>137.47</v>
      </c>
      <c r="L224" s="155" t="s">
        <v>1788</v>
      </c>
    </row>
    <row r="225" spans="1:12" ht="12" x14ac:dyDescent="0.2">
      <c r="A225" s="70" t="s">
        <v>1246</v>
      </c>
      <c r="B225" s="39" t="s">
        <v>364</v>
      </c>
      <c r="C225" s="17">
        <v>30.48</v>
      </c>
      <c r="D225" s="407"/>
      <c r="E225" s="17">
        <v>30.48</v>
      </c>
      <c r="F225" s="400"/>
      <c r="G225" s="17" t="s">
        <v>1912</v>
      </c>
      <c r="H225" s="168"/>
      <c r="I225" s="69">
        <f t="shared" si="15"/>
        <v>30.48</v>
      </c>
      <c r="J225" s="137"/>
      <c r="K225" s="17">
        <f t="shared" si="17"/>
        <v>30.48</v>
      </c>
      <c r="L225" s="155" t="s">
        <v>1793</v>
      </c>
    </row>
    <row r="226" spans="1:12" ht="12" x14ac:dyDescent="0.2">
      <c r="A226" s="70" t="s">
        <v>1246</v>
      </c>
      <c r="B226" s="39" t="s">
        <v>365</v>
      </c>
      <c r="C226" s="17">
        <v>18.79</v>
      </c>
      <c r="D226" s="407"/>
      <c r="E226" s="17">
        <v>18.79</v>
      </c>
      <c r="F226" s="400"/>
      <c r="G226" s="17" t="s">
        <v>1912</v>
      </c>
      <c r="H226" s="168"/>
      <c r="I226" s="69">
        <f t="shared" si="15"/>
        <v>18.79</v>
      </c>
      <c r="J226" s="137"/>
      <c r="K226" s="17">
        <f t="shared" si="17"/>
        <v>18.79</v>
      </c>
      <c r="L226" s="155" t="s">
        <v>1793</v>
      </c>
    </row>
    <row r="227" spans="1:12" s="282" customFormat="1" ht="12" x14ac:dyDescent="0.2">
      <c r="A227" s="71" t="s">
        <v>140</v>
      </c>
      <c r="B227" s="72"/>
      <c r="C227" s="73">
        <f>SUM(C203:C226)</f>
        <v>633.66999999999996</v>
      </c>
      <c r="D227" s="73">
        <f>SUM(D203:D226)</f>
        <v>0</v>
      </c>
      <c r="E227" s="73">
        <f t="shared" ref="E227:F227" si="18">SUM(E203:E226)</f>
        <v>568.39</v>
      </c>
      <c r="F227" s="73">
        <f t="shared" si="18"/>
        <v>65.28</v>
      </c>
      <c r="G227" s="73"/>
      <c r="H227" s="365">
        <f>SUM(H203:H226)</f>
        <v>0</v>
      </c>
      <c r="I227" s="365">
        <f>SUM(I203:I226)</f>
        <v>633.66999999999996</v>
      </c>
      <c r="J227" s="73">
        <f>SUM(J203:J226)</f>
        <v>0</v>
      </c>
      <c r="K227" s="73">
        <f>SUM(K203:K226)</f>
        <v>626.99999999999989</v>
      </c>
      <c r="L227" s="157"/>
    </row>
    <row r="228" spans="1:12" ht="12" x14ac:dyDescent="0.2">
      <c r="A228" s="158" t="s">
        <v>1620</v>
      </c>
      <c r="B228" s="8" t="s">
        <v>1621</v>
      </c>
      <c r="C228" s="8" t="s">
        <v>1622</v>
      </c>
      <c r="D228" s="9" t="s">
        <v>655</v>
      </c>
      <c r="E228" s="9" t="s">
        <v>1615</v>
      </c>
      <c r="F228" s="9" t="s">
        <v>1374</v>
      </c>
      <c r="G228" s="9" t="s">
        <v>1002</v>
      </c>
      <c r="H228" s="383" t="s">
        <v>1913</v>
      </c>
      <c r="I228" s="139" t="s">
        <v>405</v>
      </c>
      <c r="J228" s="361" t="s">
        <v>406</v>
      </c>
      <c r="K228" s="67" t="s">
        <v>404</v>
      </c>
      <c r="L228" s="154" t="s">
        <v>1818</v>
      </c>
    </row>
    <row r="229" spans="1:12" ht="12" x14ac:dyDescent="0.2">
      <c r="A229" s="20" t="s">
        <v>1368</v>
      </c>
      <c r="B229" s="39" t="s">
        <v>836</v>
      </c>
      <c r="C229" s="15">
        <v>44.799120726557526</v>
      </c>
      <c r="D229" s="137"/>
      <c r="E229" s="15">
        <v>44.799120726557526</v>
      </c>
      <c r="F229" s="326"/>
      <c r="G229" s="17" t="s">
        <v>1912</v>
      </c>
      <c r="H229" s="15"/>
      <c r="I229" s="366">
        <f>C229</f>
        <v>44.799120726557526</v>
      </c>
      <c r="J229" s="137"/>
      <c r="K229" s="15"/>
      <c r="L229" s="155" t="s">
        <v>1793</v>
      </c>
    </row>
    <row r="230" spans="1:12" ht="12" x14ac:dyDescent="0.2">
      <c r="A230" s="20" t="s">
        <v>1922</v>
      </c>
      <c r="B230" s="416" t="s">
        <v>1644</v>
      </c>
      <c r="C230" s="418">
        <v>19.472876232346355</v>
      </c>
      <c r="D230" s="418">
        <v>19.472876232346355</v>
      </c>
      <c r="E230" s="418"/>
      <c r="F230" s="397"/>
      <c r="G230" s="17" t="s">
        <v>1912</v>
      </c>
      <c r="H230" s="15"/>
      <c r="I230" s="366">
        <f t="shared" ref="I230:I289" si="19">C230</f>
        <v>19.472876232346355</v>
      </c>
      <c r="J230" s="137"/>
      <c r="K230" s="15"/>
      <c r="L230" s="155" t="s">
        <v>1805</v>
      </c>
    </row>
    <row r="231" spans="1:12" ht="12" x14ac:dyDescent="0.2">
      <c r="A231" s="20" t="s">
        <v>1368</v>
      </c>
      <c r="B231" s="39" t="s">
        <v>1629</v>
      </c>
      <c r="C231" s="15">
        <v>3.6961072316935102</v>
      </c>
      <c r="D231" s="407"/>
      <c r="E231" s="15"/>
      <c r="F231" s="15">
        <f>C231</f>
        <v>3.6961072316935102</v>
      </c>
      <c r="G231" s="17" t="s">
        <v>1912</v>
      </c>
      <c r="H231" s="15"/>
      <c r="I231" s="366">
        <f t="shared" si="19"/>
        <v>3.6961072316935102</v>
      </c>
      <c r="J231" s="137"/>
      <c r="K231" s="15"/>
      <c r="L231" s="155" t="s">
        <v>1794</v>
      </c>
    </row>
    <row r="232" spans="1:12" ht="12" x14ac:dyDescent="0.2">
      <c r="A232" s="20" t="s">
        <v>1368</v>
      </c>
      <c r="B232" s="39" t="s">
        <v>837</v>
      </c>
      <c r="C232" s="15">
        <v>3.6961072316935102</v>
      </c>
      <c r="D232" s="137"/>
      <c r="E232" s="15">
        <v>3.6961072316935102</v>
      </c>
      <c r="F232" s="397"/>
      <c r="G232" s="17" t="s">
        <v>1912</v>
      </c>
      <c r="H232" s="15"/>
      <c r="I232" s="366">
        <f t="shared" si="19"/>
        <v>3.6961072316935102</v>
      </c>
      <c r="J232" s="137"/>
      <c r="K232" s="15"/>
      <c r="L232" s="155" t="s">
        <v>1805</v>
      </c>
    </row>
    <row r="233" spans="1:12" ht="12" x14ac:dyDescent="0.2">
      <c r="A233" s="20" t="s">
        <v>1368</v>
      </c>
      <c r="B233" s="68" t="s">
        <v>1364</v>
      </c>
      <c r="C233" s="15">
        <v>30.57557966762803</v>
      </c>
      <c r="D233" s="137"/>
      <c r="E233" s="15">
        <v>30.57557966762803</v>
      </c>
      <c r="F233" s="397"/>
      <c r="G233" s="17" t="s">
        <v>1912</v>
      </c>
      <c r="H233" s="15"/>
      <c r="I233" s="366">
        <f t="shared" si="19"/>
        <v>30.57557966762803</v>
      </c>
      <c r="J233" s="137"/>
      <c r="K233" s="15"/>
      <c r="L233" s="155" t="s">
        <v>1788</v>
      </c>
    </row>
    <row r="234" spans="1:12" ht="12" x14ac:dyDescent="0.2">
      <c r="A234" s="20" t="s">
        <v>1368</v>
      </c>
      <c r="B234" s="68" t="s">
        <v>1644</v>
      </c>
      <c r="C234" s="15">
        <v>8.7009528216909491</v>
      </c>
      <c r="D234" s="137"/>
      <c r="E234" s="15">
        <v>8.7009528216909491</v>
      </c>
      <c r="F234" s="15"/>
      <c r="G234" s="17" t="s">
        <v>1912</v>
      </c>
      <c r="H234" s="15"/>
      <c r="I234" s="366">
        <f t="shared" si="19"/>
        <v>8.7009528216909491</v>
      </c>
      <c r="J234" s="137"/>
      <c r="K234" s="15"/>
      <c r="L234" s="155" t="s">
        <v>1794</v>
      </c>
    </row>
    <row r="235" spans="1:12" ht="12" x14ac:dyDescent="0.2">
      <c r="A235" s="76" t="s">
        <v>831</v>
      </c>
      <c r="B235" s="68" t="s">
        <v>1363</v>
      </c>
      <c r="C235" s="15">
        <v>13.403781867464403</v>
      </c>
      <c r="D235" s="137"/>
      <c r="E235" s="15">
        <v>13.403781867464403</v>
      </c>
      <c r="F235" s="397"/>
      <c r="G235" s="17" t="s">
        <v>1912</v>
      </c>
      <c r="H235" s="15"/>
      <c r="I235" s="366">
        <f t="shared" si="19"/>
        <v>13.403781867464403</v>
      </c>
      <c r="J235" s="137"/>
      <c r="K235" s="15"/>
      <c r="L235" s="155" t="s">
        <v>1788</v>
      </c>
    </row>
    <row r="236" spans="1:12" ht="12" x14ac:dyDescent="0.2">
      <c r="A236" s="76" t="s">
        <v>831</v>
      </c>
      <c r="B236" s="68" t="s">
        <v>135</v>
      </c>
      <c r="C236" s="15">
        <v>14.798810666975182</v>
      </c>
      <c r="D236" s="137"/>
      <c r="E236" s="15">
        <v>14.798810666975182</v>
      </c>
      <c r="F236" s="397"/>
      <c r="G236" s="17" t="s">
        <v>1912</v>
      </c>
      <c r="H236" s="15"/>
      <c r="I236" s="366">
        <f t="shared" si="19"/>
        <v>14.798810666975182</v>
      </c>
      <c r="J236" s="137"/>
      <c r="K236" s="15"/>
      <c r="L236" s="155" t="s">
        <v>1806</v>
      </c>
    </row>
    <row r="237" spans="1:12" ht="12" x14ac:dyDescent="0.2">
      <c r="A237" s="76" t="s">
        <v>831</v>
      </c>
      <c r="B237" s="68" t="s">
        <v>303</v>
      </c>
      <c r="C237" s="15">
        <v>15.345316794618583</v>
      </c>
      <c r="D237" s="137"/>
      <c r="E237" s="15">
        <v>15.345316794618583</v>
      </c>
      <c r="F237" s="397"/>
      <c r="G237" s="17" t="s">
        <v>1912</v>
      </c>
      <c r="H237" s="15"/>
      <c r="I237" s="366">
        <f t="shared" si="19"/>
        <v>15.345316794618583</v>
      </c>
      <c r="J237" s="137"/>
      <c r="K237" s="15"/>
      <c r="L237" s="155" t="s">
        <v>1806</v>
      </c>
    </row>
    <row r="238" spans="1:12" ht="12" x14ac:dyDescent="0.2">
      <c r="A238" s="76" t="s">
        <v>831</v>
      </c>
      <c r="B238" s="68" t="s">
        <v>1627</v>
      </c>
      <c r="C238" s="15">
        <v>3.4947628688775216</v>
      </c>
      <c r="D238" s="137"/>
      <c r="E238" s="15">
        <v>3.4947628688775216</v>
      </c>
      <c r="F238" s="397"/>
      <c r="G238" s="17" t="s">
        <v>1912</v>
      </c>
      <c r="H238" s="15"/>
      <c r="I238" s="366">
        <f t="shared" si="19"/>
        <v>3.4947628688775216</v>
      </c>
      <c r="J238" s="137"/>
      <c r="K238" s="15"/>
      <c r="L238" s="155" t="s">
        <v>1788</v>
      </c>
    </row>
    <row r="239" spans="1:12" ht="12" x14ac:dyDescent="0.2">
      <c r="A239" s="76" t="s">
        <v>831</v>
      </c>
      <c r="B239" s="68" t="s">
        <v>1353</v>
      </c>
      <c r="C239" s="15">
        <v>16.639673412721368</v>
      </c>
      <c r="D239" s="137"/>
      <c r="E239" s="15">
        <v>16.639673412721368</v>
      </c>
      <c r="F239" s="397"/>
      <c r="G239" s="17" t="s">
        <v>1912</v>
      </c>
      <c r="H239" s="15"/>
      <c r="I239" s="366">
        <f t="shared" si="19"/>
        <v>16.639673412721368</v>
      </c>
      <c r="J239" s="137"/>
      <c r="K239" s="15"/>
      <c r="L239" s="155" t="s">
        <v>1788</v>
      </c>
    </row>
    <row r="240" spans="1:12" ht="12" x14ac:dyDescent="0.2">
      <c r="A240" s="76" t="s">
        <v>831</v>
      </c>
      <c r="B240" s="68" t="s">
        <v>1644</v>
      </c>
      <c r="C240" s="15">
        <v>3.8830698543083573</v>
      </c>
      <c r="D240" s="137"/>
      <c r="E240" s="15">
        <v>3.8830698543083573</v>
      </c>
      <c r="F240" s="15"/>
      <c r="G240" s="17" t="s">
        <v>1912</v>
      </c>
      <c r="H240" s="15"/>
      <c r="I240" s="366">
        <f t="shared" si="19"/>
        <v>3.8830698543083573</v>
      </c>
      <c r="J240" s="137"/>
      <c r="K240" s="15"/>
      <c r="L240" s="155" t="s">
        <v>1794</v>
      </c>
    </row>
    <row r="241" spans="1:12" ht="12" x14ac:dyDescent="0.2">
      <c r="A241" s="76" t="s">
        <v>831</v>
      </c>
      <c r="B241" s="68" t="s">
        <v>1644</v>
      </c>
      <c r="C241" s="15">
        <v>3.8830698543083573</v>
      </c>
      <c r="D241" s="137"/>
      <c r="E241" s="15">
        <v>3.8830698543083573</v>
      </c>
      <c r="F241" s="15"/>
      <c r="G241" s="17" t="s">
        <v>1912</v>
      </c>
      <c r="H241" s="15"/>
      <c r="I241" s="366">
        <f t="shared" si="19"/>
        <v>3.8830698543083573</v>
      </c>
      <c r="J241" s="137"/>
      <c r="K241" s="15"/>
      <c r="L241" s="155" t="s">
        <v>1794</v>
      </c>
    </row>
    <row r="242" spans="1:12" ht="12" x14ac:dyDescent="0.2">
      <c r="A242" s="76" t="s">
        <v>831</v>
      </c>
      <c r="B242" s="68" t="s">
        <v>756</v>
      </c>
      <c r="C242" s="15">
        <v>25.671406259038587</v>
      </c>
      <c r="D242" s="137"/>
      <c r="E242" s="15">
        <v>25.671406259038587</v>
      </c>
      <c r="F242" s="15"/>
      <c r="G242" s="17" t="s">
        <v>1912</v>
      </c>
      <c r="H242" s="15"/>
      <c r="I242" s="366">
        <f t="shared" si="19"/>
        <v>25.671406259038587</v>
      </c>
      <c r="J242" s="137"/>
      <c r="K242" s="15"/>
      <c r="L242" s="155" t="s">
        <v>1806</v>
      </c>
    </row>
    <row r="243" spans="1:12" ht="12" x14ac:dyDescent="0.2">
      <c r="A243" s="76" t="s">
        <v>831</v>
      </c>
      <c r="B243" s="68" t="s">
        <v>756</v>
      </c>
      <c r="C243" s="15">
        <v>25.398153195216885</v>
      </c>
      <c r="D243" s="137"/>
      <c r="E243" s="15">
        <v>25.398153195216885</v>
      </c>
      <c r="F243" s="15"/>
      <c r="G243" s="17" t="s">
        <v>1912</v>
      </c>
      <c r="H243" s="15"/>
      <c r="I243" s="366">
        <f t="shared" si="19"/>
        <v>25.398153195216885</v>
      </c>
      <c r="J243" s="137"/>
      <c r="K243" s="15"/>
      <c r="L243" s="155" t="s">
        <v>1806</v>
      </c>
    </row>
    <row r="244" spans="1:12" ht="12" x14ac:dyDescent="0.2">
      <c r="A244" s="76" t="s">
        <v>831</v>
      </c>
      <c r="B244" s="68" t="s">
        <v>264</v>
      </c>
      <c r="C244" s="15">
        <v>49.343750630118421</v>
      </c>
      <c r="D244" s="137"/>
      <c r="E244" s="15">
        <v>49.343750630118421</v>
      </c>
      <c r="F244" s="15"/>
      <c r="G244" s="17" t="s">
        <v>1912</v>
      </c>
      <c r="H244" s="15"/>
      <c r="I244" s="366">
        <f t="shared" si="19"/>
        <v>49.343750630118421</v>
      </c>
      <c r="J244" s="137"/>
      <c r="K244" s="15"/>
      <c r="L244" s="155" t="s">
        <v>1806</v>
      </c>
    </row>
    <row r="245" spans="1:12" ht="12" x14ac:dyDescent="0.2">
      <c r="A245" s="76" t="s">
        <v>831</v>
      </c>
      <c r="B245" s="68" t="s">
        <v>1125</v>
      </c>
      <c r="C245" s="15">
        <v>25.541970597228307</v>
      </c>
      <c r="D245" s="137"/>
      <c r="E245" s="15">
        <v>25.541970597228307</v>
      </c>
      <c r="F245" s="15"/>
      <c r="G245" s="17" t="s">
        <v>1912</v>
      </c>
      <c r="H245" s="15"/>
      <c r="I245" s="366">
        <f t="shared" si="19"/>
        <v>25.541970597228307</v>
      </c>
      <c r="J245" s="137"/>
      <c r="K245" s="15">
        <v>25.541970597228307</v>
      </c>
      <c r="L245" s="155" t="s">
        <v>1806</v>
      </c>
    </row>
    <row r="246" spans="1:12" ht="12" x14ac:dyDescent="0.2">
      <c r="A246" s="76" t="s">
        <v>831</v>
      </c>
      <c r="B246" s="68" t="s">
        <v>1644</v>
      </c>
      <c r="C246" s="15">
        <v>4.3576672809460453</v>
      </c>
      <c r="D246" s="137"/>
      <c r="E246" s="15">
        <v>4.3576672809460453</v>
      </c>
      <c r="F246" s="15"/>
      <c r="G246" s="17" t="s">
        <v>1912</v>
      </c>
      <c r="H246" s="15"/>
      <c r="I246" s="366">
        <f t="shared" si="19"/>
        <v>4.3576672809460453</v>
      </c>
      <c r="J246" s="137"/>
      <c r="K246" s="15">
        <v>4.3576672809460453</v>
      </c>
      <c r="L246" s="155" t="s">
        <v>1794</v>
      </c>
    </row>
    <row r="247" spans="1:12" ht="12" x14ac:dyDescent="0.2">
      <c r="A247" s="76" t="s">
        <v>831</v>
      </c>
      <c r="B247" s="68" t="s">
        <v>1644</v>
      </c>
      <c r="C247" s="15">
        <v>4.3576672809460453</v>
      </c>
      <c r="D247" s="137"/>
      <c r="E247" s="15">
        <v>4.3576672809460453</v>
      </c>
      <c r="F247" s="15"/>
      <c r="G247" s="17" t="s">
        <v>1912</v>
      </c>
      <c r="H247" s="15"/>
      <c r="I247" s="366">
        <f t="shared" si="19"/>
        <v>4.3576672809460453</v>
      </c>
      <c r="J247" s="137"/>
      <c r="K247" s="15">
        <v>4.3576672809460453</v>
      </c>
      <c r="L247" s="155" t="s">
        <v>1794</v>
      </c>
    </row>
    <row r="248" spans="1:12" ht="12" x14ac:dyDescent="0.2">
      <c r="A248" s="76" t="s">
        <v>831</v>
      </c>
      <c r="B248" s="68" t="s">
        <v>1125</v>
      </c>
      <c r="C248" s="15">
        <v>30.000310059582347</v>
      </c>
      <c r="D248" s="137"/>
      <c r="E248" s="15">
        <v>30.000310059582347</v>
      </c>
      <c r="F248" s="15"/>
      <c r="G248" s="17" t="s">
        <v>1912</v>
      </c>
      <c r="H248" s="15"/>
      <c r="I248" s="366">
        <f t="shared" si="19"/>
        <v>30.000310059582347</v>
      </c>
      <c r="J248" s="137"/>
      <c r="K248" s="15">
        <v>30.000310059582347</v>
      </c>
      <c r="L248" s="155" t="s">
        <v>1806</v>
      </c>
    </row>
    <row r="249" spans="1:12" ht="12" x14ac:dyDescent="0.2">
      <c r="A249" s="76" t="s">
        <v>831</v>
      </c>
      <c r="B249" s="68" t="s">
        <v>1644</v>
      </c>
      <c r="C249" s="15">
        <v>4.3576672809460453</v>
      </c>
      <c r="D249" s="137"/>
      <c r="E249" s="15">
        <v>4.3576672809460453</v>
      </c>
      <c r="F249" s="15"/>
      <c r="G249" s="17" t="s">
        <v>1912</v>
      </c>
      <c r="H249" s="15"/>
      <c r="I249" s="366">
        <f t="shared" si="19"/>
        <v>4.3576672809460453</v>
      </c>
      <c r="J249" s="137"/>
      <c r="K249" s="15">
        <v>4.3576672809460453</v>
      </c>
      <c r="L249" s="155" t="s">
        <v>1794</v>
      </c>
    </row>
    <row r="250" spans="1:12" ht="12" x14ac:dyDescent="0.2">
      <c r="A250" s="76" t="s">
        <v>831</v>
      </c>
      <c r="B250" s="39" t="s">
        <v>1629</v>
      </c>
      <c r="C250" s="15">
        <v>4.6740655653711709</v>
      </c>
      <c r="D250" s="407"/>
      <c r="E250" s="15"/>
      <c r="F250" s="15">
        <f>(C250)</f>
        <v>4.6740655653711709</v>
      </c>
      <c r="G250" s="17" t="s">
        <v>1912</v>
      </c>
      <c r="H250" s="15"/>
      <c r="I250" s="366">
        <f t="shared" si="19"/>
        <v>4.6740655653711709</v>
      </c>
      <c r="J250" s="137"/>
      <c r="K250" s="15">
        <v>4.6740655653711709</v>
      </c>
      <c r="L250" s="155" t="s">
        <v>1794</v>
      </c>
    </row>
    <row r="251" spans="1:12" ht="12" x14ac:dyDescent="0.2">
      <c r="A251" s="76" t="s">
        <v>831</v>
      </c>
      <c r="B251" s="68" t="s">
        <v>1125</v>
      </c>
      <c r="C251" s="15">
        <v>29.626384814352654</v>
      </c>
      <c r="D251" s="137"/>
      <c r="E251" s="15">
        <v>29.626384814352654</v>
      </c>
      <c r="F251" s="15"/>
      <c r="G251" s="17" t="s">
        <v>1912</v>
      </c>
      <c r="H251" s="15"/>
      <c r="I251" s="366">
        <f t="shared" si="19"/>
        <v>29.626384814352654</v>
      </c>
      <c r="J251" s="137"/>
      <c r="K251" s="15">
        <v>29.626384814352654</v>
      </c>
      <c r="L251" s="155" t="s">
        <v>1806</v>
      </c>
    </row>
    <row r="252" spans="1:12" ht="12" x14ac:dyDescent="0.2">
      <c r="A252" s="76" t="s">
        <v>831</v>
      </c>
      <c r="B252" s="68" t="s">
        <v>1125</v>
      </c>
      <c r="C252" s="15">
        <v>29.813347436967497</v>
      </c>
      <c r="D252" s="137"/>
      <c r="E252" s="15">
        <v>29.813347436967497</v>
      </c>
      <c r="F252" s="15"/>
      <c r="G252" s="17" t="s">
        <v>1912</v>
      </c>
      <c r="H252" s="15"/>
      <c r="I252" s="366">
        <f t="shared" si="19"/>
        <v>29.813347436967497</v>
      </c>
      <c r="J252" s="137"/>
      <c r="K252" s="15">
        <v>29.813347436967497</v>
      </c>
      <c r="L252" s="155" t="s">
        <v>1806</v>
      </c>
    </row>
    <row r="253" spans="1:12" ht="12" x14ac:dyDescent="0.2">
      <c r="A253" s="76" t="s">
        <v>831</v>
      </c>
      <c r="B253" s="68" t="s">
        <v>262</v>
      </c>
      <c r="C253" s="15">
        <v>21.615755522316523</v>
      </c>
      <c r="D253" s="137"/>
      <c r="E253" s="15">
        <v>21.615755522316523</v>
      </c>
      <c r="F253" s="15"/>
      <c r="G253" s="17" t="s">
        <v>1912</v>
      </c>
      <c r="H253" s="15"/>
      <c r="I253" s="366">
        <f t="shared" si="19"/>
        <v>21.615755522316523</v>
      </c>
      <c r="J253" s="137"/>
      <c r="K253" s="15"/>
      <c r="L253" s="155" t="s">
        <v>1806</v>
      </c>
    </row>
    <row r="254" spans="1:12" ht="12" x14ac:dyDescent="0.2">
      <c r="A254" s="76" t="s">
        <v>831</v>
      </c>
      <c r="B254" s="68" t="s">
        <v>1514</v>
      </c>
      <c r="C254" s="15">
        <v>8.0250110322372716</v>
      </c>
      <c r="D254" s="137"/>
      <c r="E254" s="15">
        <v>8.0250110322372716</v>
      </c>
      <c r="F254" s="15"/>
      <c r="G254" s="17" t="s">
        <v>1912</v>
      </c>
      <c r="H254" s="15"/>
      <c r="I254" s="366">
        <f t="shared" si="19"/>
        <v>8.0250110322372716</v>
      </c>
      <c r="J254" s="137"/>
      <c r="K254" s="15"/>
      <c r="L254" s="155" t="s">
        <v>1806</v>
      </c>
    </row>
    <row r="255" spans="1:12" ht="12" x14ac:dyDescent="0.2">
      <c r="A255" s="76" t="s">
        <v>831</v>
      </c>
      <c r="B255" s="68" t="s">
        <v>822</v>
      </c>
      <c r="C255" s="15">
        <v>17.20056128056591</v>
      </c>
      <c r="D255" s="137"/>
      <c r="E255" s="15">
        <v>17.20056128056591</v>
      </c>
      <c r="F255" s="15"/>
      <c r="G255" s="17" t="s">
        <v>1912</v>
      </c>
      <c r="H255" s="15"/>
      <c r="I255" s="366">
        <f t="shared" si="19"/>
        <v>17.20056128056591</v>
      </c>
      <c r="J255" s="137"/>
      <c r="K255" s="15">
        <v>17.20056128056591</v>
      </c>
      <c r="L255" s="155" t="s">
        <v>1788</v>
      </c>
    </row>
    <row r="256" spans="1:12" ht="12" x14ac:dyDescent="0.2">
      <c r="A256" s="76" t="s">
        <v>831</v>
      </c>
      <c r="B256" s="68" t="s">
        <v>760</v>
      </c>
      <c r="C256" s="15">
        <v>7.8092849292201407</v>
      </c>
      <c r="D256" s="137"/>
      <c r="E256" s="15">
        <v>7.8092849292201407</v>
      </c>
      <c r="F256" s="15"/>
      <c r="G256" s="17" t="s">
        <v>1912</v>
      </c>
      <c r="H256" s="15"/>
      <c r="I256" s="366">
        <f t="shared" si="19"/>
        <v>7.8092849292201407</v>
      </c>
      <c r="J256" s="137"/>
      <c r="K256" s="15">
        <v>7.8092849292201407</v>
      </c>
      <c r="L256" s="155" t="s">
        <v>1794</v>
      </c>
    </row>
    <row r="257" spans="1:12" ht="12" x14ac:dyDescent="0.2">
      <c r="A257" s="76" t="s">
        <v>831</v>
      </c>
      <c r="B257" s="68" t="s">
        <v>1645</v>
      </c>
      <c r="C257" s="15">
        <v>15.546661157434572</v>
      </c>
      <c r="D257" s="137"/>
      <c r="E257" s="15">
        <v>15.546661157434572</v>
      </c>
      <c r="F257" s="15"/>
      <c r="G257" s="17" t="s">
        <v>1912</v>
      </c>
      <c r="H257" s="15"/>
      <c r="I257" s="366">
        <f t="shared" si="19"/>
        <v>15.546661157434572</v>
      </c>
      <c r="J257" s="137"/>
      <c r="K257" s="15">
        <v>15.546661157434572</v>
      </c>
      <c r="L257" s="155" t="s">
        <v>1806</v>
      </c>
    </row>
    <row r="258" spans="1:12" ht="12" x14ac:dyDescent="0.2">
      <c r="A258" s="76" t="s">
        <v>831</v>
      </c>
      <c r="B258" s="68" t="s">
        <v>1512</v>
      </c>
      <c r="C258" s="15">
        <v>27.612941186192764</v>
      </c>
      <c r="D258" s="137"/>
      <c r="E258" s="15">
        <v>27.612941186192764</v>
      </c>
      <c r="F258" s="397"/>
      <c r="G258" s="17" t="s">
        <v>1912</v>
      </c>
      <c r="H258" s="15"/>
      <c r="I258" s="366">
        <f t="shared" si="19"/>
        <v>27.612941186192764</v>
      </c>
      <c r="J258" s="137"/>
      <c r="K258" s="15"/>
      <c r="L258" s="155" t="s">
        <v>1806</v>
      </c>
    </row>
    <row r="259" spans="1:12" ht="12" x14ac:dyDescent="0.2">
      <c r="A259" s="76" t="s">
        <v>831</v>
      </c>
      <c r="B259" s="68" t="s">
        <v>757</v>
      </c>
      <c r="C259" s="15">
        <v>25.613879298234014</v>
      </c>
      <c r="D259" s="137"/>
      <c r="E259" s="15">
        <v>25.613879298234014</v>
      </c>
      <c r="F259" s="397"/>
      <c r="G259" s="17" t="s">
        <v>1912</v>
      </c>
      <c r="H259" s="15"/>
      <c r="I259" s="366">
        <f t="shared" si="19"/>
        <v>25.613879298234014</v>
      </c>
      <c r="J259" s="137"/>
      <c r="K259" s="15"/>
      <c r="L259" s="155" t="s">
        <v>1806</v>
      </c>
    </row>
    <row r="260" spans="1:12" ht="12" x14ac:dyDescent="0.2">
      <c r="A260" s="76" t="s">
        <v>831</v>
      </c>
      <c r="B260" s="68" t="s">
        <v>1340</v>
      </c>
      <c r="C260" s="15">
        <v>60.158819261377253</v>
      </c>
      <c r="D260" s="15">
        <v>60.158819261377253</v>
      </c>
      <c r="F260" s="15"/>
      <c r="G260" s="17" t="s">
        <v>1912</v>
      </c>
      <c r="H260" s="15"/>
      <c r="I260" s="366">
        <f t="shared" si="19"/>
        <v>60.158819261377253</v>
      </c>
      <c r="J260" s="137"/>
      <c r="K260" s="15">
        <v>60.158819261377253</v>
      </c>
      <c r="L260" s="155" t="s">
        <v>1806</v>
      </c>
    </row>
    <row r="261" spans="1:12" ht="12" x14ac:dyDescent="0.2">
      <c r="A261" s="76" t="s">
        <v>831</v>
      </c>
      <c r="B261" s="68" t="s">
        <v>1634</v>
      </c>
      <c r="C261" s="15">
        <v>4.9760821095951542</v>
      </c>
      <c r="D261" s="402">
        <f>(C261)</f>
        <v>4.9760821095951542</v>
      </c>
      <c r="E261" s="15"/>
      <c r="F261" s="137"/>
      <c r="G261" s="17" t="s">
        <v>1912</v>
      </c>
      <c r="H261" s="15"/>
      <c r="I261" s="366">
        <f t="shared" si="19"/>
        <v>4.9760821095951542</v>
      </c>
      <c r="J261" s="137"/>
      <c r="K261" s="15">
        <v>4.9760821095951542</v>
      </c>
      <c r="L261" s="155" t="s">
        <v>1794</v>
      </c>
    </row>
    <row r="262" spans="1:12" ht="12" x14ac:dyDescent="0.2">
      <c r="A262" s="76" t="s">
        <v>831</v>
      </c>
      <c r="B262" s="39" t="s">
        <v>1629</v>
      </c>
      <c r="C262" s="15">
        <v>2.4305140939930086</v>
      </c>
      <c r="D262" s="402"/>
      <c r="F262" s="15">
        <v>2.4305140939930086</v>
      </c>
      <c r="G262" s="17" t="s">
        <v>1912</v>
      </c>
      <c r="H262" s="15"/>
      <c r="I262" s="366">
        <f t="shared" si="19"/>
        <v>2.4305140939930086</v>
      </c>
      <c r="J262" s="137"/>
      <c r="K262" s="15">
        <v>2.4305140939930086</v>
      </c>
      <c r="L262" s="155" t="s">
        <v>1794</v>
      </c>
    </row>
    <row r="263" spans="1:12" ht="12" x14ac:dyDescent="0.2">
      <c r="A263" s="76" t="s">
        <v>831</v>
      </c>
      <c r="B263" s="68" t="s">
        <v>1638</v>
      </c>
      <c r="C263" s="15">
        <v>29.813347436967497</v>
      </c>
      <c r="D263" s="402">
        <f>(C263)</f>
        <v>29.813347436967497</v>
      </c>
      <c r="E263" s="15"/>
      <c r="F263" s="137"/>
      <c r="G263" s="17" t="s">
        <v>1912</v>
      </c>
      <c r="H263" s="15"/>
      <c r="I263" s="366">
        <f t="shared" si="19"/>
        <v>29.813347436967497</v>
      </c>
      <c r="J263" s="137"/>
      <c r="K263" s="15">
        <v>29.813347436967497</v>
      </c>
      <c r="L263" s="155" t="s">
        <v>1806</v>
      </c>
    </row>
    <row r="264" spans="1:12" ht="12" x14ac:dyDescent="0.2">
      <c r="A264" s="76" t="s">
        <v>831</v>
      </c>
      <c r="B264" s="68" t="s">
        <v>331</v>
      </c>
      <c r="C264" s="15">
        <v>3.0201654422398336</v>
      </c>
      <c r="D264" s="402"/>
      <c r="E264" s="15">
        <v>3.0201654422398336</v>
      </c>
      <c r="F264" s="137"/>
      <c r="G264" s="17" t="s">
        <v>1912</v>
      </c>
      <c r="H264" s="15"/>
      <c r="I264" s="366">
        <f t="shared" si="19"/>
        <v>3.0201654422398336</v>
      </c>
      <c r="J264" s="137"/>
      <c r="K264" s="15">
        <v>3.0201654422398336</v>
      </c>
      <c r="L264" s="155" t="s">
        <v>1806</v>
      </c>
    </row>
    <row r="265" spans="1:12" ht="12" x14ac:dyDescent="0.2">
      <c r="A265" s="76" t="s">
        <v>831</v>
      </c>
      <c r="B265" s="68" t="s">
        <v>1638</v>
      </c>
      <c r="C265" s="15">
        <v>26.534310671107107</v>
      </c>
      <c r="D265" s="402">
        <f>(C265)</f>
        <v>26.534310671107107</v>
      </c>
      <c r="E265" s="15"/>
      <c r="F265" s="137"/>
      <c r="G265" s="17" t="s">
        <v>1912</v>
      </c>
      <c r="H265" s="15"/>
      <c r="I265" s="366">
        <f t="shared" si="19"/>
        <v>26.534310671107107</v>
      </c>
      <c r="J265" s="137"/>
      <c r="K265" s="15">
        <v>26.534310671107107</v>
      </c>
      <c r="L265" s="155" t="s">
        <v>1806</v>
      </c>
    </row>
    <row r="266" spans="1:12" ht="12" x14ac:dyDescent="0.2">
      <c r="A266" s="76" t="s">
        <v>831</v>
      </c>
      <c r="B266" s="68" t="s">
        <v>147</v>
      </c>
      <c r="C266" s="15">
        <v>5.8965134824682455</v>
      </c>
      <c r="D266" s="402"/>
      <c r="E266" s="15">
        <v>5.8965134824682455</v>
      </c>
      <c r="F266" s="137"/>
      <c r="G266" s="17" t="s">
        <v>1912</v>
      </c>
      <c r="H266" s="15"/>
      <c r="I266" s="366">
        <f t="shared" si="19"/>
        <v>5.8965134824682455</v>
      </c>
      <c r="J266" s="137"/>
      <c r="K266" s="15"/>
      <c r="L266" s="155" t="s">
        <v>1794</v>
      </c>
    </row>
    <row r="267" spans="1:12" ht="12" x14ac:dyDescent="0.2">
      <c r="A267" s="76" t="s">
        <v>831</v>
      </c>
      <c r="B267" s="68" t="s">
        <v>1625</v>
      </c>
      <c r="C267" s="15">
        <v>7.5216501251973007</v>
      </c>
      <c r="D267" s="326"/>
      <c r="E267" s="15">
        <v>7.5216501251973007</v>
      </c>
      <c r="F267" s="137"/>
      <c r="G267" s="17" t="s">
        <v>1912</v>
      </c>
      <c r="H267" s="15"/>
      <c r="I267" s="366">
        <f t="shared" si="19"/>
        <v>7.5216501251973007</v>
      </c>
      <c r="J267" s="137"/>
      <c r="K267" s="15"/>
      <c r="L267" s="155" t="s">
        <v>1794</v>
      </c>
    </row>
    <row r="268" spans="1:12" ht="12" x14ac:dyDescent="0.2">
      <c r="A268" s="76" t="s">
        <v>831</v>
      </c>
      <c r="B268" s="68" t="s">
        <v>1644</v>
      </c>
      <c r="C268" s="15">
        <v>2.502422794998719</v>
      </c>
      <c r="D268" s="402"/>
      <c r="E268" s="15">
        <v>2.502422794998719</v>
      </c>
      <c r="F268" s="137"/>
      <c r="G268" s="17" t="s">
        <v>1912</v>
      </c>
      <c r="H268" s="15"/>
      <c r="I268" s="366">
        <f t="shared" si="19"/>
        <v>2.502422794998719</v>
      </c>
      <c r="J268" s="137"/>
      <c r="K268" s="15">
        <v>2.5</v>
      </c>
      <c r="L268" s="155" t="s">
        <v>1794</v>
      </c>
    </row>
    <row r="269" spans="1:12" ht="12" x14ac:dyDescent="0.2">
      <c r="A269" s="76" t="s">
        <v>831</v>
      </c>
      <c r="B269" s="68" t="s">
        <v>280</v>
      </c>
      <c r="C269" s="15">
        <v>36.558383591303127</v>
      </c>
      <c r="D269" s="402"/>
      <c r="E269" s="15">
        <v>36.558383591303127</v>
      </c>
      <c r="F269" s="137"/>
      <c r="G269" s="17" t="s">
        <v>1912</v>
      </c>
      <c r="H269" s="15"/>
      <c r="I269" s="366">
        <f t="shared" si="19"/>
        <v>36.558383591303127</v>
      </c>
      <c r="J269" s="137"/>
      <c r="K269" s="15"/>
      <c r="L269" s="155" t="s">
        <v>1806</v>
      </c>
    </row>
    <row r="270" spans="1:12" ht="12" x14ac:dyDescent="0.2">
      <c r="A270" s="76" t="s">
        <v>831</v>
      </c>
      <c r="B270" s="68" t="s">
        <v>762</v>
      </c>
      <c r="C270" s="15">
        <v>12.943566181027858</v>
      </c>
      <c r="D270" s="402"/>
      <c r="E270" s="15">
        <v>12.943566181027858</v>
      </c>
      <c r="F270" s="137"/>
      <c r="G270" s="17" t="s">
        <v>1912</v>
      </c>
      <c r="H270" s="15"/>
      <c r="I270" s="366">
        <f t="shared" si="19"/>
        <v>12.943566181027858</v>
      </c>
      <c r="J270" s="137"/>
      <c r="K270" s="15"/>
      <c r="L270" s="155" t="s">
        <v>1806</v>
      </c>
    </row>
    <row r="271" spans="1:12" ht="12" x14ac:dyDescent="0.2">
      <c r="A271" s="76" t="s">
        <v>831</v>
      </c>
      <c r="B271" s="68" t="s">
        <v>331</v>
      </c>
      <c r="C271" s="15">
        <v>7.7949031890189993</v>
      </c>
      <c r="D271" s="402"/>
      <c r="E271" s="15">
        <v>7.7949031890189993</v>
      </c>
      <c r="F271" s="137"/>
      <c r="G271" s="17" t="s">
        <v>1912</v>
      </c>
      <c r="H271" s="15"/>
      <c r="I271" s="366">
        <f t="shared" si="19"/>
        <v>7.7949031890189993</v>
      </c>
      <c r="J271" s="137"/>
      <c r="K271" s="15"/>
      <c r="L271" s="155" t="s">
        <v>1806</v>
      </c>
    </row>
    <row r="272" spans="1:12" ht="12" x14ac:dyDescent="0.2">
      <c r="A272" s="76" t="s">
        <v>831</v>
      </c>
      <c r="B272" s="68" t="s">
        <v>280</v>
      </c>
      <c r="C272" s="15">
        <v>37.521960184779644</v>
      </c>
      <c r="D272" s="402"/>
      <c r="E272" s="15">
        <v>37.521960184779644</v>
      </c>
      <c r="F272" s="137"/>
      <c r="G272" s="17" t="s">
        <v>1912</v>
      </c>
      <c r="H272" s="15"/>
      <c r="I272" s="366">
        <f t="shared" si="19"/>
        <v>37.521960184779644</v>
      </c>
      <c r="J272" s="137"/>
      <c r="K272" s="15"/>
      <c r="L272" s="155" t="s">
        <v>1806</v>
      </c>
    </row>
    <row r="273" spans="1:12" ht="12" x14ac:dyDescent="0.2">
      <c r="A273" s="76" t="s">
        <v>831</v>
      </c>
      <c r="B273" s="68" t="s">
        <v>180</v>
      </c>
      <c r="C273" s="15">
        <v>5.8533682618648211</v>
      </c>
      <c r="D273" s="402"/>
      <c r="E273" s="15">
        <v>5.8533682618648211</v>
      </c>
      <c r="F273" s="137"/>
      <c r="G273" s="17" t="s">
        <v>1912</v>
      </c>
      <c r="H273" s="15"/>
      <c r="I273" s="366">
        <f t="shared" si="19"/>
        <v>5.8533682618648211</v>
      </c>
      <c r="J273" s="137"/>
      <c r="K273" s="15"/>
      <c r="L273" s="155" t="s">
        <v>1794</v>
      </c>
    </row>
    <row r="274" spans="1:12" ht="12" x14ac:dyDescent="0.2">
      <c r="A274" s="76" t="s">
        <v>831</v>
      </c>
      <c r="B274" s="68" t="s">
        <v>281</v>
      </c>
      <c r="C274" s="15">
        <v>10.786305150856549</v>
      </c>
      <c r="D274" s="326"/>
      <c r="E274" s="15">
        <v>10.786305150856549</v>
      </c>
      <c r="F274" s="137"/>
      <c r="G274" s="17" t="s">
        <v>1912</v>
      </c>
      <c r="H274" s="15"/>
      <c r="I274" s="366">
        <f t="shared" si="19"/>
        <v>10.786305150856549</v>
      </c>
      <c r="J274" s="137"/>
      <c r="K274" s="15"/>
      <c r="L274" s="155" t="s">
        <v>1806</v>
      </c>
    </row>
    <row r="275" spans="1:12" ht="12" x14ac:dyDescent="0.2">
      <c r="A275" s="76" t="s">
        <v>831</v>
      </c>
      <c r="B275" s="68" t="s">
        <v>1337</v>
      </c>
      <c r="C275" s="15">
        <v>12.080661768959335</v>
      </c>
      <c r="D275" s="402"/>
      <c r="E275" s="15">
        <v>12.080661768959335</v>
      </c>
      <c r="F275" s="137"/>
      <c r="G275" s="17" t="s">
        <v>1912</v>
      </c>
      <c r="H275" s="15"/>
      <c r="I275" s="366">
        <f t="shared" si="19"/>
        <v>12.080661768959335</v>
      </c>
      <c r="J275" s="137"/>
      <c r="K275" s="15"/>
      <c r="L275" s="155" t="s">
        <v>1794</v>
      </c>
    </row>
    <row r="276" spans="1:12" ht="12" x14ac:dyDescent="0.2">
      <c r="A276" s="76" t="s">
        <v>831</v>
      </c>
      <c r="B276" s="39" t="s">
        <v>1629</v>
      </c>
      <c r="C276" s="15">
        <v>3.2790367658603903</v>
      </c>
      <c r="D276" s="402"/>
      <c r="F276" s="15">
        <v>3.2790367658603903</v>
      </c>
      <c r="G276" s="17" t="s">
        <v>1912</v>
      </c>
      <c r="H276" s="15"/>
      <c r="I276" s="366">
        <f t="shared" si="19"/>
        <v>3.2790367658603903</v>
      </c>
      <c r="J276" s="137"/>
      <c r="K276" s="15"/>
      <c r="L276" s="155" t="s">
        <v>1794</v>
      </c>
    </row>
    <row r="277" spans="1:12" ht="12" x14ac:dyDescent="0.2">
      <c r="A277" s="76" t="s">
        <v>831</v>
      </c>
      <c r="B277" s="68" t="s">
        <v>1644</v>
      </c>
      <c r="C277" s="15">
        <v>3.2934185060615331</v>
      </c>
      <c r="D277" s="402"/>
      <c r="E277" s="15">
        <v>3.2934185060615331</v>
      </c>
      <c r="F277" s="137"/>
      <c r="G277" s="17" t="s">
        <v>1912</v>
      </c>
      <c r="H277" s="15"/>
      <c r="I277" s="366">
        <f t="shared" si="19"/>
        <v>3.2934185060615331</v>
      </c>
      <c r="J277" s="137"/>
      <c r="K277" s="15"/>
      <c r="L277" s="155" t="s">
        <v>1794</v>
      </c>
    </row>
    <row r="278" spans="1:12" ht="12" x14ac:dyDescent="0.2">
      <c r="A278" s="76" t="s">
        <v>831</v>
      </c>
      <c r="B278" s="68" t="s">
        <v>1644</v>
      </c>
      <c r="C278" s="15">
        <v>3.3365637266649584</v>
      </c>
      <c r="D278" s="402"/>
      <c r="E278" s="15">
        <v>3.3365637266649584</v>
      </c>
      <c r="F278" s="137"/>
      <c r="G278" s="17" t="s">
        <v>1912</v>
      </c>
      <c r="H278" s="15"/>
      <c r="I278" s="366">
        <f t="shared" si="19"/>
        <v>3.3365637266649584</v>
      </c>
      <c r="J278" s="137"/>
      <c r="K278" s="15"/>
      <c r="L278" s="155" t="s">
        <v>1794</v>
      </c>
    </row>
    <row r="279" spans="1:12" ht="12" x14ac:dyDescent="0.2">
      <c r="A279" s="76" t="s">
        <v>831</v>
      </c>
      <c r="B279" s="68" t="s">
        <v>135</v>
      </c>
      <c r="C279" s="15">
        <v>15.863059441859697</v>
      </c>
      <c r="D279" s="402"/>
      <c r="E279" s="15">
        <v>15.863059441859697</v>
      </c>
      <c r="F279" s="137"/>
      <c r="G279" s="17" t="s">
        <v>1912</v>
      </c>
      <c r="H279" s="15"/>
      <c r="I279" s="366">
        <f t="shared" si="19"/>
        <v>15.863059441859697</v>
      </c>
      <c r="J279" s="137"/>
      <c r="K279" s="15"/>
      <c r="L279" s="155" t="s">
        <v>1806</v>
      </c>
    </row>
    <row r="280" spans="1:12" ht="12" x14ac:dyDescent="0.2">
      <c r="A280" s="76" t="s">
        <v>831</v>
      </c>
      <c r="B280" s="68" t="s">
        <v>758</v>
      </c>
      <c r="C280" s="15">
        <v>31.035795354064572</v>
      </c>
      <c r="D280" s="326"/>
      <c r="E280" s="15">
        <v>31.035795354064572</v>
      </c>
      <c r="F280" s="137"/>
      <c r="G280" s="17" t="s">
        <v>1912</v>
      </c>
      <c r="H280" s="15"/>
      <c r="I280" s="366">
        <f t="shared" si="19"/>
        <v>31.035795354064572</v>
      </c>
      <c r="J280" s="137"/>
      <c r="K280" s="15"/>
      <c r="L280" s="155" t="s">
        <v>1806</v>
      </c>
    </row>
    <row r="281" spans="1:12" ht="12" x14ac:dyDescent="0.2">
      <c r="A281" s="76" t="s">
        <v>831</v>
      </c>
      <c r="B281" s="68" t="s">
        <v>759</v>
      </c>
      <c r="C281" s="15">
        <v>13.763325372492956</v>
      </c>
      <c r="D281" s="326"/>
      <c r="E281" s="15">
        <v>13.763325372492956</v>
      </c>
      <c r="F281" s="137"/>
      <c r="G281" s="17" t="s">
        <v>1912</v>
      </c>
      <c r="H281" s="15"/>
      <c r="I281" s="366">
        <f t="shared" si="19"/>
        <v>13.763325372492956</v>
      </c>
      <c r="J281" s="137"/>
      <c r="K281" s="15"/>
      <c r="L281" s="155" t="s">
        <v>1806</v>
      </c>
    </row>
    <row r="282" spans="1:12" ht="12" x14ac:dyDescent="0.2">
      <c r="A282" s="76" t="s">
        <v>831</v>
      </c>
      <c r="B282" s="68" t="s">
        <v>1644</v>
      </c>
      <c r="C282" s="15">
        <v>6.1985300266922287</v>
      </c>
      <c r="D282" s="402"/>
      <c r="E282" s="15">
        <v>6.1985300266922287</v>
      </c>
      <c r="F282" s="137"/>
      <c r="G282" s="17" t="s">
        <v>1912</v>
      </c>
      <c r="H282" s="15"/>
      <c r="I282" s="366">
        <f t="shared" si="19"/>
        <v>6.1985300266922287</v>
      </c>
      <c r="J282" s="137"/>
      <c r="K282" s="15"/>
      <c r="L282" s="155" t="s">
        <v>1794</v>
      </c>
    </row>
    <row r="283" spans="1:12" ht="12" x14ac:dyDescent="0.2">
      <c r="A283" s="76" t="s">
        <v>831</v>
      </c>
      <c r="B283" s="68" t="s">
        <v>1644</v>
      </c>
      <c r="C283" s="15">
        <v>6.1985300266922287</v>
      </c>
      <c r="D283" s="402"/>
      <c r="E283" s="15">
        <v>6.1985300266922287</v>
      </c>
      <c r="F283" s="137"/>
      <c r="G283" s="17" t="s">
        <v>1912</v>
      </c>
      <c r="H283" s="15"/>
      <c r="I283" s="366">
        <f t="shared" si="19"/>
        <v>6.1985300266922287</v>
      </c>
      <c r="J283" s="137"/>
      <c r="K283" s="15"/>
      <c r="L283" s="155" t="s">
        <v>1794</v>
      </c>
    </row>
    <row r="284" spans="1:12" ht="12" x14ac:dyDescent="0.2">
      <c r="A284" s="76" t="s">
        <v>831</v>
      </c>
      <c r="B284" s="68" t="s">
        <v>859</v>
      </c>
      <c r="C284" s="15">
        <v>18.192901354444711</v>
      </c>
      <c r="D284" s="402"/>
      <c r="E284" s="15">
        <v>18.192901354444711</v>
      </c>
      <c r="F284" s="137"/>
      <c r="G284" s="17" t="s">
        <v>1912</v>
      </c>
      <c r="H284" s="15"/>
      <c r="I284" s="366">
        <f t="shared" si="19"/>
        <v>18.192901354444711</v>
      </c>
      <c r="J284" s="137"/>
      <c r="K284" s="15">
        <v>18.192901354444711</v>
      </c>
      <c r="L284" s="155" t="s">
        <v>1806</v>
      </c>
    </row>
    <row r="285" spans="1:12" ht="12" x14ac:dyDescent="0.2">
      <c r="A285" s="76" t="s">
        <v>831</v>
      </c>
      <c r="B285" s="68" t="s">
        <v>1645</v>
      </c>
      <c r="C285" s="15">
        <v>47.790522688395072</v>
      </c>
      <c r="D285" s="402"/>
      <c r="E285" s="15">
        <v>47.790522688395072</v>
      </c>
      <c r="F285" s="137"/>
      <c r="G285" s="17" t="s">
        <v>1912</v>
      </c>
      <c r="H285" s="15"/>
      <c r="I285" s="366">
        <f t="shared" si="19"/>
        <v>47.790522688395072</v>
      </c>
      <c r="J285" s="137"/>
      <c r="K285" s="15">
        <v>47.790522688395072</v>
      </c>
      <c r="L285" s="155" t="s">
        <v>1806</v>
      </c>
    </row>
    <row r="286" spans="1:12" ht="12" x14ac:dyDescent="0.2">
      <c r="A286" s="76" t="s">
        <v>831</v>
      </c>
      <c r="B286" s="68" t="s">
        <v>859</v>
      </c>
      <c r="C286" s="15">
        <v>10.599342528241701</v>
      </c>
      <c r="D286" s="402"/>
      <c r="E286" s="15">
        <v>10.599342528241701</v>
      </c>
      <c r="F286" s="137"/>
      <c r="G286" s="17" t="s">
        <v>1912</v>
      </c>
      <c r="H286" s="15"/>
      <c r="I286" s="366">
        <f t="shared" si="19"/>
        <v>10.599342528241701</v>
      </c>
      <c r="J286" s="137"/>
      <c r="K286" s="15">
        <v>10.599342528241701</v>
      </c>
      <c r="L286" s="155" t="s">
        <v>1806</v>
      </c>
    </row>
    <row r="287" spans="1:12" ht="12" x14ac:dyDescent="0.2">
      <c r="A287" s="76" t="s">
        <v>831</v>
      </c>
      <c r="B287" s="68" t="s">
        <v>859</v>
      </c>
      <c r="C287" s="15">
        <v>11.390338239304516</v>
      </c>
      <c r="D287" s="402"/>
      <c r="E287" s="15">
        <v>11.390338239304516</v>
      </c>
      <c r="F287" s="137"/>
      <c r="G287" s="17" t="s">
        <v>1912</v>
      </c>
      <c r="H287" s="15"/>
      <c r="I287" s="366">
        <f t="shared" si="19"/>
        <v>11.390338239304516</v>
      </c>
      <c r="J287" s="137"/>
      <c r="K287" s="15">
        <v>11.390338239304516</v>
      </c>
      <c r="L287" s="155" t="s">
        <v>1806</v>
      </c>
    </row>
    <row r="288" spans="1:12" ht="12" x14ac:dyDescent="0.2">
      <c r="A288" s="76" t="s">
        <v>831</v>
      </c>
      <c r="B288" s="68" t="s">
        <v>1644</v>
      </c>
      <c r="C288" s="15">
        <v>5.8389865216636778</v>
      </c>
      <c r="D288" s="402"/>
      <c r="E288" s="15">
        <v>5.8389865216636778</v>
      </c>
      <c r="F288" s="137"/>
      <c r="G288" s="17" t="s">
        <v>1912</v>
      </c>
      <c r="H288" s="15"/>
      <c r="I288" s="366">
        <f t="shared" si="19"/>
        <v>5.8389865216636778</v>
      </c>
      <c r="J288" s="137"/>
      <c r="K288" s="15">
        <v>5.8389865216636778</v>
      </c>
      <c r="L288" s="155" t="s">
        <v>1794</v>
      </c>
    </row>
    <row r="289" spans="1:12" ht="12" x14ac:dyDescent="0.2">
      <c r="A289" s="76" t="s">
        <v>831</v>
      </c>
      <c r="B289" s="68" t="s">
        <v>1644</v>
      </c>
      <c r="C289" s="15">
        <v>5.8389865216636778</v>
      </c>
      <c r="D289" s="402"/>
      <c r="E289" s="15">
        <v>5.8389865216636778</v>
      </c>
      <c r="F289" s="137"/>
      <c r="G289" s="17" t="s">
        <v>1912</v>
      </c>
      <c r="H289" s="15"/>
      <c r="I289" s="366">
        <f t="shared" si="19"/>
        <v>5.8389865216636778</v>
      </c>
      <c r="J289" s="137"/>
      <c r="K289" s="15">
        <v>5.8389865216636778</v>
      </c>
      <c r="L289" s="155" t="s">
        <v>1794</v>
      </c>
    </row>
    <row r="290" spans="1:12" ht="12" x14ac:dyDescent="0.2">
      <c r="A290" s="76" t="s">
        <v>831</v>
      </c>
      <c r="B290" s="68" t="s">
        <v>1644</v>
      </c>
      <c r="C290" s="15">
        <v>4.932936888991728</v>
      </c>
      <c r="D290" s="402"/>
      <c r="E290" s="15">
        <v>4.932936888991728</v>
      </c>
      <c r="F290" s="137"/>
      <c r="G290" s="17" t="s">
        <v>1912</v>
      </c>
      <c r="H290" s="15"/>
      <c r="I290" s="366">
        <f t="shared" ref="I290:I352" si="20">C290</f>
        <v>4.932936888991728</v>
      </c>
      <c r="J290" s="137"/>
      <c r="K290" s="15">
        <v>4.932936888991728</v>
      </c>
      <c r="L290" s="155" t="s">
        <v>1794</v>
      </c>
    </row>
    <row r="291" spans="1:12" ht="12" x14ac:dyDescent="0.2">
      <c r="A291" s="76" t="s">
        <v>831</v>
      </c>
      <c r="B291" s="68" t="s">
        <v>1125</v>
      </c>
      <c r="C291" s="15">
        <v>24.362667900734657</v>
      </c>
      <c r="D291" s="402"/>
      <c r="E291" s="15">
        <v>24.362667900734657</v>
      </c>
      <c r="F291" s="137"/>
      <c r="G291" s="17" t="s">
        <v>1912</v>
      </c>
      <c r="H291" s="15"/>
      <c r="I291" s="366">
        <f t="shared" si="20"/>
        <v>24.362667900734657</v>
      </c>
      <c r="J291" s="137"/>
      <c r="K291" s="15">
        <v>24.362667900734657</v>
      </c>
      <c r="L291" s="155" t="s">
        <v>1806</v>
      </c>
    </row>
    <row r="292" spans="1:12" ht="12" x14ac:dyDescent="0.2">
      <c r="A292" s="76" t="s">
        <v>831</v>
      </c>
      <c r="B292" s="68" t="s">
        <v>282</v>
      </c>
      <c r="C292" s="15">
        <v>20.623415448437719</v>
      </c>
      <c r="D292" s="402"/>
      <c r="E292" s="15">
        <v>20.623415448437719</v>
      </c>
      <c r="F292" s="137"/>
      <c r="G292" s="17" t="s">
        <v>1912</v>
      </c>
      <c r="H292" s="15"/>
      <c r="I292" s="366">
        <f t="shared" si="20"/>
        <v>20.623415448437719</v>
      </c>
      <c r="J292" s="137"/>
      <c r="K292" s="15"/>
      <c r="L292" s="155" t="s">
        <v>1806</v>
      </c>
    </row>
    <row r="293" spans="1:12" ht="12" x14ac:dyDescent="0.2">
      <c r="A293" s="76" t="s">
        <v>831</v>
      </c>
      <c r="B293" s="68" t="s">
        <v>1644</v>
      </c>
      <c r="C293" s="15">
        <v>9.0892598071217847</v>
      </c>
      <c r="D293" s="402"/>
      <c r="E293" s="15">
        <v>9.0892598071217847</v>
      </c>
      <c r="F293" s="137"/>
      <c r="G293" s="17" t="s">
        <v>1912</v>
      </c>
      <c r="H293" s="15"/>
      <c r="I293" s="366">
        <f t="shared" si="20"/>
        <v>9.0892598071217847</v>
      </c>
      <c r="J293" s="137"/>
      <c r="K293" s="15"/>
      <c r="L293" s="155" t="s">
        <v>1794</v>
      </c>
    </row>
    <row r="294" spans="1:12" ht="12" x14ac:dyDescent="0.2">
      <c r="A294" s="76" t="s">
        <v>831</v>
      </c>
      <c r="B294" s="68" t="s">
        <v>1644</v>
      </c>
      <c r="C294" s="15">
        <v>9.0892598071217847</v>
      </c>
      <c r="D294" s="402"/>
      <c r="E294" s="15">
        <v>9.0892598071217847</v>
      </c>
      <c r="F294" s="137"/>
      <c r="G294" s="17" t="s">
        <v>1912</v>
      </c>
      <c r="H294" s="15"/>
      <c r="I294" s="366">
        <f t="shared" si="20"/>
        <v>9.0892598071217847</v>
      </c>
      <c r="J294" s="137"/>
      <c r="K294" s="15"/>
      <c r="L294" s="155" t="s">
        <v>1794</v>
      </c>
    </row>
    <row r="295" spans="1:12" ht="12" x14ac:dyDescent="0.2">
      <c r="A295" s="76" t="s">
        <v>831</v>
      </c>
      <c r="B295" s="68" t="s">
        <v>1125</v>
      </c>
      <c r="C295" s="15">
        <v>33.034857242023321</v>
      </c>
      <c r="D295" s="402"/>
      <c r="E295" s="15">
        <v>33.034857242023321</v>
      </c>
      <c r="F295" s="137"/>
      <c r="G295" s="17" t="s">
        <v>1912</v>
      </c>
      <c r="H295" s="15"/>
      <c r="I295" s="366">
        <f t="shared" si="20"/>
        <v>33.034857242023321</v>
      </c>
      <c r="J295" s="137"/>
      <c r="K295" s="15">
        <v>33.034857242023321</v>
      </c>
      <c r="L295" s="155" t="s">
        <v>1806</v>
      </c>
    </row>
    <row r="296" spans="1:12" ht="12" x14ac:dyDescent="0.2">
      <c r="A296" s="76" t="s">
        <v>831</v>
      </c>
      <c r="B296" s="68" t="s">
        <v>1644</v>
      </c>
      <c r="C296" s="15">
        <v>3.8399246337049311</v>
      </c>
      <c r="D296" s="402"/>
      <c r="E296" s="15">
        <v>3.8399246337049311</v>
      </c>
      <c r="F296" s="137"/>
      <c r="G296" s="17" t="s">
        <v>1912</v>
      </c>
      <c r="H296" s="15"/>
      <c r="I296" s="366">
        <f t="shared" si="20"/>
        <v>3.8399246337049311</v>
      </c>
      <c r="J296" s="137"/>
      <c r="K296" s="15">
        <v>3.8399246337049311</v>
      </c>
      <c r="L296" s="155" t="s">
        <v>1794</v>
      </c>
    </row>
    <row r="297" spans="1:12" ht="12" x14ac:dyDescent="0.2">
      <c r="A297" s="76" t="s">
        <v>831</v>
      </c>
      <c r="B297" s="68" t="s">
        <v>1351</v>
      </c>
      <c r="C297" s="15">
        <v>7.3490692427835951</v>
      </c>
      <c r="D297" s="402"/>
      <c r="E297" s="15">
        <v>7.3490692427835951</v>
      </c>
      <c r="F297" s="137"/>
      <c r="G297" s="17" t="s">
        <v>1912</v>
      </c>
      <c r="H297" s="15"/>
      <c r="I297" s="366">
        <f t="shared" si="20"/>
        <v>7.3490692427835951</v>
      </c>
      <c r="J297" s="137"/>
      <c r="K297" s="15">
        <v>7.3490692427835951</v>
      </c>
      <c r="L297" s="155" t="s">
        <v>1806</v>
      </c>
    </row>
    <row r="298" spans="1:12" ht="12" x14ac:dyDescent="0.2">
      <c r="A298" s="76" t="s">
        <v>831</v>
      </c>
      <c r="B298" s="68" t="s">
        <v>1644</v>
      </c>
      <c r="C298" s="15">
        <v>3.8399246337049311</v>
      </c>
      <c r="D298" s="402"/>
      <c r="E298" s="15">
        <v>3.8399246337049311</v>
      </c>
      <c r="F298" s="137"/>
      <c r="G298" s="17" t="s">
        <v>1912</v>
      </c>
      <c r="H298" s="15"/>
      <c r="I298" s="366">
        <f t="shared" si="20"/>
        <v>3.8399246337049311</v>
      </c>
      <c r="J298" s="137"/>
      <c r="K298" s="15">
        <v>3.8399246337049311</v>
      </c>
      <c r="L298" s="155" t="s">
        <v>1794</v>
      </c>
    </row>
    <row r="299" spans="1:12" ht="12" x14ac:dyDescent="0.2">
      <c r="A299" s="76" t="s">
        <v>831</v>
      </c>
      <c r="B299" s="39" t="s">
        <v>1629</v>
      </c>
      <c r="C299" s="15">
        <v>3.1639828442512545</v>
      </c>
      <c r="D299" s="402"/>
      <c r="F299" s="15">
        <v>3.1639828442512545</v>
      </c>
      <c r="G299" s="17" t="s">
        <v>1912</v>
      </c>
      <c r="H299" s="15"/>
      <c r="I299" s="366">
        <f t="shared" si="20"/>
        <v>3.1639828442512545</v>
      </c>
      <c r="J299" s="137"/>
      <c r="K299" s="15"/>
      <c r="L299" s="155" t="s">
        <v>1794</v>
      </c>
    </row>
    <row r="300" spans="1:12" ht="12" x14ac:dyDescent="0.2">
      <c r="A300" s="76" t="s">
        <v>831</v>
      </c>
      <c r="B300" s="68" t="s">
        <v>331</v>
      </c>
      <c r="C300" s="15">
        <v>13.37501838706212</v>
      </c>
      <c r="D300" s="402"/>
      <c r="E300" s="15">
        <v>13.37501838706212</v>
      </c>
      <c r="F300" s="137"/>
      <c r="G300" s="17" t="s">
        <v>1912</v>
      </c>
      <c r="H300" s="15"/>
      <c r="I300" s="366">
        <f t="shared" si="20"/>
        <v>13.37501838706212</v>
      </c>
      <c r="J300" s="137"/>
      <c r="K300" s="15"/>
      <c r="L300" s="155" t="s">
        <v>1806</v>
      </c>
    </row>
    <row r="301" spans="1:12" ht="12" x14ac:dyDescent="0.2">
      <c r="A301" s="76" t="s">
        <v>831</v>
      </c>
      <c r="B301" s="68" t="s">
        <v>1125</v>
      </c>
      <c r="C301" s="15">
        <v>33.509454668661007</v>
      </c>
      <c r="D301" s="402"/>
      <c r="E301" s="15">
        <v>33.509454668661007</v>
      </c>
      <c r="F301" s="137"/>
      <c r="G301" s="17" t="s">
        <v>1912</v>
      </c>
      <c r="H301" s="15"/>
      <c r="I301" s="366">
        <f t="shared" si="20"/>
        <v>33.509454668661007</v>
      </c>
      <c r="J301" s="137"/>
      <c r="K301" s="15">
        <v>33.51</v>
      </c>
      <c r="L301" s="155" t="s">
        <v>1806</v>
      </c>
    </row>
    <row r="302" spans="1:12" ht="12" x14ac:dyDescent="0.2">
      <c r="A302" s="76" t="s">
        <v>831</v>
      </c>
      <c r="B302" s="68" t="s">
        <v>1513</v>
      </c>
      <c r="C302" s="15">
        <v>40.987959573254884</v>
      </c>
      <c r="D302" s="402"/>
      <c r="E302" s="15">
        <v>40.987959573254884</v>
      </c>
      <c r="F302" s="137"/>
      <c r="G302" s="17" t="s">
        <v>1912</v>
      </c>
      <c r="H302" s="15"/>
      <c r="I302" s="366">
        <f t="shared" si="20"/>
        <v>40.987959573254884</v>
      </c>
      <c r="J302" s="137"/>
      <c r="K302" s="15"/>
      <c r="L302" s="155" t="s">
        <v>1806</v>
      </c>
    </row>
    <row r="303" spans="1:12" ht="12" x14ac:dyDescent="0.2">
      <c r="A303" s="76" t="s">
        <v>831</v>
      </c>
      <c r="B303" s="68" t="s">
        <v>1125</v>
      </c>
      <c r="C303" s="15">
        <v>32.790367658603905</v>
      </c>
      <c r="D303" s="402"/>
      <c r="E303" s="15">
        <v>32.790367658603905</v>
      </c>
      <c r="F303" s="137"/>
      <c r="G303" s="17" t="s">
        <v>1912</v>
      </c>
      <c r="H303" s="15"/>
      <c r="I303" s="366">
        <f t="shared" si="20"/>
        <v>32.790367658603905</v>
      </c>
      <c r="J303" s="137"/>
      <c r="K303" s="15"/>
      <c r="L303" s="155" t="s">
        <v>1806</v>
      </c>
    </row>
    <row r="304" spans="1:12" ht="12" x14ac:dyDescent="0.2">
      <c r="A304" s="76" t="s">
        <v>831</v>
      </c>
      <c r="B304" s="68" t="s">
        <v>761</v>
      </c>
      <c r="C304" s="15">
        <v>25.024227949987189</v>
      </c>
      <c r="D304" s="402"/>
      <c r="E304" s="15">
        <v>25.024227949987189</v>
      </c>
      <c r="F304" s="137"/>
      <c r="G304" s="17" t="s">
        <v>1912</v>
      </c>
      <c r="H304" s="15"/>
      <c r="I304" s="366">
        <f t="shared" si="20"/>
        <v>25.024227949987189</v>
      </c>
      <c r="J304" s="137"/>
      <c r="K304" s="15"/>
      <c r="L304" s="155" t="s">
        <v>1806</v>
      </c>
    </row>
    <row r="305" spans="1:12" ht="12" x14ac:dyDescent="0.2">
      <c r="A305" s="76" t="s">
        <v>831</v>
      </c>
      <c r="B305" s="68" t="s">
        <v>756</v>
      </c>
      <c r="C305" s="15">
        <v>13.66265319108496</v>
      </c>
      <c r="D305" s="326"/>
      <c r="E305" s="15">
        <v>13.66265319108496</v>
      </c>
      <c r="F305" s="137"/>
      <c r="G305" s="17" t="s">
        <v>1912</v>
      </c>
      <c r="H305" s="15"/>
      <c r="I305" s="366">
        <f t="shared" si="20"/>
        <v>13.66265319108496</v>
      </c>
      <c r="J305" s="137"/>
      <c r="K305" s="15"/>
      <c r="L305" s="155" t="s">
        <v>1806</v>
      </c>
    </row>
    <row r="306" spans="1:12" ht="12" x14ac:dyDescent="0.2">
      <c r="A306" s="76" t="s">
        <v>831</v>
      </c>
      <c r="B306" s="68" t="s">
        <v>1644</v>
      </c>
      <c r="C306" s="15">
        <v>3.1639828442512545</v>
      </c>
      <c r="D306" s="402"/>
      <c r="E306" s="15">
        <v>3.1639828442512545</v>
      </c>
      <c r="F306" s="137"/>
      <c r="G306" s="17" t="s">
        <v>1912</v>
      </c>
      <c r="H306" s="15"/>
      <c r="I306" s="366">
        <f t="shared" si="20"/>
        <v>3.1639828442512545</v>
      </c>
      <c r="J306" s="137"/>
      <c r="K306" s="15"/>
      <c r="L306" s="155" t="s">
        <v>1794</v>
      </c>
    </row>
    <row r="307" spans="1:12" ht="12" x14ac:dyDescent="0.2">
      <c r="A307" s="76" t="s">
        <v>831</v>
      </c>
      <c r="B307" s="68" t="s">
        <v>262</v>
      </c>
      <c r="C307" s="15">
        <v>15.819914221256271</v>
      </c>
      <c r="D307" s="326"/>
      <c r="E307" s="15">
        <v>15.819914221256271</v>
      </c>
      <c r="F307" s="137"/>
      <c r="G307" s="17" t="s">
        <v>1912</v>
      </c>
      <c r="H307" s="15"/>
      <c r="I307" s="366">
        <f t="shared" si="20"/>
        <v>15.819914221256271</v>
      </c>
      <c r="J307" s="137"/>
      <c r="K307" s="15"/>
      <c r="L307" s="155" t="s">
        <v>1806</v>
      </c>
    </row>
    <row r="308" spans="1:12" ht="12" x14ac:dyDescent="0.2">
      <c r="A308" s="76" t="s">
        <v>831</v>
      </c>
      <c r="B308" s="68" t="s">
        <v>1514</v>
      </c>
      <c r="C308" s="15">
        <v>27.469123784181345</v>
      </c>
      <c r="D308" s="326"/>
      <c r="E308" s="15">
        <v>27.469123784181345</v>
      </c>
      <c r="F308" s="137"/>
      <c r="G308" s="17" t="s">
        <v>1912</v>
      </c>
      <c r="H308" s="15"/>
      <c r="I308" s="366">
        <f t="shared" si="20"/>
        <v>27.469123784181345</v>
      </c>
      <c r="J308" s="137"/>
      <c r="K308" s="15"/>
      <c r="L308" s="155" t="s">
        <v>1806</v>
      </c>
    </row>
    <row r="309" spans="1:12" ht="12" x14ac:dyDescent="0.2">
      <c r="A309" s="76" t="s">
        <v>831</v>
      </c>
      <c r="B309" s="68" t="s">
        <v>1125</v>
      </c>
      <c r="C309" s="15">
        <v>56.376421588476894</v>
      </c>
      <c r="D309" s="402"/>
      <c r="E309" s="15">
        <v>56.376421588476894</v>
      </c>
      <c r="F309" s="137"/>
      <c r="G309" s="17" t="s">
        <v>1912</v>
      </c>
      <c r="H309" s="15"/>
      <c r="I309" s="366">
        <f t="shared" si="20"/>
        <v>56.376421588476894</v>
      </c>
      <c r="J309" s="137"/>
      <c r="K309" s="15"/>
      <c r="L309" s="155" t="s">
        <v>1806</v>
      </c>
    </row>
    <row r="310" spans="1:12" ht="12" x14ac:dyDescent="0.2">
      <c r="A310" s="76" t="s">
        <v>831</v>
      </c>
      <c r="B310" s="68" t="s">
        <v>1634</v>
      </c>
      <c r="C310" s="15">
        <v>13.806470593096382</v>
      </c>
      <c r="D310" s="402">
        <f>(C310)</f>
        <v>13.806470593096382</v>
      </c>
      <c r="E310" s="15"/>
      <c r="F310" s="137"/>
      <c r="G310" s="17" t="s">
        <v>1912</v>
      </c>
      <c r="H310" s="15"/>
      <c r="I310" s="366">
        <f t="shared" si="20"/>
        <v>13.806470593096382</v>
      </c>
      <c r="J310" s="137"/>
      <c r="K310" s="15"/>
      <c r="L310" s="155" t="s">
        <v>1794</v>
      </c>
    </row>
    <row r="311" spans="1:12" ht="12" x14ac:dyDescent="0.2">
      <c r="A311" s="76" t="s">
        <v>831</v>
      </c>
      <c r="B311" s="68" t="s">
        <v>762</v>
      </c>
      <c r="C311" s="15">
        <v>3.178364584452396</v>
      </c>
      <c r="D311" s="326"/>
      <c r="E311" s="15">
        <v>3.178364584452396</v>
      </c>
      <c r="F311" s="137"/>
      <c r="G311" s="17" t="s">
        <v>1912</v>
      </c>
      <c r="H311" s="15"/>
      <c r="I311" s="366">
        <f t="shared" si="20"/>
        <v>3.178364584452396</v>
      </c>
      <c r="J311" s="137"/>
      <c r="K311" s="15"/>
      <c r="L311" s="155" t="s">
        <v>1806</v>
      </c>
    </row>
    <row r="312" spans="1:12" ht="12" x14ac:dyDescent="0.2">
      <c r="A312" s="76" t="s">
        <v>831</v>
      </c>
      <c r="B312" s="68" t="s">
        <v>1644</v>
      </c>
      <c r="C312" s="15">
        <v>2.0134436281598891</v>
      </c>
      <c r="D312" s="402"/>
      <c r="E312" s="15">
        <v>2.0134436281598891</v>
      </c>
      <c r="F312" s="137"/>
      <c r="G312" s="17" t="s">
        <v>1912</v>
      </c>
      <c r="H312" s="15"/>
      <c r="I312" s="366">
        <f t="shared" si="20"/>
        <v>2.0134436281598891</v>
      </c>
      <c r="J312" s="137"/>
      <c r="K312" s="15"/>
      <c r="L312" s="155" t="s">
        <v>1794</v>
      </c>
    </row>
    <row r="313" spans="1:12" ht="12" x14ac:dyDescent="0.2">
      <c r="A313" s="76" t="s">
        <v>831</v>
      </c>
      <c r="B313" s="68" t="s">
        <v>762</v>
      </c>
      <c r="C313" s="15">
        <v>3.0201654422398336</v>
      </c>
      <c r="D313" s="326"/>
      <c r="E313" s="15">
        <v>3.0201654422398336</v>
      </c>
      <c r="F313" s="137"/>
      <c r="G313" s="17" t="s">
        <v>1912</v>
      </c>
      <c r="H313" s="15"/>
      <c r="I313" s="366">
        <f t="shared" si="20"/>
        <v>3.0201654422398336</v>
      </c>
      <c r="J313" s="137"/>
      <c r="K313" s="15"/>
      <c r="L313" s="155" t="s">
        <v>1806</v>
      </c>
    </row>
    <row r="314" spans="1:12" ht="12" x14ac:dyDescent="0.2">
      <c r="A314" s="76" t="s">
        <v>831</v>
      </c>
      <c r="B314" s="68" t="s">
        <v>1644</v>
      </c>
      <c r="C314" s="15">
        <v>2.0134436281598891</v>
      </c>
      <c r="D314" s="402"/>
      <c r="E314" s="15">
        <v>2.0134436281598891</v>
      </c>
      <c r="F314" s="137"/>
      <c r="G314" s="17" t="s">
        <v>1912</v>
      </c>
      <c r="H314" s="15"/>
      <c r="I314" s="366">
        <f t="shared" si="20"/>
        <v>2.0134436281598891</v>
      </c>
      <c r="J314" s="137"/>
      <c r="K314" s="15"/>
      <c r="L314" s="155" t="s">
        <v>1794</v>
      </c>
    </row>
    <row r="315" spans="1:12" ht="12" x14ac:dyDescent="0.2">
      <c r="A315" s="76" t="s">
        <v>831</v>
      </c>
      <c r="B315" s="68" t="s">
        <v>1125</v>
      </c>
      <c r="C315" s="15">
        <v>32.934185060615327</v>
      </c>
      <c r="D315" s="402"/>
      <c r="E315" s="15">
        <v>32.934185060615327</v>
      </c>
      <c r="F315" s="137"/>
      <c r="G315" s="17" t="s">
        <v>1912</v>
      </c>
      <c r="H315" s="15"/>
      <c r="I315" s="366">
        <f t="shared" si="20"/>
        <v>32.934185060615327</v>
      </c>
      <c r="J315" s="137"/>
      <c r="K315" s="15"/>
      <c r="L315" s="155" t="s">
        <v>1806</v>
      </c>
    </row>
    <row r="316" spans="1:12" ht="12" x14ac:dyDescent="0.2">
      <c r="A316" s="76" t="s">
        <v>831</v>
      </c>
      <c r="B316" s="68" t="s">
        <v>1029</v>
      </c>
      <c r="C316" s="15">
        <v>19.559166673553207</v>
      </c>
      <c r="D316" s="326"/>
      <c r="E316" s="15">
        <v>19.559166673553207</v>
      </c>
      <c r="F316" s="137"/>
      <c r="G316" s="17" t="s">
        <v>1912</v>
      </c>
      <c r="H316" s="15"/>
      <c r="I316" s="366">
        <f t="shared" si="20"/>
        <v>19.559166673553207</v>
      </c>
      <c r="J316" s="137"/>
      <c r="K316" s="15"/>
      <c r="L316" s="155" t="s">
        <v>1806</v>
      </c>
    </row>
    <row r="317" spans="1:12" s="285" customFormat="1" ht="12" x14ac:dyDescent="0.2">
      <c r="A317" s="76" t="s">
        <v>831</v>
      </c>
      <c r="B317" s="77" t="s">
        <v>789</v>
      </c>
      <c r="C317" s="15">
        <v>31.843470301057774</v>
      </c>
      <c r="D317" s="402" t="s">
        <v>832</v>
      </c>
      <c r="E317" s="15">
        <v>31.843470301057774</v>
      </c>
      <c r="F317" s="374"/>
      <c r="G317" s="17" t="s">
        <v>1912</v>
      </c>
      <c r="H317" s="15"/>
      <c r="I317" s="366">
        <f t="shared" si="20"/>
        <v>31.843470301057774</v>
      </c>
      <c r="J317" s="374"/>
      <c r="K317" s="15"/>
      <c r="L317" s="155" t="s">
        <v>1806</v>
      </c>
    </row>
    <row r="318" spans="1:12" s="285" customFormat="1" ht="12" x14ac:dyDescent="0.2">
      <c r="A318" s="76" t="s">
        <v>831</v>
      </c>
      <c r="B318" s="68" t="s">
        <v>1644</v>
      </c>
      <c r="C318" s="15">
        <v>3.0824479251423922</v>
      </c>
      <c r="D318" s="402" t="s">
        <v>832</v>
      </c>
      <c r="E318" s="15">
        <v>3.0824479251423922</v>
      </c>
      <c r="F318" s="374"/>
      <c r="G318" s="17" t="s">
        <v>1912</v>
      </c>
      <c r="H318" s="15"/>
      <c r="I318" s="366">
        <f t="shared" si="20"/>
        <v>3.0824479251423922</v>
      </c>
      <c r="J318" s="374"/>
      <c r="K318" s="15"/>
      <c r="L318" s="155" t="s">
        <v>1806</v>
      </c>
    </row>
    <row r="319" spans="1:12" s="285" customFormat="1" ht="12" x14ac:dyDescent="0.2">
      <c r="A319" s="76" t="s">
        <v>831</v>
      </c>
      <c r="B319" s="68" t="s">
        <v>1644</v>
      </c>
      <c r="C319" s="15">
        <v>3.1970844182262002</v>
      </c>
      <c r="D319" s="402" t="s">
        <v>832</v>
      </c>
      <c r="E319" s="15">
        <v>3.1970844182262002</v>
      </c>
      <c r="F319" s="374"/>
      <c r="G319" s="17" t="s">
        <v>1912</v>
      </c>
      <c r="H319" s="15"/>
      <c r="I319" s="366">
        <f t="shared" si="20"/>
        <v>3.1970844182262002</v>
      </c>
      <c r="J319" s="374"/>
      <c r="K319" s="15"/>
      <c r="L319" s="155" t="s">
        <v>1806</v>
      </c>
    </row>
    <row r="320" spans="1:12" s="285" customFormat="1" ht="12" x14ac:dyDescent="0.2">
      <c r="A320" s="76" t="s">
        <v>831</v>
      </c>
      <c r="B320" s="39" t="s">
        <v>1629</v>
      </c>
      <c r="C320" s="15">
        <v>2.4201037428803907</v>
      </c>
      <c r="D320" s="402"/>
      <c r="F320" s="15">
        <v>2.4201037428803907</v>
      </c>
      <c r="G320" s="17" t="s">
        <v>1912</v>
      </c>
      <c r="H320" s="15"/>
      <c r="I320" s="366">
        <f t="shared" si="20"/>
        <v>2.4201037428803907</v>
      </c>
      <c r="J320" s="374"/>
      <c r="K320" s="15"/>
      <c r="L320" s="155" t="s">
        <v>1794</v>
      </c>
    </row>
    <row r="321" spans="1:12" s="285" customFormat="1" ht="12" x14ac:dyDescent="0.2">
      <c r="A321" s="76" t="s">
        <v>831</v>
      </c>
      <c r="B321" s="77" t="s">
        <v>789</v>
      </c>
      <c r="C321" s="15">
        <v>30.455094995931653</v>
      </c>
      <c r="D321" s="402" t="s">
        <v>832</v>
      </c>
      <c r="E321" s="15">
        <v>30.455094995931653</v>
      </c>
      <c r="F321" s="374"/>
      <c r="G321" s="17" t="s">
        <v>1912</v>
      </c>
      <c r="H321" s="15"/>
      <c r="I321" s="366">
        <f t="shared" si="20"/>
        <v>30.455094995931653</v>
      </c>
      <c r="J321" s="374"/>
      <c r="K321" s="15"/>
      <c r="L321" s="155" t="s">
        <v>1806</v>
      </c>
    </row>
    <row r="322" spans="1:12" s="285" customFormat="1" ht="12" x14ac:dyDescent="0.2">
      <c r="A322" s="76" t="s">
        <v>831</v>
      </c>
      <c r="B322" s="68" t="s">
        <v>1644</v>
      </c>
      <c r="C322" s="15">
        <v>3.1206600895036622</v>
      </c>
      <c r="D322" s="402" t="s">
        <v>832</v>
      </c>
      <c r="E322" s="15">
        <v>3.1206600895036622</v>
      </c>
      <c r="F322" s="374"/>
      <c r="G322" s="17" t="s">
        <v>1912</v>
      </c>
      <c r="H322" s="15"/>
      <c r="I322" s="366">
        <f t="shared" si="20"/>
        <v>3.1206600895036622</v>
      </c>
      <c r="J322" s="374"/>
      <c r="K322" s="15"/>
      <c r="L322" s="155" t="s">
        <v>1806</v>
      </c>
    </row>
    <row r="323" spans="1:12" s="285" customFormat="1" ht="12" x14ac:dyDescent="0.2">
      <c r="A323" s="76" t="s">
        <v>831</v>
      </c>
      <c r="B323" s="77" t="s">
        <v>790</v>
      </c>
      <c r="C323" s="15">
        <v>31.856207689178198</v>
      </c>
      <c r="D323" s="402" t="s">
        <v>832</v>
      </c>
      <c r="E323" s="15">
        <v>31.856207689178198</v>
      </c>
      <c r="F323" s="374"/>
      <c r="G323" s="17" t="s">
        <v>1912</v>
      </c>
      <c r="H323" s="15"/>
      <c r="I323" s="366">
        <f t="shared" si="20"/>
        <v>31.856207689178198</v>
      </c>
      <c r="J323" s="374"/>
      <c r="K323" s="15"/>
      <c r="L323" s="155" t="s">
        <v>1806</v>
      </c>
    </row>
    <row r="324" spans="1:12" s="285" customFormat="1" ht="12" x14ac:dyDescent="0.2">
      <c r="A324" s="76" t="s">
        <v>831</v>
      </c>
      <c r="B324" s="77" t="s">
        <v>791</v>
      </c>
      <c r="C324" s="15">
        <v>3.1461348657445081</v>
      </c>
      <c r="D324" s="402" t="s">
        <v>832</v>
      </c>
      <c r="E324" s="15">
        <v>3.1461348657445081</v>
      </c>
      <c r="F324" s="374"/>
      <c r="G324" s="17" t="s">
        <v>1912</v>
      </c>
      <c r="H324" s="15"/>
      <c r="I324" s="366">
        <f t="shared" si="20"/>
        <v>3.1461348657445081</v>
      </c>
      <c r="J324" s="374"/>
      <c r="K324" s="15"/>
      <c r="L324" s="155" t="s">
        <v>1806</v>
      </c>
    </row>
    <row r="325" spans="1:12" s="285" customFormat="1" ht="12" x14ac:dyDescent="0.2">
      <c r="A325" s="76" t="s">
        <v>831</v>
      </c>
      <c r="B325" s="77" t="s">
        <v>766</v>
      </c>
      <c r="C325" s="15">
        <v>16.278382017900732</v>
      </c>
      <c r="D325" s="402" t="s">
        <v>832</v>
      </c>
      <c r="E325" s="15">
        <v>16.278382017900732</v>
      </c>
      <c r="F325" s="374"/>
      <c r="G325" s="17" t="s">
        <v>1912</v>
      </c>
      <c r="H325" s="15"/>
      <c r="I325" s="366">
        <f t="shared" si="20"/>
        <v>16.278382017900732</v>
      </c>
      <c r="J325" s="374"/>
      <c r="K325" s="15"/>
      <c r="L325" s="155" t="s">
        <v>1806</v>
      </c>
    </row>
    <row r="326" spans="1:12" s="285" customFormat="1" ht="12" x14ac:dyDescent="0.2">
      <c r="A326" s="76" t="s">
        <v>831</v>
      </c>
      <c r="B326" s="77" t="s">
        <v>1514</v>
      </c>
      <c r="C326" s="15">
        <v>13.985652156224575</v>
      </c>
      <c r="D326" s="402" t="s">
        <v>832</v>
      </c>
      <c r="E326" s="15">
        <v>13.985652156224575</v>
      </c>
      <c r="F326" s="374"/>
      <c r="G326" s="17" t="s">
        <v>1912</v>
      </c>
      <c r="H326" s="15"/>
      <c r="I326" s="366">
        <f t="shared" si="20"/>
        <v>13.985652156224575</v>
      </c>
      <c r="J326" s="374"/>
      <c r="K326" s="15"/>
      <c r="L326" s="155" t="s">
        <v>1806</v>
      </c>
    </row>
    <row r="327" spans="1:12" s="285" customFormat="1" ht="12" x14ac:dyDescent="0.2">
      <c r="A327" s="76" t="s">
        <v>831</v>
      </c>
      <c r="B327" s="77" t="s">
        <v>262</v>
      </c>
      <c r="C327" s="15">
        <v>6.4960679414157854</v>
      </c>
      <c r="D327" s="402" t="s">
        <v>832</v>
      </c>
      <c r="E327" s="15">
        <v>6.4960679414157854</v>
      </c>
      <c r="F327" s="374"/>
      <c r="G327" s="17" t="s">
        <v>1912</v>
      </c>
      <c r="H327" s="15"/>
      <c r="I327" s="366">
        <f t="shared" si="20"/>
        <v>6.4960679414157854</v>
      </c>
      <c r="J327" s="374"/>
      <c r="K327" s="15"/>
      <c r="L327" s="155" t="s">
        <v>1806</v>
      </c>
    </row>
    <row r="328" spans="1:12" s="285" customFormat="1" ht="12" x14ac:dyDescent="0.2">
      <c r="A328" s="76" t="s">
        <v>831</v>
      </c>
      <c r="B328" s="77" t="s">
        <v>792</v>
      </c>
      <c r="C328" s="15">
        <v>6.2922697314890161</v>
      </c>
      <c r="D328" s="402" t="s">
        <v>832</v>
      </c>
      <c r="E328" s="15">
        <v>6.2922697314890161</v>
      </c>
      <c r="F328" s="374"/>
      <c r="G328" s="17" t="s">
        <v>1912</v>
      </c>
      <c r="H328" s="15"/>
      <c r="I328" s="366">
        <f t="shared" si="20"/>
        <v>6.2922697314890161</v>
      </c>
      <c r="J328" s="374"/>
      <c r="K328" s="15"/>
      <c r="L328" s="155" t="s">
        <v>1806</v>
      </c>
    </row>
    <row r="329" spans="1:12" s="285" customFormat="1" ht="12" x14ac:dyDescent="0.2">
      <c r="A329" s="76" t="s">
        <v>831</v>
      </c>
      <c r="B329" s="77" t="s">
        <v>1634</v>
      </c>
      <c r="C329" s="15">
        <v>8.6486865337672914</v>
      </c>
      <c r="D329" s="402">
        <f>C329</f>
        <v>8.6486865337672914</v>
      </c>
      <c r="E329" s="15"/>
      <c r="F329" s="374"/>
      <c r="G329" s="17" t="s">
        <v>1912</v>
      </c>
      <c r="H329" s="15"/>
      <c r="I329" s="366">
        <f t="shared" si="20"/>
        <v>8.6486865337672914</v>
      </c>
      <c r="J329" s="374"/>
      <c r="K329" s="15"/>
      <c r="L329" s="155" t="s">
        <v>1794</v>
      </c>
    </row>
    <row r="330" spans="1:12" s="285" customFormat="1" ht="12" x14ac:dyDescent="0.2">
      <c r="A330" s="76" t="s">
        <v>831</v>
      </c>
      <c r="B330" s="77" t="s">
        <v>793</v>
      </c>
      <c r="C330" s="15">
        <v>6.3304818958502853</v>
      </c>
      <c r="D330" s="402" t="s">
        <v>832</v>
      </c>
      <c r="E330" s="15">
        <v>6.3304818958502853</v>
      </c>
      <c r="F330" s="374"/>
      <c r="G330" s="17" t="s">
        <v>1912</v>
      </c>
      <c r="H330" s="15"/>
      <c r="I330" s="366">
        <f t="shared" si="20"/>
        <v>6.3304818958502853</v>
      </c>
      <c r="J330" s="374"/>
      <c r="K330" s="15"/>
      <c r="L330" s="155" t="s">
        <v>1806</v>
      </c>
    </row>
    <row r="331" spans="1:12" s="285" customFormat="1" ht="12" x14ac:dyDescent="0.2">
      <c r="A331" s="76" t="s">
        <v>831</v>
      </c>
      <c r="B331" s="77" t="s">
        <v>786</v>
      </c>
      <c r="C331" s="15">
        <v>6.3304818958502853</v>
      </c>
      <c r="D331" s="402" t="s">
        <v>832</v>
      </c>
      <c r="E331" s="15">
        <v>6.3304818958502853</v>
      </c>
      <c r="F331" s="374"/>
      <c r="G331" s="17" t="s">
        <v>1912</v>
      </c>
      <c r="H331" s="15"/>
      <c r="I331" s="366">
        <f t="shared" si="20"/>
        <v>6.3304818958502853</v>
      </c>
      <c r="J331" s="374"/>
      <c r="K331" s="15"/>
      <c r="L331" s="155" t="s">
        <v>1806</v>
      </c>
    </row>
    <row r="332" spans="1:12" s="285" customFormat="1" ht="12" x14ac:dyDescent="0.2">
      <c r="A332" s="76" t="s">
        <v>831</v>
      </c>
      <c r="B332" s="68" t="s">
        <v>1644</v>
      </c>
      <c r="C332" s="15">
        <v>3.1716096419853543</v>
      </c>
      <c r="D332" s="402" t="s">
        <v>832</v>
      </c>
      <c r="E332" s="15">
        <v>3.1716096419853543</v>
      </c>
      <c r="F332" s="374"/>
      <c r="G332" s="17" t="s">
        <v>1912</v>
      </c>
      <c r="H332" s="15"/>
      <c r="I332" s="366">
        <f t="shared" si="20"/>
        <v>3.1716096419853543</v>
      </c>
      <c r="J332" s="374"/>
      <c r="K332" s="15"/>
      <c r="L332" s="155" t="s">
        <v>1806</v>
      </c>
    </row>
    <row r="333" spans="1:12" s="285" customFormat="1" ht="12" x14ac:dyDescent="0.2">
      <c r="A333" s="76" t="s">
        <v>831</v>
      </c>
      <c r="B333" s="68" t="s">
        <v>1644</v>
      </c>
      <c r="C333" s="15">
        <v>3.0187609845402772</v>
      </c>
      <c r="D333" s="402" t="s">
        <v>832</v>
      </c>
      <c r="E333" s="15">
        <v>3.0187609845402772</v>
      </c>
      <c r="F333" s="374"/>
      <c r="G333" s="17" t="s">
        <v>1912</v>
      </c>
      <c r="H333" s="15"/>
      <c r="I333" s="366">
        <f t="shared" si="20"/>
        <v>3.0187609845402772</v>
      </c>
      <c r="J333" s="374"/>
      <c r="K333" s="15"/>
      <c r="L333" s="155" t="s">
        <v>1806</v>
      </c>
    </row>
    <row r="334" spans="1:12" s="219" customFormat="1" ht="12" x14ac:dyDescent="0.2">
      <c r="A334" s="78" t="s">
        <v>831</v>
      </c>
      <c r="B334" s="79" t="s">
        <v>794</v>
      </c>
      <c r="C334" s="15">
        <v>9.0308081773799849</v>
      </c>
      <c r="D334" s="402">
        <f>C334</f>
        <v>9.0308081773799849</v>
      </c>
      <c r="E334" s="15"/>
      <c r="F334" s="374"/>
      <c r="G334" s="17" t="s">
        <v>1912</v>
      </c>
      <c r="H334" s="15"/>
      <c r="I334" s="366">
        <f t="shared" si="20"/>
        <v>9.0308081773799849</v>
      </c>
      <c r="J334" s="374"/>
      <c r="K334" s="15"/>
      <c r="L334" s="155" t="s">
        <v>1806</v>
      </c>
    </row>
    <row r="335" spans="1:12" s="219" customFormat="1" ht="12" x14ac:dyDescent="0.2">
      <c r="A335" s="78" t="s">
        <v>831</v>
      </c>
      <c r="B335" s="79" t="s">
        <v>1636</v>
      </c>
      <c r="C335" s="15">
        <v>23.513218470301062</v>
      </c>
      <c r="D335" s="402" t="s">
        <v>832</v>
      </c>
      <c r="E335" s="15">
        <v>23.513218470301062</v>
      </c>
      <c r="F335" s="374"/>
      <c r="G335" s="17" t="s">
        <v>1912</v>
      </c>
      <c r="H335" s="15"/>
      <c r="I335" s="366">
        <f t="shared" si="20"/>
        <v>23.513218470301062</v>
      </c>
      <c r="J335" s="374"/>
      <c r="K335" s="15"/>
      <c r="L335" s="155" t="s">
        <v>1806</v>
      </c>
    </row>
    <row r="336" spans="1:12" s="219" customFormat="1" ht="12" x14ac:dyDescent="0.2">
      <c r="A336" s="78" t="s">
        <v>831</v>
      </c>
      <c r="B336" s="79" t="s">
        <v>1340</v>
      </c>
      <c r="C336" s="15">
        <v>53.789990032546783</v>
      </c>
      <c r="D336" s="402">
        <f>C336</f>
        <v>53.789990032546783</v>
      </c>
      <c r="E336" s="15"/>
      <c r="F336" s="374"/>
      <c r="G336" s="17" t="s">
        <v>1912</v>
      </c>
      <c r="H336" s="15"/>
      <c r="I336" s="366">
        <f t="shared" si="20"/>
        <v>53.789990032546783</v>
      </c>
      <c r="J336" s="374"/>
      <c r="K336" s="15"/>
      <c r="L336" s="155" t="s">
        <v>1806</v>
      </c>
    </row>
    <row r="337" spans="1:12" s="219" customFormat="1" ht="12" x14ac:dyDescent="0.2">
      <c r="A337" s="78" t="s">
        <v>831</v>
      </c>
      <c r="B337" s="79" t="s">
        <v>795</v>
      </c>
      <c r="C337" s="15">
        <v>23.067409886086249</v>
      </c>
      <c r="D337" s="402" t="s">
        <v>832</v>
      </c>
      <c r="E337" s="15">
        <v>23.067409886086249</v>
      </c>
      <c r="F337" s="374"/>
      <c r="G337" s="17" t="s">
        <v>1912</v>
      </c>
      <c r="H337" s="15"/>
      <c r="I337" s="366">
        <f t="shared" si="20"/>
        <v>23.067409886086249</v>
      </c>
      <c r="J337" s="374"/>
      <c r="K337" s="15"/>
      <c r="L337" s="155" t="s">
        <v>1806</v>
      </c>
    </row>
    <row r="338" spans="1:12" s="219" customFormat="1" ht="12" x14ac:dyDescent="0.2">
      <c r="A338" s="78" t="s">
        <v>831</v>
      </c>
      <c r="B338" s="79" t="s">
        <v>796</v>
      </c>
      <c r="C338" s="15">
        <v>27.1178993083808</v>
      </c>
      <c r="D338" s="402" t="s">
        <v>832</v>
      </c>
      <c r="E338" s="15">
        <v>27.1178993083808</v>
      </c>
      <c r="F338" s="374"/>
      <c r="G338" s="17" t="s">
        <v>1912</v>
      </c>
      <c r="H338" s="15"/>
      <c r="I338" s="366">
        <f t="shared" si="20"/>
        <v>27.1178993083808</v>
      </c>
      <c r="J338" s="374"/>
      <c r="K338" s="15"/>
      <c r="L338" s="155" t="s">
        <v>1806</v>
      </c>
    </row>
    <row r="339" spans="1:12" s="286" customFormat="1" ht="12" x14ac:dyDescent="0.2">
      <c r="A339" s="78" t="s">
        <v>831</v>
      </c>
      <c r="B339" s="79" t="s">
        <v>135</v>
      </c>
      <c r="C339" s="15">
        <v>13.132247152156227</v>
      </c>
      <c r="D339" s="402" t="s">
        <v>832</v>
      </c>
      <c r="E339" s="15">
        <v>13.132247152156227</v>
      </c>
      <c r="F339" s="363"/>
      <c r="G339" s="17" t="s">
        <v>1912</v>
      </c>
      <c r="H339" s="15"/>
      <c r="I339" s="366">
        <f t="shared" si="20"/>
        <v>13.132247152156227</v>
      </c>
      <c r="J339" s="363"/>
      <c r="K339" s="15"/>
      <c r="L339" s="155" t="s">
        <v>1806</v>
      </c>
    </row>
    <row r="340" spans="1:12" s="286" customFormat="1" ht="12" x14ac:dyDescent="0.2">
      <c r="A340" s="78" t="s">
        <v>831</v>
      </c>
      <c r="B340" s="79" t="s">
        <v>1635</v>
      </c>
      <c r="C340" s="15">
        <v>12.240629983726608</v>
      </c>
      <c r="D340" s="402" t="s">
        <v>832</v>
      </c>
      <c r="E340" s="15">
        <v>12.240629983726608</v>
      </c>
      <c r="F340" s="363"/>
      <c r="G340" s="17" t="s">
        <v>1912</v>
      </c>
      <c r="H340" s="15"/>
      <c r="I340" s="366">
        <f t="shared" si="20"/>
        <v>12.240629983726608</v>
      </c>
      <c r="J340" s="363"/>
      <c r="K340" s="15"/>
      <c r="L340" s="155" t="s">
        <v>1806</v>
      </c>
    </row>
    <row r="341" spans="1:12" s="286" customFormat="1" ht="12" x14ac:dyDescent="0.2">
      <c r="A341" s="78" t="s">
        <v>831</v>
      </c>
      <c r="B341" s="79" t="s">
        <v>602</v>
      </c>
      <c r="C341" s="15">
        <v>2.5602150122050444</v>
      </c>
      <c r="D341" s="402" t="s">
        <v>832</v>
      </c>
      <c r="E341" s="15">
        <v>2.5602150122050444</v>
      </c>
      <c r="F341" s="363"/>
      <c r="G341" s="17" t="s">
        <v>1912</v>
      </c>
      <c r="H341" s="15"/>
      <c r="I341" s="366">
        <f t="shared" si="20"/>
        <v>2.5602150122050444</v>
      </c>
      <c r="J341" s="363"/>
      <c r="K341" s="15"/>
      <c r="L341" s="155" t="s">
        <v>1806</v>
      </c>
    </row>
    <row r="342" spans="1:12" s="286" customFormat="1" ht="12" x14ac:dyDescent="0.2">
      <c r="A342" s="78" t="s">
        <v>831</v>
      </c>
      <c r="B342" s="39" t="s">
        <v>1629</v>
      </c>
      <c r="C342" s="15">
        <v>2.3054672497965827</v>
      </c>
      <c r="D342" s="402"/>
      <c r="F342" s="15">
        <v>2.3054672497965827</v>
      </c>
      <c r="G342" s="17" t="s">
        <v>1912</v>
      </c>
      <c r="H342" s="15"/>
      <c r="I342" s="366">
        <f t="shared" si="20"/>
        <v>2.3054672497965827</v>
      </c>
      <c r="J342" s="363"/>
      <c r="K342" s="15"/>
      <c r="L342" s="155" t="s">
        <v>1794</v>
      </c>
    </row>
    <row r="343" spans="1:12" s="286" customFormat="1" ht="12" x14ac:dyDescent="0.2">
      <c r="A343" s="78" t="s">
        <v>831</v>
      </c>
      <c r="B343" s="79" t="s">
        <v>1634</v>
      </c>
      <c r="C343" s="15">
        <v>7.6806450366151351</v>
      </c>
      <c r="D343" s="402">
        <f>C343</f>
        <v>7.6806450366151351</v>
      </c>
      <c r="E343" s="15"/>
      <c r="F343" s="363"/>
      <c r="G343" s="17" t="s">
        <v>1912</v>
      </c>
      <c r="H343" s="15"/>
      <c r="I343" s="366">
        <f t="shared" si="20"/>
        <v>7.6806450366151351</v>
      </c>
      <c r="J343" s="363"/>
      <c r="K343" s="15"/>
      <c r="L343" s="155" t="s">
        <v>1794</v>
      </c>
    </row>
    <row r="344" spans="1:12" s="286" customFormat="1" ht="12" x14ac:dyDescent="0.2">
      <c r="A344" s="78" t="s">
        <v>831</v>
      </c>
      <c r="B344" s="79" t="s">
        <v>797</v>
      </c>
      <c r="C344" s="15">
        <v>7.6933824247355584</v>
      </c>
      <c r="D344" s="402" t="s">
        <v>832</v>
      </c>
      <c r="E344" s="15">
        <v>7.6933824247355584</v>
      </c>
      <c r="F344" s="363"/>
      <c r="G344" s="17" t="s">
        <v>1912</v>
      </c>
      <c r="H344" s="15"/>
      <c r="I344" s="366">
        <f t="shared" si="20"/>
        <v>7.6933824247355584</v>
      </c>
      <c r="J344" s="363"/>
      <c r="K344" s="15"/>
      <c r="L344" s="155" t="s">
        <v>1806</v>
      </c>
    </row>
    <row r="345" spans="1:12" s="286" customFormat="1" ht="12" x14ac:dyDescent="0.2">
      <c r="A345" s="78" t="s">
        <v>831</v>
      </c>
      <c r="B345" s="79" t="s">
        <v>798</v>
      </c>
      <c r="C345" s="15">
        <v>5.196854353132629</v>
      </c>
      <c r="D345" s="402" t="s">
        <v>832</v>
      </c>
      <c r="E345" s="15">
        <v>5.196854353132629</v>
      </c>
      <c r="F345" s="363"/>
      <c r="G345" s="17" t="s">
        <v>1912</v>
      </c>
      <c r="H345" s="15"/>
      <c r="I345" s="366">
        <f t="shared" si="20"/>
        <v>5.196854353132629</v>
      </c>
      <c r="J345" s="363"/>
      <c r="K345" s="15"/>
      <c r="L345" s="155" t="s">
        <v>1806</v>
      </c>
    </row>
    <row r="346" spans="1:12" s="286" customFormat="1" ht="12" x14ac:dyDescent="0.2">
      <c r="A346" s="78" t="s">
        <v>831</v>
      </c>
      <c r="B346" s="79" t="s">
        <v>788</v>
      </c>
      <c r="C346" s="15">
        <v>4.7383083807973971</v>
      </c>
      <c r="D346" s="402" t="s">
        <v>832</v>
      </c>
      <c r="E346" s="15">
        <v>4.7383083807973971</v>
      </c>
      <c r="F346" s="363"/>
      <c r="G346" s="17" t="s">
        <v>1912</v>
      </c>
      <c r="H346" s="15"/>
      <c r="I346" s="366">
        <f t="shared" si="20"/>
        <v>4.7383083807973971</v>
      </c>
      <c r="J346" s="363"/>
      <c r="K346" s="15"/>
      <c r="L346" s="155" t="s">
        <v>1794</v>
      </c>
    </row>
    <row r="347" spans="1:12" s="286" customFormat="1" ht="12" x14ac:dyDescent="0.2">
      <c r="A347" s="78" t="s">
        <v>831</v>
      </c>
      <c r="B347" s="79" t="s">
        <v>787</v>
      </c>
      <c r="C347" s="15">
        <v>4.8784196501220514</v>
      </c>
      <c r="D347" s="402" t="s">
        <v>832</v>
      </c>
      <c r="E347" s="15">
        <v>4.8784196501220514</v>
      </c>
      <c r="F347" s="363"/>
      <c r="G347" s="17" t="s">
        <v>1912</v>
      </c>
      <c r="H347" s="15"/>
      <c r="I347" s="366">
        <f t="shared" si="20"/>
        <v>4.8784196501220514</v>
      </c>
      <c r="J347" s="363"/>
      <c r="K347" s="15"/>
      <c r="L347" s="155" t="s">
        <v>1794</v>
      </c>
    </row>
    <row r="348" spans="1:12" s="286" customFormat="1" ht="12" x14ac:dyDescent="0.2">
      <c r="A348" s="78" t="s">
        <v>831</v>
      </c>
      <c r="B348" s="79" t="s">
        <v>799</v>
      </c>
      <c r="C348" s="15">
        <v>22.557914361269326</v>
      </c>
      <c r="D348" s="402" t="s">
        <v>832</v>
      </c>
      <c r="E348" s="15">
        <v>22.557914361269326</v>
      </c>
      <c r="F348" s="363"/>
      <c r="G348" s="17" t="s">
        <v>1912</v>
      </c>
      <c r="H348" s="15"/>
      <c r="I348" s="366">
        <f t="shared" si="20"/>
        <v>22.557914361269326</v>
      </c>
      <c r="J348" s="363"/>
      <c r="K348" s="15"/>
      <c r="L348" s="155" t="s">
        <v>1806</v>
      </c>
    </row>
    <row r="349" spans="1:12" s="286" customFormat="1" ht="12" x14ac:dyDescent="0.2">
      <c r="A349" s="78" t="s">
        <v>831</v>
      </c>
      <c r="B349" s="79" t="s">
        <v>1645</v>
      </c>
      <c r="C349" s="15">
        <v>9.4766167615947943</v>
      </c>
      <c r="D349" s="402" t="s">
        <v>832</v>
      </c>
      <c r="E349" s="15">
        <v>9.4766167615947943</v>
      </c>
      <c r="F349" s="363"/>
      <c r="G349" s="17" t="s">
        <v>1912</v>
      </c>
      <c r="H349" s="15"/>
      <c r="I349" s="366">
        <f t="shared" si="20"/>
        <v>9.4766167615947943</v>
      </c>
      <c r="J349" s="363"/>
      <c r="K349" s="15"/>
      <c r="L349" s="155" t="s">
        <v>1806</v>
      </c>
    </row>
    <row r="350" spans="1:12" s="286" customFormat="1" ht="12" x14ac:dyDescent="0.2">
      <c r="A350" s="78" t="s">
        <v>831</v>
      </c>
      <c r="B350" s="79" t="s">
        <v>1645</v>
      </c>
      <c r="C350" s="15">
        <v>9.7058897477624093</v>
      </c>
      <c r="D350" s="402" t="s">
        <v>832</v>
      </c>
      <c r="E350" s="15">
        <v>9.7058897477624093</v>
      </c>
      <c r="F350" s="363"/>
      <c r="G350" s="17" t="s">
        <v>1912</v>
      </c>
      <c r="H350" s="15"/>
      <c r="I350" s="366">
        <f t="shared" si="20"/>
        <v>9.7058897477624093</v>
      </c>
      <c r="J350" s="363"/>
      <c r="K350" s="15"/>
      <c r="L350" s="155" t="s">
        <v>1806</v>
      </c>
    </row>
    <row r="351" spans="1:12" s="286" customFormat="1" ht="12" x14ac:dyDescent="0.2">
      <c r="A351" s="78" t="s">
        <v>831</v>
      </c>
      <c r="B351" s="79" t="s">
        <v>800</v>
      </c>
      <c r="C351" s="15">
        <v>6.9291391375101714</v>
      </c>
      <c r="D351" s="402" t="s">
        <v>832</v>
      </c>
      <c r="E351" s="15">
        <v>6.9291391375101714</v>
      </c>
      <c r="F351" s="363"/>
      <c r="G351" s="17" t="s">
        <v>1912</v>
      </c>
      <c r="H351" s="15"/>
      <c r="I351" s="366">
        <f t="shared" si="20"/>
        <v>6.9291391375101714</v>
      </c>
      <c r="J351" s="363"/>
      <c r="K351" s="15"/>
      <c r="L351" s="155" t="s">
        <v>1806</v>
      </c>
    </row>
    <row r="352" spans="1:12" s="286" customFormat="1" ht="12" x14ac:dyDescent="0.2">
      <c r="A352" s="78" t="s">
        <v>831</v>
      </c>
      <c r="B352" s="79" t="s">
        <v>280</v>
      </c>
      <c r="C352" s="15">
        <v>32.352965825874698</v>
      </c>
      <c r="D352" s="402" t="s">
        <v>832</v>
      </c>
      <c r="E352" s="15">
        <v>32.352965825874698</v>
      </c>
      <c r="F352" s="363"/>
      <c r="G352" s="17" t="s">
        <v>1912</v>
      </c>
      <c r="H352" s="15"/>
      <c r="I352" s="366">
        <f t="shared" si="20"/>
        <v>32.352965825874698</v>
      </c>
      <c r="J352" s="363"/>
      <c r="K352" s="15"/>
      <c r="L352" s="155" t="s">
        <v>1806</v>
      </c>
    </row>
    <row r="353" spans="1:12" s="286" customFormat="1" ht="12" x14ac:dyDescent="0.2">
      <c r="A353" s="78" t="s">
        <v>831</v>
      </c>
      <c r="B353" s="79" t="s">
        <v>762</v>
      </c>
      <c r="C353" s="15">
        <v>11.463649308380798</v>
      </c>
      <c r="D353" s="402" t="s">
        <v>832</v>
      </c>
      <c r="E353" s="15">
        <v>11.463649308380798</v>
      </c>
      <c r="F353" s="363"/>
      <c r="G353" s="17" t="s">
        <v>1912</v>
      </c>
      <c r="H353" s="15"/>
      <c r="I353" s="366">
        <f t="shared" ref="I353:I413" si="21">C353</f>
        <v>11.463649308380798</v>
      </c>
      <c r="J353" s="363"/>
      <c r="K353" s="15"/>
      <c r="L353" s="155" t="s">
        <v>1806</v>
      </c>
    </row>
    <row r="354" spans="1:12" s="286" customFormat="1" ht="12" x14ac:dyDescent="0.2">
      <c r="A354" s="78" t="s">
        <v>831</v>
      </c>
      <c r="B354" s="79" t="s">
        <v>692</v>
      </c>
      <c r="C354" s="15">
        <v>7.41315988608625</v>
      </c>
      <c r="D354" s="402" t="s">
        <v>832</v>
      </c>
      <c r="E354" s="15">
        <v>7.41315988608625</v>
      </c>
      <c r="F354" s="363"/>
      <c r="G354" s="17" t="s">
        <v>1912</v>
      </c>
      <c r="H354" s="15"/>
      <c r="I354" s="366">
        <f t="shared" si="21"/>
        <v>7.41315988608625</v>
      </c>
      <c r="J354" s="363"/>
      <c r="K354" s="15"/>
      <c r="L354" s="155" t="s">
        <v>1806</v>
      </c>
    </row>
    <row r="355" spans="1:12" s="286" customFormat="1" ht="12" x14ac:dyDescent="0.2">
      <c r="A355" s="78" t="s">
        <v>831</v>
      </c>
      <c r="B355" s="79" t="s">
        <v>801</v>
      </c>
      <c r="C355" s="15">
        <v>3.2098218063466235</v>
      </c>
      <c r="D355" s="402" t="s">
        <v>832</v>
      </c>
      <c r="E355" s="15">
        <v>3.2098218063466235</v>
      </c>
      <c r="F355" s="363"/>
      <c r="G355" s="17" t="s">
        <v>1912</v>
      </c>
      <c r="H355" s="15"/>
      <c r="I355" s="366">
        <f t="shared" si="21"/>
        <v>3.2098218063466235</v>
      </c>
      <c r="J355" s="363"/>
      <c r="K355" s="15"/>
      <c r="L355" s="155" t="s">
        <v>1806</v>
      </c>
    </row>
    <row r="356" spans="1:12" s="286" customFormat="1" ht="12" x14ac:dyDescent="0.2">
      <c r="A356" s="78" t="s">
        <v>831</v>
      </c>
      <c r="B356" s="79" t="s">
        <v>802</v>
      </c>
      <c r="C356" s="15">
        <v>3.1079227013832385</v>
      </c>
      <c r="D356" s="402" t="s">
        <v>832</v>
      </c>
      <c r="E356" s="15">
        <v>3.1079227013832385</v>
      </c>
      <c r="F356" s="363"/>
      <c r="G356" s="17" t="s">
        <v>1912</v>
      </c>
      <c r="H356" s="15"/>
      <c r="I356" s="366">
        <f t="shared" si="21"/>
        <v>3.1079227013832385</v>
      </c>
      <c r="J356" s="363"/>
      <c r="K356" s="15"/>
      <c r="L356" s="155" t="s">
        <v>1806</v>
      </c>
    </row>
    <row r="357" spans="1:12" s="286" customFormat="1" ht="12" x14ac:dyDescent="0.2">
      <c r="A357" s="78" t="s">
        <v>831</v>
      </c>
      <c r="B357" s="39" t="s">
        <v>1629</v>
      </c>
      <c r="C357" s="15">
        <v>3.0697105370219697</v>
      </c>
      <c r="D357" s="402"/>
      <c r="E357" s="15">
        <v>3.0697105370219697</v>
      </c>
      <c r="F357" s="363"/>
      <c r="G357" s="17" t="s">
        <v>1912</v>
      </c>
      <c r="H357" s="15"/>
      <c r="I357" s="366">
        <f t="shared" si="21"/>
        <v>3.0697105370219697</v>
      </c>
      <c r="J357" s="363"/>
      <c r="K357" s="15"/>
      <c r="L357" s="155" t="s">
        <v>1794</v>
      </c>
    </row>
    <row r="358" spans="1:12" s="286" customFormat="1" ht="12" x14ac:dyDescent="0.2">
      <c r="A358" s="78" t="s">
        <v>831</v>
      </c>
      <c r="B358" s="79" t="s">
        <v>803</v>
      </c>
      <c r="C358" s="15">
        <v>5.8719359235150534</v>
      </c>
      <c r="D358" s="402" t="s">
        <v>832</v>
      </c>
      <c r="E358" s="15">
        <v>5.8719359235150534</v>
      </c>
      <c r="F358" s="363"/>
      <c r="G358" s="17" t="s">
        <v>1912</v>
      </c>
      <c r="H358" s="15"/>
      <c r="I358" s="366">
        <f t="shared" si="21"/>
        <v>5.8719359235150534</v>
      </c>
      <c r="J358" s="363"/>
      <c r="K358" s="15"/>
      <c r="L358" s="155" t="s">
        <v>1806</v>
      </c>
    </row>
    <row r="359" spans="1:12" s="286" customFormat="1" ht="12" x14ac:dyDescent="0.2">
      <c r="A359" s="78" t="s">
        <v>831</v>
      </c>
      <c r="B359" s="79" t="s">
        <v>1126</v>
      </c>
      <c r="C359" s="15">
        <v>2.5092654597233524</v>
      </c>
      <c r="D359" s="402" t="s">
        <v>832</v>
      </c>
      <c r="E359" s="15">
        <v>2.5092654597233524</v>
      </c>
      <c r="F359" s="363"/>
      <c r="G359" s="17" t="s">
        <v>1912</v>
      </c>
      <c r="H359" s="15"/>
      <c r="I359" s="366">
        <f t="shared" si="21"/>
        <v>2.5092654597233524</v>
      </c>
      <c r="J359" s="363"/>
      <c r="K359" s="15"/>
      <c r="L359" s="155" t="s">
        <v>1806</v>
      </c>
    </row>
    <row r="360" spans="1:12" s="286" customFormat="1" ht="12" x14ac:dyDescent="0.2">
      <c r="A360" s="78" t="s">
        <v>831</v>
      </c>
      <c r="B360" s="68" t="s">
        <v>1644</v>
      </c>
      <c r="C360" s="15">
        <v>3.0060235964198538</v>
      </c>
      <c r="D360" s="402" t="s">
        <v>832</v>
      </c>
      <c r="E360" s="15">
        <v>3.0060235964198538</v>
      </c>
      <c r="F360" s="363"/>
      <c r="G360" s="17" t="s">
        <v>1912</v>
      </c>
      <c r="H360" s="15"/>
      <c r="I360" s="366">
        <f t="shared" si="21"/>
        <v>3.0060235964198538</v>
      </c>
      <c r="J360" s="363"/>
      <c r="K360" s="15"/>
      <c r="L360" s="155" t="s">
        <v>1806</v>
      </c>
    </row>
    <row r="361" spans="1:12" s="286" customFormat="1" ht="12" x14ac:dyDescent="0.2">
      <c r="A361" s="78" t="s">
        <v>831</v>
      </c>
      <c r="B361" s="79" t="s">
        <v>804</v>
      </c>
      <c r="C361" s="15">
        <v>16.418493287225388</v>
      </c>
      <c r="D361" s="402" t="s">
        <v>832</v>
      </c>
      <c r="E361" s="15">
        <v>16.418493287225388</v>
      </c>
      <c r="F361" s="363"/>
      <c r="G361" s="17" t="s">
        <v>1912</v>
      </c>
      <c r="H361" s="15"/>
      <c r="I361" s="366">
        <f t="shared" si="21"/>
        <v>16.418493287225388</v>
      </c>
      <c r="J361" s="363"/>
      <c r="K361" s="15"/>
      <c r="L361" s="155" t="s">
        <v>1806</v>
      </c>
    </row>
    <row r="362" spans="1:12" s="286" customFormat="1" ht="12" x14ac:dyDescent="0.2">
      <c r="A362" s="78" t="s">
        <v>831</v>
      </c>
      <c r="B362" s="79" t="s">
        <v>805</v>
      </c>
      <c r="C362" s="15">
        <v>7.5532711554109033</v>
      </c>
      <c r="D362" s="402" t="s">
        <v>832</v>
      </c>
      <c r="E362" s="15">
        <v>7.5532711554109033</v>
      </c>
      <c r="F362" s="363"/>
      <c r="G362" s="17" t="s">
        <v>1912</v>
      </c>
      <c r="H362" s="15"/>
      <c r="I362" s="366">
        <f t="shared" si="21"/>
        <v>7.5532711554109033</v>
      </c>
      <c r="J362" s="363"/>
      <c r="K362" s="15"/>
      <c r="L362" s="155" t="s">
        <v>1806</v>
      </c>
    </row>
    <row r="363" spans="1:12" s="286" customFormat="1" ht="12" x14ac:dyDescent="0.2">
      <c r="A363" s="78" t="s">
        <v>831</v>
      </c>
      <c r="B363" s="79" t="s">
        <v>806</v>
      </c>
      <c r="C363" s="15">
        <v>25.092654597233526</v>
      </c>
      <c r="D363" s="402" t="s">
        <v>832</v>
      </c>
      <c r="E363" s="15">
        <v>25.092654597233526</v>
      </c>
      <c r="F363" s="363"/>
      <c r="G363" s="17" t="s">
        <v>1912</v>
      </c>
      <c r="H363" s="15"/>
      <c r="I363" s="366">
        <f t="shared" si="21"/>
        <v>25.092654597233526</v>
      </c>
      <c r="J363" s="363"/>
      <c r="K363" s="15"/>
      <c r="L363" s="155" t="s">
        <v>1806</v>
      </c>
    </row>
    <row r="364" spans="1:12" s="286" customFormat="1" ht="12" x14ac:dyDescent="0.2">
      <c r="A364" s="78" t="s">
        <v>831</v>
      </c>
      <c r="B364" s="79" t="s">
        <v>807</v>
      </c>
      <c r="C364" s="15">
        <v>36.314293531326285</v>
      </c>
      <c r="D364" s="402" t="s">
        <v>832</v>
      </c>
      <c r="E364" s="15">
        <v>36.314293531326285</v>
      </c>
      <c r="F364" s="363"/>
      <c r="G364" s="17" t="s">
        <v>1912</v>
      </c>
      <c r="H364" s="15"/>
      <c r="I364" s="366">
        <f t="shared" si="21"/>
        <v>36.314293531326285</v>
      </c>
      <c r="J364" s="363"/>
      <c r="K364" s="15"/>
      <c r="L364" s="155" t="s">
        <v>1806</v>
      </c>
    </row>
    <row r="365" spans="1:12" s="286" customFormat="1" ht="12" x14ac:dyDescent="0.2">
      <c r="A365" s="78" t="s">
        <v>831</v>
      </c>
      <c r="B365" s="79" t="s">
        <v>280</v>
      </c>
      <c r="C365" s="15">
        <v>33.321007323026855</v>
      </c>
      <c r="D365" s="402" t="s">
        <v>832</v>
      </c>
      <c r="E365" s="15">
        <v>33.321007323026855</v>
      </c>
      <c r="F365" s="363"/>
      <c r="G365" s="17" t="s">
        <v>1912</v>
      </c>
      <c r="H365" s="15"/>
      <c r="I365" s="366">
        <f t="shared" si="21"/>
        <v>33.321007323026855</v>
      </c>
      <c r="J365" s="363"/>
      <c r="K365" s="15"/>
      <c r="L365" s="155" t="s">
        <v>1806</v>
      </c>
    </row>
    <row r="366" spans="1:12" s="286" customFormat="1" ht="12" x14ac:dyDescent="0.2">
      <c r="A366" s="78" t="s">
        <v>831</v>
      </c>
      <c r="B366" s="79" t="s">
        <v>804</v>
      </c>
      <c r="C366" s="15">
        <v>9.7186271358828318</v>
      </c>
      <c r="D366" s="402" t="s">
        <v>832</v>
      </c>
      <c r="E366" s="15">
        <v>9.7186271358828318</v>
      </c>
      <c r="F366" s="363"/>
      <c r="G366" s="17" t="s">
        <v>1912</v>
      </c>
      <c r="H366" s="15"/>
      <c r="I366" s="366">
        <f t="shared" si="21"/>
        <v>9.7186271358828318</v>
      </c>
      <c r="J366" s="363"/>
      <c r="K366" s="15"/>
      <c r="L366" s="155" t="s">
        <v>1806</v>
      </c>
    </row>
    <row r="367" spans="1:12" s="286" customFormat="1" ht="12" x14ac:dyDescent="0.2">
      <c r="A367" s="78" t="s">
        <v>831</v>
      </c>
      <c r="B367" s="79" t="s">
        <v>804</v>
      </c>
      <c r="C367" s="15">
        <v>10.508345199349066</v>
      </c>
      <c r="D367" s="402" t="s">
        <v>832</v>
      </c>
      <c r="E367" s="15">
        <v>10.508345199349066</v>
      </c>
      <c r="F367" s="363"/>
      <c r="G367" s="17" t="s">
        <v>1912</v>
      </c>
      <c r="H367" s="15"/>
      <c r="I367" s="366">
        <f t="shared" si="21"/>
        <v>10.508345199349066</v>
      </c>
      <c r="J367" s="363"/>
      <c r="K367" s="15"/>
      <c r="L367" s="155" t="s">
        <v>1806</v>
      </c>
    </row>
    <row r="368" spans="1:12" s="286" customFormat="1" ht="12" x14ac:dyDescent="0.2">
      <c r="A368" s="78" t="s">
        <v>831</v>
      </c>
      <c r="B368" s="68" t="s">
        <v>1644</v>
      </c>
      <c r="C368" s="15">
        <v>3.7830042717656638</v>
      </c>
      <c r="D368" s="402" t="s">
        <v>832</v>
      </c>
      <c r="E368" s="15">
        <v>3.7830042717656638</v>
      </c>
      <c r="F368" s="363"/>
      <c r="G368" s="17" t="s">
        <v>1912</v>
      </c>
      <c r="H368" s="15"/>
      <c r="I368" s="366">
        <f t="shared" si="21"/>
        <v>3.7830042717656638</v>
      </c>
      <c r="J368" s="363"/>
      <c r="K368" s="15"/>
      <c r="L368" s="155" t="s">
        <v>1806</v>
      </c>
    </row>
    <row r="369" spans="1:12" s="286" customFormat="1" ht="12" x14ac:dyDescent="0.2">
      <c r="A369" s="78" t="s">
        <v>831</v>
      </c>
      <c r="B369" s="68" t="s">
        <v>1644</v>
      </c>
      <c r="C369" s="15">
        <v>5.0057935313262822</v>
      </c>
      <c r="D369" s="402" t="s">
        <v>832</v>
      </c>
      <c r="E369" s="15">
        <v>5.0057935313262822</v>
      </c>
      <c r="F369" s="363"/>
      <c r="G369" s="17" t="s">
        <v>1912</v>
      </c>
      <c r="H369" s="15"/>
      <c r="I369" s="366">
        <f t="shared" si="21"/>
        <v>5.0057935313262822</v>
      </c>
      <c r="J369" s="363"/>
      <c r="K369" s="15"/>
      <c r="L369" s="155" t="s">
        <v>1806</v>
      </c>
    </row>
    <row r="370" spans="1:12" s="286" customFormat="1" ht="12" x14ac:dyDescent="0.2">
      <c r="A370" s="78" t="s">
        <v>831</v>
      </c>
      <c r="B370" s="79" t="s">
        <v>789</v>
      </c>
      <c r="C370" s="15">
        <v>33.575755085435318</v>
      </c>
      <c r="D370" s="402" t="s">
        <v>832</v>
      </c>
      <c r="E370" s="15">
        <v>33.575755085435318</v>
      </c>
      <c r="F370" s="363"/>
      <c r="G370" s="17" t="s">
        <v>1912</v>
      </c>
      <c r="H370" s="15"/>
      <c r="I370" s="366">
        <f t="shared" si="21"/>
        <v>33.575755085435318</v>
      </c>
      <c r="J370" s="363"/>
      <c r="K370" s="15"/>
      <c r="L370" s="155" t="s">
        <v>1806</v>
      </c>
    </row>
    <row r="371" spans="1:12" s="286" customFormat="1" ht="12" x14ac:dyDescent="0.2">
      <c r="A371" s="78" t="s">
        <v>831</v>
      </c>
      <c r="B371" s="79" t="s">
        <v>789</v>
      </c>
      <c r="C371" s="15">
        <v>30.773529698942234</v>
      </c>
      <c r="D371" s="402" t="s">
        <v>832</v>
      </c>
      <c r="E371" s="15">
        <v>30.773529698942234</v>
      </c>
      <c r="F371" s="363"/>
      <c r="G371" s="17" t="s">
        <v>1912</v>
      </c>
      <c r="H371" s="15"/>
      <c r="I371" s="366">
        <f t="shared" si="21"/>
        <v>30.773529698942234</v>
      </c>
      <c r="J371" s="363"/>
      <c r="K371" s="15"/>
      <c r="L371" s="155" t="s">
        <v>1806</v>
      </c>
    </row>
    <row r="372" spans="1:12" s="286" customFormat="1" ht="12" x14ac:dyDescent="0.2">
      <c r="A372" s="78" t="s">
        <v>831</v>
      </c>
      <c r="B372" s="79" t="s">
        <v>808</v>
      </c>
      <c r="C372" s="15">
        <v>12.941186330349879</v>
      </c>
      <c r="D372" s="402">
        <f>C372</f>
        <v>12.941186330349879</v>
      </c>
      <c r="E372" s="15"/>
      <c r="F372" s="363"/>
      <c r="G372" s="17" t="s">
        <v>1912</v>
      </c>
      <c r="H372" s="15"/>
      <c r="I372" s="366">
        <f t="shared" si="21"/>
        <v>12.941186330349879</v>
      </c>
      <c r="J372" s="363"/>
      <c r="K372" s="15"/>
      <c r="L372" s="155" t="s">
        <v>1794</v>
      </c>
    </row>
    <row r="373" spans="1:12" s="286" customFormat="1" ht="12" x14ac:dyDescent="0.2">
      <c r="A373" s="78" t="s">
        <v>831</v>
      </c>
      <c r="B373" s="79" t="s">
        <v>762</v>
      </c>
      <c r="C373" s="15">
        <v>4.6618840520748579</v>
      </c>
      <c r="D373" s="402" t="s">
        <v>832</v>
      </c>
      <c r="E373" s="15">
        <v>4.6618840520748579</v>
      </c>
      <c r="F373" s="363"/>
      <c r="G373" s="17" t="s">
        <v>1912</v>
      </c>
      <c r="H373" s="15"/>
      <c r="I373" s="366">
        <f t="shared" si="21"/>
        <v>4.6618840520748579</v>
      </c>
      <c r="J373" s="363"/>
      <c r="K373" s="15"/>
      <c r="L373" s="155" t="s">
        <v>1806</v>
      </c>
    </row>
    <row r="374" spans="1:12" s="286" customFormat="1" ht="12" x14ac:dyDescent="0.2">
      <c r="A374" s="78" t="s">
        <v>831</v>
      </c>
      <c r="B374" s="68" t="s">
        <v>1644</v>
      </c>
      <c r="C374" s="15">
        <v>2.3564168022782752</v>
      </c>
      <c r="D374" s="402" t="s">
        <v>832</v>
      </c>
      <c r="E374" s="15">
        <v>2.3564168022782752</v>
      </c>
      <c r="F374" s="363"/>
      <c r="G374" s="17" t="s">
        <v>1912</v>
      </c>
      <c r="H374" s="15"/>
      <c r="I374" s="366">
        <f t="shared" si="21"/>
        <v>2.3564168022782752</v>
      </c>
      <c r="J374" s="363"/>
      <c r="K374" s="15"/>
      <c r="L374" s="155" t="s">
        <v>1806</v>
      </c>
    </row>
    <row r="375" spans="1:12" s="286" customFormat="1" ht="12" x14ac:dyDescent="0.2">
      <c r="A375" s="78" t="s">
        <v>831</v>
      </c>
      <c r="B375" s="79" t="s">
        <v>762</v>
      </c>
      <c r="C375" s="15">
        <v>4.5599849471114728</v>
      </c>
      <c r="D375" s="402" t="s">
        <v>832</v>
      </c>
      <c r="E375" s="15">
        <v>4.5599849471114728</v>
      </c>
      <c r="F375" s="363"/>
      <c r="G375" s="17" t="s">
        <v>1912</v>
      </c>
      <c r="H375" s="15"/>
      <c r="I375" s="366">
        <f t="shared" si="21"/>
        <v>4.5599849471114728</v>
      </c>
      <c r="J375" s="363"/>
      <c r="K375" s="15"/>
      <c r="L375" s="155" t="s">
        <v>1806</v>
      </c>
    </row>
    <row r="376" spans="1:12" s="286" customFormat="1" ht="12" x14ac:dyDescent="0.2">
      <c r="A376" s="78" t="s">
        <v>831</v>
      </c>
      <c r="B376" s="68" t="s">
        <v>1644</v>
      </c>
      <c r="C376" s="15">
        <v>1.9233456061838896</v>
      </c>
      <c r="D376" s="402" t="s">
        <v>832</v>
      </c>
      <c r="E376" s="15">
        <v>1.9233456061838896</v>
      </c>
      <c r="F376" s="363"/>
      <c r="G376" s="17" t="s">
        <v>1912</v>
      </c>
      <c r="H376" s="15"/>
      <c r="I376" s="366">
        <f t="shared" si="21"/>
        <v>1.9233456061838896</v>
      </c>
      <c r="J376" s="363"/>
      <c r="K376" s="15"/>
      <c r="L376" s="155" t="s">
        <v>1806</v>
      </c>
    </row>
    <row r="377" spans="1:12" s="286" customFormat="1" ht="12" x14ac:dyDescent="0.2">
      <c r="A377" s="78" t="s">
        <v>831</v>
      </c>
      <c r="B377" s="39" t="s">
        <v>1629</v>
      </c>
      <c r="C377" s="15">
        <v>4.0632268104149718</v>
      </c>
      <c r="D377" s="402"/>
      <c r="F377" s="15">
        <v>4.0632268104149718</v>
      </c>
      <c r="G377" s="17" t="s">
        <v>1912</v>
      </c>
      <c r="H377" s="15"/>
      <c r="I377" s="366">
        <f t="shared" si="21"/>
        <v>4.0632268104149718</v>
      </c>
      <c r="J377" s="363"/>
      <c r="K377" s="15"/>
      <c r="L377" s="155" t="s">
        <v>1794</v>
      </c>
    </row>
    <row r="378" spans="1:12" s="286" customFormat="1" ht="12" x14ac:dyDescent="0.2">
      <c r="A378" s="78" t="s">
        <v>831</v>
      </c>
      <c r="B378" s="79" t="s">
        <v>809</v>
      </c>
      <c r="C378" s="15">
        <v>10.521082587469488</v>
      </c>
      <c r="D378" s="402" t="s">
        <v>832</v>
      </c>
      <c r="E378" s="15">
        <v>10.521082587469488</v>
      </c>
      <c r="F378" s="363"/>
      <c r="G378" s="17" t="s">
        <v>1912</v>
      </c>
      <c r="H378" s="15"/>
      <c r="I378" s="366">
        <f t="shared" si="21"/>
        <v>10.521082587469488</v>
      </c>
      <c r="J378" s="363"/>
      <c r="K378" s="15"/>
      <c r="L378" s="155" t="s">
        <v>1806</v>
      </c>
    </row>
    <row r="379" spans="1:12" s="286" customFormat="1" ht="12" x14ac:dyDescent="0.2">
      <c r="A379" s="78" t="s">
        <v>831</v>
      </c>
      <c r="B379" s="79" t="s">
        <v>789</v>
      </c>
      <c r="C379" s="15">
        <v>43.829352522375913</v>
      </c>
      <c r="D379" s="402" t="s">
        <v>832</v>
      </c>
      <c r="E379" s="15">
        <v>43.829352522375913</v>
      </c>
      <c r="F379" s="363"/>
      <c r="G379" s="17" t="s">
        <v>1912</v>
      </c>
      <c r="H379" s="15"/>
      <c r="I379" s="366">
        <f t="shared" si="21"/>
        <v>43.829352522375913</v>
      </c>
      <c r="J379" s="363"/>
      <c r="K379" s="15"/>
      <c r="L379" s="155" t="s">
        <v>1806</v>
      </c>
    </row>
    <row r="380" spans="1:12" s="286" customFormat="1" ht="12" x14ac:dyDescent="0.2">
      <c r="A380" s="78" t="s">
        <v>831</v>
      </c>
      <c r="B380" s="68" t="s">
        <v>1644</v>
      </c>
      <c r="C380" s="15">
        <v>3.0060235964198538</v>
      </c>
      <c r="D380" s="402" t="s">
        <v>832</v>
      </c>
      <c r="E380" s="15">
        <v>3.0060235964198538</v>
      </c>
      <c r="F380" s="363"/>
      <c r="G380" s="17" t="s">
        <v>1912</v>
      </c>
      <c r="H380" s="15"/>
      <c r="I380" s="366">
        <f t="shared" si="21"/>
        <v>3.0060235964198538</v>
      </c>
      <c r="J380" s="363"/>
      <c r="K380" s="15"/>
      <c r="L380" s="155" t="s">
        <v>1806</v>
      </c>
    </row>
    <row r="381" spans="1:12" s="286" customFormat="1" ht="12" x14ac:dyDescent="0.2">
      <c r="A381" s="78" t="s">
        <v>831</v>
      </c>
      <c r="B381" s="79" t="s">
        <v>804</v>
      </c>
      <c r="C381" s="15">
        <v>9.7186271358828318</v>
      </c>
      <c r="D381" s="402" t="s">
        <v>832</v>
      </c>
      <c r="E381" s="15">
        <v>9.7186271358828318</v>
      </c>
      <c r="F381" s="363"/>
      <c r="G381" s="17" t="s">
        <v>1912</v>
      </c>
      <c r="H381" s="15"/>
      <c r="I381" s="366">
        <f t="shared" si="21"/>
        <v>9.7186271358828318</v>
      </c>
      <c r="J381" s="363"/>
      <c r="K381" s="15"/>
      <c r="L381" s="155" t="s">
        <v>1806</v>
      </c>
    </row>
    <row r="382" spans="1:12" s="286" customFormat="1" ht="12" x14ac:dyDescent="0.2">
      <c r="A382" s="78" t="s">
        <v>831</v>
      </c>
      <c r="B382" s="68" t="s">
        <v>1644</v>
      </c>
      <c r="C382" s="15">
        <v>3.2225591944670464</v>
      </c>
      <c r="D382" s="402" t="s">
        <v>832</v>
      </c>
      <c r="E382" s="15">
        <v>3.2225591944670464</v>
      </c>
      <c r="F382" s="363"/>
      <c r="G382" s="17" t="s">
        <v>1912</v>
      </c>
      <c r="H382" s="15"/>
      <c r="I382" s="366">
        <f t="shared" si="21"/>
        <v>3.2225591944670464</v>
      </c>
      <c r="J382" s="363"/>
      <c r="K382" s="15"/>
      <c r="L382" s="155" t="s">
        <v>1806</v>
      </c>
    </row>
    <row r="383" spans="1:12" s="286" customFormat="1" ht="12" x14ac:dyDescent="0.2">
      <c r="A383" s="78" t="s">
        <v>831</v>
      </c>
      <c r="B383" s="79" t="s">
        <v>789</v>
      </c>
      <c r="C383" s="15">
        <v>32.161905004068352</v>
      </c>
      <c r="D383" s="402" t="s">
        <v>832</v>
      </c>
      <c r="E383" s="15">
        <v>32.161905004068352</v>
      </c>
      <c r="F383" s="363"/>
      <c r="G383" s="17" t="s">
        <v>1912</v>
      </c>
      <c r="H383" s="15"/>
      <c r="I383" s="366">
        <f t="shared" si="21"/>
        <v>32.161905004068352</v>
      </c>
      <c r="J383" s="363"/>
      <c r="K383" s="15"/>
      <c r="L383" s="155" t="s">
        <v>1806</v>
      </c>
    </row>
    <row r="384" spans="1:12" s="286" customFormat="1" ht="12" x14ac:dyDescent="0.2">
      <c r="A384" s="78" t="s">
        <v>831</v>
      </c>
      <c r="B384" s="79" t="s">
        <v>1514</v>
      </c>
      <c r="C384" s="15">
        <v>33.95787672904801</v>
      </c>
      <c r="D384" s="402" t="s">
        <v>832</v>
      </c>
      <c r="E384" s="15">
        <v>33.95787672904801</v>
      </c>
      <c r="F384" s="363"/>
      <c r="G384" s="17" t="s">
        <v>1912</v>
      </c>
      <c r="H384" s="15"/>
      <c r="I384" s="366">
        <f t="shared" si="21"/>
        <v>33.95787672904801</v>
      </c>
      <c r="J384" s="363"/>
      <c r="K384" s="15"/>
      <c r="L384" s="155" t="s">
        <v>1806</v>
      </c>
    </row>
    <row r="385" spans="1:12" s="286" customFormat="1" ht="12" x14ac:dyDescent="0.2">
      <c r="A385" s="78" t="s">
        <v>831</v>
      </c>
      <c r="B385" s="68" t="s">
        <v>1644</v>
      </c>
      <c r="C385" s="15">
        <v>6.3686940602115545</v>
      </c>
      <c r="D385" s="402" t="s">
        <v>832</v>
      </c>
      <c r="E385" s="15">
        <v>6.3686940602115545</v>
      </c>
      <c r="F385" s="363"/>
      <c r="G385" s="17" t="s">
        <v>1912</v>
      </c>
      <c r="H385" s="15"/>
      <c r="I385" s="366">
        <f t="shared" si="21"/>
        <v>6.3686940602115545</v>
      </c>
      <c r="J385" s="363"/>
      <c r="K385" s="15"/>
      <c r="L385" s="155" t="s">
        <v>1806</v>
      </c>
    </row>
    <row r="386" spans="1:12" s="286" customFormat="1" ht="12" x14ac:dyDescent="0.2">
      <c r="A386" s="78" t="s">
        <v>831</v>
      </c>
      <c r="B386" s="79" t="s">
        <v>810</v>
      </c>
      <c r="C386" s="15">
        <v>8.9034342961757531</v>
      </c>
      <c r="D386" s="402" t="s">
        <v>832</v>
      </c>
      <c r="E386" s="15">
        <v>8.9034342961757531</v>
      </c>
      <c r="F386" s="363"/>
      <c r="G386" s="17" t="s">
        <v>1912</v>
      </c>
      <c r="H386" s="15"/>
      <c r="I386" s="366">
        <f t="shared" si="21"/>
        <v>8.9034342961757531</v>
      </c>
      <c r="J386" s="363"/>
      <c r="K386" s="15"/>
      <c r="L386" s="155" t="s">
        <v>1806</v>
      </c>
    </row>
    <row r="387" spans="1:12" s="286" customFormat="1" ht="12" x14ac:dyDescent="0.2">
      <c r="A387" s="78" t="s">
        <v>831</v>
      </c>
      <c r="B387" s="79" t="s">
        <v>810</v>
      </c>
      <c r="C387" s="15">
        <v>8.9034342961757531</v>
      </c>
      <c r="D387" s="402" t="s">
        <v>832</v>
      </c>
      <c r="E387" s="15">
        <v>8.9034342961757531</v>
      </c>
      <c r="F387" s="363"/>
      <c r="G387" s="17" t="s">
        <v>1912</v>
      </c>
      <c r="H387" s="15"/>
      <c r="I387" s="366">
        <f t="shared" si="21"/>
        <v>8.9034342961757531</v>
      </c>
      <c r="J387" s="363"/>
      <c r="K387" s="15"/>
      <c r="L387" s="155" t="s">
        <v>1806</v>
      </c>
    </row>
    <row r="388" spans="1:12" s="286" customFormat="1" ht="12" x14ac:dyDescent="0.2">
      <c r="A388" s="78" t="s">
        <v>831</v>
      </c>
      <c r="B388" s="79" t="s">
        <v>1645</v>
      </c>
      <c r="C388" s="15">
        <v>67.087823230268526</v>
      </c>
      <c r="D388" s="402" t="s">
        <v>832</v>
      </c>
      <c r="E388" s="15">
        <v>67.087823230268526</v>
      </c>
      <c r="F388" s="363"/>
      <c r="G388" s="17" t="s">
        <v>1912</v>
      </c>
      <c r="H388" s="15"/>
      <c r="I388" s="366">
        <f t="shared" si="21"/>
        <v>67.087823230268526</v>
      </c>
      <c r="J388" s="363"/>
      <c r="K388" s="15"/>
      <c r="L388" s="155" t="s">
        <v>1806</v>
      </c>
    </row>
    <row r="389" spans="1:12" s="286" customFormat="1" ht="12" x14ac:dyDescent="0.2">
      <c r="A389" s="78" t="s">
        <v>831</v>
      </c>
      <c r="B389" s="79" t="s">
        <v>282</v>
      </c>
      <c r="C389" s="15">
        <v>13.285095809601302</v>
      </c>
      <c r="D389" s="402" t="s">
        <v>832</v>
      </c>
      <c r="E389" s="15">
        <v>13.285095809601302</v>
      </c>
      <c r="F389" s="363"/>
      <c r="G389" s="17" t="s">
        <v>1912</v>
      </c>
      <c r="H389" s="15"/>
      <c r="I389" s="366">
        <f t="shared" si="21"/>
        <v>13.285095809601302</v>
      </c>
      <c r="J389" s="363"/>
      <c r="K389" s="15"/>
      <c r="L389" s="155" t="s">
        <v>1806</v>
      </c>
    </row>
    <row r="390" spans="1:12" s="286" customFormat="1" ht="12" x14ac:dyDescent="0.2">
      <c r="A390" s="78" t="s">
        <v>831</v>
      </c>
      <c r="B390" s="79" t="s">
        <v>283</v>
      </c>
      <c r="C390" s="15">
        <v>11.756609235150531</v>
      </c>
      <c r="D390" s="402" t="s">
        <v>832</v>
      </c>
      <c r="E390" s="15">
        <v>11.756609235150531</v>
      </c>
      <c r="F390" s="363"/>
      <c r="G390" s="17" t="s">
        <v>1912</v>
      </c>
      <c r="H390" s="15"/>
      <c r="I390" s="366">
        <f t="shared" si="21"/>
        <v>11.756609235150531</v>
      </c>
      <c r="J390" s="363"/>
      <c r="K390" s="15"/>
      <c r="L390" s="155" t="s">
        <v>1806</v>
      </c>
    </row>
    <row r="391" spans="1:12" s="286" customFormat="1" ht="12" x14ac:dyDescent="0.2">
      <c r="A391" s="78" t="s">
        <v>831</v>
      </c>
      <c r="B391" s="79" t="s">
        <v>282</v>
      </c>
      <c r="C391" s="15">
        <v>12.380741253051262</v>
      </c>
      <c r="D391" s="402" t="s">
        <v>832</v>
      </c>
      <c r="E391" s="15">
        <v>12.380741253051262</v>
      </c>
      <c r="F391" s="363"/>
      <c r="G391" s="17" t="s">
        <v>1912</v>
      </c>
      <c r="H391" s="15"/>
      <c r="I391" s="366">
        <f t="shared" si="21"/>
        <v>12.380741253051262</v>
      </c>
      <c r="J391" s="363"/>
      <c r="K391" s="15"/>
      <c r="L391" s="155" t="s">
        <v>1806</v>
      </c>
    </row>
    <row r="392" spans="1:12" s="286" customFormat="1" ht="12" x14ac:dyDescent="0.2">
      <c r="A392" s="78" t="s">
        <v>831</v>
      </c>
      <c r="B392" s="79" t="s">
        <v>811</v>
      </c>
      <c r="C392" s="15">
        <v>28.124152969894222</v>
      </c>
      <c r="D392" s="402" t="s">
        <v>832</v>
      </c>
      <c r="E392" s="15">
        <v>28.124152969894222</v>
      </c>
      <c r="F392" s="363"/>
      <c r="G392" s="17" t="s">
        <v>1912</v>
      </c>
      <c r="H392" s="15"/>
      <c r="I392" s="366">
        <f t="shared" si="21"/>
        <v>28.124152969894222</v>
      </c>
      <c r="J392" s="363"/>
      <c r="K392" s="15"/>
      <c r="L392" s="155" t="s">
        <v>1806</v>
      </c>
    </row>
    <row r="393" spans="1:12" s="286" customFormat="1" ht="12" x14ac:dyDescent="0.2">
      <c r="A393" s="78" t="s">
        <v>831</v>
      </c>
      <c r="B393" s="79" t="s">
        <v>811</v>
      </c>
      <c r="C393" s="15">
        <v>28.926608421480882</v>
      </c>
      <c r="D393" s="402" t="s">
        <v>832</v>
      </c>
      <c r="E393" s="15">
        <v>28.926608421480882</v>
      </c>
      <c r="F393" s="363"/>
      <c r="G393" s="17" t="s">
        <v>1912</v>
      </c>
      <c r="H393" s="15"/>
      <c r="I393" s="366">
        <f t="shared" si="21"/>
        <v>28.926608421480882</v>
      </c>
      <c r="J393" s="363"/>
      <c r="K393" s="15"/>
      <c r="L393" s="155" t="s">
        <v>1806</v>
      </c>
    </row>
    <row r="394" spans="1:12" s="286" customFormat="1" ht="12" x14ac:dyDescent="0.2">
      <c r="A394" s="78" t="s">
        <v>831</v>
      </c>
      <c r="B394" s="68" t="s">
        <v>1644</v>
      </c>
      <c r="C394" s="15">
        <v>3.5537312855980474</v>
      </c>
      <c r="D394" s="402" t="s">
        <v>832</v>
      </c>
      <c r="E394" s="15">
        <v>3.5537312855980474</v>
      </c>
      <c r="F394" s="363"/>
      <c r="G394" s="17" t="s">
        <v>1912</v>
      </c>
      <c r="H394" s="15"/>
      <c r="I394" s="366">
        <f t="shared" si="21"/>
        <v>3.5537312855980474</v>
      </c>
      <c r="J394" s="363"/>
      <c r="K394" s="15"/>
      <c r="L394" s="155" t="s">
        <v>1806</v>
      </c>
    </row>
    <row r="395" spans="1:12" s="286" customFormat="1" ht="12" x14ac:dyDescent="0.2">
      <c r="A395" s="78" t="s">
        <v>831</v>
      </c>
      <c r="B395" s="79" t="s">
        <v>789</v>
      </c>
      <c r="C395" s="15">
        <v>24.353886086248984</v>
      </c>
      <c r="D395" s="402" t="s">
        <v>832</v>
      </c>
      <c r="E395" s="15">
        <v>24.353886086248984</v>
      </c>
      <c r="F395" s="363"/>
      <c r="G395" s="17" t="s">
        <v>1912</v>
      </c>
      <c r="H395" s="15"/>
      <c r="I395" s="366">
        <f t="shared" si="21"/>
        <v>24.353886086248984</v>
      </c>
      <c r="J395" s="363"/>
      <c r="K395" s="15"/>
      <c r="L395" s="155" t="s">
        <v>1806</v>
      </c>
    </row>
    <row r="396" spans="1:12" s="286" customFormat="1" ht="12" x14ac:dyDescent="0.2">
      <c r="A396" s="78" t="s">
        <v>831</v>
      </c>
      <c r="B396" s="79" t="s">
        <v>233</v>
      </c>
      <c r="C396" s="15">
        <v>12.813812449145649</v>
      </c>
      <c r="D396" s="402" t="s">
        <v>832</v>
      </c>
      <c r="E396" s="15">
        <v>12.813812449145649</v>
      </c>
      <c r="F396" s="363"/>
      <c r="G396" s="17" t="s">
        <v>1912</v>
      </c>
      <c r="H396" s="15"/>
      <c r="I396" s="366">
        <f t="shared" si="21"/>
        <v>12.813812449145649</v>
      </c>
      <c r="J396" s="363"/>
      <c r="K396" s="15"/>
      <c r="L396" s="155" t="s">
        <v>1806</v>
      </c>
    </row>
    <row r="397" spans="1:12" s="286" customFormat="1" ht="12" x14ac:dyDescent="0.2">
      <c r="A397" s="78" t="s">
        <v>831</v>
      </c>
      <c r="B397" s="79" t="s">
        <v>833</v>
      </c>
      <c r="C397" s="15">
        <v>43.829352522375913</v>
      </c>
      <c r="D397" s="402" t="s">
        <v>832</v>
      </c>
      <c r="E397" s="15">
        <v>43.829352522375913</v>
      </c>
      <c r="F397" s="363"/>
      <c r="G397" s="17" t="s">
        <v>1912</v>
      </c>
      <c r="H397" s="15"/>
      <c r="I397" s="366">
        <f t="shared" si="21"/>
        <v>43.829352522375913</v>
      </c>
      <c r="J397" s="363"/>
      <c r="K397" s="15"/>
      <c r="L397" s="155" t="s">
        <v>1806</v>
      </c>
    </row>
    <row r="398" spans="1:12" s="286" customFormat="1" ht="12" x14ac:dyDescent="0.2">
      <c r="A398" s="78" t="s">
        <v>831</v>
      </c>
      <c r="B398" s="79" t="s">
        <v>756</v>
      </c>
      <c r="C398" s="15">
        <v>22.494227420667212</v>
      </c>
      <c r="D398" s="402" t="s">
        <v>832</v>
      </c>
      <c r="E398" s="15">
        <v>22.494227420667212</v>
      </c>
      <c r="F398" s="363"/>
      <c r="G398" s="17" t="s">
        <v>1912</v>
      </c>
      <c r="H398" s="15"/>
      <c r="I398" s="366">
        <f t="shared" si="21"/>
        <v>22.494227420667212</v>
      </c>
      <c r="J398" s="363"/>
      <c r="K398" s="15"/>
      <c r="L398" s="155" t="s">
        <v>1806</v>
      </c>
    </row>
    <row r="399" spans="1:12" s="286" customFormat="1" ht="12" x14ac:dyDescent="0.2">
      <c r="A399" s="78" t="s">
        <v>831</v>
      </c>
      <c r="B399" s="79" t="s">
        <v>756</v>
      </c>
      <c r="C399" s="15">
        <v>22.341378763222131</v>
      </c>
      <c r="D399" s="402" t="s">
        <v>832</v>
      </c>
      <c r="E399" s="15">
        <v>22.341378763222131</v>
      </c>
      <c r="F399" s="363"/>
      <c r="G399" s="17" t="s">
        <v>1912</v>
      </c>
      <c r="H399" s="15"/>
      <c r="I399" s="366">
        <f t="shared" si="21"/>
        <v>22.341378763222131</v>
      </c>
      <c r="J399" s="363"/>
      <c r="K399" s="15"/>
      <c r="L399" s="155" t="s">
        <v>1806</v>
      </c>
    </row>
    <row r="400" spans="1:12" s="286" customFormat="1" ht="12" x14ac:dyDescent="0.2">
      <c r="A400" s="78" t="s">
        <v>831</v>
      </c>
      <c r="B400" s="68" t="s">
        <v>1644</v>
      </c>
      <c r="C400" s="15">
        <v>3.1843470301057772</v>
      </c>
      <c r="D400" s="402" t="s">
        <v>832</v>
      </c>
      <c r="E400" s="15">
        <v>3.1843470301057772</v>
      </c>
      <c r="F400" s="363"/>
      <c r="G400" s="17" t="s">
        <v>1912</v>
      </c>
      <c r="H400" s="15"/>
      <c r="I400" s="366">
        <f t="shared" si="21"/>
        <v>3.1843470301057772</v>
      </c>
      <c r="J400" s="363"/>
      <c r="K400" s="15"/>
      <c r="L400" s="155" t="s">
        <v>1806</v>
      </c>
    </row>
    <row r="401" spans="1:12" s="286" customFormat="1" ht="12" x14ac:dyDescent="0.2">
      <c r="A401" s="78" t="s">
        <v>831</v>
      </c>
      <c r="B401" s="68" t="s">
        <v>1644</v>
      </c>
      <c r="C401" s="15">
        <v>3.1843470301057772</v>
      </c>
      <c r="D401" s="402" t="s">
        <v>832</v>
      </c>
      <c r="E401" s="15">
        <v>3.1843470301057772</v>
      </c>
      <c r="F401" s="363"/>
      <c r="G401" s="17" t="s">
        <v>1912</v>
      </c>
      <c r="H401" s="15"/>
      <c r="I401" s="366">
        <f t="shared" si="21"/>
        <v>3.1843470301057772</v>
      </c>
      <c r="J401" s="363"/>
      <c r="K401" s="15"/>
      <c r="L401" s="155" t="s">
        <v>1806</v>
      </c>
    </row>
    <row r="402" spans="1:12" s="286" customFormat="1" ht="12" x14ac:dyDescent="0.2">
      <c r="A402" s="78" t="s">
        <v>831</v>
      </c>
      <c r="B402" s="79" t="s">
        <v>834</v>
      </c>
      <c r="C402" s="15">
        <v>14.737158055329537</v>
      </c>
      <c r="D402" s="402" t="s">
        <v>832</v>
      </c>
      <c r="E402" s="15">
        <v>14.737158055329537</v>
      </c>
      <c r="F402" s="363"/>
      <c r="G402" s="17" t="s">
        <v>1912</v>
      </c>
      <c r="H402" s="15"/>
      <c r="I402" s="366">
        <f t="shared" si="21"/>
        <v>14.737158055329537</v>
      </c>
      <c r="J402" s="363"/>
      <c r="K402" s="15"/>
      <c r="L402" s="155" t="s">
        <v>1806</v>
      </c>
    </row>
    <row r="403" spans="1:12" s="286" customFormat="1" ht="12" x14ac:dyDescent="0.2">
      <c r="A403" s="78" t="s">
        <v>831</v>
      </c>
      <c r="B403" s="79" t="s">
        <v>303</v>
      </c>
      <c r="C403" s="15">
        <v>13.590793124491459</v>
      </c>
      <c r="D403" s="402" t="s">
        <v>832</v>
      </c>
      <c r="E403" s="15">
        <v>13.590793124491459</v>
      </c>
      <c r="F403" s="363"/>
      <c r="G403" s="17" t="s">
        <v>1912</v>
      </c>
      <c r="H403" s="15"/>
      <c r="I403" s="366">
        <f t="shared" si="21"/>
        <v>13.590793124491459</v>
      </c>
      <c r="J403" s="363"/>
      <c r="K403" s="15"/>
      <c r="L403" s="155" t="s">
        <v>1806</v>
      </c>
    </row>
    <row r="404" spans="1:12" s="286" customFormat="1" ht="12" x14ac:dyDescent="0.2">
      <c r="A404" s="78" t="s">
        <v>831</v>
      </c>
      <c r="B404" s="79" t="s">
        <v>835</v>
      </c>
      <c r="C404" s="15">
        <v>3.0951853132628155</v>
      </c>
      <c r="D404" s="402" t="s">
        <v>832</v>
      </c>
      <c r="E404" s="15">
        <v>3.0951853132628155</v>
      </c>
      <c r="F404" s="363"/>
      <c r="G404" s="17" t="s">
        <v>1912</v>
      </c>
      <c r="H404" s="15"/>
      <c r="I404" s="366">
        <f t="shared" si="21"/>
        <v>3.0951853132628155</v>
      </c>
      <c r="J404" s="363"/>
      <c r="K404" s="15"/>
      <c r="L404" s="155" t="s">
        <v>1806</v>
      </c>
    </row>
    <row r="405" spans="1:12" s="286" customFormat="1" ht="12" x14ac:dyDescent="0.2">
      <c r="A405" s="78" t="s">
        <v>831</v>
      </c>
      <c r="B405" s="79" t="s">
        <v>839</v>
      </c>
      <c r="C405" s="15">
        <v>27.105161920260379</v>
      </c>
      <c r="D405" s="402" t="s">
        <v>832</v>
      </c>
      <c r="E405" s="15">
        <v>27.105161920260379</v>
      </c>
      <c r="F405" s="363"/>
      <c r="G405" s="17" t="s">
        <v>1912</v>
      </c>
      <c r="H405" s="15"/>
      <c r="I405" s="366">
        <f t="shared" si="21"/>
        <v>27.105161920260379</v>
      </c>
      <c r="J405" s="363"/>
      <c r="K405" s="15"/>
      <c r="L405" s="155" t="s">
        <v>1806</v>
      </c>
    </row>
    <row r="406" spans="1:12" s="286" customFormat="1" ht="12" x14ac:dyDescent="0.2">
      <c r="A406" s="78" t="s">
        <v>1371</v>
      </c>
      <c r="B406" s="79" t="s">
        <v>841</v>
      </c>
      <c r="C406" s="15">
        <v>14.984632177373507</v>
      </c>
      <c r="D406" s="402" t="s">
        <v>832</v>
      </c>
      <c r="E406" s="15">
        <v>14.984632177373507</v>
      </c>
      <c r="F406" s="363"/>
      <c r="G406" s="17" t="s">
        <v>1912</v>
      </c>
      <c r="H406" s="15"/>
      <c r="I406" s="366">
        <f t="shared" si="21"/>
        <v>14.984632177373507</v>
      </c>
      <c r="J406" s="363"/>
      <c r="K406" s="15"/>
      <c r="L406" s="155" t="s">
        <v>1806</v>
      </c>
    </row>
    <row r="407" spans="1:12" s="286" customFormat="1" ht="12" x14ac:dyDescent="0.2">
      <c r="A407" s="78" t="s">
        <v>1371</v>
      </c>
      <c r="B407" s="68" t="s">
        <v>1644</v>
      </c>
      <c r="C407" s="15">
        <v>4.168354747015349</v>
      </c>
      <c r="D407" s="402" t="s">
        <v>832</v>
      </c>
      <c r="E407" s="15">
        <v>4.168354747015349</v>
      </c>
      <c r="F407" s="363"/>
      <c r="G407" s="17" t="s">
        <v>1912</v>
      </c>
      <c r="H407" s="15"/>
      <c r="I407" s="366">
        <f t="shared" si="21"/>
        <v>4.168354747015349</v>
      </c>
      <c r="J407" s="363"/>
      <c r="K407" s="15"/>
      <c r="L407" s="155" t="s">
        <v>1806</v>
      </c>
    </row>
    <row r="408" spans="1:12" s="286" customFormat="1" ht="12" x14ac:dyDescent="0.2">
      <c r="A408" s="78" t="s">
        <v>1369</v>
      </c>
      <c r="B408" s="79" t="s">
        <v>844</v>
      </c>
      <c r="C408" s="15">
        <v>82.978405912450256</v>
      </c>
      <c r="D408" s="402" t="s">
        <v>832</v>
      </c>
      <c r="E408" s="15">
        <v>82.978405912450256</v>
      </c>
      <c r="F408" s="363"/>
      <c r="G408" s="17" t="s">
        <v>1912</v>
      </c>
      <c r="H408" s="15"/>
      <c r="I408" s="366">
        <f t="shared" si="21"/>
        <v>82.978405912450256</v>
      </c>
      <c r="J408" s="363"/>
      <c r="K408" s="15"/>
      <c r="L408" s="155" t="s">
        <v>1806</v>
      </c>
    </row>
    <row r="409" spans="1:12" s="286" customFormat="1" ht="12" x14ac:dyDescent="0.2">
      <c r="A409" s="78" t="s">
        <v>1370</v>
      </c>
      <c r="B409" s="79" t="s">
        <v>135</v>
      </c>
      <c r="C409" s="15">
        <v>31.470408186469584</v>
      </c>
      <c r="D409" s="402" t="s">
        <v>832</v>
      </c>
      <c r="E409" s="15">
        <v>31.470408186469584</v>
      </c>
      <c r="F409" s="363"/>
      <c r="G409" s="17" t="s">
        <v>1912</v>
      </c>
      <c r="H409" s="15"/>
      <c r="I409" s="366">
        <f t="shared" si="21"/>
        <v>31.470408186469584</v>
      </c>
      <c r="J409" s="363"/>
      <c r="K409" s="15"/>
      <c r="L409" s="155" t="s">
        <v>1806</v>
      </c>
    </row>
    <row r="410" spans="1:12" s="286" customFormat="1" ht="12" x14ac:dyDescent="0.2">
      <c r="A410" s="78" t="s">
        <v>1370</v>
      </c>
      <c r="B410" s="79" t="s">
        <v>756</v>
      </c>
      <c r="C410" s="15">
        <v>22.771815804434336</v>
      </c>
      <c r="D410" s="402" t="s">
        <v>832</v>
      </c>
      <c r="E410" s="15">
        <v>22.771815804434336</v>
      </c>
      <c r="F410" s="363"/>
      <c r="G410" s="17" t="s">
        <v>1912</v>
      </c>
      <c r="H410" s="15"/>
      <c r="I410" s="366">
        <f t="shared" si="21"/>
        <v>22.771815804434336</v>
      </c>
      <c r="J410" s="363"/>
      <c r="K410" s="15"/>
      <c r="L410" s="155" t="s">
        <v>1806</v>
      </c>
    </row>
    <row r="411" spans="1:12" s="286" customFormat="1" ht="12" x14ac:dyDescent="0.2">
      <c r="A411" s="78" t="s">
        <v>1371</v>
      </c>
      <c r="B411" s="79" t="s">
        <v>845</v>
      </c>
      <c r="C411" s="15">
        <v>32.770505969300736</v>
      </c>
      <c r="D411" s="402" t="s">
        <v>832</v>
      </c>
      <c r="E411" s="15">
        <v>32.770505969300736</v>
      </c>
      <c r="F411" s="363"/>
      <c r="G411" s="17" t="s">
        <v>1912</v>
      </c>
      <c r="H411" s="15"/>
      <c r="I411" s="366">
        <f t="shared" si="21"/>
        <v>32.770505969300736</v>
      </c>
      <c r="J411" s="363"/>
      <c r="K411" s="15"/>
      <c r="L411" s="155" t="s">
        <v>1806</v>
      </c>
    </row>
    <row r="412" spans="1:12" s="286" customFormat="1" ht="12" x14ac:dyDescent="0.2">
      <c r="A412" s="78" t="s">
        <v>1371</v>
      </c>
      <c r="B412" s="79" t="s">
        <v>1129</v>
      </c>
      <c r="C412" s="15">
        <v>9.154296759522456</v>
      </c>
      <c r="D412" s="402" t="s">
        <v>832</v>
      </c>
      <c r="E412" s="15">
        <v>9.154296759522456</v>
      </c>
      <c r="F412" s="363"/>
      <c r="G412" s="17" t="s">
        <v>1912</v>
      </c>
      <c r="H412" s="15"/>
      <c r="I412" s="366">
        <f t="shared" si="21"/>
        <v>9.154296759522456</v>
      </c>
      <c r="J412" s="363"/>
      <c r="K412" s="15"/>
      <c r="L412" s="155" t="s">
        <v>1806</v>
      </c>
    </row>
    <row r="413" spans="1:12" s="286" customFormat="1" ht="12" x14ac:dyDescent="0.2">
      <c r="A413" s="78" t="s">
        <v>1371</v>
      </c>
      <c r="B413" s="79" t="s">
        <v>1128</v>
      </c>
      <c r="C413" s="15">
        <v>7.130433200682206</v>
      </c>
      <c r="D413" s="402" t="s">
        <v>832</v>
      </c>
      <c r="E413" s="15">
        <v>7.130433200682206</v>
      </c>
      <c r="F413" s="363"/>
      <c r="G413" s="17" t="s">
        <v>1912</v>
      </c>
      <c r="H413" s="15"/>
      <c r="I413" s="366">
        <f t="shared" si="21"/>
        <v>7.130433200682206</v>
      </c>
      <c r="J413" s="363"/>
      <c r="K413" s="15"/>
      <c r="L413" s="155" t="s">
        <v>1806</v>
      </c>
    </row>
    <row r="414" spans="1:12" s="286" customFormat="1" ht="12" x14ac:dyDescent="0.2">
      <c r="A414" s="78" t="s">
        <v>853</v>
      </c>
      <c r="B414" s="79" t="s">
        <v>835</v>
      </c>
      <c r="C414" s="15">
        <v>12.505064241046048</v>
      </c>
      <c r="D414" s="402" t="s">
        <v>832</v>
      </c>
      <c r="E414" s="15"/>
      <c r="F414" s="15">
        <v>12.505064241046048</v>
      </c>
      <c r="G414" s="15" t="s">
        <v>1911</v>
      </c>
      <c r="H414" s="15">
        <f>C414</f>
        <v>12.505064241046048</v>
      </c>
      <c r="I414" s="357"/>
      <c r="J414" s="363"/>
      <c r="K414" s="15"/>
      <c r="L414" s="155" t="s">
        <v>1806</v>
      </c>
    </row>
    <row r="415" spans="1:12" s="286" customFormat="1" ht="12" x14ac:dyDescent="0.2">
      <c r="A415" s="78" t="s">
        <v>853</v>
      </c>
      <c r="B415" s="79" t="s">
        <v>835</v>
      </c>
      <c r="C415" s="15">
        <v>13.791758953951106</v>
      </c>
      <c r="D415" s="402" t="s">
        <v>832</v>
      </c>
      <c r="E415" s="15"/>
      <c r="F415" s="15">
        <v>13.791758953951106</v>
      </c>
      <c r="G415" s="15" t="s">
        <v>1911</v>
      </c>
      <c r="H415" s="15">
        <f>C415</f>
        <v>13.791758953951106</v>
      </c>
      <c r="I415" s="357"/>
      <c r="J415" s="363"/>
      <c r="K415" s="15"/>
      <c r="L415" s="155" t="s">
        <v>1806</v>
      </c>
    </row>
    <row r="416" spans="1:12" s="286" customFormat="1" ht="12" x14ac:dyDescent="0.2">
      <c r="A416" s="78" t="s">
        <v>853</v>
      </c>
      <c r="B416" s="79" t="s">
        <v>838</v>
      </c>
      <c r="C416" s="15">
        <v>13.443279135872654</v>
      </c>
      <c r="D416" s="402" t="s">
        <v>832</v>
      </c>
      <c r="E416" s="15"/>
      <c r="F416" s="15">
        <v>13.443279135872654</v>
      </c>
      <c r="G416" s="15" t="s">
        <v>1911</v>
      </c>
      <c r="H416" s="15">
        <f>C416</f>
        <v>13.443279135872654</v>
      </c>
      <c r="I416" s="357"/>
      <c r="J416" s="363"/>
      <c r="K416" s="15"/>
      <c r="L416" s="155" t="s">
        <v>1806</v>
      </c>
    </row>
    <row r="417" spans="1:12" s="286" customFormat="1" ht="12" x14ac:dyDescent="0.2">
      <c r="A417" s="78" t="s">
        <v>853</v>
      </c>
      <c r="B417" s="79" t="s">
        <v>840</v>
      </c>
      <c r="C417" s="15">
        <v>17.276557134735647</v>
      </c>
      <c r="D417" s="402" t="s">
        <v>832</v>
      </c>
      <c r="E417" s="15"/>
      <c r="F417" s="15">
        <v>17.276557134735647</v>
      </c>
      <c r="G417" s="15" t="s">
        <v>1911</v>
      </c>
      <c r="H417" s="15">
        <f>C417</f>
        <v>17.276557134735647</v>
      </c>
      <c r="I417" s="357"/>
      <c r="J417" s="363"/>
      <c r="K417" s="15"/>
      <c r="L417" s="155" t="s">
        <v>1806</v>
      </c>
    </row>
    <row r="418" spans="1:12" s="286" customFormat="1" ht="12" x14ac:dyDescent="0.2">
      <c r="A418" s="78" t="s">
        <v>853</v>
      </c>
      <c r="B418" s="79" t="s">
        <v>606</v>
      </c>
      <c r="C418" s="15">
        <v>29.634187606594654</v>
      </c>
      <c r="D418" s="402" t="s">
        <v>832</v>
      </c>
      <c r="E418" s="15"/>
      <c r="F418" s="15">
        <v>29.634187606594654</v>
      </c>
      <c r="G418" s="15" t="s">
        <v>1911</v>
      </c>
      <c r="H418" s="15">
        <v>29.63</v>
      </c>
      <c r="I418" s="357"/>
      <c r="J418" s="363"/>
      <c r="K418" s="15"/>
      <c r="L418" s="155" t="s">
        <v>1806</v>
      </c>
    </row>
    <row r="419" spans="1:12" s="286" customFormat="1" ht="12" x14ac:dyDescent="0.2">
      <c r="A419" s="78" t="s">
        <v>853</v>
      </c>
      <c r="B419" s="79" t="s">
        <v>842</v>
      </c>
      <c r="C419" s="15">
        <v>120.60082319499716</v>
      </c>
      <c r="D419" s="402" t="s">
        <v>832</v>
      </c>
      <c r="E419" s="15"/>
      <c r="F419" s="15">
        <v>120.60082319499716</v>
      </c>
      <c r="G419" s="15" t="s">
        <v>1911</v>
      </c>
      <c r="H419" s="15">
        <v>120.6</v>
      </c>
      <c r="I419" s="357"/>
      <c r="J419" s="363"/>
      <c r="K419" s="15"/>
      <c r="L419" s="155" t="s">
        <v>1806</v>
      </c>
    </row>
    <row r="420" spans="1:12" s="286" customFormat="1" ht="12" x14ac:dyDescent="0.2">
      <c r="A420" s="78" t="s">
        <v>853</v>
      </c>
      <c r="B420" s="79" t="s">
        <v>843</v>
      </c>
      <c r="C420" s="15">
        <v>39.09675497441728</v>
      </c>
      <c r="D420" s="402" t="s">
        <v>832</v>
      </c>
      <c r="E420" s="15"/>
      <c r="F420" s="15">
        <v>39.09675497441728</v>
      </c>
      <c r="G420" s="15" t="s">
        <v>1911</v>
      </c>
      <c r="H420" s="15">
        <v>39.1</v>
      </c>
      <c r="I420" s="357"/>
      <c r="J420" s="363"/>
      <c r="K420" s="15"/>
      <c r="L420" s="155" t="s">
        <v>1806</v>
      </c>
    </row>
    <row r="421" spans="1:12" s="286" customFormat="1" ht="12" x14ac:dyDescent="0.2">
      <c r="A421" s="78" t="s">
        <v>853</v>
      </c>
      <c r="B421" s="39" t="s">
        <v>1629</v>
      </c>
      <c r="C421" s="15">
        <v>3.9270994883456511</v>
      </c>
      <c r="D421" s="402"/>
      <c r="E421" s="15"/>
      <c r="F421" s="15">
        <v>3.9270994883456511</v>
      </c>
      <c r="G421" s="15" t="s">
        <v>1911</v>
      </c>
      <c r="H421" s="15">
        <f t="shared" ref="H421:H432" si="22">C421</f>
        <v>3.9270994883456511</v>
      </c>
      <c r="I421" s="357"/>
      <c r="J421" s="363"/>
      <c r="K421" s="15"/>
      <c r="L421" s="155" t="s">
        <v>1794</v>
      </c>
    </row>
    <row r="422" spans="1:12" s="286" customFormat="1" ht="12" x14ac:dyDescent="0.2">
      <c r="A422" s="78" t="s">
        <v>853</v>
      </c>
      <c r="B422" s="79" t="s">
        <v>846</v>
      </c>
      <c r="C422" s="15">
        <v>17.772470722001138</v>
      </c>
      <c r="D422" s="402" t="s">
        <v>832</v>
      </c>
      <c r="E422" s="15"/>
      <c r="F422" s="15">
        <v>17.772470722001138</v>
      </c>
      <c r="G422" s="15" t="s">
        <v>1911</v>
      </c>
      <c r="H422" s="15">
        <f t="shared" si="22"/>
        <v>17.772470722001138</v>
      </c>
      <c r="I422" s="357"/>
      <c r="J422" s="363"/>
      <c r="K422" s="15"/>
      <c r="L422" s="155" t="s">
        <v>1806</v>
      </c>
    </row>
    <row r="423" spans="1:12" s="286" customFormat="1" ht="12" x14ac:dyDescent="0.2">
      <c r="A423" s="78" t="s">
        <v>853</v>
      </c>
      <c r="B423" s="79" t="s">
        <v>847</v>
      </c>
      <c r="C423" s="15">
        <v>14.931019897669131</v>
      </c>
      <c r="D423" s="402" t="s">
        <v>832</v>
      </c>
      <c r="E423" s="15"/>
      <c r="F423" s="15">
        <v>14.931019897669131</v>
      </c>
      <c r="G423" s="15" t="s">
        <v>1911</v>
      </c>
      <c r="H423" s="15">
        <f t="shared" si="22"/>
        <v>14.931019897669131</v>
      </c>
      <c r="I423" s="357"/>
      <c r="J423" s="363"/>
      <c r="K423" s="15"/>
      <c r="L423" s="155" t="s">
        <v>1806</v>
      </c>
    </row>
    <row r="424" spans="1:12" s="286" customFormat="1" ht="12" x14ac:dyDescent="0.2">
      <c r="A424" s="78" t="s">
        <v>853</v>
      </c>
      <c r="B424" s="79" t="s">
        <v>848</v>
      </c>
      <c r="C424" s="15">
        <v>16.80744968732234</v>
      </c>
      <c r="D424" s="402" t="s">
        <v>832</v>
      </c>
      <c r="E424" s="15"/>
      <c r="F424" s="15">
        <v>16.80744968732234</v>
      </c>
      <c r="G424" s="15" t="s">
        <v>1911</v>
      </c>
      <c r="H424" s="15">
        <f t="shared" si="22"/>
        <v>16.80744968732234</v>
      </c>
      <c r="I424" s="357"/>
      <c r="J424" s="363"/>
      <c r="K424" s="15"/>
      <c r="L424" s="155" t="s">
        <v>1806</v>
      </c>
    </row>
    <row r="425" spans="1:12" s="286" customFormat="1" ht="12" x14ac:dyDescent="0.2">
      <c r="A425" s="78" t="s">
        <v>853</v>
      </c>
      <c r="B425" s="79" t="s">
        <v>849</v>
      </c>
      <c r="C425" s="15">
        <v>46.267397384877775</v>
      </c>
      <c r="D425" s="402" t="s">
        <v>832</v>
      </c>
      <c r="E425" s="15"/>
      <c r="F425" s="15">
        <v>46.267397384877775</v>
      </c>
      <c r="G425" s="15" t="s">
        <v>1911</v>
      </c>
      <c r="H425" s="15">
        <f t="shared" si="22"/>
        <v>46.267397384877775</v>
      </c>
      <c r="I425" s="357"/>
      <c r="J425" s="363"/>
      <c r="K425" s="15"/>
      <c r="L425" s="155" t="s">
        <v>1806</v>
      </c>
    </row>
    <row r="426" spans="1:12" s="286" customFormat="1" ht="12" x14ac:dyDescent="0.2">
      <c r="A426" s="78" t="s">
        <v>853</v>
      </c>
      <c r="B426" s="79" t="s">
        <v>1645</v>
      </c>
      <c r="C426" s="15">
        <v>57.298123934053436</v>
      </c>
      <c r="D426" s="402" t="s">
        <v>832</v>
      </c>
      <c r="E426" s="15"/>
      <c r="F426" s="15">
        <v>57.298123934053436</v>
      </c>
      <c r="G426" s="15" t="s">
        <v>1911</v>
      </c>
      <c r="H426" s="15">
        <f t="shared" si="22"/>
        <v>57.298123934053436</v>
      </c>
      <c r="I426" s="357"/>
      <c r="J426" s="363"/>
      <c r="K426" s="15"/>
      <c r="L426" s="155" t="s">
        <v>1806</v>
      </c>
    </row>
    <row r="427" spans="1:12" s="286" customFormat="1" ht="12" x14ac:dyDescent="0.2">
      <c r="A427" s="78" t="s">
        <v>853</v>
      </c>
      <c r="B427" s="79" t="s">
        <v>284</v>
      </c>
      <c r="C427" s="15">
        <v>14.662958499147241</v>
      </c>
      <c r="D427" s="402" t="s">
        <v>832</v>
      </c>
      <c r="E427" s="15"/>
      <c r="F427" s="15">
        <v>14.662958499147241</v>
      </c>
      <c r="G427" s="15" t="s">
        <v>1911</v>
      </c>
      <c r="H427" s="15">
        <f t="shared" si="22"/>
        <v>14.662958499147241</v>
      </c>
      <c r="I427" s="357"/>
      <c r="J427" s="363"/>
      <c r="K427" s="15"/>
      <c r="L427" s="155" t="s">
        <v>1806</v>
      </c>
    </row>
    <row r="428" spans="1:12" s="286" customFormat="1" ht="12" x14ac:dyDescent="0.2">
      <c r="A428" s="78" t="s">
        <v>853</v>
      </c>
      <c r="B428" s="79" t="s">
        <v>850</v>
      </c>
      <c r="C428" s="15">
        <v>25.54625127913587</v>
      </c>
      <c r="D428" s="402" t="s">
        <v>832</v>
      </c>
      <c r="E428" s="15"/>
      <c r="F428" s="15">
        <v>25.54625127913587</v>
      </c>
      <c r="G428" s="15" t="s">
        <v>1911</v>
      </c>
      <c r="H428" s="15">
        <f t="shared" si="22"/>
        <v>25.54625127913587</v>
      </c>
      <c r="I428" s="357"/>
      <c r="J428" s="363"/>
      <c r="K428" s="15"/>
      <c r="L428" s="155" t="s">
        <v>1806</v>
      </c>
    </row>
    <row r="429" spans="1:12" s="286" customFormat="1" ht="12" x14ac:dyDescent="0.2">
      <c r="A429" s="78" t="s">
        <v>853</v>
      </c>
      <c r="B429" s="79" t="s">
        <v>263</v>
      </c>
      <c r="C429" s="15">
        <v>9.5161796475270037</v>
      </c>
      <c r="D429" s="402" t="s">
        <v>832</v>
      </c>
      <c r="E429" s="15"/>
      <c r="F429" s="15">
        <v>9.5161796475270037</v>
      </c>
      <c r="G429" s="15" t="s">
        <v>1911</v>
      </c>
      <c r="H429" s="15">
        <f t="shared" si="22"/>
        <v>9.5161796475270037</v>
      </c>
      <c r="I429" s="357"/>
      <c r="J429" s="363"/>
      <c r="K429" s="15"/>
      <c r="L429" s="155" t="s">
        <v>1806</v>
      </c>
    </row>
    <row r="430" spans="1:12" s="286" customFormat="1" ht="12" x14ac:dyDescent="0.2">
      <c r="A430" s="78" t="s">
        <v>853</v>
      </c>
      <c r="B430" s="79" t="s">
        <v>851</v>
      </c>
      <c r="C430" s="15">
        <v>10.45439454235361</v>
      </c>
      <c r="D430" s="402" t="s">
        <v>832</v>
      </c>
      <c r="E430" s="15"/>
      <c r="F430" s="15">
        <v>10.45439454235361</v>
      </c>
      <c r="G430" s="15" t="s">
        <v>1911</v>
      </c>
      <c r="H430" s="15">
        <f t="shared" si="22"/>
        <v>10.45439454235361</v>
      </c>
      <c r="I430" s="357"/>
      <c r="J430" s="363"/>
      <c r="K430" s="15"/>
      <c r="L430" s="155" t="s">
        <v>1806</v>
      </c>
    </row>
    <row r="431" spans="1:12" s="286" customFormat="1" ht="12" x14ac:dyDescent="0.2">
      <c r="A431" s="78" t="s">
        <v>853</v>
      </c>
      <c r="B431" s="79" t="s">
        <v>843</v>
      </c>
      <c r="C431" s="15">
        <v>31.349780557134736</v>
      </c>
      <c r="D431" s="402" t="s">
        <v>832</v>
      </c>
      <c r="E431" s="15"/>
      <c r="F431" s="15">
        <v>31.349780557134736</v>
      </c>
      <c r="G431" s="15" t="s">
        <v>1911</v>
      </c>
      <c r="H431" s="15">
        <f t="shared" si="22"/>
        <v>31.349780557134736</v>
      </c>
      <c r="I431" s="357"/>
      <c r="J431" s="363"/>
      <c r="K431" s="15"/>
      <c r="L431" s="155" t="s">
        <v>1806</v>
      </c>
    </row>
    <row r="432" spans="1:12" s="286" customFormat="1" ht="12" x14ac:dyDescent="0.2">
      <c r="A432" s="78" t="s">
        <v>852</v>
      </c>
      <c r="B432" s="79" t="s">
        <v>711</v>
      </c>
      <c r="C432" s="15">
        <v>4.6735060376298794</v>
      </c>
      <c r="D432" s="402" t="s">
        <v>832</v>
      </c>
      <c r="E432" s="15">
        <v>4.6735060376298794</v>
      </c>
      <c r="F432" s="15"/>
      <c r="G432" s="15" t="s">
        <v>1911</v>
      </c>
      <c r="H432" s="15">
        <f t="shared" si="22"/>
        <v>4.6735060376298794</v>
      </c>
      <c r="J432" s="363"/>
      <c r="K432" s="15"/>
      <c r="L432" s="155" t="s">
        <v>1806</v>
      </c>
    </row>
    <row r="433" spans="1:12" s="286" customFormat="1" ht="12" x14ac:dyDescent="0.2">
      <c r="A433" s="78" t="s">
        <v>852</v>
      </c>
      <c r="B433" s="79" t="s">
        <v>767</v>
      </c>
      <c r="C433" s="15">
        <v>39.946064307778713</v>
      </c>
      <c r="D433" s="402">
        <f>C433</f>
        <v>39.946064307778713</v>
      </c>
      <c r="E433" s="15"/>
      <c r="F433" s="395"/>
      <c r="G433" s="17" t="s">
        <v>1912</v>
      </c>
      <c r="H433" s="15"/>
      <c r="I433" s="366">
        <f t="shared" ref="I433:I444" si="23">C433</f>
        <v>39.946064307778713</v>
      </c>
      <c r="J433" s="363"/>
      <c r="K433" s="15"/>
      <c r="L433" s="155" t="s">
        <v>1806</v>
      </c>
    </row>
    <row r="434" spans="1:12" s="286" customFormat="1" ht="12" x14ac:dyDescent="0.2">
      <c r="A434" s="78" t="s">
        <v>852</v>
      </c>
      <c r="B434" s="68" t="s">
        <v>1644</v>
      </c>
      <c r="C434" s="15">
        <v>3.2272016287559677</v>
      </c>
      <c r="D434" s="402" t="s">
        <v>832</v>
      </c>
      <c r="E434" s="15">
        <v>3.2272016287559677</v>
      </c>
      <c r="F434" s="363"/>
      <c r="G434" s="17" t="s">
        <v>1912</v>
      </c>
      <c r="H434" s="15"/>
      <c r="I434" s="366">
        <f t="shared" si="23"/>
        <v>3.2272016287559677</v>
      </c>
      <c r="J434" s="363"/>
      <c r="K434" s="15"/>
      <c r="L434" s="155" t="s">
        <v>1806</v>
      </c>
    </row>
    <row r="435" spans="1:12" s="286" customFormat="1" ht="12" x14ac:dyDescent="0.2">
      <c r="A435" s="78" t="s">
        <v>852</v>
      </c>
      <c r="B435" s="79" t="s">
        <v>762</v>
      </c>
      <c r="C435" s="15">
        <v>15.261749508565011</v>
      </c>
      <c r="D435" s="402" t="s">
        <v>832</v>
      </c>
      <c r="E435" s="15">
        <v>15.261749508565011</v>
      </c>
      <c r="F435" s="363"/>
      <c r="G435" s="17" t="s">
        <v>1912</v>
      </c>
      <c r="H435" s="15"/>
      <c r="I435" s="366">
        <f t="shared" si="23"/>
        <v>15.261749508565011</v>
      </c>
      <c r="J435" s="363"/>
      <c r="K435" s="15"/>
      <c r="L435" s="155" t="s">
        <v>1806</v>
      </c>
    </row>
    <row r="436" spans="1:12" s="286" customFormat="1" ht="12" x14ac:dyDescent="0.2">
      <c r="A436" s="78" t="s">
        <v>852</v>
      </c>
      <c r="B436" s="79" t="s">
        <v>784</v>
      </c>
      <c r="C436" s="15">
        <v>35.456044650379106</v>
      </c>
      <c r="D436" s="402" t="s">
        <v>832</v>
      </c>
      <c r="E436" s="15">
        <v>35.456044650379106</v>
      </c>
      <c r="F436" s="363"/>
      <c r="G436" s="17" t="s">
        <v>1912</v>
      </c>
      <c r="H436" s="15"/>
      <c r="I436" s="366">
        <f t="shared" si="23"/>
        <v>35.456044650379106</v>
      </c>
      <c r="J436" s="363"/>
      <c r="K436" s="15"/>
      <c r="L436" s="155" t="s">
        <v>1806</v>
      </c>
    </row>
    <row r="437" spans="1:12" s="286" customFormat="1" ht="12" x14ac:dyDescent="0.2">
      <c r="A437" s="78" t="s">
        <v>852</v>
      </c>
      <c r="B437" s="79" t="s">
        <v>785</v>
      </c>
      <c r="C437" s="15">
        <v>10.685383319292335</v>
      </c>
      <c r="D437" s="402" t="s">
        <v>832</v>
      </c>
      <c r="E437" s="15">
        <v>10.685383319292335</v>
      </c>
      <c r="F437" s="363"/>
      <c r="G437" s="17" t="s">
        <v>1912</v>
      </c>
      <c r="H437" s="15"/>
      <c r="I437" s="366">
        <f t="shared" si="23"/>
        <v>10.685383319292335</v>
      </c>
      <c r="J437" s="363"/>
      <c r="K437" s="15"/>
      <c r="L437" s="155" t="s">
        <v>1806</v>
      </c>
    </row>
    <row r="438" spans="1:12" s="286" customFormat="1" ht="12" x14ac:dyDescent="0.2">
      <c r="A438" s="78" t="s">
        <v>852</v>
      </c>
      <c r="B438" s="68" t="s">
        <v>1644</v>
      </c>
      <c r="C438" s="15">
        <v>3.8855939342881216</v>
      </c>
      <c r="D438" s="402" t="s">
        <v>832</v>
      </c>
      <c r="E438" s="15">
        <v>3.8855939342881216</v>
      </c>
      <c r="F438" s="363"/>
      <c r="G438" s="17" t="s">
        <v>1912</v>
      </c>
      <c r="H438" s="15"/>
      <c r="I438" s="366">
        <f t="shared" si="23"/>
        <v>3.8855939342881216</v>
      </c>
      <c r="J438" s="363"/>
      <c r="K438" s="15"/>
      <c r="L438" s="155" t="s">
        <v>1806</v>
      </c>
    </row>
    <row r="439" spans="1:12" s="286" customFormat="1" ht="12" x14ac:dyDescent="0.2">
      <c r="A439" s="78" t="s">
        <v>852</v>
      </c>
      <c r="B439" s="79" t="s">
        <v>786</v>
      </c>
      <c r="C439" s="15">
        <v>5.1915852288682949</v>
      </c>
      <c r="D439" s="402" t="s">
        <v>832</v>
      </c>
      <c r="E439" s="15">
        <v>5.1915852288682949</v>
      </c>
      <c r="F439" s="363"/>
      <c r="G439" s="17" t="s">
        <v>1912</v>
      </c>
      <c r="H439" s="15"/>
      <c r="I439" s="366">
        <f t="shared" si="23"/>
        <v>5.1915852288682949</v>
      </c>
      <c r="J439" s="363"/>
      <c r="K439" s="15"/>
      <c r="L439" s="155" t="s">
        <v>1806</v>
      </c>
    </row>
    <row r="440" spans="1:12" s="286" customFormat="1" ht="12" x14ac:dyDescent="0.2">
      <c r="A440" s="78" t="s">
        <v>852</v>
      </c>
      <c r="B440" s="79" t="s">
        <v>787</v>
      </c>
      <c r="C440" s="15">
        <v>3.3675147430497052</v>
      </c>
      <c r="D440" s="402" t="s">
        <v>832</v>
      </c>
      <c r="E440" s="15">
        <v>3.3675147430497052</v>
      </c>
      <c r="F440" s="363"/>
      <c r="G440" s="17" t="s">
        <v>1912</v>
      </c>
      <c r="H440" s="15"/>
      <c r="I440" s="366">
        <f t="shared" si="23"/>
        <v>3.3675147430497052</v>
      </c>
      <c r="J440" s="363"/>
      <c r="K440" s="15"/>
      <c r="L440" s="155" t="s">
        <v>1794</v>
      </c>
    </row>
    <row r="441" spans="1:12" s="286" customFormat="1" ht="12" x14ac:dyDescent="0.2">
      <c r="A441" s="78" t="s">
        <v>852</v>
      </c>
      <c r="B441" s="79" t="s">
        <v>788</v>
      </c>
      <c r="C441" s="15">
        <v>3.5617944397641113</v>
      </c>
      <c r="D441" s="402" t="s">
        <v>832</v>
      </c>
      <c r="E441" s="15">
        <v>3.5617944397641113</v>
      </c>
      <c r="F441" s="363"/>
      <c r="G441" s="17" t="s">
        <v>1912</v>
      </c>
      <c r="H441" s="15"/>
      <c r="I441" s="366">
        <f t="shared" si="23"/>
        <v>3.5617944397641113</v>
      </c>
      <c r="J441" s="363"/>
      <c r="K441" s="15"/>
      <c r="L441" s="155" t="s">
        <v>1794</v>
      </c>
    </row>
    <row r="442" spans="1:12" s="286" customFormat="1" ht="12" x14ac:dyDescent="0.2">
      <c r="A442" s="78" t="s">
        <v>852</v>
      </c>
      <c r="B442" s="79" t="s">
        <v>1636</v>
      </c>
      <c r="C442" s="15">
        <v>14.40907750631845</v>
      </c>
      <c r="D442" s="402" t="s">
        <v>832</v>
      </c>
      <c r="E442" s="15">
        <v>14.40907750631845</v>
      </c>
      <c r="F442" s="363"/>
      <c r="G442" s="17" t="s">
        <v>1912</v>
      </c>
      <c r="H442" s="15"/>
      <c r="I442" s="366">
        <f t="shared" si="23"/>
        <v>14.40907750631845</v>
      </c>
      <c r="J442" s="363"/>
      <c r="K442" s="15"/>
      <c r="L442" s="155" t="s">
        <v>1806</v>
      </c>
    </row>
    <row r="443" spans="1:12" s="286" customFormat="1" ht="12" x14ac:dyDescent="0.2">
      <c r="A443" s="78" t="s">
        <v>852</v>
      </c>
      <c r="B443" s="39" t="s">
        <v>1629</v>
      </c>
      <c r="C443" s="15">
        <v>3.5186211738275763</v>
      </c>
      <c r="D443" s="402"/>
      <c r="F443" s="15">
        <v>3.5186211738275763</v>
      </c>
      <c r="G443" s="17" t="s">
        <v>1912</v>
      </c>
      <c r="H443" s="15"/>
      <c r="I443" s="366">
        <f t="shared" si="23"/>
        <v>3.5186211738275763</v>
      </c>
      <c r="J443" s="363"/>
      <c r="K443" s="15"/>
      <c r="L443" s="155" t="s">
        <v>1794</v>
      </c>
    </row>
    <row r="444" spans="1:12" s="219" customFormat="1" ht="12" x14ac:dyDescent="0.2">
      <c r="A444" s="78" t="s">
        <v>852</v>
      </c>
      <c r="B444" s="82" t="s">
        <v>756</v>
      </c>
      <c r="C444" s="17">
        <v>10.555863521482729</v>
      </c>
      <c r="D444" s="399" t="s">
        <v>832</v>
      </c>
      <c r="E444" s="17">
        <v>10.555863521482729</v>
      </c>
      <c r="F444" s="374"/>
      <c r="G444" s="17" t="s">
        <v>1912</v>
      </c>
      <c r="H444" s="15"/>
      <c r="I444" s="366">
        <f t="shared" si="23"/>
        <v>10.555863521482729</v>
      </c>
      <c r="J444" s="374"/>
      <c r="K444" s="15"/>
      <c r="L444" s="155" t="s">
        <v>1806</v>
      </c>
    </row>
    <row r="445" spans="1:12" s="282" customFormat="1" ht="12" x14ac:dyDescent="0.2">
      <c r="A445" s="71" t="s">
        <v>140</v>
      </c>
      <c r="B445" s="72"/>
      <c r="C445" s="73">
        <f>SUM(C229:C444)</f>
        <v>3556.3494181275119</v>
      </c>
      <c r="D445" s="73">
        <f>SUM(D229:D444)</f>
        <v>286.79928672292755</v>
      </c>
      <c r="E445" s="73">
        <f>SUM(E229:E444)</f>
        <v>2745.1174550453129</v>
      </c>
      <c r="F445" s="73">
        <f>SUM(F229:F444)</f>
        <v>524.43267635927123</v>
      </c>
      <c r="G445" s="73"/>
      <c r="H445" s="73">
        <f>SUM(H229:H444)</f>
        <v>499.55329114280312</v>
      </c>
      <c r="I445" s="73">
        <f>SUM(I229:I444)</f>
        <v>3056.7943612086988</v>
      </c>
      <c r="J445" s="73">
        <f t="shared" ref="J445" si="24">SUM(J229:J444)</f>
        <v>0</v>
      </c>
      <c r="K445" s="73">
        <f>SUM(K229:K444)</f>
        <v>513.23928509449706</v>
      </c>
      <c r="L445" s="157"/>
    </row>
    <row r="446" spans="1:12" ht="12" x14ac:dyDescent="0.2">
      <c r="A446" s="65" t="s">
        <v>1620</v>
      </c>
      <c r="B446" s="66" t="s">
        <v>1621</v>
      </c>
      <c r="C446" s="8" t="s">
        <v>1622</v>
      </c>
      <c r="D446" s="9" t="s">
        <v>655</v>
      </c>
      <c r="E446" s="9" t="s">
        <v>1615</v>
      </c>
      <c r="F446" s="9" t="s">
        <v>1374</v>
      </c>
      <c r="G446" s="9"/>
      <c r="H446" s="383" t="s">
        <v>1913</v>
      </c>
      <c r="I446" s="139" t="s">
        <v>405</v>
      </c>
      <c r="J446" s="361" t="s">
        <v>406</v>
      </c>
      <c r="K446" s="67" t="s">
        <v>404</v>
      </c>
      <c r="L446" s="154" t="s">
        <v>1818</v>
      </c>
    </row>
    <row r="447" spans="1:12" ht="12" x14ac:dyDescent="0.2">
      <c r="A447" s="70" t="s">
        <v>1213</v>
      </c>
      <c r="B447" s="39" t="s">
        <v>413</v>
      </c>
      <c r="C447" s="351">
        <v>112.31</v>
      </c>
      <c r="D447" s="326"/>
      <c r="E447" s="137"/>
      <c r="F447" s="395">
        <v>112.31</v>
      </c>
      <c r="G447" s="15" t="s">
        <v>1911</v>
      </c>
      <c r="H447" s="168">
        <f t="shared" ref="H447:H474" si="25">C447</f>
        <v>112.31</v>
      </c>
      <c r="I447" s="356"/>
      <c r="J447" s="137"/>
      <c r="K447" s="168"/>
      <c r="L447" s="155" t="s">
        <v>1786</v>
      </c>
    </row>
    <row r="448" spans="1:12" ht="12" x14ac:dyDescent="0.2">
      <c r="A448" s="70" t="s">
        <v>1213</v>
      </c>
      <c r="B448" s="39" t="s">
        <v>968</v>
      </c>
      <c r="C448" s="17">
        <v>27.33</v>
      </c>
      <c r="D448" s="399"/>
      <c r="E448" s="137"/>
      <c r="F448" s="17">
        <v>27.33</v>
      </c>
      <c r="G448" s="15" t="s">
        <v>1911</v>
      </c>
      <c r="H448" s="168">
        <f t="shared" si="25"/>
        <v>27.33</v>
      </c>
      <c r="I448" s="356"/>
      <c r="J448" s="137"/>
      <c r="K448" s="144"/>
      <c r="L448" s="155" t="s">
        <v>1786</v>
      </c>
    </row>
    <row r="449" spans="1:12" ht="12" x14ac:dyDescent="0.2">
      <c r="A449" s="70" t="s">
        <v>1213</v>
      </c>
      <c r="B449" s="39" t="s">
        <v>969</v>
      </c>
      <c r="C449" s="17">
        <v>11.04</v>
      </c>
      <c r="D449" s="399"/>
      <c r="E449" s="137"/>
      <c r="F449" s="17">
        <v>11.04</v>
      </c>
      <c r="G449" s="15" t="s">
        <v>1911</v>
      </c>
      <c r="H449" s="168">
        <f t="shared" si="25"/>
        <v>11.04</v>
      </c>
      <c r="I449" s="356"/>
      <c r="J449" s="137"/>
      <c r="K449" s="144"/>
      <c r="L449" s="155" t="s">
        <v>1786</v>
      </c>
    </row>
    <row r="450" spans="1:12" ht="12" x14ac:dyDescent="0.2">
      <c r="A450" s="70" t="s">
        <v>1213</v>
      </c>
      <c r="B450" s="39" t="s">
        <v>970</v>
      </c>
      <c r="C450" s="17">
        <v>6.99</v>
      </c>
      <c r="D450" s="399"/>
      <c r="E450" s="137"/>
      <c r="F450" s="17">
        <v>6.99</v>
      </c>
      <c r="G450" s="15" t="s">
        <v>1911</v>
      </c>
      <c r="H450" s="168">
        <f t="shared" si="25"/>
        <v>6.99</v>
      </c>
      <c r="I450" s="356"/>
      <c r="J450" s="137"/>
      <c r="K450" s="144"/>
      <c r="L450" s="155" t="s">
        <v>1786</v>
      </c>
    </row>
    <row r="451" spans="1:12" ht="12" x14ac:dyDescent="0.2">
      <c r="A451" s="70" t="s">
        <v>1213</v>
      </c>
      <c r="B451" s="39" t="s">
        <v>971</v>
      </c>
      <c r="C451" s="17">
        <v>9.67</v>
      </c>
      <c r="D451" s="399"/>
      <c r="E451" s="137"/>
      <c r="F451" s="17">
        <v>9.67</v>
      </c>
      <c r="G451" s="15" t="s">
        <v>1911</v>
      </c>
      <c r="H451" s="168">
        <f t="shared" si="25"/>
        <v>9.67</v>
      </c>
      <c r="I451" s="356"/>
      <c r="J451" s="137"/>
      <c r="K451" s="144"/>
      <c r="L451" s="155" t="s">
        <v>1786</v>
      </c>
    </row>
    <row r="452" spans="1:12" ht="12" x14ac:dyDescent="0.2">
      <c r="A452" s="70" t="s">
        <v>1213</v>
      </c>
      <c r="B452" s="39" t="s">
        <v>972</v>
      </c>
      <c r="C452" s="17">
        <v>10.6</v>
      </c>
      <c r="D452" s="399"/>
      <c r="E452" s="137"/>
      <c r="F452" s="17">
        <v>10.6</v>
      </c>
      <c r="G452" s="15" t="s">
        <v>1911</v>
      </c>
      <c r="H452" s="168">
        <f t="shared" si="25"/>
        <v>10.6</v>
      </c>
      <c r="I452" s="356"/>
      <c r="J452" s="137"/>
      <c r="K452" s="17"/>
      <c r="L452" s="155" t="s">
        <v>1786</v>
      </c>
    </row>
    <row r="453" spans="1:12" ht="12" x14ac:dyDescent="0.2">
      <c r="A453" s="70" t="s">
        <v>1213</v>
      </c>
      <c r="B453" s="39" t="s">
        <v>973</v>
      </c>
      <c r="C453" s="17">
        <v>9.9</v>
      </c>
      <c r="D453" s="399"/>
      <c r="E453" s="137"/>
      <c r="F453" s="17">
        <v>9.9</v>
      </c>
      <c r="G453" s="15" t="s">
        <v>1911</v>
      </c>
      <c r="H453" s="168">
        <f t="shared" si="25"/>
        <v>9.9</v>
      </c>
      <c r="I453" s="356"/>
      <c r="J453" s="137"/>
      <c r="K453" s="17"/>
      <c r="L453" s="155" t="s">
        <v>1786</v>
      </c>
    </row>
    <row r="454" spans="1:12" ht="12" x14ac:dyDescent="0.2">
      <c r="A454" s="70" t="s">
        <v>1213</v>
      </c>
      <c r="B454" s="39" t="s">
        <v>974</v>
      </c>
      <c r="C454" s="17">
        <v>18.3</v>
      </c>
      <c r="D454" s="399"/>
      <c r="E454" s="137"/>
      <c r="F454" s="17">
        <v>18.3</v>
      </c>
      <c r="G454" s="15" t="s">
        <v>1911</v>
      </c>
      <c r="H454" s="168">
        <f t="shared" si="25"/>
        <v>18.3</v>
      </c>
      <c r="I454" s="356"/>
      <c r="J454" s="137"/>
      <c r="K454" s="144"/>
      <c r="L454" s="155" t="s">
        <v>1786</v>
      </c>
    </row>
    <row r="455" spans="1:12" ht="12" x14ac:dyDescent="0.2">
      <c r="A455" s="70" t="s">
        <v>1213</v>
      </c>
      <c r="B455" s="39" t="s">
        <v>974</v>
      </c>
      <c r="C455" s="17">
        <v>8.2200000000000006</v>
      </c>
      <c r="D455" s="399"/>
      <c r="E455" s="412"/>
      <c r="F455" s="17">
        <v>8.2200000000000006</v>
      </c>
      <c r="G455" s="15" t="s">
        <v>1911</v>
      </c>
      <c r="H455" s="168">
        <f t="shared" si="25"/>
        <v>8.2200000000000006</v>
      </c>
      <c r="I455" s="356"/>
      <c r="J455" s="137"/>
      <c r="K455" s="144"/>
      <c r="L455" s="155" t="s">
        <v>1786</v>
      </c>
    </row>
    <row r="456" spans="1:12" ht="12" x14ac:dyDescent="0.2">
      <c r="A456" s="70" t="s">
        <v>1213</v>
      </c>
      <c r="B456" s="39" t="s">
        <v>1644</v>
      </c>
      <c r="C456" s="17">
        <v>3.48</v>
      </c>
      <c r="D456" s="17"/>
      <c r="E456" s="412"/>
      <c r="F456" s="17">
        <v>3.48</v>
      </c>
      <c r="G456" s="15" t="s">
        <v>1911</v>
      </c>
      <c r="H456" s="168">
        <f t="shared" si="25"/>
        <v>3.48</v>
      </c>
      <c r="I456" s="356"/>
      <c r="J456" s="137"/>
      <c r="K456" s="144"/>
      <c r="L456" s="155" t="s">
        <v>1794</v>
      </c>
    </row>
    <row r="457" spans="1:12" ht="12" x14ac:dyDescent="0.2">
      <c r="A457" s="70" t="s">
        <v>1213</v>
      </c>
      <c r="B457" s="39" t="s">
        <v>976</v>
      </c>
      <c r="C457" s="17">
        <v>25.76</v>
      </c>
      <c r="D457" s="137"/>
      <c r="E457" s="137"/>
      <c r="F457" s="17">
        <v>25.76</v>
      </c>
      <c r="G457" s="15" t="s">
        <v>1911</v>
      </c>
      <c r="H457" s="168">
        <f t="shared" si="25"/>
        <v>25.76</v>
      </c>
      <c r="I457" s="356"/>
      <c r="J457" s="137"/>
      <c r="K457" s="144"/>
      <c r="L457" s="155" t="s">
        <v>1786</v>
      </c>
    </row>
    <row r="458" spans="1:12" ht="12" x14ac:dyDescent="0.2">
      <c r="A458" s="70" t="s">
        <v>1213</v>
      </c>
      <c r="B458" s="39" t="s">
        <v>977</v>
      </c>
      <c r="C458" s="17">
        <v>6.49</v>
      </c>
      <c r="D458" s="137"/>
      <c r="E458" s="137"/>
      <c r="F458" s="17">
        <v>6.49</v>
      </c>
      <c r="G458" s="15" t="s">
        <v>1911</v>
      </c>
      <c r="H458" s="168">
        <f t="shared" si="25"/>
        <v>6.49</v>
      </c>
      <c r="I458" s="356"/>
      <c r="J458" s="137"/>
      <c r="K458" s="144"/>
      <c r="L458" s="155" t="s">
        <v>1786</v>
      </c>
    </row>
    <row r="459" spans="1:12" ht="12" x14ac:dyDescent="0.2">
      <c r="A459" s="70" t="s">
        <v>1213</v>
      </c>
      <c r="B459" s="39" t="s">
        <v>978</v>
      </c>
      <c r="C459" s="17">
        <v>10.808999999999999</v>
      </c>
      <c r="D459" s="137"/>
      <c r="E459" s="137"/>
      <c r="F459" s="17">
        <v>10.808999999999999</v>
      </c>
      <c r="G459" s="15" t="s">
        <v>1911</v>
      </c>
      <c r="H459" s="168">
        <f t="shared" si="25"/>
        <v>10.808999999999999</v>
      </c>
      <c r="I459" s="356"/>
      <c r="J459" s="137"/>
      <c r="K459" s="144"/>
      <c r="L459" s="155" t="s">
        <v>1786</v>
      </c>
    </row>
    <row r="460" spans="1:12" ht="12" x14ac:dyDescent="0.2">
      <c r="A460" s="70" t="s">
        <v>1213</v>
      </c>
      <c r="B460" s="39" t="s">
        <v>303</v>
      </c>
      <c r="C460" s="17">
        <v>17.170000000000002</v>
      </c>
      <c r="D460" s="137"/>
      <c r="E460" s="137"/>
      <c r="F460" s="17">
        <v>17.170000000000002</v>
      </c>
      <c r="G460" s="15" t="s">
        <v>1911</v>
      </c>
      <c r="H460" s="168">
        <f t="shared" si="25"/>
        <v>17.170000000000002</v>
      </c>
      <c r="I460" s="356"/>
      <c r="J460" s="137"/>
      <c r="K460" s="144"/>
      <c r="L460" s="155" t="s">
        <v>1786</v>
      </c>
    </row>
    <row r="461" spans="1:12" ht="12" x14ac:dyDescent="0.2">
      <c r="A461" s="70" t="s">
        <v>1213</v>
      </c>
      <c r="B461" s="39" t="s">
        <v>1644</v>
      </c>
      <c r="C461" s="17">
        <v>2.67</v>
      </c>
      <c r="D461" s="17"/>
      <c r="E461" s="137"/>
      <c r="F461" s="17">
        <v>2.67</v>
      </c>
      <c r="G461" s="15" t="s">
        <v>1911</v>
      </c>
      <c r="H461" s="168">
        <f t="shared" si="25"/>
        <v>2.67</v>
      </c>
      <c r="I461" s="356"/>
      <c r="J461" s="137"/>
      <c r="K461" s="144"/>
      <c r="L461" s="155" t="s">
        <v>1794</v>
      </c>
    </row>
    <row r="462" spans="1:12" ht="12" x14ac:dyDescent="0.2">
      <c r="A462" s="70" t="s">
        <v>1213</v>
      </c>
      <c r="B462" s="39" t="s">
        <v>1184</v>
      </c>
      <c r="C462" s="17">
        <v>2.4700000000000002</v>
      </c>
      <c r="D462" s="17"/>
      <c r="E462" s="137"/>
      <c r="F462" s="17">
        <v>2.4700000000000002</v>
      </c>
      <c r="G462" s="15" t="s">
        <v>1911</v>
      </c>
      <c r="H462" s="168">
        <f t="shared" si="25"/>
        <v>2.4700000000000002</v>
      </c>
      <c r="I462" s="356"/>
      <c r="J462" s="137"/>
      <c r="K462" s="144"/>
      <c r="L462" s="155" t="s">
        <v>1794</v>
      </c>
    </row>
    <row r="463" spans="1:12" ht="12" x14ac:dyDescent="0.2">
      <c r="A463" s="70" t="s">
        <v>1213</v>
      </c>
      <c r="B463" s="39" t="s">
        <v>1186</v>
      </c>
      <c r="C463" s="17">
        <v>5.24</v>
      </c>
      <c r="D463" s="17"/>
      <c r="E463" s="137"/>
      <c r="F463" s="17">
        <v>5.24</v>
      </c>
      <c r="G463" s="15" t="s">
        <v>1911</v>
      </c>
      <c r="H463" s="168">
        <f t="shared" si="25"/>
        <v>5.24</v>
      </c>
      <c r="I463" s="356"/>
      <c r="J463" s="137"/>
      <c r="K463" s="144"/>
      <c r="L463" s="155" t="s">
        <v>1794</v>
      </c>
    </row>
    <row r="464" spans="1:12" ht="12" x14ac:dyDescent="0.2">
      <c r="A464" s="20" t="s">
        <v>1213</v>
      </c>
      <c r="B464" s="68" t="s">
        <v>1674</v>
      </c>
      <c r="C464" s="17">
        <v>10.46</v>
      </c>
      <c r="D464" s="137"/>
      <c r="E464" s="137"/>
      <c r="F464" s="17">
        <v>10.46</v>
      </c>
      <c r="G464" s="15" t="s">
        <v>1911</v>
      </c>
      <c r="H464" s="168">
        <f t="shared" si="25"/>
        <v>10.46</v>
      </c>
      <c r="I464" s="356"/>
      <c r="J464" s="137"/>
      <c r="K464" s="144"/>
      <c r="L464" s="155" t="s">
        <v>1786</v>
      </c>
    </row>
    <row r="465" spans="1:13" ht="12" x14ac:dyDescent="0.2">
      <c r="A465" s="20" t="s">
        <v>1213</v>
      </c>
      <c r="B465" s="68" t="s">
        <v>1674</v>
      </c>
      <c r="C465" s="17">
        <v>9.33</v>
      </c>
      <c r="D465" s="137"/>
      <c r="E465" s="137"/>
      <c r="F465" s="17">
        <v>9.33</v>
      </c>
      <c r="G465" s="15" t="s">
        <v>1911</v>
      </c>
      <c r="H465" s="168">
        <f t="shared" si="25"/>
        <v>9.33</v>
      </c>
      <c r="I465" s="356"/>
      <c r="J465" s="137"/>
      <c r="K465" s="144"/>
      <c r="L465" s="155" t="s">
        <v>1786</v>
      </c>
    </row>
    <row r="466" spans="1:13" ht="12" x14ac:dyDescent="0.2">
      <c r="A466" s="20" t="s">
        <v>1213</v>
      </c>
      <c r="B466" s="68" t="s">
        <v>1674</v>
      </c>
      <c r="C466" s="17">
        <v>7.74</v>
      </c>
      <c r="D466" s="137"/>
      <c r="E466" s="137"/>
      <c r="F466" s="17">
        <v>7.74</v>
      </c>
      <c r="G466" s="15" t="s">
        <v>1911</v>
      </c>
      <c r="H466" s="168">
        <f t="shared" si="25"/>
        <v>7.74</v>
      </c>
      <c r="I466" s="356"/>
      <c r="J466" s="137"/>
      <c r="K466" s="144"/>
      <c r="L466" s="155" t="s">
        <v>1786</v>
      </c>
    </row>
    <row r="467" spans="1:13" ht="12" x14ac:dyDescent="0.2">
      <c r="A467" s="20" t="s">
        <v>1213</v>
      </c>
      <c r="B467" s="68" t="s">
        <v>1839</v>
      </c>
      <c r="C467" s="17">
        <v>16.39</v>
      </c>
      <c r="D467" s="137"/>
      <c r="E467" s="137"/>
      <c r="F467" s="17">
        <v>16.39</v>
      </c>
      <c r="G467" s="15" t="s">
        <v>1911</v>
      </c>
      <c r="H467" s="168">
        <f t="shared" si="25"/>
        <v>16.39</v>
      </c>
      <c r="I467" s="356"/>
      <c r="J467" s="137"/>
      <c r="K467" s="144"/>
      <c r="L467" s="155" t="s">
        <v>1786</v>
      </c>
      <c r="M467" s="322"/>
    </row>
    <row r="468" spans="1:13" ht="12" x14ac:dyDescent="0.2">
      <c r="A468" s="70" t="s">
        <v>1213</v>
      </c>
      <c r="B468" s="39" t="s">
        <v>1838</v>
      </c>
      <c r="C468" s="17">
        <v>10.85</v>
      </c>
      <c r="D468" s="137"/>
      <c r="E468" s="137"/>
      <c r="F468" s="17">
        <v>10.85</v>
      </c>
      <c r="G468" s="15" t="s">
        <v>1911</v>
      </c>
      <c r="H468" s="168">
        <f t="shared" si="25"/>
        <v>10.85</v>
      </c>
      <c r="I468" s="356"/>
      <c r="J468" s="137"/>
      <c r="K468" s="17"/>
      <c r="L468" s="155" t="s">
        <v>1786</v>
      </c>
      <c r="M468" s="322"/>
    </row>
    <row r="469" spans="1:13" ht="12" x14ac:dyDescent="0.2">
      <c r="A469" s="70" t="s">
        <v>1213</v>
      </c>
      <c r="B469" s="39" t="s">
        <v>975</v>
      </c>
      <c r="C469" s="17">
        <v>27.02</v>
      </c>
      <c r="D469" s="137"/>
      <c r="E469" s="137"/>
      <c r="F469" s="17">
        <v>27.02</v>
      </c>
      <c r="G469" s="15" t="s">
        <v>1911</v>
      </c>
      <c r="H469" s="168">
        <f t="shared" si="25"/>
        <v>27.02</v>
      </c>
      <c r="I469" s="356"/>
      <c r="J469" s="137"/>
      <c r="K469" s="17"/>
      <c r="L469" s="155" t="s">
        <v>1786</v>
      </c>
      <c r="M469" s="284"/>
    </row>
    <row r="470" spans="1:13" ht="12" x14ac:dyDescent="0.2">
      <c r="A470" s="70" t="s">
        <v>1194</v>
      </c>
      <c r="B470" s="39" t="s">
        <v>1840</v>
      </c>
      <c r="C470" s="17">
        <v>8.6999999999999993</v>
      </c>
      <c r="D470" s="137"/>
      <c r="E470" s="137"/>
      <c r="F470" s="17">
        <v>8.6999999999999993</v>
      </c>
      <c r="G470" s="15" t="s">
        <v>1911</v>
      </c>
      <c r="H470" s="319">
        <f t="shared" si="25"/>
        <v>8.6999999999999993</v>
      </c>
      <c r="I470" s="356"/>
      <c r="J470" s="137"/>
      <c r="K470" s="17"/>
      <c r="L470" s="155"/>
      <c r="M470" s="322"/>
    </row>
    <row r="471" spans="1:13" ht="12" x14ac:dyDescent="0.2">
      <c r="A471" s="70" t="s">
        <v>1213</v>
      </c>
      <c r="B471" s="39" t="s">
        <v>979</v>
      </c>
      <c r="C471" s="17">
        <v>51.02</v>
      </c>
      <c r="D471" s="137"/>
      <c r="E471" s="137"/>
      <c r="F471" s="17">
        <v>51.02</v>
      </c>
      <c r="G471" s="15" t="s">
        <v>1911</v>
      </c>
      <c r="H471" s="168">
        <f t="shared" si="25"/>
        <v>51.02</v>
      </c>
      <c r="I471" s="356"/>
      <c r="J471" s="137"/>
      <c r="K471" s="144"/>
      <c r="L471" s="155" t="s">
        <v>1786</v>
      </c>
    </row>
    <row r="472" spans="1:13" ht="12" x14ac:dyDescent="0.2">
      <c r="A472" s="70" t="s">
        <v>1213</v>
      </c>
      <c r="B472" s="39" t="s">
        <v>1118</v>
      </c>
      <c r="C472" s="17">
        <v>83.63</v>
      </c>
      <c r="D472" s="137"/>
      <c r="E472" s="137"/>
      <c r="F472" s="17">
        <v>83.63</v>
      </c>
      <c r="G472" s="15" t="s">
        <v>1911</v>
      </c>
      <c r="H472" s="168">
        <f t="shared" si="25"/>
        <v>83.63</v>
      </c>
      <c r="I472" s="356"/>
      <c r="J472" s="137"/>
      <c r="K472" s="144"/>
      <c r="L472" s="155" t="s">
        <v>1786</v>
      </c>
    </row>
    <row r="473" spans="1:13" ht="12" x14ac:dyDescent="0.2">
      <c r="A473" s="70" t="s">
        <v>1213</v>
      </c>
      <c r="B473" s="39" t="s">
        <v>980</v>
      </c>
      <c r="C473" s="17">
        <v>1.57</v>
      </c>
      <c r="D473" s="17"/>
      <c r="E473" s="137"/>
      <c r="F473" s="17">
        <v>1.57</v>
      </c>
      <c r="G473" s="15" t="s">
        <v>1911</v>
      </c>
      <c r="H473" s="168">
        <f t="shared" si="25"/>
        <v>1.57</v>
      </c>
      <c r="I473" s="356"/>
      <c r="J473" s="137"/>
      <c r="K473" s="17"/>
      <c r="L473" s="155" t="s">
        <v>1794</v>
      </c>
    </row>
    <row r="474" spans="1:13" ht="12" x14ac:dyDescent="0.2">
      <c r="A474" s="70" t="s">
        <v>1213</v>
      </c>
      <c r="B474" s="39" t="s">
        <v>981</v>
      </c>
      <c r="C474" s="17">
        <v>4.03</v>
      </c>
      <c r="D474" s="137"/>
      <c r="E474" s="137"/>
      <c r="F474" s="17">
        <v>4.03</v>
      </c>
      <c r="G474" s="15" t="s">
        <v>1911</v>
      </c>
      <c r="H474" s="168">
        <f t="shared" si="25"/>
        <v>4.03</v>
      </c>
      <c r="I474" s="356"/>
      <c r="J474" s="137"/>
      <c r="K474" s="17"/>
      <c r="L474" s="155" t="s">
        <v>1786</v>
      </c>
    </row>
    <row r="475" spans="1:13" s="282" customFormat="1" ht="12" x14ac:dyDescent="0.2">
      <c r="A475" s="71" t="s">
        <v>140</v>
      </c>
      <c r="B475" s="72"/>
      <c r="C475" s="73">
        <f>SUM(C447:C474)</f>
        <v>519.18899999999996</v>
      </c>
      <c r="D475" s="73">
        <f t="shared" ref="D475:F475" si="26">SUM(D447:D474)</f>
        <v>0</v>
      </c>
      <c r="E475" s="73">
        <f t="shared" si="26"/>
        <v>0</v>
      </c>
      <c r="F475" s="73">
        <f t="shared" si="26"/>
        <v>519.18899999999996</v>
      </c>
      <c r="G475" s="73"/>
      <c r="H475" s="73">
        <f>SUM(H447:H474)</f>
        <v>519.18899999999996</v>
      </c>
      <c r="I475" s="73">
        <f t="shared" ref="I475:J475" si="27">SUM(I447:I474)</f>
        <v>0</v>
      </c>
      <c r="J475" s="73">
        <f t="shared" si="27"/>
        <v>0</v>
      </c>
      <c r="K475" s="73">
        <f>SUM(K447:K474)</f>
        <v>0</v>
      </c>
      <c r="L475" s="157"/>
    </row>
    <row r="476" spans="1:13" ht="12" x14ac:dyDescent="0.2">
      <c r="A476" s="65" t="s">
        <v>1620</v>
      </c>
      <c r="B476" s="66" t="s">
        <v>1621</v>
      </c>
      <c r="C476" s="8" t="s">
        <v>1622</v>
      </c>
      <c r="D476" s="9" t="s">
        <v>655</v>
      </c>
      <c r="E476" s="9" t="s">
        <v>1615</v>
      </c>
      <c r="F476" s="9" t="s">
        <v>1374</v>
      </c>
      <c r="G476" s="9" t="s">
        <v>1914</v>
      </c>
      <c r="H476" s="383" t="s">
        <v>1913</v>
      </c>
      <c r="I476" s="139" t="s">
        <v>405</v>
      </c>
      <c r="J476" s="361" t="s">
        <v>406</v>
      </c>
      <c r="K476" s="67" t="s">
        <v>404</v>
      </c>
      <c r="L476" s="154" t="s">
        <v>1818</v>
      </c>
    </row>
    <row r="477" spans="1:13" ht="12" x14ac:dyDescent="0.2">
      <c r="A477" s="70" t="s">
        <v>1207</v>
      </c>
      <c r="B477" s="39" t="s">
        <v>413</v>
      </c>
      <c r="C477" s="168">
        <v>68.64</v>
      </c>
      <c r="D477" s="137"/>
      <c r="E477" s="137"/>
      <c r="F477" s="395">
        <v>68.64</v>
      </c>
      <c r="G477" s="15" t="s">
        <v>1911</v>
      </c>
      <c r="H477" s="168">
        <f t="shared" ref="H477:H503" si="28">C477</f>
        <v>68.64</v>
      </c>
      <c r="I477" s="356"/>
      <c r="J477" s="382"/>
      <c r="K477" s="168"/>
      <c r="L477" s="155" t="s">
        <v>1786</v>
      </c>
    </row>
    <row r="478" spans="1:13" ht="12" x14ac:dyDescent="0.2">
      <c r="A478" s="70" t="s">
        <v>1207</v>
      </c>
      <c r="B478" s="39" t="s">
        <v>1629</v>
      </c>
      <c r="C478" s="17">
        <v>2.7</v>
      </c>
      <c r="D478" s="137"/>
      <c r="E478" s="137"/>
      <c r="F478" s="17">
        <v>2.7</v>
      </c>
      <c r="G478" s="15" t="s">
        <v>1911</v>
      </c>
      <c r="H478" s="168">
        <f t="shared" si="28"/>
        <v>2.7</v>
      </c>
      <c r="I478" s="356"/>
      <c r="J478" s="137"/>
      <c r="K478" s="144"/>
      <c r="L478" s="155" t="s">
        <v>1794</v>
      </c>
    </row>
    <row r="479" spans="1:13" ht="12" x14ac:dyDescent="0.2">
      <c r="A479" s="70" t="s">
        <v>1207</v>
      </c>
      <c r="B479" s="39" t="s">
        <v>856</v>
      </c>
      <c r="C479" s="17">
        <v>23.65</v>
      </c>
      <c r="D479" s="137"/>
      <c r="E479" s="137"/>
      <c r="F479" s="17">
        <v>23.65</v>
      </c>
      <c r="G479" s="15" t="s">
        <v>1911</v>
      </c>
      <c r="H479" s="168">
        <f t="shared" si="28"/>
        <v>23.65</v>
      </c>
      <c r="I479" s="356"/>
      <c r="J479" s="137"/>
      <c r="K479" s="144"/>
      <c r="L479" s="155" t="s">
        <v>1786</v>
      </c>
    </row>
    <row r="480" spans="1:13" ht="12" x14ac:dyDescent="0.2">
      <c r="A480" s="70" t="s">
        <v>1207</v>
      </c>
      <c r="B480" s="68" t="s">
        <v>1760</v>
      </c>
      <c r="C480" s="17">
        <v>17.829999999999998</v>
      </c>
      <c r="D480" s="137"/>
      <c r="E480" s="137"/>
      <c r="F480" s="17">
        <v>17.829999999999998</v>
      </c>
      <c r="G480" s="15" t="s">
        <v>1911</v>
      </c>
      <c r="H480" s="168">
        <f t="shared" si="28"/>
        <v>17.829999999999998</v>
      </c>
      <c r="I480" s="356"/>
      <c r="J480" s="137"/>
      <c r="K480" s="144"/>
      <c r="L480" s="155" t="s">
        <v>1786</v>
      </c>
    </row>
    <row r="481" spans="1:12" ht="12" x14ac:dyDescent="0.2">
      <c r="A481" s="70" t="s">
        <v>1207</v>
      </c>
      <c r="B481" s="39" t="s">
        <v>1186</v>
      </c>
      <c r="C481" s="17">
        <v>7.39</v>
      </c>
      <c r="D481" s="17"/>
      <c r="E481" s="137"/>
      <c r="F481" s="17">
        <v>7.39</v>
      </c>
      <c r="G481" s="15" t="s">
        <v>1911</v>
      </c>
      <c r="H481" s="168">
        <f t="shared" si="28"/>
        <v>7.39</v>
      </c>
      <c r="I481" s="356"/>
      <c r="J481" s="137"/>
      <c r="K481" s="17"/>
      <c r="L481" s="155" t="s">
        <v>1794</v>
      </c>
    </row>
    <row r="482" spans="1:12" ht="12" x14ac:dyDescent="0.2">
      <c r="A482" s="70" t="s">
        <v>1207</v>
      </c>
      <c r="B482" s="39" t="s">
        <v>1184</v>
      </c>
      <c r="C482" s="17">
        <v>7.39</v>
      </c>
      <c r="D482" s="17"/>
      <c r="E482" s="137"/>
      <c r="F482" s="17">
        <v>7.39</v>
      </c>
      <c r="G482" s="15" t="s">
        <v>1911</v>
      </c>
      <c r="H482" s="168">
        <f t="shared" si="28"/>
        <v>7.39</v>
      </c>
      <c r="I482" s="356"/>
      <c r="J482" s="137"/>
      <c r="K482" s="17"/>
      <c r="L482" s="155" t="s">
        <v>1794</v>
      </c>
    </row>
    <row r="483" spans="1:12" ht="12" x14ac:dyDescent="0.2">
      <c r="A483" s="70" t="s">
        <v>1207</v>
      </c>
      <c r="B483" s="68" t="s">
        <v>1762</v>
      </c>
      <c r="C483" s="17">
        <v>25.17</v>
      </c>
      <c r="D483" s="137"/>
      <c r="E483" s="137"/>
      <c r="F483" s="17">
        <v>25.17</v>
      </c>
      <c r="G483" s="15" t="s">
        <v>1911</v>
      </c>
      <c r="H483" s="168">
        <f t="shared" si="28"/>
        <v>25.17</v>
      </c>
      <c r="I483" s="356"/>
      <c r="J483" s="137"/>
      <c r="K483" s="144"/>
      <c r="L483" s="155" t="s">
        <v>1794</v>
      </c>
    </row>
    <row r="484" spans="1:12" ht="12" x14ac:dyDescent="0.2">
      <c r="A484" s="70" t="s">
        <v>1207</v>
      </c>
      <c r="B484" s="68" t="s">
        <v>1761</v>
      </c>
      <c r="C484" s="17">
        <v>16.260000000000002</v>
      </c>
      <c r="D484" s="137"/>
      <c r="E484" s="137"/>
      <c r="F484" s="17">
        <v>16.260000000000002</v>
      </c>
      <c r="G484" s="15" t="s">
        <v>1911</v>
      </c>
      <c r="H484" s="168">
        <f t="shared" si="28"/>
        <v>16.260000000000002</v>
      </c>
      <c r="I484" s="356"/>
      <c r="J484" s="137"/>
      <c r="K484" s="144"/>
      <c r="L484" s="155" t="s">
        <v>1786</v>
      </c>
    </row>
    <row r="485" spans="1:12" ht="12" x14ac:dyDescent="0.2">
      <c r="A485" s="70" t="s">
        <v>1207</v>
      </c>
      <c r="B485" s="39" t="s">
        <v>1629</v>
      </c>
      <c r="C485" s="17">
        <v>2.7</v>
      </c>
      <c r="D485" s="137"/>
      <c r="E485" s="137"/>
      <c r="F485" s="17">
        <v>2.7</v>
      </c>
      <c r="G485" s="15" t="s">
        <v>1911</v>
      </c>
      <c r="H485" s="168">
        <f t="shared" si="28"/>
        <v>2.7</v>
      </c>
      <c r="I485" s="356"/>
      <c r="J485" s="137"/>
      <c r="K485" s="144"/>
      <c r="L485" s="155" t="s">
        <v>1786</v>
      </c>
    </row>
    <row r="486" spans="1:12" ht="12" x14ac:dyDescent="0.2">
      <c r="A486" s="70" t="s">
        <v>1207</v>
      </c>
      <c r="B486" s="39" t="s">
        <v>1420</v>
      </c>
      <c r="C486" s="17">
        <v>6.15</v>
      </c>
      <c r="D486" s="137"/>
      <c r="E486" s="137"/>
      <c r="F486" s="17">
        <v>6.15</v>
      </c>
      <c r="G486" s="15" t="s">
        <v>1911</v>
      </c>
      <c r="H486" s="168">
        <f t="shared" si="28"/>
        <v>6.15</v>
      </c>
      <c r="I486" s="356"/>
      <c r="J486" s="137"/>
      <c r="K486" s="144"/>
      <c r="L486" s="155" t="s">
        <v>1786</v>
      </c>
    </row>
    <row r="487" spans="1:12" ht="11.25" customHeight="1" x14ac:dyDescent="0.2">
      <c r="A487" s="70" t="s">
        <v>1207</v>
      </c>
      <c r="B487" s="39" t="s">
        <v>1421</v>
      </c>
      <c r="C487" s="17">
        <v>6.15</v>
      </c>
      <c r="D487" s="137"/>
      <c r="E487" s="137"/>
      <c r="F487" s="17">
        <v>6.15</v>
      </c>
      <c r="G487" s="15" t="s">
        <v>1911</v>
      </c>
      <c r="H487" s="168">
        <f t="shared" si="28"/>
        <v>6.15</v>
      </c>
      <c r="I487" s="356"/>
      <c r="J487" s="137"/>
      <c r="K487" s="144"/>
      <c r="L487" s="155" t="s">
        <v>1786</v>
      </c>
    </row>
    <row r="488" spans="1:12" ht="12" x14ac:dyDescent="0.2">
      <c r="A488" s="70" t="s">
        <v>1207</v>
      </c>
      <c r="B488" s="39" t="s">
        <v>825</v>
      </c>
      <c r="C488" s="17">
        <v>23.51</v>
      </c>
      <c r="D488" s="137"/>
      <c r="E488" s="137"/>
      <c r="F488" s="17">
        <v>23.51</v>
      </c>
      <c r="G488" s="15" t="s">
        <v>1911</v>
      </c>
      <c r="H488" s="168">
        <f t="shared" si="28"/>
        <v>23.51</v>
      </c>
      <c r="I488" s="356"/>
      <c r="J488" s="137"/>
      <c r="K488" s="144"/>
      <c r="L488" s="155" t="s">
        <v>1786</v>
      </c>
    </row>
    <row r="489" spans="1:12" ht="12" x14ac:dyDescent="0.2">
      <c r="A489" s="70" t="s">
        <v>1207</v>
      </c>
      <c r="B489" s="39" t="s">
        <v>681</v>
      </c>
      <c r="C489" s="17">
        <v>4.72</v>
      </c>
      <c r="D489" s="137"/>
      <c r="E489" s="137"/>
      <c r="F489" s="17">
        <v>4.72</v>
      </c>
      <c r="G489" s="15" t="s">
        <v>1911</v>
      </c>
      <c r="H489" s="168">
        <f t="shared" si="28"/>
        <v>4.72</v>
      </c>
      <c r="I489" s="356"/>
      <c r="J489" s="137"/>
      <c r="K489" s="144"/>
      <c r="L489" s="155" t="s">
        <v>1786</v>
      </c>
    </row>
    <row r="490" spans="1:12" ht="12" x14ac:dyDescent="0.2">
      <c r="A490" s="70" t="s">
        <v>1207</v>
      </c>
      <c r="B490" s="39" t="s">
        <v>1030</v>
      </c>
      <c r="C490" s="17">
        <v>11.11</v>
      </c>
      <c r="D490" s="137"/>
      <c r="E490" s="137"/>
      <c r="F490" s="17">
        <v>11.11</v>
      </c>
      <c r="G490" s="15" t="s">
        <v>1911</v>
      </c>
      <c r="H490" s="168">
        <f t="shared" si="28"/>
        <v>11.11</v>
      </c>
      <c r="I490" s="356"/>
      <c r="J490" s="137"/>
      <c r="K490" s="144"/>
      <c r="L490" s="155" t="s">
        <v>1786</v>
      </c>
    </row>
    <row r="491" spans="1:12" ht="12" x14ac:dyDescent="0.2">
      <c r="A491" s="70" t="s">
        <v>1207</v>
      </c>
      <c r="B491" s="39" t="s">
        <v>855</v>
      </c>
      <c r="C491" s="17">
        <v>25.87</v>
      </c>
      <c r="D491" s="137"/>
      <c r="E491" s="137"/>
      <c r="F491" s="17">
        <v>25.87</v>
      </c>
      <c r="G491" s="15" t="s">
        <v>1911</v>
      </c>
      <c r="H491" s="168">
        <f t="shared" si="28"/>
        <v>25.87</v>
      </c>
      <c r="I491" s="356"/>
      <c r="J491" s="137"/>
      <c r="K491" s="144"/>
      <c r="L491" s="155" t="s">
        <v>1786</v>
      </c>
    </row>
    <row r="492" spans="1:12" ht="12" x14ac:dyDescent="0.2">
      <c r="A492" s="70" t="s">
        <v>1207</v>
      </c>
      <c r="B492" s="39" t="s">
        <v>1338</v>
      </c>
      <c r="C492" s="17">
        <v>17.829999999999998</v>
      </c>
      <c r="D492" s="137"/>
      <c r="E492" s="137"/>
      <c r="F492" s="17">
        <v>17.829999999999998</v>
      </c>
      <c r="G492" s="15" t="s">
        <v>1911</v>
      </c>
      <c r="H492" s="168">
        <f t="shared" si="28"/>
        <v>17.829999999999998</v>
      </c>
      <c r="I492" s="356"/>
      <c r="J492" s="137"/>
      <c r="K492" s="144"/>
      <c r="L492" s="155" t="s">
        <v>1786</v>
      </c>
    </row>
    <row r="493" spans="1:12" ht="12" x14ac:dyDescent="0.2">
      <c r="A493" s="70" t="s">
        <v>1207</v>
      </c>
      <c r="B493" s="39" t="s">
        <v>1655</v>
      </c>
      <c r="C493" s="17">
        <v>3.95</v>
      </c>
      <c r="D493" s="137"/>
      <c r="E493" s="137"/>
      <c r="F493" s="17">
        <v>3.95</v>
      </c>
      <c r="G493" s="15" t="s">
        <v>1911</v>
      </c>
      <c r="H493" s="168">
        <f t="shared" si="28"/>
        <v>3.95</v>
      </c>
      <c r="I493" s="356"/>
      <c r="J493" s="137"/>
      <c r="K493" s="144"/>
      <c r="L493" s="155" t="s">
        <v>1786</v>
      </c>
    </row>
    <row r="494" spans="1:12" ht="12" x14ac:dyDescent="0.2">
      <c r="A494" s="70" t="s">
        <v>1207</v>
      </c>
      <c r="B494" s="39" t="s">
        <v>824</v>
      </c>
      <c r="C494" s="17">
        <v>61.29</v>
      </c>
      <c r="D494" s="137"/>
      <c r="E494" s="137"/>
      <c r="F494" s="17">
        <v>61.29</v>
      </c>
      <c r="G494" s="15" t="s">
        <v>1911</v>
      </c>
      <c r="H494" s="168">
        <f t="shared" si="28"/>
        <v>61.29</v>
      </c>
      <c r="I494" s="356"/>
      <c r="J494" s="137"/>
      <c r="K494" s="144"/>
      <c r="L494" s="155" t="s">
        <v>1786</v>
      </c>
    </row>
    <row r="495" spans="1:12" ht="12" x14ac:dyDescent="0.2">
      <c r="A495" s="70" t="s">
        <v>1207</v>
      </c>
      <c r="B495" s="39" t="s">
        <v>1341</v>
      </c>
      <c r="C495" s="17">
        <v>16.71</v>
      </c>
      <c r="D495" s="137"/>
      <c r="E495" s="137"/>
      <c r="F495" s="17">
        <v>16.71</v>
      </c>
      <c r="G495" s="15" t="s">
        <v>1911</v>
      </c>
      <c r="H495" s="168">
        <f t="shared" si="28"/>
        <v>16.71</v>
      </c>
      <c r="I495" s="356"/>
      <c r="J495" s="137"/>
      <c r="K495" s="144"/>
      <c r="L495" s="155" t="s">
        <v>1786</v>
      </c>
    </row>
    <row r="496" spans="1:12" ht="12" x14ac:dyDescent="0.2">
      <c r="A496" s="70" t="s">
        <v>1207</v>
      </c>
      <c r="B496" s="39" t="s">
        <v>1624</v>
      </c>
      <c r="C496" s="17">
        <v>4.55</v>
      </c>
      <c r="D496" s="137"/>
      <c r="E496" s="137"/>
      <c r="F496" s="17">
        <v>4.55</v>
      </c>
      <c r="G496" s="15" t="s">
        <v>1911</v>
      </c>
      <c r="H496" s="168">
        <f t="shared" si="28"/>
        <v>4.55</v>
      </c>
      <c r="I496" s="356"/>
      <c r="J496" s="137"/>
      <c r="K496" s="144"/>
      <c r="L496" s="155" t="s">
        <v>1786</v>
      </c>
    </row>
    <row r="497" spans="1:13" ht="12" x14ac:dyDescent="0.2">
      <c r="A497" s="70" t="s">
        <v>1207</v>
      </c>
      <c r="B497" s="39" t="s">
        <v>1756</v>
      </c>
      <c r="C497" s="17">
        <v>13.73</v>
      </c>
      <c r="D497" s="137"/>
      <c r="E497" s="137"/>
      <c r="F497" s="17">
        <v>13.73</v>
      </c>
      <c r="G497" s="15" t="s">
        <v>1911</v>
      </c>
      <c r="H497" s="168">
        <f t="shared" si="28"/>
        <v>13.73</v>
      </c>
      <c r="I497" s="356"/>
      <c r="J497" s="137"/>
      <c r="K497" s="144"/>
      <c r="L497" s="155" t="s">
        <v>1786</v>
      </c>
    </row>
    <row r="498" spans="1:13" ht="12" x14ac:dyDescent="0.2">
      <c r="A498" s="20" t="s">
        <v>1207</v>
      </c>
      <c r="B498" s="68" t="s">
        <v>1635</v>
      </c>
      <c r="C498" s="15">
        <v>21.37</v>
      </c>
      <c r="D498" s="137"/>
      <c r="E498" s="137"/>
      <c r="F498" s="15">
        <v>21.37</v>
      </c>
      <c r="G498" s="15" t="s">
        <v>1911</v>
      </c>
      <c r="H498" s="168">
        <f t="shared" si="28"/>
        <v>21.37</v>
      </c>
      <c r="I498" s="356"/>
      <c r="J498" s="137"/>
      <c r="K498" s="144"/>
      <c r="L498" s="155" t="s">
        <v>1786</v>
      </c>
    </row>
    <row r="499" spans="1:13" ht="12" x14ac:dyDescent="0.2">
      <c r="A499" s="20" t="s">
        <v>1207</v>
      </c>
      <c r="B499" s="68" t="s">
        <v>1763</v>
      </c>
      <c r="C499" s="15">
        <v>37.42</v>
      </c>
      <c r="D499" s="137"/>
      <c r="E499" s="137"/>
      <c r="F499" s="15">
        <v>37.42</v>
      </c>
      <c r="G499" s="15" t="s">
        <v>1911</v>
      </c>
      <c r="H499" s="168">
        <f t="shared" si="28"/>
        <v>37.42</v>
      </c>
      <c r="I499" s="356"/>
      <c r="J499" s="137"/>
      <c r="K499" s="144"/>
      <c r="L499" s="155" t="s">
        <v>1786</v>
      </c>
    </row>
    <row r="500" spans="1:13" ht="12" x14ac:dyDescent="0.2">
      <c r="A500" s="20" t="s">
        <v>1207</v>
      </c>
      <c r="B500" s="68" t="s">
        <v>263</v>
      </c>
      <c r="C500" s="15">
        <v>10.77</v>
      </c>
      <c r="D500" s="137"/>
      <c r="E500" s="137"/>
      <c r="F500" s="15">
        <v>10.77</v>
      </c>
      <c r="G500" s="15" t="s">
        <v>1911</v>
      </c>
      <c r="H500" s="168">
        <f t="shared" si="28"/>
        <v>10.77</v>
      </c>
      <c r="I500" s="356"/>
      <c r="J500" s="137"/>
      <c r="K500" s="144"/>
      <c r="L500" s="155" t="s">
        <v>1786</v>
      </c>
    </row>
    <row r="501" spans="1:13" ht="12" x14ac:dyDescent="0.2">
      <c r="A501" s="20" t="s">
        <v>1207</v>
      </c>
      <c r="B501" s="68" t="s">
        <v>1764</v>
      </c>
      <c r="C501" s="15">
        <v>26.14</v>
      </c>
      <c r="D501" s="137"/>
      <c r="E501" s="137"/>
      <c r="F501" s="15">
        <v>26.14</v>
      </c>
      <c r="G501" s="15" t="s">
        <v>1911</v>
      </c>
      <c r="H501" s="168">
        <f t="shared" si="28"/>
        <v>26.14</v>
      </c>
      <c r="I501" s="356"/>
      <c r="J501" s="137"/>
      <c r="K501" s="144"/>
      <c r="L501" s="155" t="s">
        <v>1786</v>
      </c>
    </row>
    <row r="502" spans="1:13" ht="12" x14ac:dyDescent="0.2">
      <c r="A502" s="20" t="s">
        <v>1207</v>
      </c>
      <c r="B502" s="68" t="s">
        <v>1765</v>
      </c>
      <c r="C502" s="15">
        <v>17.14</v>
      </c>
      <c r="D502" s="137"/>
      <c r="E502" s="137"/>
      <c r="F502" s="15">
        <v>17.14</v>
      </c>
      <c r="G502" s="15" t="s">
        <v>1911</v>
      </c>
      <c r="H502" s="168">
        <f t="shared" si="28"/>
        <v>17.14</v>
      </c>
      <c r="I502" s="356"/>
      <c r="J502" s="137"/>
      <c r="K502" s="144"/>
      <c r="L502" s="155" t="s">
        <v>1786</v>
      </c>
    </row>
    <row r="503" spans="1:13" ht="12" x14ac:dyDescent="0.2">
      <c r="A503" s="20" t="s">
        <v>1207</v>
      </c>
      <c r="B503" s="68" t="s">
        <v>1624</v>
      </c>
      <c r="C503" s="15">
        <v>4.5</v>
      </c>
      <c r="D503" s="137"/>
      <c r="E503" s="137"/>
      <c r="F503" s="15">
        <v>4.5</v>
      </c>
      <c r="G503" s="15" t="s">
        <v>1911</v>
      </c>
      <c r="H503" s="168">
        <f t="shared" si="28"/>
        <v>4.5</v>
      </c>
      <c r="I503" s="356"/>
      <c r="J503" s="137"/>
      <c r="K503" s="144"/>
      <c r="L503" s="155" t="s">
        <v>1786</v>
      </c>
    </row>
    <row r="504" spans="1:13" s="282" customFormat="1" ht="12" x14ac:dyDescent="0.2">
      <c r="A504" s="71" t="s">
        <v>140</v>
      </c>
      <c r="B504" s="72" t="s">
        <v>1003</v>
      </c>
      <c r="C504" s="73">
        <f>SUM(C477:C503)</f>
        <v>484.64</v>
      </c>
      <c r="D504" s="73">
        <f t="shared" ref="D504:F504" si="29">SUM(D477:D503)</f>
        <v>0</v>
      </c>
      <c r="E504" s="73">
        <f t="shared" si="29"/>
        <v>0</v>
      </c>
      <c r="F504" s="73">
        <f t="shared" si="29"/>
        <v>484.64</v>
      </c>
      <c r="G504" s="73"/>
      <c r="H504" s="73">
        <f>SUM(H477:H503)</f>
        <v>484.64</v>
      </c>
      <c r="I504" s="73">
        <f t="shared" ref="I504:L504" si="30">SUM(I477:I503)</f>
        <v>0</v>
      </c>
      <c r="J504" s="73">
        <f t="shared" si="30"/>
        <v>0</v>
      </c>
      <c r="K504" s="73">
        <f t="shared" si="30"/>
        <v>0</v>
      </c>
      <c r="L504" s="73">
        <f t="shared" si="30"/>
        <v>0</v>
      </c>
    </row>
    <row r="505" spans="1:13" ht="12" x14ac:dyDescent="0.2">
      <c r="A505" s="65" t="s">
        <v>1620</v>
      </c>
      <c r="B505" s="66" t="s">
        <v>1621</v>
      </c>
      <c r="C505" s="8" t="s">
        <v>1622</v>
      </c>
      <c r="D505" s="9" t="s">
        <v>655</v>
      </c>
      <c r="E505" s="9" t="s">
        <v>1615</v>
      </c>
      <c r="F505" s="9" t="s">
        <v>1374</v>
      </c>
      <c r="G505" s="9"/>
      <c r="H505" s="383" t="s">
        <v>1913</v>
      </c>
      <c r="I505" s="139" t="s">
        <v>405</v>
      </c>
      <c r="J505" s="361" t="s">
        <v>406</v>
      </c>
      <c r="K505" s="67" t="s">
        <v>404</v>
      </c>
      <c r="L505" s="154" t="s">
        <v>1818</v>
      </c>
    </row>
    <row r="506" spans="1:13" ht="12" x14ac:dyDescent="0.2">
      <c r="A506" s="70" t="s">
        <v>1206</v>
      </c>
      <c r="B506" s="39" t="s">
        <v>413</v>
      </c>
      <c r="C506" s="168">
        <v>99.89</v>
      </c>
      <c r="D506" s="137"/>
      <c r="E506" s="137"/>
      <c r="F506" s="395">
        <v>99.89</v>
      </c>
      <c r="G506" s="15" t="s">
        <v>1911</v>
      </c>
      <c r="H506" s="15">
        <f>C506</f>
        <v>99.89</v>
      </c>
      <c r="I506" s="356"/>
      <c r="J506" s="137"/>
      <c r="K506" s="168"/>
      <c r="L506" s="155" t="s">
        <v>1786</v>
      </c>
    </row>
    <row r="507" spans="1:13" ht="12" x14ac:dyDescent="0.2">
      <c r="A507" s="70" t="s">
        <v>1206</v>
      </c>
      <c r="B507" s="39" t="s">
        <v>1448</v>
      </c>
      <c r="C507" s="168">
        <v>14.81</v>
      </c>
      <c r="D507" s="137"/>
      <c r="E507" s="137"/>
      <c r="F507" s="395">
        <v>14.81</v>
      </c>
      <c r="G507" s="15" t="s">
        <v>1911</v>
      </c>
      <c r="H507" s="15">
        <f>C507</f>
        <v>14.81</v>
      </c>
      <c r="I507" s="356"/>
      <c r="J507" s="137"/>
      <c r="K507" s="168"/>
      <c r="L507" s="155" t="s">
        <v>1786</v>
      </c>
      <c r="M507" s="284"/>
    </row>
    <row r="508" spans="1:13" ht="12" x14ac:dyDescent="0.2">
      <c r="A508" s="70" t="s">
        <v>1206</v>
      </c>
      <c r="B508" s="39" t="s">
        <v>1851</v>
      </c>
      <c r="C508" s="319">
        <v>7.23</v>
      </c>
      <c r="D508" s="137"/>
      <c r="E508" s="137"/>
      <c r="F508" s="395">
        <v>7.23</v>
      </c>
      <c r="G508" s="15" t="s">
        <v>1911</v>
      </c>
      <c r="H508" s="69">
        <v>7.23</v>
      </c>
      <c r="I508" s="137"/>
      <c r="J508" s="137"/>
      <c r="K508" s="319"/>
      <c r="L508" s="155"/>
      <c r="M508" s="322"/>
    </row>
    <row r="509" spans="1:13" ht="12" x14ac:dyDescent="0.2">
      <c r="A509" s="70" t="s">
        <v>1206</v>
      </c>
      <c r="B509" s="39" t="s">
        <v>1852</v>
      </c>
      <c r="C509" s="319">
        <v>7.13</v>
      </c>
      <c r="D509" s="137"/>
      <c r="E509" s="137"/>
      <c r="F509" s="395">
        <v>7.13</v>
      </c>
      <c r="G509" s="15" t="s">
        <v>1911</v>
      </c>
      <c r="H509" s="398">
        <v>7.13</v>
      </c>
      <c r="I509" s="2"/>
      <c r="J509" s="137"/>
      <c r="K509" s="319"/>
      <c r="L509" s="155"/>
      <c r="M509" s="322"/>
    </row>
    <row r="510" spans="1:13" ht="12" x14ac:dyDescent="0.2">
      <c r="A510" s="70" t="s">
        <v>1206</v>
      </c>
      <c r="B510" s="39" t="s">
        <v>1644</v>
      </c>
      <c r="C510" s="17">
        <v>21.783567442755434</v>
      </c>
      <c r="D510" s="17"/>
      <c r="E510" s="137"/>
      <c r="F510" s="17">
        <v>21.783567442755434</v>
      </c>
      <c r="G510" s="15" t="s">
        <v>1911</v>
      </c>
      <c r="H510" s="366">
        <f t="shared" ref="H510:H538" si="31">C510</f>
        <v>21.783567442755434</v>
      </c>
      <c r="I510" s="144"/>
      <c r="J510" s="137"/>
      <c r="K510" s="17"/>
      <c r="L510" s="155" t="s">
        <v>1794</v>
      </c>
      <c r="M510" s="284"/>
    </row>
    <row r="511" spans="1:13" ht="12" x14ac:dyDescent="0.2">
      <c r="A511" s="70" t="s">
        <v>1206</v>
      </c>
      <c r="B511" s="39" t="s">
        <v>1644</v>
      </c>
      <c r="C511" s="17">
        <v>14.522378295170292</v>
      </c>
      <c r="D511" s="17"/>
      <c r="E511" s="137"/>
      <c r="F511" s="17">
        <v>14.522378295170292</v>
      </c>
      <c r="G511" s="15" t="s">
        <v>1911</v>
      </c>
      <c r="H511" s="15">
        <f t="shared" si="31"/>
        <v>14.522378295170292</v>
      </c>
      <c r="I511" s="356"/>
      <c r="J511" s="137"/>
      <c r="K511" s="17"/>
      <c r="L511" s="155" t="s">
        <v>1794</v>
      </c>
      <c r="M511" s="284"/>
    </row>
    <row r="512" spans="1:13" ht="12" x14ac:dyDescent="0.2">
      <c r="A512" s="70" t="s">
        <v>1206</v>
      </c>
      <c r="B512" s="39" t="s">
        <v>675</v>
      </c>
      <c r="C512" s="17">
        <v>8.4918991725995774</v>
      </c>
      <c r="D512" s="137"/>
      <c r="E512" s="137"/>
      <c r="F512" s="17">
        <v>8.4918991725995774</v>
      </c>
      <c r="G512" s="15" t="s">
        <v>1911</v>
      </c>
      <c r="H512" s="15">
        <f t="shared" si="31"/>
        <v>8.4918991725995774</v>
      </c>
      <c r="I512" s="356"/>
      <c r="J512" s="137"/>
      <c r="K512" s="144"/>
      <c r="L512" s="155" t="s">
        <v>1786</v>
      </c>
      <c r="M512" s="284"/>
    </row>
    <row r="513" spans="1:13" ht="12" x14ac:dyDescent="0.2">
      <c r="A513" s="70" t="s">
        <v>1206</v>
      </c>
      <c r="B513" s="39" t="s">
        <v>1347</v>
      </c>
      <c r="C513" s="17">
        <v>95.626168943621323</v>
      </c>
      <c r="D513" s="137"/>
      <c r="E513" s="137"/>
      <c r="F513" s="17">
        <v>95.626168943621323</v>
      </c>
      <c r="G513" s="15" t="s">
        <v>1911</v>
      </c>
      <c r="H513" s="15">
        <f t="shared" si="31"/>
        <v>95.626168943621323</v>
      </c>
      <c r="I513" s="356"/>
      <c r="J513" s="137"/>
      <c r="K513" s="144"/>
      <c r="L513" s="155" t="s">
        <v>1786</v>
      </c>
      <c r="M513" s="284"/>
    </row>
    <row r="514" spans="1:13" ht="12" x14ac:dyDescent="0.2">
      <c r="A514" s="70" t="s">
        <v>1206</v>
      </c>
      <c r="B514" s="39" t="s">
        <v>1841</v>
      </c>
      <c r="C514" s="17">
        <v>30.644679622859339</v>
      </c>
      <c r="D514" s="137"/>
      <c r="E514" s="137"/>
      <c r="F514" s="17">
        <v>30.644679622859339</v>
      </c>
      <c r="G514" s="15" t="s">
        <v>1911</v>
      </c>
      <c r="H514" s="15">
        <f t="shared" si="31"/>
        <v>30.644679622859339</v>
      </c>
      <c r="I514" s="356"/>
      <c r="J514" s="137"/>
      <c r="K514" s="144"/>
      <c r="L514" s="155" t="s">
        <v>1786</v>
      </c>
      <c r="M514" s="322"/>
    </row>
    <row r="515" spans="1:13" ht="12" x14ac:dyDescent="0.2">
      <c r="A515" s="70" t="s">
        <v>1206</v>
      </c>
      <c r="B515" s="39" t="s">
        <v>1842</v>
      </c>
      <c r="C515" s="17">
        <v>7.06</v>
      </c>
      <c r="D515" s="137"/>
      <c r="E515" s="137"/>
      <c r="F515" s="17">
        <v>7.06</v>
      </c>
      <c r="G515" s="15" t="s">
        <v>1911</v>
      </c>
      <c r="H515" s="15">
        <f t="shared" si="31"/>
        <v>7.06</v>
      </c>
      <c r="I515" s="356"/>
      <c r="J515" s="137"/>
      <c r="K515" s="144"/>
      <c r="L515" s="155"/>
      <c r="M515" s="322"/>
    </row>
    <row r="516" spans="1:13" ht="12" x14ac:dyDescent="0.2">
      <c r="A516" s="70" t="s">
        <v>1206</v>
      </c>
      <c r="B516" s="39" t="s">
        <v>857</v>
      </c>
      <c r="C516" s="17">
        <v>12.676313257648644</v>
      </c>
      <c r="D516" s="137"/>
      <c r="E516" s="137"/>
      <c r="F516" s="17">
        <v>12.676313257648644</v>
      </c>
      <c r="G516" s="15" t="s">
        <v>1911</v>
      </c>
      <c r="H516" s="15">
        <f t="shared" si="31"/>
        <v>12.676313257648644</v>
      </c>
      <c r="I516" s="356"/>
      <c r="J516" s="137"/>
      <c r="K516" s="144"/>
      <c r="L516" s="155" t="s">
        <v>1786</v>
      </c>
      <c r="M516" s="284"/>
    </row>
    <row r="517" spans="1:13" ht="12" x14ac:dyDescent="0.2">
      <c r="A517" s="70" t="s">
        <v>1206</v>
      </c>
      <c r="B517" s="39" t="s">
        <v>1824</v>
      </c>
      <c r="C517" s="17">
        <v>27.690975562824704</v>
      </c>
      <c r="D517" s="137"/>
      <c r="E517" s="137"/>
      <c r="F517" s="17">
        <v>27.690975562824704</v>
      </c>
      <c r="G517" s="15" t="s">
        <v>1911</v>
      </c>
      <c r="H517" s="15">
        <f t="shared" si="31"/>
        <v>27.690975562824704</v>
      </c>
      <c r="I517" s="356"/>
      <c r="J517" s="137"/>
      <c r="K517" s="144"/>
      <c r="L517" s="155" t="s">
        <v>1786</v>
      </c>
      <c r="M517" s="284"/>
    </row>
    <row r="518" spans="1:13" ht="12" x14ac:dyDescent="0.2">
      <c r="A518" s="70" t="s">
        <v>1206</v>
      </c>
      <c r="B518" s="39" t="s">
        <v>1260</v>
      </c>
      <c r="C518" s="17">
        <v>8.6149701751010195</v>
      </c>
      <c r="D518" s="137"/>
      <c r="E518" s="137"/>
      <c r="F518" s="17">
        <v>8.6149701751010195</v>
      </c>
      <c r="G518" s="15" t="s">
        <v>1911</v>
      </c>
      <c r="H518" s="15">
        <f t="shared" si="31"/>
        <v>8.6149701751010195</v>
      </c>
      <c r="I518" s="356"/>
      <c r="J518" s="137"/>
      <c r="K518" s="144"/>
      <c r="L518" s="155" t="s">
        <v>1786</v>
      </c>
      <c r="M518" s="284"/>
    </row>
    <row r="519" spans="1:13" ht="12" x14ac:dyDescent="0.2">
      <c r="A519" s="70" t="s">
        <v>1206</v>
      </c>
      <c r="B519" s="39" t="s">
        <v>1257</v>
      </c>
      <c r="C519" s="17">
        <v>9.4764671926111212</v>
      </c>
      <c r="D519" s="137"/>
      <c r="E519" s="137"/>
      <c r="F519" s="17">
        <v>9.4764671926111212</v>
      </c>
      <c r="G519" s="15" t="s">
        <v>1911</v>
      </c>
      <c r="H519" s="15">
        <f t="shared" si="31"/>
        <v>9.4764671926111212</v>
      </c>
      <c r="I519" s="356"/>
      <c r="J519" s="137"/>
      <c r="K519" s="144"/>
      <c r="L519" s="155" t="s">
        <v>1786</v>
      </c>
    </row>
    <row r="520" spans="1:13" ht="12" x14ac:dyDescent="0.2">
      <c r="A520" s="70" t="s">
        <v>1206</v>
      </c>
      <c r="B520" s="39" t="s">
        <v>1644</v>
      </c>
      <c r="C520" s="17">
        <v>2.3383490475274193</v>
      </c>
      <c r="D520" s="17"/>
      <c r="E520" s="137"/>
      <c r="F520" s="17">
        <v>2.3383490475274193</v>
      </c>
      <c r="G520" s="15" t="s">
        <v>1911</v>
      </c>
      <c r="H520" s="15">
        <f t="shared" si="31"/>
        <v>2.3383490475274193</v>
      </c>
      <c r="I520" s="356"/>
      <c r="J520" s="137"/>
      <c r="K520" s="17"/>
      <c r="L520" s="155" t="s">
        <v>1794</v>
      </c>
    </row>
    <row r="521" spans="1:13" ht="12" x14ac:dyDescent="0.2">
      <c r="A521" s="70" t="s">
        <v>1206</v>
      </c>
      <c r="B521" s="39" t="s">
        <v>1644</v>
      </c>
      <c r="C521" s="17">
        <v>2.3383490475274193</v>
      </c>
      <c r="D521" s="17"/>
      <c r="E521" s="137"/>
      <c r="F521" s="17">
        <v>2.3383490475274193</v>
      </c>
      <c r="G521" s="15" t="s">
        <v>1911</v>
      </c>
      <c r="H521" s="15">
        <f t="shared" si="31"/>
        <v>2.3383490475274193</v>
      </c>
      <c r="I521" s="356"/>
      <c r="J521" s="137"/>
      <c r="K521" s="17"/>
      <c r="L521" s="155" t="s">
        <v>1794</v>
      </c>
    </row>
    <row r="522" spans="1:13" ht="12" x14ac:dyDescent="0.2">
      <c r="A522" s="20" t="s">
        <v>1206</v>
      </c>
      <c r="B522" s="68" t="s">
        <v>179</v>
      </c>
      <c r="C522" s="15">
        <v>22.59</v>
      </c>
      <c r="D522" s="137"/>
      <c r="E522" s="137"/>
      <c r="F522" s="15">
        <v>22.59</v>
      </c>
      <c r="G522" s="15" t="s">
        <v>1911</v>
      </c>
      <c r="H522" s="15">
        <f t="shared" si="31"/>
        <v>22.59</v>
      </c>
      <c r="I522" s="356"/>
      <c r="J522" s="137"/>
      <c r="K522" s="144"/>
      <c r="L522" s="155" t="s">
        <v>1786</v>
      </c>
    </row>
    <row r="523" spans="1:13" ht="12" x14ac:dyDescent="0.2">
      <c r="A523" s="20" t="s">
        <v>1206</v>
      </c>
      <c r="B523" s="68" t="s">
        <v>202</v>
      </c>
      <c r="C523" s="15">
        <v>54</v>
      </c>
      <c r="D523" s="137"/>
      <c r="E523" s="137"/>
      <c r="F523" s="15">
        <v>54</v>
      </c>
      <c r="G523" s="15" t="s">
        <v>1911</v>
      </c>
      <c r="H523" s="15">
        <f t="shared" si="31"/>
        <v>54</v>
      </c>
      <c r="I523" s="356"/>
      <c r="J523" s="137"/>
      <c r="K523" s="144"/>
      <c r="L523" s="155" t="s">
        <v>1786</v>
      </c>
    </row>
    <row r="524" spans="1:13" ht="12" x14ac:dyDescent="0.2">
      <c r="A524" s="70" t="s">
        <v>1206</v>
      </c>
      <c r="B524" s="39" t="s">
        <v>1624</v>
      </c>
      <c r="C524" s="17">
        <v>5.1689821050606124</v>
      </c>
      <c r="D524" s="137"/>
      <c r="E524" s="137"/>
      <c r="F524" s="17">
        <v>5.1689821050606124</v>
      </c>
      <c r="G524" s="15" t="s">
        <v>1911</v>
      </c>
      <c r="H524" s="15">
        <f t="shared" si="31"/>
        <v>5.1689821050606124</v>
      </c>
      <c r="I524" s="356"/>
      <c r="J524" s="137"/>
      <c r="K524" s="144"/>
      <c r="L524" s="155" t="s">
        <v>1786</v>
      </c>
    </row>
    <row r="525" spans="1:13" ht="12" x14ac:dyDescent="0.2">
      <c r="A525" s="70" t="s">
        <v>1206</v>
      </c>
      <c r="B525" s="39" t="s">
        <v>1825</v>
      </c>
      <c r="C525" s="17">
        <v>36.921300750432941</v>
      </c>
      <c r="D525" s="137"/>
      <c r="E525" s="137"/>
      <c r="F525" s="17">
        <v>36.921300750432941</v>
      </c>
      <c r="G525" s="15" t="s">
        <v>1911</v>
      </c>
      <c r="H525" s="15">
        <f t="shared" si="31"/>
        <v>36.921300750432941</v>
      </c>
      <c r="I525" s="356"/>
      <c r="J525" s="137"/>
      <c r="K525" s="144"/>
      <c r="L525" s="155" t="s">
        <v>1786</v>
      </c>
    </row>
    <row r="526" spans="1:13" ht="12" x14ac:dyDescent="0.2">
      <c r="A526" s="70" t="s">
        <v>1206</v>
      </c>
      <c r="B526" s="39" t="s">
        <v>1644</v>
      </c>
      <c r="C526" s="17">
        <v>2.4614200500288628</v>
      </c>
      <c r="D526" s="17"/>
      <c r="E526" s="137"/>
      <c r="F526" s="17">
        <v>2.4614200500288628</v>
      </c>
      <c r="G526" s="15" t="s">
        <v>1911</v>
      </c>
      <c r="H526" s="15">
        <f t="shared" si="31"/>
        <v>2.4614200500288628</v>
      </c>
      <c r="I526" s="356"/>
      <c r="J526" s="137"/>
      <c r="K526" s="17"/>
      <c r="L526" s="155" t="s">
        <v>1794</v>
      </c>
    </row>
    <row r="527" spans="1:13" ht="12" x14ac:dyDescent="0.2">
      <c r="A527" s="70" t="s">
        <v>1206</v>
      </c>
      <c r="B527" s="39" t="s">
        <v>1665</v>
      </c>
      <c r="C527" s="17">
        <v>24.244987492784297</v>
      </c>
      <c r="D527" s="137"/>
      <c r="E527" s="137"/>
      <c r="F527" s="17">
        <v>24.244987492784297</v>
      </c>
      <c r="G527" s="15" t="s">
        <v>1911</v>
      </c>
      <c r="H527" s="15">
        <f t="shared" si="31"/>
        <v>24.244987492784297</v>
      </c>
      <c r="I527" s="356"/>
      <c r="J527" s="137"/>
      <c r="K527" s="144"/>
      <c r="L527" s="155" t="s">
        <v>1786</v>
      </c>
    </row>
    <row r="528" spans="1:13" ht="12" x14ac:dyDescent="0.2">
      <c r="A528" s="70" t="s">
        <v>1206</v>
      </c>
      <c r="B528" s="39" t="s">
        <v>1826</v>
      </c>
      <c r="C528" s="17">
        <v>27.198691552818936</v>
      </c>
      <c r="D528" s="137"/>
      <c r="E528" s="137"/>
      <c r="F528" s="17">
        <v>27.198691552818936</v>
      </c>
      <c r="G528" s="15" t="s">
        <v>1911</v>
      </c>
      <c r="H528" s="15">
        <f t="shared" si="31"/>
        <v>27.198691552818936</v>
      </c>
      <c r="I528" s="356"/>
      <c r="J528" s="137"/>
      <c r="K528" s="144"/>
      <c r="L528" s="155" t="s">
        <v>1786</v>
      </c>
    </row>
    <row r="529" spans="1:13" ht="12" x14ac:dyDescent="0.2">
      <c r="A529" s="70" t="s">
        <v>1206</v>
      </c>
      <c r="B529" s="39" t="s">
        <v>1644</v>
      </c>
      <c r="C529" s="17">
        <v>2.4614200500288628</v>
      </c>
      <c r="D529" s="17"/>
      <c r="E529" s="137"/>
      <c r="F529" s="17">
        <v>2.4614200500288628</v>
      </c>
      <c r="G529" s="15" t="s">
        <v>1911</v>
      </c>
      <c r="H529" s="15">
        <f t="shared" si="31"/>
        <v>2.4614200500288628</v>
      </c>
      <c r="I529" s="356"/>
      <c r="J529" s="137"/>
      <c r="K529" s="17"/>
      <c r="L529" s="155" t="s">
        <v>1794</v>
      </c>
    </row>
    <row r="530" spans="1:13" ht="12" x14ac:dyDescent="0.2">
      <c r="A530" s="70" t="s">
        <v>1206</v>
      </c>
      <c r="B530" s="39" t="s">
        <v>1827</v>
      </c>
      <c r="C530" s="17">
        <v>27.56790456032326</v>
      </c>
      <c r="D530" s="400"/>
      <c r="E530" s="137"/>
      <c r="F530" s="17">
        <v>27.56790456032326</v>
      </c>
      <c r="G530" s="15" t="s">
        <v>1911</v>
      </c>
      <c r="H530" s="15">
        <f t="shared" si="31"/>
        <v>27.56790456032326</v>
      </c>
      <c r="I530" s="356"/>
      <c r="J530" s="137"/>
      <c r="K530" s="144"/>
      <c r="L530" s="155" t="s">
        <v>1786</v>
      </c>
    </row>
    <row r="531" spans="1:13" ht="12" x14ac:dyDescent="0.2">
      <c r="A531" s="70" t="s">
        <v>1206</v>
      </c>
      <c r="B531" s="39" t="s">
        <v>138</v>
      </c>
      <c r="C531" s="17">
        <v>27.56790456032326</v>
      </c>
      <c r="D531" s="400"/>
      <c r="E531" s="137"/>
      <c r="F531" s="17">
        <v>27.56790456032326</v>
      </c>
      <c r="G531" s="15" t="s">
        <v>1911</v>
      </c>
      <c r="H531" s="15">
        <f t="shared" si="31"/>
        <v>27.56790456032326</v>
      </c>
      <c r="I531" s="356"/>
      <c r="J531" s="137"/>
      <c r="K531" s="144"/>
      <c r="L531" s="155" t="s">
        <v>1786</v>
      </c>
    </row>
    <row r="532" spans="1:13" ht="12" x14ac:dyDescent="0.2">
      <c r="A532" s="70" t="s">
        <v>1206</v>
      </c>
      <c r="B532" s="39" t="s">
        <v>138</v>
      </c>
      <c r="C532" s="17">
        <v>11.814816240138541</v>
      </c>
      <c r="D532" s="400"/>
      <c r="E532" s="137"/>
      <c r="F532" s="17">
        <v>11.814816240138541</v>
      </c>
      <c r="G532" s="15" t="s">
        <v>1911</v>
      </c>
      <c r="H532" s="15">
        <f t="shared" si="31"/>
        <v>11.814816240138541</v>
      </c>
      <c r="I532" s="356"/>
      <c r="J532" s="137"/>
      <c r="K532" s="144"/>
      <c r="L532" s="155" t="s">
        <v>1786</v>
      </c>
    </row>
    <row r="533" spans="1:13" ht="12" x14ac:dyDescent="0.2">
      <c r="A533" s="70" t="s">
        <v>1206</v>
      </c>
      <c r="B533" s="39" t="s">
        <v>138</v>
      </c>
      <c r="C533" s="17">
        <v>15.137733307677507</v>
      </c>
      <c r="D533" s="400"/>
      <c r="E533" s="137"/>
      <c r="F533" s="17">
        <v>15.137733307677507</v>
      </c>
      <c r="G533" s="15" t="s">
        <v>1911</v>
      </c>
      <c r="H533" s="15">
        <f t="shared" si="31"/>
        <v>15.137733307677507</v>
      </c>
      <c r="I533" s="356"/>
      <c r="J533" s="137"/>
      <c r="K533" s="144"/>
      <c r="L533" s="155" t="s">
        <v>1786</v>
      </c>
    </row>
    <row r="534" spans="1:13" ht="12" x14ac:dyDescent="0.2">
      <c r="A534" s="70" t="s">
        <v>1206</v>
      </c>
      <c r="B534" s="39" t="s">
        <v>138</v>
      </c>
      <c r="C534" s="17">
        <v>27.198691552818936</v>
      </c>
      <c r="D534" s="400"/>
      <c r="E534" s="137"/>
      <c r="F534" s="17">
        <v>27.198691552818936</v>
      </c>
      <c r="G534" s="15" t="s">
        <v>1911</v>
      </c>
      <c r="H534" s="15">
        <f t="shared" si="31"/>
        <v>27.198691552818936</v>
      </c>
      <c r="I534" s="356"/>
      <c r="J534" s="137"/>
      <c r="K534" s="144"/>
      <c r="L534" s="155" t="s">
        <v>1786</v>
      </c>
      <c r="M534" s="284"/>
    </row>
    <row r="535" spans="1:13" ht="12" x14ac:dyDescent="0.2">
      <c r="A535" s="70" t="s">
        <v>1206</v>
      </c>
      <c r="B535" s="39" t="s">
        <v>138</v>
      </c>
      <c r="C535" s="17">
        <v>20.306715412738118</v>
      </c>
      <c r="D535" s="400"/>
      <c r="E535" s="137"/>
      <c r="F535" s="17">
        <v>20.306715412738118</v>
      </c>
      <c r="G535" s="15" t="s">
        <v>1911</v>
      </c>
      <c r="H535" s="15">
        <f t="shared" si="31"/>
        <v>20.306715412738118</v>
      </c>
      <c r="I535" s="356"/>
      <c r="J535" s="137"/>
      <c r="K535" s="144"/>
      <c r="L535" s="155" t="s">
        <v>1786</v>
      </c>
      <c r="M535" s="284"/>
    </row>
    <row r="536" spans="1:13" ht="12" x14ac:dyDescent="0.2">
      <c r="A536" s="70" t="s">
        <v>1206</v>
      </c>
      <c r="B536" s="39" t="s">
        <v>203</v>
      </c>
      <c r="C536" s="17">
        <v>3.6921300750432939</v>
      </c>
      <c r="D536" s="400"/>
      <c r="E536" s="137"/>
      <c r="F536" s="17">
        <v>3.6921300750432939</v>
      </c>
      <c r="G536" s="15" t="s">
        <v>1911</v>
      </c>
      <c r="H536" s="15">
        <f t="shared" si="31"/>
        <v>3.6921300750432939</v>
      </c>
      <c r="I536" s="356"/>
      <c r="J536" s="137"/>
      <c r="K536" s="144"/>
      <c r="L536" s="155" t="s">
        <v>1786</v>
      </c>
      <c r="M536" s="284"/>
    </row>
    <row r="537" spans="1:13" ht="12" x14ac:dyDescent="0.2">
      <c r="A537" s="70" t="s">
        <v>1206</v>
      </c>
      <c r="B537" s="39" t="s">
        <v>1843</v>
      </c>
      <c r="C537" s="17">
        <v>8.1226861650952458</v>
      </c>
      <c r="D537" s="400"/>
      <c r="E537" s="137"/>
      <c r="F537" s="17">
        <v>8.1226861650952458</v>
      </c>
      <c r="G537" s="15" t="s">
        <v>1911</v>
      </c>
      <c r="H537" s="15">
        <f t="shared" si="31"/>
        <v>8.1226861650952458</v>
      </c>
      <c r="I537" s="356"/>
      <c r="J537" s="137"/>
      <c r="K537" s="17"/>
      <c r="L537" s="155" t="s">
        <v>1786</v>
      </c>
      <c r="M537" s="322"/>
    </row>
    <row r="538" spans="1:13" ht="12" x14ac:dyDescent="0.2">
      <c r="A538" s="70" t="s">
        <v>1206</v>
      </c>
      <c r="B538" s="39" t="s">
        <v>1844</v>
      </c>
      <c r="C538" s="17">
        <v>58.335655185684047</v>
      </c>
      <c r="D538" s="400"/>
      <c r="E538" s="137"/>
      <c r="F538" s="17">
        <v>58.335655185684047</v>
      </c>
      <c r="G538" s="15" t="s">
        <v>1911</v>
      </c>
      <c r="H538" s="15">
        <f t="shared" si="31"/>
        <v>58.335655185684047</v>
      </c>
      <c r="I538" s="356"/>
      <c r="J538" s="137"/>
      <c r="K538" s="17"/>
      <c r="L538" s="155" t="s">
        <v>1786</v>
      </c>
      <c r="M538" s="322"/>
    </row>
    <row r="539" spans="1:13" s="282" customFormat="1" ht="12" x14ac:dyDescent="0.2">
      <c r="A539" s="71" t="s">
        <v>140</v>
      </c>
      <c r="B539" s="72"/>
      <c r="C539" s="73">
        <f>SUM(C506:C538)</f>
        <v>745.11515682124286</v>
      </c>
      <c r="D539" s="73">
        <f t="shared" ref="D539:E539" si="32">SUM(D506:D538)</f>
        <v>0</v>
      </c>
      <c r="E539" s="73">
        <f t="shared" si="32"/>
        <v>0</v>
      </c>
      <c r="F539" s="73">
        <f>SUM(F506:F538)</f>
        <v>745.11515682124286</v>
      </c>
      <c r="G539" s="73"/>
      <c r="H539" s="73">
        <f>SUM(H506:H538)</f>
        <v>745.11515682124286</v>
      </c>
      <c r="I539" s="73">
        <f t="shared" ref="I539:J539" si="33">SUM(I506:I538)</f>
        <v>0</v>
      </c>
      <c r="J539" s="73">
        <f t="shared" si="33"/>
        <v>0</v>
      </c>
      <c r="K539" s="73">
        <f t="shared" ref="K539" si="34">SUM(K506:K538)</f>
        <v>0</v>
      </c>
      <c r="L539" s="157"/>
    </row>
    <row r="540" spans="1:13" ht="12" x14ac:dyDescent="0.2">
      <c r="A540" s="8" t="s">
        <v>1620</v>
      </c>
      <c r="B540" s="8" t="s">
        <v>1621</v>
      </c>
      <c r="C540" s="8" t="s">
        <v>1622</v>
      </c>
      <c r="D540" s="9" t="s">
        <v>655</v>
      </c>
      <c r="E540" s="9" t="s">
        <v>1615</v>
      </c>
      <c r="F540" s="9" t="s">
        <v>1374</v>
      </c>
      <c r="G540" s="9"/>
      <c r="H540" s="383" t="s">
        <v>1913</v>
      </c>
      <c r="I540" s="139" t="s">
        <v>405</v>
      </c>
      <c r="J540" s="361" t="s">
        <v>406</v>
      </c>
      <c r="K540" s="67" t="s">
        <v>404</v>
      </c>
      <c r="L540" s="154" t="s">
        <v>1818</v>
      </c>
      <c r="M540" s="284"/>
    </row>
    <row r="541" spans="1:13" ht="12" x14ac:dyDescent="0.2">
      <c r="A541" s="70" t="s">
        <v>1212</v>
      </c>
      <c r="B541" s="39" t="s">
        <v>413</v>
      </c>
      <c r="C541" s="168">
        <v>212.19</v>
      </c>
      <c r="D541" s="326"/>
      <c r="E541" s="427">
        <v>212.19</v>
      </c>
      <c r="F541" s="17"/>
      <c r="G541" s="17" t="s">
        <v>1912</v>
      </c>
      <c r="H541" s="15"/>
      <c r="I541" s="366">
        <f>C541</f>
        <v>212.19</v>
      </c>
      <c r="J541" s="137"/>
      <c r="K541" s="168"/>
      <c r="L541" s="155" t="s">
        <v>1786</v>
      </c>
    </row>
    <row r="542" spans="1:13" ht="12" x14ac:dyDescent="0.2">
      <c r="A542" s="70" t="s">
        <v>1212</v>
      </c>
      <c r="B542" s="39" t="s">
        <v>419</v>
      </c>
      <c r="C542" s="168">
        <v>35.61</v>
      </c>
      <c r="D542" s="326"/>
      <c r="E542" s="427">
        <v>35.61</v>
      </c>
      <c r="F542" s="17"/>
      <c r="G542" s="17" t="s">
        <v>1912</v>
      </c>
      <c r="H542" s="15"/>
      <c r="I542" s="366">
        <f t="shared" ref="I542:I553" si="35">C542</f>
        <v>35.61</v>
      </c>
      <c r="J542" s="137"/>
      <c r="K542" s="168"/>
      <c r="L542" s="155" t="s">
        <v>1786</v>
      </c>
    </row>
    <row r="543" spans="1:13" ht="12" x14ac:dyDescent="0.2">
      <c r="A543" s="70" t="s">
        <v>1212</v>
      </c>
      <c r="B543" s="39" t="s">
        <v>1639</v>
      </c>
      <c r="C543" s="17">
        <v>19.930076544078833</v>
      </c>
      <c r="D543" s="399"/>
      <c r="E543" s="17">
        <v>19.930076544078833</v>
      </c>
      <c r="F543" s="17"/>
      <c r="G543" s="17" t="s">
        <v>1912</v>
      </c>
      <c r="H543" s="15"/>
      <c r="I543" s="366">
        <f t="shared" si="35"/>
        <v>19.930076544078833</v>
      </c>
      <c r="J543" s="137"/>
      <c r="K543" s="144"/>
      <c r="L543" s="155" t="s">
        <v>1786</v>
      </c>
    </row>
    <row r="544" spans="1:13" ht="12" x14ac:dyDescent="0.2">
      <c r="A544" s="70" t="s">
        <v>1212</v>
      </c>
      <c r="B544" s="39" t="s">
        <v>181</v>
      </c>
      <c r="C544" s="17">
        <v>19.736470086222063</v>
      </c>
      <c r="D544" s="399"/>
      <c r="E544" s="17">
        <v>19.736470086222063</v>
      </c>
      <c r="F544" s="137"/>
      <c r="G544" s="17" t="s">
        <v>1912</v>
      </c>
      <c r="H544" s="15"/>
      <c r="I544" s="366">
        <f t="shared" si="35"/>
        <v>19.736470086222063</v>
      </c>
      <c r="J544" s="137"/>
      <c r="K544" s="144"/>
      <c r="L544" s="155" t="s">
        <v>1786</v>
      </c>
    </row>
    <row r="545" spans="1:12" ht="12" x14ac:dyDescent="0.2">
      <c r="A545" s="70" t="s">
        <v>1212</v>
      </c>
      <c r="B545" s="39" t="s">
        <v>1644</v>
      </c>
      <c r="C545" s="17">
        <v>3.188812247052613</v>
      </c>
      <c r="D545" s="137"/>
      <c r="E545" s="17">
        <v>3.188812247052613</v>
      </c>
      <c r="F545" s="411"/>
      <c r="G545" s="17" t="s">
        <v>1912</v>
      </c>
      <c r="H545" s="15"/>
      <c r="I545" s="366">
        <f t="shared" si="35"/>
        <v>3.188812247052613</v>
      </c>
      <c r="J545" s="137"/>
      <c r="K545" s="17"/>
      <c r="L545" s="155" t="s">
        <v>1794</v>
      </c>
    </row>
    <row r="546" spans="1:12" ht="12" x14ac:dyDescent="0.2">
      <c r="A546" s="70" t="s">
        <v>1212</v>
      </c>
      <c r="B546" s="39" t="s">
        <v>1644</v>
      </c>
      <c r="C546" s="17">
        <v>3.188812247052613</v>
      </c>
      <c r="D546" s="137"/>
      <c r="E546" s="17">
        <v>3.188812247052613</v>
      </c>
      <c r="F546" s="399"/>
      <c r="G546" s="17" t="s">
        <v>1912</v>
      </c>
      <c r="H546" s="15"/>
      <c r="I546" s="366">
        <f t="shared" si="35"/>
        <v>3.188812247052613</v>
      </c>
      <c r="J546" s="137"/>
      <c r="K546" s="17"/>
      <c r="L546" s="155" t="s">
        <v>1794</v>
      </c>
    </row>
    <row r="547" spans="1:12" ht="12" x14ac:dyDescent="0.2">
      <c r="A547" s="70" t="s">
        <v>1212</v>
      </c>
      <c r="B547" s="39" t="s">
        <v>285</v>
      </c>
      <c r="C547" s="17">
        <v>35.760251627661447</v>
      </c>
      <c r="D547" s="17"/>
      <c r="E547" s="17">
        <v>35.760251627661447</v>
      </c>
      <c r="F547" s="399"/>
      <c r="G547" s="17" t="s">
        <v>1912</v>
      </c>
      <c r="H547" s="15"/>
      <c r="I547" s="366">
        <f t="shared" si="35"/>
        <v>35.760251627661447</v>
      </c>
      <c r="J547" s="137"/>
      <c r="K547" s="144"/>
      <c r="L547" s="155" t="s">
        <v>1786</v>
      </c>
    </row>
    <row r="548" spans="1:12" ht="12" x14ac:dyDescent="0.2">
      <c r="A548" s="70" t="s">
        <v>1212</v>
      </c>
      <c r="B548" s="39" t="s">
        <v>1644</v>
      </c>
      <c r="C548" s="17">
        <v>5.1476540559563606</v>
      </c>
      <c r="D548" s="137"/>
      <c r="E548" s="17">
        <v>5.1476540559563606</v>
      </c>
      <c r="F548" s="399"/>
      <c r="G548" s="17" t="s">
        <v>1912</v>
      </c>
      <c r="H548" s="15"/>
      <c r="I548" s="366">
        <f t="shared" si="35"/>
        <v>5.1476540559563606</v>
      </c>
      <c r="J548" s="137"/>
      <c r="K548" s="17"/>
      <c r="L548" s="155" t="s">
        <v>1794</v>
      </c>
    </row>
    <row r="549" spans="1:12" ht="12" x14ac:dyDescent="0.2">
      <c r="A549" s="70" t="s">
        <v>1212</v>
      </c>
      <c r="B549" s="39" t="s">
        <v>1644</v>
      </c>
      <c r="C549" s="17">
        <v>5.1476540559563606</v>
      </c>
      <c r="D549" s="137"/>
      <c r="E549" s="17">
        <v>5.1476540559563606</v>
      </c>
      <c r="F549" s="399"/>
      <c r="G549" s="17" t="s">
        <v>1912</v>
      </c>
      <c r="H549" s="15"/>
      <c r="I549" s="366">
        <f t="shared" si="35"/>
        <v>5.1476540559563606</v>
      </c>
      <c r="J549" s="137"/>
      <c r="K549" s="17"/>
      <c r="L549" s="155" t="s">
        <v>1794</v>
      </c>
    </row>
    <row r="550" spans="1:12" ht="12" x14ac:dyDescent="0.2">
      <c r="A550" s="70" t="s">
        <v>1212</v>
      </c>
      <c r="B550" s="39" t="s">
        <v>1638</v>
      </c>
      <c r="C550" s="17">
        <v>13.074130212915714</v>
      </c>
      <c r="D550" s="137"/>
      <c r="E550" s="17">
        <v>13.074130212915714</v>
      </c>
      <c r="F550" s="399"/>
      <c r="G550" s="17" t="s">
        <v>1912</v>
      </c>
      <c r="H550" s="15"/>
      <c r="I550" s="366">
        <f t="shared" si="35"/>
        <v>13.074130212915714</v>
      </c>
      <c r="J550" s="137"/>
      <c r="K550" s="144"/>
      <c r="L550" s="155" t="s">
        <v>1786</v>
      </c>
    </row>
    <row r="551" spans="1:12" ht="12" x14ac:dyDescent="0.2">
      <c r="A551" s="70" t="s">
        <v>1212</v>
      </c>
      <c r="B551" s="39" t="s">
        <v>1629</v>
      </c>
      <c r="C551" s="17">
        <v>3.1090919408762976</v>
      </c>
      <c r="D551" s="407"/>
      <c r="E551" s="137"/>
      <c r="F551" s="399">
        <v>3.1090919408762976</v>
      </c>
      <c r="G551" s="17" t="s">
        <v>1912</v>
      </c>
      <c r="H551" s="15"/>
      <c r="I551" s="366">
        <f t="shared" si="35"/>
        <v>3.1090919408762976</v>
      </c>
      <c r="J551" s="137"/>
      <c r="K551" s="144"/>
      <c r="L551" s="155" t="s">
        <v>1794</v>
      </c>
    </row>
    <row r="552" spans="1:12" ht="12" x14ac:dyDescent="0.2">
      <c r="A552" s="70" t="s">
        <v>1212</v>
      </c>
      <c r="B552" s="39" t="s">
        <v>1629</v>
      </c>
      <c r="C552" s="17">
        <v>4.293507918352983</v>
      </c>
      <c r="D552" s="407"/>
      <c r="E552" s="137"/>
      <c r="F552" s="399">
        <v>4.293507918352983</v>
      </c>
      <c r="G552" s="17" t="s">
        <v>1912</v>
      </c>
      <c r="H552" s="15"/>
      <c r="I552" s="366">
        <f t="shared" si="35"/>
        <v>4.293507918352983</v>
      </c>
      <c r="J552" s="137"/>
      <c r="K552" s="17"/>
      <c r="L552" s="155" t="s">
        <v>1794</v>
      </c>
    </row>
    <row r="553" spans="1:12" ht="12" x14ac:dyDescent="0.2">
      <c r="A553" s="70" t="s">
        <v>1212</v>
      </c>
      <c r="B553" s="39" t="s">
        <v>1634</v>
      </c>
      <c r="C553" s="17">
        <v>7.3570453985571005</v>
      </c>
      <c r="D553" s="368">
        <v>7.3570453985571005</v>
      </c>
      <c r="E553" s="137"/>
      <c r="G553" s="17" t="s">
        <v>1912</v>
      </c>
      <c r="H553" s="15"/>
      <c r="I553" s="367">
        <f t="shared" si="35"/>
        <v>7.3570453985571005</v>
      </c>
      <c r="J553" s="137"/>
      <c r="K553" s="17"/>
      <c r="L553" s="155" t="s">
        <v>1794</v>
      </c>
    </row>
    <row r="554" spans="1:12" ht="12" x14ac:dyDescent="0.2">
      <c r="A554" s="20" t="s">
        <v>1208</v>
      </c>
      <c r="B554" s="68" t="s">
        <v>1673</v>
      </c>
      <c r="C554" s="17">
        <v>41.25</v>
      </c>
      <c r="D554" s="407"/>
      <c r="E554" s="137"/>
      <c r="F554" s="399">
        <v>41.25</v>
      </c>
      <c r="G554" s="15" t="s">
        <v>1911</v>
      </c>
      <c r="H554" s="15">
        <f>C554</f>
        <v>41.25</v>
      </c>
      <c r="I554" s="358"/>
      <c r="J554" s="137"/>
      <c r="K554" s="17"/>
      <c r="L554" s="155" t="s">
        <v>1807</v>
      </c>
    </row>
    <row r="555" spans="1:12" ht="12" x14ac:dyDescent="0.2">
      <c r="A555" s="70" t="s">
        <v>1208</v>
      </c>
      <c r="B555" s="39" t="s">
        <v>151</v>
      </c>
      <c r="C555" s="17">
        <v>42.43</v>
      </c>
      <c r="D555" s="407"/>
      <c r="E555" s="137"/>
      <c r="F555" s="399">
        <v>42.43</v>
      </c>
      <c r="G555" s="15" t="s">
        <v>1911</v>
      </c>
      <c r="H555" s="15">
        <f>C555</f>
        <v>42.43</v>
      </c>
      <c r="I555" s="358"/>
      <c r="J555" s="137"/>
      <c r="K555" s="144"/>
      <c r="L555" s="155" t="s">
        <v>1807</v>
      </c>
    </row>
    <row r="556" spans="1:12" ht="12" x14ac:dyDescent="0.2">
      <c r="A556" s="70" t="s">
        <v>1211</v>
      </c>
      <c r="B556" s="39" t="s">
        <v>159</v>
      </c>
      <c r="C556" s="17">
        <v>5.38</v>
      </c>
      <c r="D556" s="407"/>
      <c r="E556" s="137"/>
      <c r="F556" s="399">
        <v>5.38</v>
      </c>
      <c r="G556" s="17" t="s">
        <v>1912</v>
      </c>
      <c r="H556" s="2"/>
      <c r="I556" s="2"/>
      <c r="J556" s="15">
        <f t="shared" ref="J556:J591" si="36">C556</f>
        <v>5.38</v>
      </c>
      <c r="K556" s="144"/>
      <c r="L556" s="155" t="s">
        <v>1807</v>
      </c>
    </row>
    <row r="557" spans="1:12" ht="12" x14ac:dyDescent="0.2">
      <c r="A557" s="70" t="s">
        <v>1211</v>
      </c>
      <c r="B557" s="39" t="s">
        <v>1627</v>
      </c>
      <c r="C557" s="17">
        <v>19.360645785676581</v>
      </c>
      <c r="D557" s="407"/>
      <c r="E557" s="137"/>
      <c r="F557" s="399">
        <v>19.360645785676581</v>
      </c>
      <c r="G557" s="17" t="s">
        <v>1912</v>
      </c>
      <c r="H557" s="2"/>
      <c r="I557" s="2"/>
      <c r="J557" s="15">
        <f t="shared" si="36"/>
        <v>19.360645785676581</v>
      </c>
      <c r="K557" s="144"/>
      <c r="L557" s="155" t="s">
        <v>1807</v>
      </c>
    </row>
    <row r="558" spans="1:12" ht="12" x14ac:dyDescent="0.2">
      <c r="A558" s="70" t="s">
        <v>1211</v>
      </c>
      <c r="B558" s="39" t="s">
        <v>828</v>
      </c>
      <c r="C558" s="17">
        <v>29.49651328523667</v>
      </c>
      <c r="D558" s="407"/>
      <c r="E558" s="137"/>
      <c r="F558" s="399">
        <v>29.49651328523667</v>
      </c>
      <c r="G558" s="17" t="s">
        <v>1912</v>
      </c>
      <c r="H558" s="2"/>
      <c r="I558" s="2"/>
      <c r="J558" s="15">
        <f t="shared" si="36"/>
        <v>29.49651328523667</v>
      </c>
      <c r="K558" s="144"/>
      <c r="L558" s="155" t="s">
        <v>1807</v>
      </c>
    </row>
    <row r="559" spans="1:12" ht="12" x14ac:dyDescent="0.2">
      <c r="A559" s="70" t="s">
        <v>1211</v>
      </c>
      <c r="B559" s="39" t="s">
        <v>1657</v>
      </c>
      <c r="C559" s="17">
        <v>9.5664367411578404</v>
      </c>
      <c r="D559" s="407"/>
      <c r="E559" s="137"/>
      <c r="F559" s="399">
        <v>9.5664367411578404</v>
      </c>
      <c r="G559" s="17" t="s">
        <v>1912</v>
      </c>
      <c r="H559" s="2"/>
      <c r="I559" s="2"/>
      <c r="J559" s="15">
        <f t="shared" si="36"/>
        <v>9.5664367411578404</v>
      </c>
      <c r="K559" s="144"/>
      <c r="L559" s="155" t="s">
        <v>1807</v>
      </c>
    </row>
    <row r="560" spans="1:12" ht="12" x14ac:dyDescent="0.2">
      <c r="A560" s="70" t="s">
        <v>1211</v>
      </c>
      <c r="B560" s="39" t="s">
        <v>1031</v>
      </c>
      <c r="C560" s="17">
        <v>6.1498521907443253</v>
      </c>
      <c r="D560" s="407"/>
      <c r="E560" s="137"/>
      <c r="F560" s="399">
        <v>6.1498521907443253</v>
      </c>
      <c r="G560" s="17" t="s">
        <v>1912</v>
      </c>
      <c r="H560" s="2"/>
      <c r="I560" s="2"/>
      <c r="J560" s="15">
        <f t="shared" si="36"/>
        <v>6.1498521907443253</v>
      </c>
      <c r="K560" s="144"/>
      <c r="L560" s="155" t="s">
        <v>1807</v>
      </c>
    </row>
    <row r="561" spans="1:13" ht="12" x14ac:dyDescent="0.2">
      <c r="A561" s="70" t="s">
        <v>1211</v>
      </c>
      <c r="B561" s="39" t="s">
        <v>1028</v>
      </c>
      <c r="C561" s="17">
        <v>10.135867499560092</v>
      </c>
      <c r="D561" s="17">
        <v>10.135867499560092</v>
      </c>
      <c r="F561" s="400"/>
      <c r="G561" s="17" t="s">
        <v>1912</v>
      </c>
      <c r="H561" s="2"/>
      <c r="I561" s="2"/>
      <c r="J561" s="15">
        <f t="shared" si="36"/>
        <v>10.135867499560092</v>
      </c>
      <c r="K561" s="144"/>
      <c r="L561" s="155" t="s">
        <v>1807</v>
      </c>
    </row>
    <row r="562" spans="1:13" ht="12" x14ac:dyDescent="0.2">
      <c r="A562" s="70" t="s">
        <v>1211</v>
      </c>
      <c r="B562" s="39" t="s">
        <v>1123</v>
      </c>
      <c r="C562" s="17">
        <v>10.021981347879642</v>
      </c>
      <c r="D562" s="137"/>
      <c r="E562" s="17">
        <v>10.021981347879642</v>
      </c>
      <c r="F562" s="399"/>
      <c r="G562" s="17" t="s">
        <v>1912</v>
      </c>
      <c r="H562" s="2"/>
      <c r="I562" s="2"/>
      <c r="J562" s="15">
        <f t="shared" si="36"/>
        <v>10.021981347879642</v>
      </c>
      <c r="K562" s="144"/>
      <c r="L562" s="155" t="s">
        <v>1807</v>
      </c>
    </row>
    <row r="563" spans="1:13" ht="12" x14ac:dyDescent="0.2">
      <c r="A563" s="70" t="s">
        <v>1211</v>
      </c>
      <c r="B563" s="39" t="s">
        <v>1032</v>
      </c>
      <c r="C563" s="17">
        <v>9.45255058947739</v>
      </c>
      <c r="D563" s="137"/>
      <c r="E563" s="17">
        <v>9.45255058947739</v>
      </c>
      <c r="F563" s="399"/>
      <c r="G563" s="17" t="s">
        <v>1912</v>
      </c>
      <c r="H563" s="2"/>
      <c r="I563" s="2"/>
      <c r="J563" s="15">
        <f t="shared" si="36"/>
        <v>9.45255058947739</v>
      </c>
      <c r="K563" s="144"/>
      <c r="L563" s="155" t="s">
        <v>1807</v>
      </c>
    </row>
    <row r="564" spans="1:13" ht="12" x14ac:dyDescent="0.2">
      <c r="A564" s="70" t="s">
        <v>1211</v>
      </c>
      <c r="B564" s="39" t="s">
        <v>1639</v>
      </c>
      <c r="C564" s="17">
        <v>10.477525954601443</v>
      </c>
      <c r="D564" s="137"/>
      <c r="E564" s="17">
        <v>10.477525954601443</v>
      </c>
      <c r="F564" s="399"/>
      <c r="G564" s="17" t="s">
        <v>1912</v>
      </c>
      <c r="H564" s="2"/>
      <c r="I564" s="2"/>
      <c r="J564" s="15">
        <f t="shared" si="36"/>
        <v>10.477525954601443</v>
      </c>
      <c r="K564" s="144"/>
      <c r="L564" s="155" t="s">
        <v>1807</v>
      </c>
    </row>
    <row r="565" spans="1:13" ht="12" x14ac:dyDescent="0.2">
      <c r="A565" s="70" t="s">
        <v>1211</v>
      </c>
      <c r="B565" s="39" t="s">
        <v>1028</v>
      </c>
      <c r="C565" s="17">
        <v>10.249753651240542</v>
      </c>
      <c r="D565" s="17">
        <v>10.249753651240542</v>
      </c>
      <c r="E565" s="137"/>
      <c r="F565" s="17"/>
      <c r="G565" s="17" t="s">
        <v>1912</v>
      </c>
      <c r="H565" s="2"/>
      <c r="I565" s="2"/>
      <c r="J565" s="15">
        <f t="shared" si="36"/>
        <v>10.249753651240542</v>
      </c>
      <c r="K565" s="17"/>
      <c r="L565" s="155" t="s">
        <v>1807</v>
      </c>
    </row>
    <row r="566" spans="1:13" ht="12" x14ac:dyDescent="0.2">
      <c r="A566" s="70" t="s">
        <v>1211</v>
      </c>
      <c r="B566" s="39" t="s">
        <v>1033</v>
      </c>
      <c r="C566" s="17">
        <v>17.310695055428472</v>
      </c>
      <c r="D566" s="137"/>
      <c r="E566" s="17">
        <v>17.310695055428472</v>
      </c>
      <c r="F566" s="399"/>
      <c r="G566" s="17" t="s">
        <v>1912</v>
      </c>
      <c r="H566" s="2"/>
      <c r="I566" s="2"/>
      <c r="J566" s="15">
        <f t="shared" si="36"/>
        <v>17.310695055428472</v>
      </c>
      <c r="K566" s="144"/>
      <c r="L566" s="155" t="s">
        <v>1807</v>
      </c>
    </row>
    <row r="567" spans="1:13" ht="12" x14ac:dyDescent="0.2">
      <c r="A567" s="70" t="s">
        <v>1211</v>
      </c>
      <c r="B567" s="39" t="s">
        <v>1034</v>
      </c>
      <c r="C567" s="17">
        <v>20.385621150800631</v>
      </c>
      <c r="D567" s="137"/>
      <c r="E567" s="17">
        <v>20.385621150800631</v>
      </c>
      <c r="F567" s="399"/>
      <c r="G567" s="17" t="s">
        <v>1912</v>
      </c>
      <c r="H567" s="2"/>
      <c r="I567" s="2"/>
      <c r="J567" s="15">
        <f t="shared" si="36"/>
        <v>20.385621150800631</v>
      </c>
      <c r="K567" s="17"/>
      <c r="L567" s="155" t="s">
        <v>1807</v>
      </c>
    </row>
    <row r="568" spans="1:13" ht="12" x14ac:dyDescent="0.2">
      <c r="A568" s="70" t="s">
        <v>1211</v>
      </c>
      <c r="B568" s="39" t="s">
        <v>1360</v>
      </c>
      <c r="C568" s="17">
        <v>9.9080951961991897</v>
      </c>
      <c r="D568" s="137"/>
      <c r="E568" s="17">
        <v>9.9080951961991897</v>
      </c>
      <c r="F568" s="399"/>
      <c r="G568" s="17" t="s">
        <v>1912</v>
      </c>
      <c r="H568" s="2"/>
      <c r="I568" s="2"/>
      <c r="J568" s="15">
        <f t="shared" si="36"/>
        <v>9.9080951961991897</v>
      </c>
      <c r="K568" s="144"/>
      <c r="L568" s="155" t="s">
        <v>1807</v>
      </c>
    </row>
    <row r="569" spans="1:13" ht="12" x14ac:dyDescent="0.2">
      <c r="A569" s="70" t="s">
        <v>1211</v>
      </c>
      <c r="B569" s="39" t="s">
        <v>288</v>
      </c>
      <c r="C569" s="17">
        <v>3.188812247052613</v>
      </c>
      <c r="D569" s="17">
        <v>3.188812247052613</v>
      </c>
      <c r="E569" s="137"/>
      <c r="F569" s="144"/>
      <c r="G569" s="17" t="s">
        <v>1912</v>
      </c>
      <c r="H569" s="2"/>
      <c r="I569" s="2"/>
      <c r="J569" s="15">
        <f t="shared" si="36"/>
        <v>3.188812247052613</v>
      </c>
      <c r="K569" s="144"/>
      <c r="L569" s="155" t="s">
        <v>1807</v>
      </c>
      <c r="M569" s="284"/>
    </row>
    <row r="570" spans="1:13" ht="12" x14ac:dyDescent="0.2">
      <c r="A570" s="70" t="s">
        <v>1211</v>
      </c>
      <c r="B570" s="39" t="s">
        <v>1634</v>
      </c>
      <c r="C570" s="17">
        <v>6.1498521907443253</v>
      </c>
      <c r="D570" s="399"/>
      <c r="E570" s="17">
        <v>6.1498521907443253</v>
      </c>
      <c r="G570" s="17" t="s">
        <v>1912</v>
      </c>
      <c r="H570" s="2"/>
      <c r="I570" s="2"/>
      <c r="J570" s="15">
        <f t="shared" si="36"/>
        <v>6.1498521907443253</v>
      </c>
      <c r="K570" s="144"/>
      <c r="L570" s="155" t="s">
        <v>1794</v>
      </c>
      <c r="M570" s="284"/>
    </row>
    <row r="571" spans="1:13" ht="12" x14ac:dyDescent="0.2">
      <c r="A571" s="20" t="s">
        <v>1211</v>
      </c>
      <c r="B571" s="68" t="s">
        <v>1675</v>
      </c>
      <c r="C571" s="15">
        <v>13.33</v>
      </c>
      <c r="D571" s="137"/>
      <c r="E571" s="15">
        <v>13.33</v>
      </c>
      <c r="F571" s="399"/>
      <c r="G571" s="17" t="s">
        <v>1912</v>
      </c>
      <c r="H571" s="2"/>
      <c r="I571" s="2"/>
      <c r="J571" s="15">
        <f t="shared" si="36"/>
        <v>13.33</v>
      </c>
      <c r="K571" s="144"/>
      <c r="L571" s="155" t="s">
        <v>1807</v>
      </c>
      <c r="M571" s="284"/>
    </row>
    <row r="572" spans="1:13" ht="12" x14ac:dyDescent="0.2">
      <c r="A572" s="20" t="s">
        <v>1211</v>
      </c>
      <c r="B572" s="68" t="s">
        <v>1845</v>
      </c>
      <c r="C572" s="15">
        <v>8.6999999999999993</v>
      </c>
      <c r="D572" s="137"/>
      <c r="E572" s="15">
        <v>8.6999999999999993</v>
      </c>
      <c r="F572" s="399"/>
      <c r="G572" s="17" t="s">
        <v>1912</v>
      </c>
      <c r="H572" s="2"/>
      <c r="I572" s="2"/>
      <c r="J572" s="15">
        <f t="shared" si="36"/>
        <v>8.6999999999999993</v>
      </c>
      <c r="K572" s="144"/>
      <c r="L572" s="155" t="s">
        <v>1807</v>
      </c>
      <c r="M572" s="322"/>
    </row>
    <row r="573" spans="1:13" ht="12" x14ac:dyDescent="0.2">
      <c r="A573" s="70" t="s">
        <v>1211</v>
      </c>
      <c r="B573" s="39" t="s">
        <v>1633</v>
      </c>
      <c r="C573" s="17">
        <v>8.8831198310751365</v>
      </c>
      <c r="D573" s="137"/>
      <c r="E573" s="17">
        <v>8.8831198310751365</v>
      </c>
      <c r="F573" s="399"/>
      <c r="G573" s="17" t="s">
        <v>1912</v>
      </c>
      <c r="H573" s="2"/>
      <c r="I573" s="2"/>
      <c r="J573" s="15">
        <f t="shared" si="36"/>
        <v>8.8831198310751365</v>
      </c>
      <c r="K573" s="144"/>
      <c r="L573" s="155" t="s">
        <v>1794</v>
      </c>
      <c r="M573" s="284"/>
    </row>
    <row r="574" spans="1:13" ht="12" x14ac:dyDescent="0.2">
      <c r="A574" s="70" t="s">
        <v>1211</v>
      </c>
      <c r="B574" s="39" t="s">
        <v>287</v>
      </c>
      <c r="C574" s="17">
        <v>42.365648425127574</v>
      </c>
      <c r="D574" s="137"/>
      <c r="E574" s="17">
        <v>42.365648425127574</v>
      </c>
      <c r="F574" s="399"/>
      <c r="G574" s="17" t="s">
        <v>1912</v>
      </c>
      <c r="H574" s="2"/>
      <c r="I574" s="2"/>
      <c r="J574" s="15">
        <f t="shared" si="36"/>
        <v>42.365648425127574</v>
      </c>
      <c r="K574" s="144"/>
      <c r="L574" s="155" t="s">
        <v>1807</v>
      </c>
      <c r="M574" s="284"/>
    </row>
    <row r="575" spans="1:13" ht="12" x14ac:dyDescent="0.2">
      <c r="A575" s="70" t="s">
        <v>1211</v>
      </c>
      <c r="B575" s="39" t="s">
        <v>1646</v>
      </c>
      <c r="C575" s="17">
        <v>3.188812247052613</v>
      </c>
      <c r="D575" s="137"/>
      <c r="E575" s="17">
        <v>3.188812247052613</v>
      </c>
      <c r="F575" s="399"/>
      <c r="G575" s="17" t="s">
        <v>1912</v>
      </c>
      <c r="H575" s="2"/>
      <c r="I575" s="2"/>
      <c r="J575" s="15">
        <f t="shared" si="36"/>
        <v>3.188812247052613</v>
      </c>
      <c r="K575" s="144"/>
      <c r="L575" s="155" t="s">
        <v>1807</v>
      </c>
    </row>
    <row r="576" spans="1:13" ht="12" x14ac:dyDescent="0.2">
      <c r="A576" s="70" t="s">
        <v>1211</v>
      </c>
      <c r="B576" s="39" t="s">
        <v>331</v>
      </c>
      <c r="C576" s="17">
        <v>3.8721291571353156</v>
      </c>
      <c r="D576" s="137"/>
      <c r="E576" s="17">
        <v>3.8721291571353156</v>
      </c>
      <c r="F576" s="399"/>
      <c r="G576" s="17" t="s">
        <v>1912</v>
      </c>
      <c r="H576" s="2"/>
      <c r="I576" s="2"/>
      <c r="J576" s="15">
        <f t="shared" si="36"/>
        <v>3.8721291571353156</v>
      </c>
      <c r="K576" s="144"/>
      <c r="L576" s="155" t="s">
        <v>1807</v>
      </c>
    </row>
    <row r="577" spans="1:12" ht="12" x14ac:dyDescent="0.2">
      <c r="A577" s="70" t="s">
        <v>1211</v>
      </c>
      <c r="B577" s="39" t="s">
        <v>287</v>
      </c>
      <c r="C577" s="17">
        <v>41.796217666725326</v>
      </c>
      <c r="D577" s="137"/>
      <c r="E577" s="17">
        <v>41.796217666725326</v>
      </c>
      <c r="F577" s="399"/>
      <c r="G577" s="17" t="s">
        <v>1912</v>
      </c>
      <c r="H577" s="2"/>
      <c r="I577" s="2"/>
      <c r="J577" s="15">
        <f t="shared" si="36"/>
        <v>41.796217666725326</v>
      </c>
      <c r="K577" s="17"/>
      <c r="L577" s="155" t="s">
        <v>1807</v>
      </c>
    </row>
    <row r="578" spans="1:12" ht="12" x14ac:dyDescent="0.2">
      <c r="A578" s="70" t="s">
        <v>1211</v>
      </c>
      <c r="B578" s="39" t="s">
        <v>1644</v>
      </c>
      <c r="C578" s="17">
        <v>6.035966039063875</v>
      </c>
      <c r="D578" s="137"/>
      <c r="E578" s="17">
        <v>6.035966039063875</v>
      </c>
      <c r="F578" s="399"/>
      <c r="G578" s="17" t="s">
        <v>1912</v>
      </c>
      <c r="H578" s="2"/>
      <c r="I578" s="2"/>
      <c r="J578" s="15">
        <f t="shared" si="36"/>
        <v>6.035966039063875</v>
      </c>
      <c r="K578" s="144"/>
      <c r="L578" s="155" t="s">
        <v>1794</v>
      </c>
    </row>
    <row r="579" spans="1:12" ht="12" x14ac:dyDescent="0.2">
      <c r="A579" s="70" t="s">
        <v>1211</v>
      </c>
      <c r="B579" s="39" t="s">
        <v>1644</v>
      </c>
      <c r="C579" s="17">
        <v>5.9220798873834246</v>
      </c>
      <c r="D579" s="137"/>
      <c r="E579" s="17">
        <v>5.9220798873834246</v>
      </c>
      <c r="F579" s="399"/>
      <c r="G579" s="17" t="s">
        <v>1912</v>
      </c>
      <c r="H579" s="2"/>
      <c r="I579" s="2"/>
      <c r="J579" s="15">
        <f t="shared" si="36"/>
        <v>5.9220798873834246</v>
      </c>
      <c r="K579" s="144"/>
      <c r="L579" s="155" t="s">
        <v>1794</v>
      </c>
    </row>
    <row r="580" spans="1:12" ht="12" x14ac:dyDescent="0.2">
      <c r="A580" s="70" t="s">
        <v>1211</v>
      </c>
      <c r="B580" s="39" t="s">
        <v>289</v>
      </c>
      <c r="C580" s="17">
        <v>8.36</v>
      </c>
      <c r="D580" s="137"/>
      <c r="E580" s="17">
        <v>8.36</v>
      </c>
      <c r="F580" s="399"/>
      <c r="G580" s="17" t="s">
        <v>1912</v>
      </c>
      <c r="H580" s="2"/>
      <c r="I580" s="2"/>
      <c r="J580" s="15">
        <f t="shared" si="36"/>
        <v>8.36</v>
      </c>
      <c r="K580" s="144"/>
      <c r="L580" s="155" t="s">
        <v>1807</v>
      </c>
    </row>
    <row r="581" spans="1:12" ht="12" x14ac:dyDescent="0.2">
      <c r="A581" s="70" t="s">
        <v>1211</v>
      </c>
      <c r="B581" s="39" t="s">
        <v>1626</v>
      </c>
      <c r="C581" s="17">
        <v>15.146858173499913</v>
      </c>
      <c r="D581" s="137"/>
      <c r="E581" s="17">
        <v>15.146858173499913</v>
      </c>
      <c r="F581" s="400"/>
      <c r="G581" s="17" t="s">
        <v>1912</v>
      </c>
      <c r="H581" s="2"/>
      <c r="I581" s="2"/>
      <c r="J581" s="15">
        <f t="shared" si="36"/>
        <v>15.146858173499913</v>
      </c>
      <c r="K581" s="144"/>
      <c r="L581" s="155" t="s">
        <v>1807</v>
      </c>
    </row>
    <row r="582" spans="1:12" ht="12" x14ac:dyDescent="0.2">
      <c r="A582" s="70" t="s">
        <v>1211</v>
      </c>
      <c r="B582" s="68" t="s">
        <v>1180</v>
      </c>
      <c r="C582" s="17">
        <v>29.5</v>
      </c>
      <c r="D582" s="137"/>
      <c r="E582" s="17">
        <v>29.5</v>
      </c>
      <c r="F582" s="399"/>
      <c r="G582" s="17" t="s">
        <v>1912</v>
      </c>
      <c r="H582" s="2"/>
      <c r="I582" s="2"/>
      <c r="J582" s="15">
        <f t="shared" si="36"/>
        <v>29.5</v>
      </c>
      <c r="K582" s="144"/>
      <c r="L582" s="155" t="s">
        <v>1807</v>
      </c>
    </row>
    <row r="583" spans="1:12" ht="12" x14ac:dyDescent="0.2">
      <c r="A583" s="70" t="s">
        <v>1211</v>
      </c>
      <c r="B583" s="39" t="s">
        <v>220</v>
      </c>
      <c r="C583" s="17">
        <v>1.8221784268872077</v>
      </c>
      <c r="D583" s="137"/>
      <c r="E583" s="17">
        <v>1.8221784268872077</v>
      </c>
      <c r="F583" s="400"/>
      <c r="G583" s="17" t="s">
        <v>1912</v>
      </c>
      <c r="H583" s="2"/>
      <c r="I583" s="2"/>
      <c r="J583" s="15">
        <f t="shared" si="36"/>
        <v>1.8221784268872077</v>
      </c>
      <c r="K583" s="144"/>
      <c r="L583" s="155" t="s">
        <v>1807</v>
      </c>
    </row>
    <row r="584" spans="1:12" ht="12" x14ac:dyDescent="0.2">
      <c r="A584" s="70" t="s">
        <v>1211</v>
      </c>
      <c r="B584" s="39" t="s">
        <v>1180</v>
      </c>
      <c r="C584" s="17">
        <v>4.8971045222593697</v>
      </c>
      <c r="D584" s="137"/>
      <c r="E584" s="17">
        <v>4.8971045222593697</v>
      </c>
      <c r="F584" s="399"/>
      <c r="G584" s="17" t="s">
        <v>1912</v>
      </c>
      <c r="H584" s="2"/>
      <c r="I584" s="2"/>
      <c r="J584" s="15">
        <f t="shared" si="36"/>
        <v>4.8971045222593697</v>
      </c>
      <c r="K584" s="17"/>
      <c r="L584" s="155" t="s">
        <v>1807</v>
      </c>
    </row>
    <row r="585" spans="1:12" ht="12" x14ac:dyDescent="0.2">
      <c r="A585" s="70" t="s">
        <v>1211</v>
      </c>
      <c r="B585" s="39" t="s">
        <v>1644</v>
      </c>
      <c r="C585" s="17">
        <v>4.6693322188984689</v>
      </c>
      <c r="D585" s="137"/>
      <c r="E585" s="17">
        <v>4.6693322188984689</v>
      </c>
      <c r="F585" s="399"/>
      <c r="G585" s="17" t="s">
        <v>1912</v>
      </c>
      <c r="H585" s="2"/>
      <c r="I585" s="2"/>
      <c r="J585" s="15">
        <f t="shared" si="36"/>
        <v>4.6693322188984689</v>
      </c>
      <c r="K585" s="144"/>
      <c r="L585" s="155" t="s">
        <v>1794</v>
      </c>
    </row>
    <row r="586" spans="1:12" ht="12" x14ac:dyDescent="0.2">
      <c r="A586" s="70" t="s">
        <v>1211</v>
      </c>
      <c r="B586" s="39" t="s">
        <v>1639</v>
      </c>
      <c r="C586" s="17">
        <v>20.15784884743973</v>
      </c>
      <c r="D586" s="137"/>
      <c r="E586" s="17">
        <v>20.15784884743973</v>
      </c>
      <c r="F586" s="400"/>
      <c r="G586" s="17" t="s">
        <v>1912</v>
      </c>
      <c r="H586" s="2"/>
      <c r="I586" s="2"/>
      <c r="J586" s="15">
        <f t="shared" si="36"/>
        <v>20.15784884743973</v>
      </c>
      <c r="K586" s="144"/>
      <c r="L586" s="155" t="s">
        <v>1807</v>
      </c>
    </row>
    <row r="587" spans="1:12" ht="12" x14ac:dyDescent="0.2">
      <c r="A587" s="70" t="s">
        <v>1211</v>
      </c>
      <c r="B587" s="39" t="s">
        <v>1629</v>
      </c>
      <c r="C587" s="17">
        <v>2.8471537920112615</v>
      </c>
      <c r="D587" s="407"/>
      <c r="E587" s="17">
        <v>2.8471537920112615</v>
      </c>
      <c r="F587" s="399"/>
      <c r="G587" s="17" t="s">
        <v>1912</v>
      </c>
      <c r="H587" s="2"/>
      <c r="I587" s="2"/>
      <c r="J587" s="15">
        <f t="shared" si="36"/>
        <v>2.8471537920112615</v>
      </c>
      <c r="K587" s="144"/>
      <c r="L587" s="155" t="s">
        <v>1794</v>
      </c>
    </row>
    <row r="588" spans="1:12" ht="12" x14ac:dyDescent="0.2">
      <c r="A588" s="70" t="s">
        <v>1211</v>
      </c>
      <c r="B588" s="39" t="s">
        <v>286</v>
      </c>
      <c r="C588" s="17">
        <v>16.96903660038712</v>
      </c>
      <c r="D588" s="137"/>
      <c r="E588" s="17">
        <v>16.96903660038712</v>
      </c>
      <c r="F588" s="400"/>
      <c r="G588" s="17" t="s">
        <v>1912</v>
      </c>
      <c r="H588" s="2"/>
      <c r="I588" s="2"/>
      <c r="J588" s="15">
        <f t="shared" si="36"/>
        <v>16.96903660038712</v>
      </c>
      <c r="K588" s="144"/>
      <c r="L588" s="155" t="s">
        <v>1807</v>
      </c>
    </row>
    <row r="589" spans="1:12" ht="12" x14ac:dyDescent="0.2">
      <c r="A589" s="70" t="s">
        <v>1211</v>
      </c>
      <c r="B589" s="39" t="s">
        <v>1644</v>
      </c>
      <c r="C589" s="17">
        <v>3.7582430054548652</v>
      </c>
      <c r="D589" s="137"/>
      <c r="E589" s="17">
        <v>3.7582430054548652</v>
      </c>
      <c r="F589" s="399"/>
      <c r="G589" s="17" t="s">
        <v>1912</v>
      </c>
      <c r="H589" s="2"/>
      <c r="I589" s="2"/>
      <c r="J589" s="15">
        <f t="shared" si="36"/>
        <v>3.7582430054548652</v>
      </c>
      <c r="K589" s="17"/>
      <c r="L589" s="155" t="s">
        <v>1794</v>
      </c>
    </row>
    <row r="590" spans="1:12" ht="12" x14ac:dyDescent="0.2">
      <c r="A590" s="70" t="s">
        <v>1211</v>
      </c>
      <c r="B590" s="39" t="s">
        <v>286</v>
      </c>
      <c r="C590" s="17">
        <v>15.488516628541262</v>
      </c>
      <c r="D590" s="137"/>
      <c r="E590" s="17">
        <v>15.488516628541262</v>
      </c>
      <c r="F590" s="400"/>
      <c r="G590" s="17" t="s">
        <v>1912</v>
      </c>
      <c r="H590" s="2"/>
      <c r="I590" s="2"/>
      <c r="J590" s="15">
        <f t="shared" si="36"/>
        <v>15.488516628541262</v>
      </c>
      <c r="K590" s="144"/>
      <c r="L590" s="155" t="s">
        <v>1807</v>
      </c>
    </row>
    <row r="591" spans="1:12" ht="12" x14ac:dyDescent="0.2">
      <c r="A591" s="70" t="s">
        <v>1208</v>
      </c>
      <c r="B591" s="39" t="s">
        <v>1627</v>
      </c>
      <c r="C591" s="17">
        <v>1.4805199718458562</v>
      </c>
      <c r="D591" s="137"/>
      <c r="E591" s="137"/>
      <c r="F591" s="17">
        <v>1.4805199718458562</v>
      </c>
      <c r="G591" s="17" t="s">
        <v>1912</v>
      </c>
      <c r="H591" s="2"/>
      <c r="I591" s="2"/>
      <c r="J591" s="15">
        <f t="shared" si="36"/>
        <v>1.4805199718458562</v>
      </c>
      <c r="K591" s="144"/>
      <c r="L591" s="155" t="s">
        <v>1807</v>
      </c>
    </row>
    <row r="592" spans="1:12" ht="12" x14ac:dyDescent="0.2">
      <c r="A592" s="70" t="s">
        <v>1208</v>
      </c>
      <c r="B592" s="39" t="s">
        <v>1035</v>
      </c>
      <c r="C592" s="17">
        <v>23.631376473693471</v>
      </c>
      <c r="D592" s="137"/>
      <c r="E592" s="137"/>
      <c r="F592" s="17">
        <v>23.631376473693471</v>
      </c>
      <c r="G592" s="15" t="s">
        <v>1911</v>
      </c>
      <c r="H592" s="15">
        <f>C592</f>
        <v>23.631376473693471</v>
      </c>
      <c r="I592" s="2"/>
      <c r="J592" s="137"/>
      <c r="K592" s="144"/>
      <c r="L592" s="155" t="s">
        <v>1807</v>
      </c>
    </row>
    <row r="593" spans="1:12" ht="12" x14ac:dyDescent="0.2">
      <c r="A593" s="70" t="s">
        <v>1208</v>
      </c>
      <c r="B593" s="39" t="s">
        <v>1036</v>
      </c>
      <c r="C593" s="17">
        <v>21.182824212563787</v>
      </c>
      <c r="D593" s="137"/>
      <c r="E593" s="137"/>
      <c r="F593" s="17">
        <v>21.182824212563787</v>
      </c>
      <c r="G593" s="17" t="s">
        <v>1912</v>
      </c>
      <c r="H593" s="2"/>
      <c r="I593" s="2"/>
      <c r="J593" s="15">
        <f>C593</f>
        <v>21.182824212563787</v>
      </c>
      <c r="K593" s="144"/>
      <c r="L593" s="155" t="s">
        <v>1807</v>
      </c>
    </row>
    <row r="594" spans="1:12" ht="12" x14ac:dyDescent="0.2">
      <c r="A594" s="70" t="s">
        <v>1208</v>
      </c>
      <c r="B594" s="39" t="s">
        <v>1037</v>
      </c>
      <c r="C594" s="17">
        <v>22.321685729368294</v>
      </c>
      <c r="D594" s="137"/>
      <c r="E594" s="137"/>
      <c r="F594" s="17">
        <v>22.321685729368294</v>
      </c>
      <c r="G594" s="17" t="s">
        <v>1912</v>
      </c>
      <c r="H594" s="2"/>
      <c r="I594" s="2"/>
      <c r="J594" s="15">
        <f>C594</f>
        <v>22.321685729368294</v>
      </c>
      <c r="K594" s="144"/>
      <c r="L594" s="155" t="s">
        <v>1807</v>
      </c>
    </row>
    <row r="595" spans="1:12" ht="12" x14ac:dyDescent="0.2">
      <c r="A595" s="70" t="s">
        <v>1208</v>
      </c>
      <c r="B595" s="39" t="s">
        <v>1633</v>
      </c>
      <c r="C595" s="17">
        <v>4.2137876121766675</v>
      </c>
      <c r="D595" s="137"/>
      <c r="E595" s="137"/>
      <c r="F595" s="17">
        <v>4.2137876121766675</v>
      </c>
      <c r="G595" s="17" t="s">
        <v>1912</v>
      </c>
      <c r="H595" s="2"/>
      <c r="I595" s="2"/>
      <c r="J595" s="15">
        <f>C595</f>
        <v>4.2137876121766675</v>
      </c>
      <c r="K595" s="17"/>
      <c r="L595" s="155" t="s">
        <v>1794</v>
      </c>
    </row>
    <row r="596" spans="1:12" ht="12" x14ac:dyDescent="0.2">
      <c r="A596" s="70" t="s">
        <v>1208</v>
      </c>
      <c r="B596" s="39" t="s">
        <v>1633</v>
      </c>
      <c r="C596" s="17">
        <v>4.2137876121766675</v>
      </c>
      <c r="D596" s="137"/>
      <c r="E596" s="137"/>
      <c r="F596" s="17">
        <v>4.2137876121766675</v>
      </c>
      <c r="G596" s="17" t="s">
        <v>1912</v>
      </c>
      <c r="H596" s="2"/>
      <c r="I596" s="2"/>
      <c r="J596" s="15">
        <f>C596</f>
        <v>4.2137876121766675</v>
      </c>
      <c r="K596" s="17"/>
      <c r="L596" s="155" t="s">
        <v>1794</v>
      </c>
    </row>
    <row r="597" spans="1:12" ht="12" x14ac:dyDescent="0.2">
      <c r="A597" s="70" t="s">
        <v>1208</v>
      </c>
      <c r="B597" s="39" t="s">
        <v>291</v>
      </c>
      <c r="C597" s="17">
        <v>15.944061235263066</v>
      </c>
      <c r="D597" s="137"/>
      <c r="E597" s="137"/>
      <c r="F597" s="17">
        <v>15.944061235263066</v>
      </c>
      <c r="G597" s="15" t="s">
        <v>1911</v>
      </c>
      <c r="H597" s="15">
        <f t="shared" ref="H597:H603" si="37">C597</f>
        <v>15.944061235263066</v>
      </c>
      <c r="I597" s="2"/>
      <c r="J597" s="137"/>
      <c r="K597" s="83"/>
      <c r="L597" s="155" t="s">
        <v>1807</v>
      </c>
    </row>
    <row r="598" spans="1:12" ht="12" x14ac:dyDescent="0.2">
      <c r="A598" s="70" t="s">
        <v>1208</v>
      </c>
      <c r="B598" s="39" t="s">
        <v>291</v>
      </c>
      <c r="C598" s="17">
        <v>29.724285588597574</v>
      </c>
      <c r="D598" s="137"/>
      <c r="E598" s="137"/>
      <c r="F598" s="17">
        <v>29.724285588597574</v>
      </c>
      <c r="G598" s="15" t="s">
        <v>1911</v>
      </c>
      <c r="H598" s="15">
        <f t="shared" si="37"/>
        <v>29.724285588597574</v>
      </c>
      <c r="I598" s="2"/>
      <c r="J598" s="137"/>
      <c r="K598" s="83"/>
      <c r="L598" s="155" t="s">
        <v>1807</v>
      </c>
    </row>
    <row r="599" spans="1:12" ht="12" x14ac:dyDescent="0.2">
      <c r="A599" s="70" t="s">
        <v>1208</v>
      </c>
      <c r="B599" s="39" t="s">
        <v>1359</v>
      </c>
      <c r="C599" s="17">
        <v>32.571439380608837</v>
      </c>
      <c r="D599" s="137"/>
      <c r="E599" s="137"/>
      <c r="F599" s="17">
        <v>32.571439380608837</v>
      </c>
      <c r="G599" s="15" t="s">
        <v>1911</v>
      </c>
      <c r="H599" s="15">
        <f t="shared" si="37"/>
        <v>32.571439380608837</v>
      </c>
      <c r="I599" s="2"/>
      <c r="J599" s="137"/>
      <c r="K599" s="83"/>
      <c r="L599" s="155" t="s">
        <v>1807</v>
      </c>
    </row>
    <row r="600" spans="1:12" ht="12" x14ac:dyDescent="0.2">
      <c r="A600" s="70" t="s">
        <v>1208</v>
      </c>
      <c r="B600" s="39" t="s">
        <v>854</v>
      </c>
      <c r="C600" s="17">
        <v>14.235768960056308</v>
      </c>
      <c r="D600" s="137"/>
      <c r="E600" s="137"/>
      <c r="F600" s="17">
        <v>14.235768960056308</v>
      </c>
      <c r="G600" s="15" t="s">
        <v>1911</v>
      </c>
      <c r="H600" s="15">
        <f t="shared" si="37"/>
        <v>14.235768960056308</v>
      </c>
      <c r="I600" s="2"/>
      <c r="J600" s="137"/>
      <c r="K600" s="144"/>
      <c r="L600" s="155" t="s">
        <v>1807</v>
      </c>
    </row>
    <row r="601" spans="1:12" ht="12" x14ac:dyDescent="0.2">
      <c r="A601" s="70" t="s">
        <v>1208</v>
      </c>
      <c r="B601" s="39" t="s">
        <v>1334</v>
      </c>
      <c r="C601" s="17">
        <v>13.210793594932253</v>
      </c>
      <c r="D601" s="137"/>
      <c r="E601" s="137"/>
      <c r="F601" s="17">
        <v>13.210793594932253</v>
      </c>
      <c r="G601" s="15" t="s">
        <v>1911</v>
      </c>
      <c r="H601" s="15">
        <f t="shared" si="37"/>
        <v>13.210793594932253</v>
      </c>
      <c r="I601" s="2"/>
      <c r="J601" s="137"/>
      <c r="K601" s="144"/>
      <c r="L601" s="155" t="s">
        <v>1807</v>
      </c>
    </row>
    <row r="602" spans="1:12" ht="12" x14ac:dyDescent="0.2">
      <c r="A602" s="70" t="s">
        <v>1208</v>
      </c>
      <c r="B602" s="39" t="s">
        <v>1644</v>
      </c>
      <c r="C602" s="17">
        <v>6.4915106457856773</v>
      </c>
      <c r="D602" s="137"/>
      <c r="E602" s="137"/>
      <c r="F602" s="17">
        <v>6.4915106457856773</v>
      </c>
      <c r="G602" s="15" t="s">
        <v>1911</v>
      </c>
      <c r="H602" s="15">
        <f t="shared" si="37"/>
        <v>6.4915106457856773</v>
      </c>
      <c r="I602" s="2"/>
      <c r="J602" s="137"/>
      <c r="K602" s="17"/>
      <c r="L602" s="155" t="s">
        <v>1794</v>
      </c>
    </row>
    <row r="603" spans="1:12" ht="12" x14ac:dyDescent="0.2">
      <c r="A603" s="20" t="s">
        <v>1208</v>
      </c>
      <c r="B603" s="68" t="s">
        <v>1759</v>
      </c>
      <c r="C603" s="17">
        <v>32.43</v>
      </c>
      <c r="D603" s="137"/>
      <c r="E603" s="137"/>
      <c r="F603" s="17">
        <v>32.43</v>
      </c>
      <c r="G603" s="15" t="s">
        <v>1911</v>
      </c>
      <c r="H603" s="15">
        <f t="shared" si="37"/>
        <v>32.43</v>
      </c>
      <c r="I603" s="2"/>
      <c r="J603" s="137"/>
      <c r="K603" s="17"/>
      <c r="L603" s="155" t="s">
        <v>1786</v>
      </c>
    </row>
    <row r="604" spans="1:12" ht="12" x14ac:dyDescent="0.2">
      <c r="A604" s="20" t="s">
        <v>1064</v>
      </c>
      <c r="B604" s="68" t="s">
        <v>293</v>
      </c>
      <c r="C604" s="17">
        <v>470.86229412282245</v>
      </c>
      <c r="D604" s="137"/>
      <c r="E604" s="137"/>
      <c r="F604" s="17">
        <v>470.86229412282245</v>
      </c>
      <c r="G604" s="15" t="s">
        <v>1911</v>
      </c>
      <c r="H604" s="15">
        <v>470.86</v>
      </c>
      <c r="I604" s="2"/>
      <c r="J604" s="137"/>
      <c r="K604" s="144"/>
      <c r="L604" s="155" t="s">
        <v>1798</v>
      </c>
    </row>
    <row r="605" spans="1:12" s="282" customFormat="1" ht="12" x14ac:dyDescent="0.2">
      <c r="A605" s="71" t="s">
        <v>140</v>
      </c>
      <c r="B605" s="72"/>
      <c r="C605" s="74">
        <f>SUM(C541:C604)</f>
        <v>1578.8720898293159</v>
      </c>
      <c r="D605" s="74">
        <f t="shared" ref="D605:E605" si="38">SUM(D541:D604)</f>
        <v>30.931478796410349</v>
      </c>
      <c r="E605" s="74">
        <f t="shared" si="38"/>
        <v>694.39042803096947</v>
      </c>
      <c r="F605" s="74">
        <f>SUM(F541:F604)</f>
        <v>853.55018300193569</v>
      </c>
      <c r="G605" s="74"/>
      <c r="H605" s="74">
        <f>SUM(H541:H604)</f>
        <v>722.77923587893724</v>
      </c>
      <c r="I605" s="74">
        <f t="shared" ref="I605:L605" si="39">SUM(I541:I604)</f>
        <v>367.73350633468237</v>
      </c>
      <c r="J605" s="74">
        <f>SUM(J541:J604)</f>
        <v>488.35705349287355</v>
      </c>
      <c r="K605" s="74">
        <f t="shared" si="39"/>
        <v>0</v>
      </c>
      <c r="L605" s="74">
        <f t="shared" si="39"/>
        <v>0</v>
      </c>
    </row>
    <row r="606" spans="1:12" ht="12" x14ac:dyDescent="0.2">
      <c r="A606" s="8" t="s">
        <v>1620</v>
      </c>
      <c r="B606" s="8" t="s">
        <v>1621</v>
      </c>
      <c r="C606" s="8" t="s">
        <v>1622</v>
      </c>
      <c r="D606" s="9" t="s">
        <v>655</v>
      </c>
      <c r="E606" s="9" t="s">
        <v>1615</v>
      </c>
      <c r="F606" s="9" t="s">
        <v>1374</v>
      </c>
      <c r="G606" s="9"/>
      <c r="H606" s="383" t="s">
        <v>1913</v>
      </c>
      <c r="I606" s="139" t="s">
        <v>405</v>
      </c>
      <c r="J606" s="361" t="s">
        <v>406</v>
      </c>
      <c r="K606" s="67" t="s">
        <v>404</v>
      </c>
      <c r="L606" s="154" t="s">
        <v>1818</v>
      </c>
    </row>
    <row r="607" spans="1:12" ht="12" x14ac:dyDescent="0.2">
      <c r="A607" s="70" t="s">
        <v>1194</v>
      </c>
      <c r="B607" s="39" t="s">
        <v>413</v>
      </c>
      <c r="C607" s="168">
        <v>63.36</v>
      </c>
      <c r="D607" s="137"/>
      <c r="E607" s="427">
        <v>63.36</v>
      </c>
      <c r="F607" s="326"/>
      <c r="G607" s="17" t="s">
        <v>1912</v>
      </c>
      <c r="H607" s="15"/>
      <c r="I607" s="366">
        <f>C607</f>
        <v>63.36</v>
      </c>
      <c r="J607" s="137"/>
      <c r="K607" s="168">
        <f>C607</f>
        <v>63.36</v>
      </c>
      <c r="L607" s="155" t="s">
        <v>1786</v>
      </c>
    </row>
    <row r="608" spans="1:12" ht="12" x14ac:dyDescent="0.2">
      <c r="A608" s="70" t="s">
        <v>1194</v>
      </c>
      <c r="B608" s="39" t="s">
        <v>152</v>
      </c>
      <c r="C608" s="17">
        <v>49.854966546577458</v>
      </c>
      <c r="D608" s="137"/>
      <c r="E608" s="17">
        <v>49.854966546577458</v>
      </c>
      <c r="F608" s="399"/>
      <c r="G608" s="17" t="s">
        <v>1912</v>
      </c>
      <c r="H608" s="15"/>
      <c r="I608" s="366">
        <f t="shared" ref="I608:I635" si="40">C608</f>
        <v>49.854966546577458</v>
      </c>
      <c r="J608" s="137"/>
      <c r="K608" s="17">
        <f t="shared" ref="K608:K615" si="41">I608</f>
        <v>49.854966546577458</v>
      </c>
      <c r="L608" s="155" t="s">
        <v>1799</v>
      </c>
    </row>
    <row r="609" spans="1:12" ht="12" x14ac:dyDescent="0.2">
      <c r="A609" s="70" t="s">
        <v>1194</v>
      </c>
      <c r="B609" s="39" t="s">
        <v>1633</v>
      </c>
      <c r="C609" s="17">
        <v>10.226659804426145</v>
      </c>
      <c r="D609" s="137"/>
      <c r="E609" s="17">
        <v>10.226659804426145</v>
      </c>
      <c r="F609" s="399"/>
      <c r="G609" s="17" t="s">
        <v>1912</v>
      </c>
      <c r="H609" s="15"/>
      <c r="I609" s="366">
        <f t="shared" si="40"/>
        <v>10.226659804426145</v>
      </c>
      <c r="J609" s="137"/>
      <c r="K609" s="17">
        <f t="shared" si="41"/>
        <v>10.226659804426145</v>
      </c>
      <c r="L609" s="155" t="s">
        <v>1794</v>
      </c>
    </row>
    <row r="610" spans="1:12" ht="12" x14ac:dyDescent="0.2">
      <c r="A610" s="70" t="s">
        <v>1194</v>
      </c>
      <c r="B610" s="39" t="s">
        <v>1633</v>
      </c>
      <c r="C610" s="17">
        <v>10.110447761194029</v>
      </c>
      <c r="D610" s="137"/>
      <c r="E610" s="17">
        <v>10.110447761194029</v>
      </c>
      <c r="F610" s="399"/>
      <c r="G610" s="17" t="s">
        <v>1912</v>
      </c>
      <c r="H610" s="15"/>
      <c r="I610" s="366">
        <f t="shared" si="40"/>
        <v>10.110447761194029</v>
      </c>
      <c r="J610" s="137"/>
      <c r="K610" s="17">
        <f t="shared" si="41"/>
        <v>10.110447761194029</v>
      </c>
      <c r="L610" s="155" t="s">
        <v>1794</v>
      </c>
    </row>
    <row r="611" spans="1:12" ht="12" x14ac:dyDescent="0.2">
      <c r="A611" s="70" t="s">
        <v>1194</v>
      </c>
      <c r="B611" s="39" t="s">
        <v>153</v>
      </c>
      <c r="C611" s="17">
        <v>50.203602676273803</v>
      </c>
      <c r="D611" s="137"/>
      <c r="E611" s="17">
        <v>50.203602676273803</v>
      </c>
      <c r="F611" s="399"/>
      <c r="G611" s="17" t="s">
        <v>1912</v>
      </c>
      <c r="H611" s="15"/>
      <c r="I611" s="366">
        <f t="shared" si="40"/>
        <v>50.203602676273803</v>
      </c>
      <c r="J611" s="137"/>
      <c r="K611" s="17">
        <f t="shared" si="41"/>
        <v>50.203602676273803</v>
      </c>
      <c r="L611" s="155" t="s">
        <v>1799</v>
      </c>
    </row>
    <row r="612" spans="1:12" ht="12" x14ac:dyDescent="0.2">
      <c r="A612" s="70" t="s">
        <v>1194</v>
      </c>
      <c r="B612" s="39" t="s">
        <v>154</v>
      </c>
      <c r="C612" s="17">
        <v>60.546474523932062</v>
      </c>
      <c r="D612" s="137"/>
      <c r="E612" s="17">
        <v>60.546474523932062</v>
      </c>
      <c r="F612" s="399"/>
      <c r="G612" s="17" t="s">
        <v>1912</v>
      </c>
      <c r="H612" s="15"/>
      <c r="I612" s="366">
        <f t="shared" si="40"/>
        <v>60.546474523932062</v>
      </c>
      <c r="J612" s="137"/>
      <c r="K612" s="17">
        <f t="shared" si="41"/>
        <v>60.546474523932062</v>
      </c>
      <c r="L612" s="155" t="s">
        <v>1799</v>
      </c>
    </row>
    <row r="613" spans="1:12" ht="12" x14ac:dyDescent="0.2">
      <c r="A613" s="70" t="s">
        <v>1194</v>
      </c>
      <c r="B613" s="39" t="s">
        <v>1633</v>
      </c>
      <c r="C613" s="17">
        <v>9.6455995882655685</v>
      </c>
      <c r="D613" s="137"/>
      <c r="E613" s="17">
        <v>9.6455995882655685</v>
      </c>
      <c r="F613" s="399"/>
      <c r="G613" s="17" t="s">
        <v>1912</v>
      </c>
      <c r="H613" s="15"/>
      <c r="I613" s="366">
        <f t="shared" si="40"/>
        <v>9.6455995882655685</v>
      </c>
      <c r="J613" s="137"/>
      <c r="K613" s="17">
        <f t="shared" si="41"/>
        <v>9.6455995882655685</v>
      </c>
      <c r="L613" s="155" t="s">
        <v>1794</v>
      </c>
    </row>
    <row r="614" spans="1:12" ht="12" x14ac:dyDescent="0.2">
      <c r="A614" s="70" t="s">
        <v>1194</v>
      </c>
      <c r="B614" s="39" t="s">
        <v>1633</v>
      </c>
      <c r="C614" s="17">
        <v>9.5293875450334529</v>
      </c>
      <c r="D614" s="137"/>
      <c r="E614" s="17">
        <v>9.5293875450334529</v>
      </c>
      <c r="F614" s="399"/>
      <c r="G614" s="17" t="s">
        <v>1912</v>
      </c>
      <c r="H614" s="15"/>
      <c r="I614" s="366">
        <f t="shared" si="40"/>
        <v>9.5293875450334529</v>
      </c>
      <c r="J614" s="137"/>
      <c r="K614" s="17">
        <f t="shared" si="41"/>
        <v>9.5293875450334529</v>
      </c>
      <c r="L614" s="155" t="s">
        <v>1794</v>
      </c>
    </row>
    <row r="615" spans="1:12" ht="12" x14ac:dyDescent="0.2">
      <c r="A615" s="70" t="s">
        <v>1194</v>
      </c>
      <c r="B615" s="39" t="s">
        <v>160</v>
      </c>
      <c r="C615" s="17">
        <v>50.203602676273803</v>
      </c>
      <c r="D615" s="137"/>
      <c r="E615" s="17">
        <v>50.203602676273803</v>
      </c>
      <c r="F615" s="399"/>
      <c r="G615" s="17" t="s">
        <v>1912</v>
      </c>
      <c r="H615" s="15"/>
      <c r="I615" s="366">
        <f t="shared" si="40"/>
        <v>50.203602676273803</v>
      </c>
      <c r="J615" s="137"/>
      <c r="K615" s="17">
        <f t="shared" si="41"/>
        <v>50.203602676273803</v>
      </c>
      <c r="L615" s="155" t="s">
        <v>1799</v>
      </c>
    </row>
    <row r="616" spans="1:12" ht="12" x14ac:dyDescent="0.2">
      <c r="A616" s="70" t="s">
        <v>1194</v>
      </c>
      <c r="B616" s="68" t="s">
        <v>1758</v>
      </c>
      <c r="C616" s="17">
        <v>16.690000000000001</v>
      </c>
      <c r="D616" s="137"/>
      <c r="F616" s="17">
        <v>16.690000000000001</v>
      </c>
      <c r="G616" s="17" t="s">
        <v>1912</v>
      </c>
      <c r="H616" s="15"/>
      <c r="I616" s="366">
        <f t="shared" si="40"/>
        <v>16.690000000000001</v>
      </c>
      <c r="J616" s="137"/>
      <c r="K616" s="17"/>
      <c r="L616" s="155" t="s">
        <v>1786</v>
      </c>
    </row>
    <row r="617" spans="1:12" ht="12" x14ac:dyDescent="0.2">
      <c r="A617" s="70" t="s">
        <v>1194</v>
      </c>
      <c r="B617" s="39" t="s">
        <v>155</v>
      </c>
      <c r="C617" s="17">
        <v>10.807720020586721</v>
      </c>
      <c r="D617" s="137"/>
      <c r="E617" s="17">
        <v>10.807720020586721</v>
      </c>
      <c r="F617" s="399"/>
      <c r="G617" s="17" t="s">
        <v>1912</v>
      </c>
      <c r="H617" s="15"/>
      <c r="I617" s="366">
        <f t="shared" si="40"/>
        <v>10.807720020586721</v>
      </c>
      <c r="J617" s="137"/>
      <c r="K617" s="17"/>
      <c r="L617" s="155" t="s">
        <v>1786</v>
      </c>
    </row>
    <row r="618" spans="1:12" ht="12" x14ac:dyDescent="0.2">
      <c r="A618" s="70" t="s">
        <v>1194</v>
      </c>
      <c r="B618" s="39" t="s">
        <v>156</v>
      </c>
      <c r="C618" s="17">
        <v>10.342871847658261</v>
      </c>
      <c r="D618" s="137"/>
      <c r="E618" s="17">
        <v>10.342871847658261</v>
      </c>
      <c r="F618" s="399"/>
      <c r="G618" s="17" t="s">
        <v>1912</v>
      </c>
      <c r="H618" s="15"/>
      <c r="I618" s="366">
        <f t="shared" si="40"/>
        <v>10.342871847658261</v>
      </c>
      <c r="J618" s="137"/>
      <c r="K618" s="17"/>
      <c r="L618" s="155" t="s">
        <v>1786</v>
      </c>
    </row>
    <row r="619" spans="1:12" ht="12" x14ac:dyDescent="0.2">
      <c r="A619" s="70" t="s">
        <v>1194</v>
      </c>
      <c r="B619" s="39" t="s">
        <v>1629</v>
      </c>
      <c r="C619" s="17">
        <v>3.0215131240349975</v>
      </c>
      <c r="D619" s="407"/>
      <c r="E619" s="17"/>
      <c r="F619" s="399">
        <f>(C619)</f>
        <v>3.0215131240349975</v>
      </c>
      <c r="G619" s="17" t="s">
        <v>1912</v>
      </c>
      <c r="H619" s="15"/>
      <c r="I619" s="366">
        <f t="shared" si="40"/>
        <v>3.0215131240349975</v>
      </c>
      <c r="J619" s="137"/>
      <c r="K619" s="17"/>
      <c r="L619" s="155" t="s">
        <v>1794</v>
      </c>
    </row>
    <row r="620" spans="1:12" ht="12" x14ac:dyDescent="0.2">
      <c r="A620" s="70" t="s">
        <v>1194</v>
      </c>
      <c r="B620" s="39" t="s">
        <v>1375</v>
      </c>
      <c r="C620" s="17">
        <v>16.153474009264023</v>
      </c>
      <c r="D620" s="17">
        <v>16.153474009264023</v>
      </c>
      <c r="E620" s="137"/>
      <c r="F620" s="399"/>
      <c r="G620" s="17" t="s">
        <v>1912</v>
      </c>
      <c r="H620" s="15"/>
      <c r="I620" s="366">
        <f t="shared" si="40"/>
        <v>16.153474009264023</v>
      </c>
      <c r="J620" s="137"/>
      <c r="K620" s="17"/>
      <c r="L620" s="155" t="s">
        <v>1786</v>
      </c>
    </row>
    <row r="621" spans="1:12" ht="12" x14ac:dyDescent="0.2">
      <c r="A621" s="70" t="s">
        <v>1194</v>
      </c>
      <c r="B621" s="39" t="s">
        <v>1644</v>
      </c>
      <c r="C621" s="17">
        <v>3.7187853834276892</v>
      </c>
      <c r="D621" s="17"/>
      <c r="E621" s="17">
        <v>3.7187853834276892</v>
      </c>
      <c r="F621" s="399"/>
      <c r="G621" s="17" t="s">
        <v>1912</v>
      </c>
      <c r="H621" s="15"/>
      <c r="I621" s="366">
        <f t="shared" si="40"/>
        <v>3.7187853834276892</v>
      </c>
      <c r="J621" s="137"/>
      <c r="K621" s="17">
        <f>I621</f>
        <v>3.7187853834276892</v>
      </c>
      <c r="L621" s="155" t="s">
        <v>1794</v>
      </c>
    </row>
    <row r="622" spans="1:12" ht="12" x14ac:dyDescent="0.2">
      <c r="A622" s="70" t="s">
        <v>1194</v>
      </c>
      <c r="B622" s="39" t="s">
        <v>1636</v>
      </c>
      <c r="C622" s="17">
        <v>8.2510550694801843</v>
      </c>
      <c r="D622" s="17"/>
      <c r="E622" s="17">
        <v>8.2510550694801843</v>
      </c>
      <c r="F622" s="399"/>
      <c r="G622" s="17" t="s">
        <v>1912</v>
      </c>
      <c r="H622" s="15"/>
      <c r="I622" s="366">
        <f t="shared" si="40"/>
        <v>8.2510550694801843</v>
      </c>
      <c r="J622" s="137"/>
      <c r="K622" s="17"/>
      <c r="L622" s="155" t="s">
        <v>1786</v>
      </c>
    </row>
    <row r="623" spans="1:12" ht="12" x14ac:dyDescent="0.2">
      <c r="A623" s="70" t="s">
        <v>1194</v>
      </c>
      <c r="B623" s="39" t="s">
        <v>1182</v>
      </c>
      <c r="C623" s="17">
        <v>18.01286670097787</v>
      </c>
      <c r="D623" s="17"/>
      <c r="E623" s="17">
        <v>18.01286670097787</v>
      </c>
      <c r="F623" s="399"/>
      <c r="G623" s="17" t="s">
        <v>1912</v>
      </c>
      <c r="H623" s="15"/>
      <c r="I623" s="366">
        <f t="shared" si="40"/>
        <v>18.01286670097787</v>
      </c>
      <c r="J623" s="137"/>
      <c r="K623" s="17"/>
      <c r="L623" s="155" t="s">
        <v>1788</v>
      </c>
    </row>
    <row r="624" spans="1:12" ht="12" x14ac:dyDescent="0.2">
      <c r="A624" s="70" t="s">
        <v>1194</v>
      </c>
      <c r="B624" s="39" t="s">
        <v>134</v>
      </c>
      <c r="C624" s="17">
        <v>11.504992279979414</v>
      </c>
      <c r="D624" s="17"/>
      <c r="E624" s="17">
        <v>11.504992279979414</v>
      </c>
      <c r="F624" s="399"/>
      <c r="G624" s="17" t="s">
        <v>1912</v>
      </c>
      <c r="H624" s="15"/>
      <c r="I624" s="366">
        <f t="shared" si="40"/>
        <v>11.504992279979414</v>
      </c>
      <c r="J624" s="137"/>
      <c r="K624" s="17">
        <f>C624</f>
        <v>11.504992279979414</v>
      </c>
      <c r="L624" s="155" t="s">
        <v>1797</v>
      </c>
    </row>
    <row r="625" spans="1:12" ht="12" x14ac:dyDescent="0.2">
      <c r="A625" s="70" t="s">
        <v>1194</v>
      </c>
      <c r="B625" s="39" t="s">
        <v>331</v>
      </c>
      <c r="C625" s="17">
        <v>8.3672671127122999</v>
      </c>
      <c r="D625" s="17"/>
      <c r="E625" s="17">
        <v>8.3672671127122999</v>
      </c>
      <c r="F625" s="399"/>
      <c r="G625" s="17" t="s">
        <v>1912</v>
      </c>
      <c r="H625" s="15"/>
      <c r="I625" s="366">
        <f t="shared" si="40"/>
        <v>8.3672671127122999</v>
      </c>
      <c r="J625" s="137"/>
      <c r="K625" s="17">
        <f>C625</f>
        <v>8.3672671127122999</v>
      </c>
      <c r="L625" s="155" t="s">
        <v>1788</v>
      </c>
    </row>
    <row r="626" spans="1:12" ht="12" x14ac:dyDescent="0.2">
      <c r="A626" s="70" t="s">
        <v>1194</v>
      </c>
      <c r="B626" s="39" t="s">
        <v>135</v>
      </c>
      <c r="C626" s="17">
        <v>12.899536798764796</v>
      </c>
      <c r="D626" s="17"/>
      <c r="E626" s="17">
        <v>12.899536798764796</v>
      </c>
      <c r="F626" s="399"/>
      <c r="G626" s="15" t="s">
        <v>1912</v>
      </c>
      <c r="H626" s="15"/>
      <c r="I626" s="366">
        <f t="shared" si="40"/>
        <v>12.899536798764796</v>
      </c>
      <c r="J626" s="137"/>
      <c r="K626" s="17"/>
      <c r="L626" s="155" t="s">
        <v>1786</v>
      </c>
    </row>
    <row r="627" spans="1:12" ht="12" x14ac:dyDescent="0.2">
      <c r="A627" s="70" t="s">
        <v>1194</v>
      </c>
      <c r="B627" s="39" t="s">
        <v>1634</v>
      </c>
      <c r="C627" s="17">
        <v>14.758929490478639</v>
      </c>
      <c r="D627" s="17">
        <v>14.758929490478639</v>
      </c>
      <c r="E627" s="137"/>
      <c r="F627" s="17"/>
      <c r="G627" s="17" t="s">
        <v>1912</v>
      </c>
      <c r="H627" s="15"/>
      <c r="I627" s="366">
        <f t="shared" si="40"/>
        <v>14.758929490478639</v>
      </c>
      <c r="J627" s="137"/>
      <c r="K627" s="17">
        <f>C627</f>
        <v>14.758929490478639</v>
      </c>
      <c r="L627" s="155" t="s">
        <v>1794</v>
      </c>
    </row>
    <row r="628" spans="1:12" ht="12" x14ac:dyDescent="0.2">
      <c r="A628" s="70" t="s">
        <v>1194</v>
      </c>
      <c r="B628" s="39" t="s">
        <v>1644</v>
      </c>
      <c r="C628" s="17">
        <v>1.9756047349459598</v>
      </c>
      <c r="D628" s="17"/>
      <c r="E628" s="17">
        <v>1.9756047349459598</v>
      </c>
      <c r="F628" s="399"/>
      <c r="G628" s="17" t="s">
        <v>1912</v>
      </c>
      <c r="H628" s="15"/>
      <c r="I628" s="366">
        <f t="shared" si="40"/>
        <v>1.9756047349459598</v>
      </c>
      <c r="J628" s="137"/>
      <c r="K628" s="17">
        <f>I628</f>
        <v>1.9756047349459598</v>
      </c>
      <c r="L628" s="155" t="s">
        <v>1794</v>
      </c>
    </row>
    <row r="629" spans="1:12" ht="12" x14ac:dyDescent="0.2">
      <c r="A629" s="70" t="s">
        <v>1194</v>
      </c>
      <c r="B629" s="39" t="s">
        <v>1644</v>
      </c>
      <c r="C629" s="17">
        <v>1.9756047349459598</v>
      </c>
      <c r="D629" s="17"/>
      <c r="E629" s="17">
        <v>1.9756047349459598</v>
      </c>
      <c r="F629" s="399"/>
      <c r="G629" s="17" t="s">
        <v>1912</v>
      </c>
      <c r="H629" s="15"/>
      <c r="I629" s="366">
        <f t="shared" si="40"/>
        <v>1.9756047349459598</v>
      </c>
      <c r="J629" s="137"/>
      <c r="K629" s="17">
        <f>I629</f>
        <v>1.9756047349459598</v>
      </c>
      <c r="L629" s="155" t="s">
        <v>1794</v>
      </c>
    </row>
    <row r="630" spans="1:12" ht="12" x14ac:dyDescent="0.2">
      <c r="A630" s="70" t="s">
        <v>1194</v>
      </c>
      <c r="B630" s="39" t="s">
        <v>1271</v>
      </c>
      <c r="C630" s="17">
        <v>18.477714873906329</v>
      </c>
      <c r="D630" s="17">
        <v>18.477714873906329</v>
      </c>
      <c r="E630" s="17"/>
      <c r="F630" s="399"/>
      <c r="G630" s="17" t="s">
        <v>1912</v>
      </c>
      <c r="H630" s="15"/>
      <c r="I630" s="366">
        <f t="shared" si="40"/>
        <v>18.477714873906329</v>
      </c>
      <c r="J630" s="137"/>
      <c r="K630" s="17">
        <f>I630</f>
        <v>18.477714873906329</v>
      </c>
      <c r="L630" s="155" t="s">
        <v>1808</v>
      </c>
    </row>
    <row r="631" spans="1:12" ht="12" x14ac:dyDescent="0.2">
      <c r="A631" s="70" t="s">
        <v>1194</v>
      </c>
      <c r="B631" s="39" t="s">
        <v>1633</v>
      </c>
      <c r="C631" s="17">
        <v>3.7187853834276892</v>
      </c>
      <c r="D631" s="137"/>
      <c r="E631" s="17">
        <v>3.7187853834276892</v>
      </c>
      <c r="F631" s="399"/>
      <c r="G631" s="17" t="s">
        <v>1912</v>
      </c>
      <c r="H631" s="15"/>
      <c r="I631" s="366">
        <f t="shared" si="40"/>
        <v>3.7187853834276892</v>
      </c>
      <c r="J631" s="137"/>
      <c r="K631" s="17">
        <f>I631</f>
        <v>3.7187853834276892</v>
      </c>
      <c r="L631" s="155" t="s">
        <v>1794</v>
      </c>
    </row>
    <row r="632" spans="1:12" ht="12" x14ac:dyDescent="0.2">
      <c r="A632" s="70" t="s">
        <v>1194</v>
      </c>
      <c r="B632" s="39" t="s">
        <v>1633</v>
      </c>
      <c r="C632" s="17">
        <v>3.8349974266598039</v>
      </c>
      <c r="D632" s="137"/>
      <c r="E632" s="17">
        <v>3.8349974266598039</v>
      </c>
      <c r="F632" s="399"/>
      <c r="G632" s="17" t="s">
        <v>1912</v>
      </c>
      <c r="H632" s="15"/>
      <c r="I632" s="366">
        <f t="shared" si="40"/>
        <v>3.8349974266598039</v>
      </c>
      <c r="J632" s="137"/>
      <c r="K632" s="17">
        <f>I632</f>
        <v>3.8349974266598039</v>
      </c>
      <c r="L632" s="155" t="s">
        <v>1794</v>
      </c>
    </row>
    <row r="633" spans="1:12" ht="12" x14ac:dyDescent="0.2">
      <c r="A633" s="70" t="s">
        <v>1194</v>
      </c>
      <c r="B633" s="39" t="s">
        <v>158</v>
      </c>
      <c r="C633" s="17">
        <v>18.129078744209984</v>
      </c>
      <c r="D633" s="137"/>
      <c r="E633" s="17">
        <v>18.129078744209984</v>
      </c>
      <c r="F633" s="399"/>
      <c r="G633" s="17" t="s">
        <v>1912</v>
      </c>
      <c r="H633" s="15"/>
      <c r="I633" s="366">
        <f t="shared" si="40"/>
        <v>18.129078744209984</v>
      </c>
      <c r="J633" s="137"/>
      <c r="K633" s="17"/>
      <c r="L633" s="155" t="s">
        <v>1788</v>
      </c>
    </row>
    <row r="634" spans="1:12" ht="12" x14ac:dyDescent="0.2">
      <c r="A634" s="70" t="s">
        <v>1194</v>
      </c>
      <c r="B634" s="39" t="s">
        <v>1267</v>
      </c>
      <c r="C634" s="17">
        <v>4.532269686052496</v>
      </c>
      <c r="D634" s="137"/>
      <c r="E634" s="17">
        <v>4.532269686052496</v>
      </c>
      <c r="F634" s="399"/>
      <c r="G634" s="17" t="s">
        <v>1912</v>
      </c>
      <c r="H634" s="15"/>
      <c r="I634" s="366">
        <f t="shared" si="40"/>
        <v>4.532269686052496</v>
      </c>
      <c r="J634" s="137"/>
      <c r="K634" s="17"/>
      <c r="L634" s="155" t="s">
        <v>1793</v>
      </c>
    </row>
    <row r="635" spans="1:12" ht="12" x14ac:dyDescent="0.2">
      <c r="A635" s="70" t="s">
        <v>1194</v>
      </c>
      <c r="B635" s="39" t="s">
        <v>135</v>
      </c>
      <c r="C635" s="17">
        <v>8.7159032424086469</v>
      </c>
      <c r="D635" s="137"/>
      <c r="F635" s="17">
        <v>8.7159032424086469</v>
      </c>
      <c r="G635" s="17" t="s">
        <v>1912</v>
      </c>
      <c r="H635" s="15"/>
      <c r="I635" s="366">
        <f t="shared" si="40"/>
        <v>8.7159032424086469</v>
      </c>
      <c r="J635" s="137"/>
      <c r="K635" s="17"/>
      <c r="L635" s="155" t="s">
        <v>1786</v>
      </c>
    </row>
    <row r="636" spans="1:12" s="282" customFormat="1" ht="12" x14ac:dyDescent="0.2">
      <c r="A636" s="71" t="s">
        <v>140</v>
      </c>
      <c r="B636" s="72"/>
      <c r="C636" s="73">
        <f>SUM(C607:C635)</f>
        <v>509.56971178589811</v>
      </c>
      <c r="D636" s="73">
        <f t="shared" ref="D636:E636" si="42">SUM(D607:D635)</f>
        <v>49.390118373648988</v>
      </c>
      <c r="E636" s="73">
        <f t="shared" si="42"/>
        <v>431.75217704580547</v>
      </c>
      <c r="F636" s="73">
        <f>SUM(F607:F635)</f>
        <v>28.427416366443644</v>
      </c>
      <c r="G636" s="73"/>
      <c r="H636" s="365">
        <f>SUM(H607:H635)</f>
        <v>0</v>
      </c>
      <c r="I636" s="365">
        <f>SUM(I607:I635)</f>
        <v>509.56971178589811</v>
      </c>
      <c r="J636" s="73">
        <f>SUM(J607:J635)</f>
        <v>0</v>
      </c>
      <c r="K636" s="73">
        <f>SUM(K607:K635)</f>
        <v>382.01342254246009</v>
      </c>
      <c r="L636" s="157"/>
    </row>
    <row r="637" spans="1:12" ht="12" x14ac:dyDescent="0.2">
      <c r="A637" s="8" t="s">
        <v>1620</v>
      </c>
      <c r="B637" s="8" t="s">
        <v>1621</v>
      </c>
      <c r="C637" s="8" t="s">
        <v>1622</v>
      </c>
      <c r="D637" s="9" t="s">
        <v>655</v>
      </c>
      <c r="E637" s="9" t="s">
        <v>1615</v>
      </c>
      <c r="F637" s="9" t="s">
        <v>1374</v>
      </c>
      <c r="G637" s="9"/>
      <c r="H637" s="383" t="s">
        <v>1913</v>
      </c>
      <c r="I637" s="139" t="s">
        <v>405</v>
      </c>
      <c r="J637" s="361" t="s">
        <v>406</v>
      </c>
      <c r="K637" s="67" t="s">
        <v>404</v>
      </c>
      <c r="L637" s="154" t="s">
        <v>1818</v>
      </c>
    </row>
    <row r="638" spans="1:12" ht="12" x14ac:dyDescent="0.2">
      <c r="A638" s="70" t="s">
        <v>1195</v>
      </c>
      <c r="B638" s="39" t="s">
        <v>413</v>
      </c>
      <c r="C638" s="168">
        <v>64.680000000000007</v>
      </c>
      <c r="D638" s="137"/>
      <c r="E638" s="427">
        <v>64.680000000000007</v>
      </c>
      <c r="F638" s="326"/>
      <c r="G638" s="17" t="s">
        <v>1912</v>
      </c>
      <c r="H638" s="15">
        <f t="shared" ref="H638:H674" si="43">C638</f>
        <v>64.680000000000007</v>
      </c>
      <c r="I638" s="356"/>
      <c r="J638" s="137"/>
      <c r="K638" s="168"/>
      <c r="L638" s="155" t="s">
        <v>1786</v>
      </c>
    </row>
    <row r="639" spans="1:12" ht="12" x14ac:dyDescent="0.2">
      <c r="A639" s="70" t="s">
        <v>1195</v>
      </c>
      <c r="B639" s="39" t="s">
        <v>1448</v>
      </c>
      <c r="C639" s="168">
        <v>22.49</v>
      </c>
      <c r="D639" s="137"/>
      <c r="E639" s="427">
        <v>22.49</v>
      </c>
      <c r="F639" s="326"/>
      <c r="G639" s="17" t="s">
        <v>1912</v>
      </c>
      <c r="H639" s="15">
        <f t="shared" si="43"/>
        <v>22.49</v>
      </c>
      <c r="I639" s="356"/>
      <c r="J639" s="137"/>
      <c r="K639" s="168"/>
      <c r="L639" s="155" t="s">
        <v>1786</v>
      </c>
    </row>
    <row r="640" spans="1:12" ht="12" x14ac:dyDescent="0.2">
      <c r="A640" s="70" t="s">
        <v>1195</v>
      </c>
      <c r="B640" s="39" t="s">
        <v>1629</v>
      </c>
      <c r="C640" s="17">
        <v>2.2459183673469387</v>
      </c>
      <c r="D640" s="137"/>
      <c r="F640" s="17">
        <v>2.2459183673469387</v>
      </c>
      <c r="G640" s="17" t="s">
        <v>1912</v>
      </c>
      <c r="H640" s="15">
        <f t="shared" si="43"/>
        <v>2.2459183673469387</v>
      </c>
      <c r="I640" s="356"/>
      <c r="J640" s="137"/>
      <c r="K640" s="15"/>
      <c r="L640" s="155" t="s">
        <v>1794</v>
      </c>
    </row>
    <row r="641" spans="1:12" ht="12" x14ac:dyDescent="0.2">
      <c r="A641" s="70" t="s">
        <v>1195</v>
      </c>
      <c r="B641" s="39" t="s">
        <v>1636</v>
      </c>
      <c r="C641" s="17">
        <v>6.6129818594104304</v>
      </c>
      <c r="D641" s="137"/>
      <c r="E641" s="17">
        <v>6.6129818594104304</v>
      </c>
      <c r="F641" s="400"/>
      <c r="G641" s="17" t="s">
        <v>1912</v>
      </c>
      <c r="H641" s="15">
        <f t="shared" si="43"/>
        <v>6.6129818594104304</v>
      </c>
      <c r="I641" s="356"/>
      <c r="J641" s="137"/>
      <c r="K641" s="144"/>
      <c r="L641" s="155" t="s">
        <v>1786</v>
      </c>
    </row>
    <row r="642" spans="1:12" ht="12" x14ac:dyDescent="0.2">
      <c r="A642" s="70" t="s">
        <v>1195</v>
      </c>
      <c r="B642" s="39" t="s">
        <v>1637</v>
      </c>
      <c r="C642" s="17">
        <v>28.073979591836736</v>
      </c>
      <c r="D642" s="137"/>
      <c r="E642" s="17">
        <v>28.073979591836736</v>
      </c>
      <c r="F642" s="400"/>
      <c r="G642" s="17" t="s">
        <v>1912</v>
      </c>
      <c r="H642" s="15">
        <f t="shared" si="43"/>
        <v>28.073979591836736</v>
      </c>
      <c r="I642" s="356"/>
      <c r="J642" s="137"/>
      <c r="K642" s="144"/>
      <c r="L642" s="155" t="s">
        <v>1797</v>
      </c>
    </row>
    <row r="643" spans="1:12" ht="12" x14ac:dyDescent="0.2">
      <c r="A643" s="70" t="s">
        <v>1195</v>
      </c>
      <c r="B643" s="39" t="s">
        <v>1638</v>
      </c>
      <c r="C643" s="17">
        <v>72.493253968253967</v>
      </c>
      <c r="D643" s="137"/>
      <c r="E643" s="17">
        <v>72.493253968253967</v>
      </c>
      <c r="F643" s="399"/>
      <c r="G643" s="17" t="s">
        <v>1912</v>
      </c>
      <c r="H643" s="15">
        <f t="shared" si="43"/>
        <v>72.493253968253967</v>
      </c>
      <c r="I643" s="356"/>
      <c r="J643" s="137"/>
      <c r="K643" s="17"/>
      <c r="L643" s="155" t="s">
        <v>1793</v>
      </c>
    </row>
    <row r="644" spans="1:12" ht="12" x14ac:dyDescent="0.2">
      <c r="A644" s="70" t="s">
        <v>1195</v>
      </c>
      <c r="B644" s="39" t="s">
        <v>1644</v>
      </c>
      <c r="C644" s="17">
        <v>3.4936507936507937</v>
      </c>
      <c r="D644" s="137"/>
      <c r="E644" s="17">
        <v>3.4936507936507937</v>
      </c>
      <c r="F644" s="399"/>
      <c r="G644" s="17" t="s">
        <v>1912</v>
      </c>
      <c r="H644" s="15">
        <f t="shared" si="43"/>
        <v>3.4936507936507937</v>
      </c>
      <c r="I644" s="356"/>
      <c r="J644" s="137"/>
      <c r="K644" s="17"/>
      <c r="L644" s="155" t="s">
        <v>1794</v>
      </c>
    </row>
    <row r="645" spans="1:12" ht="12" x14ac:dyDescent="0.2">
      <c r="A645" s="70" t="s">
        <v>1195</v>
      </c>
      <c r="B645" s="39" t="s">
        <v>1639</v>
      </c>
      <c r="C645" s="17">
        <v>14.099376417233561</v>
      </c>
      <c r="D645" s="137"/>
      <c r="E645" s="17">
        <v>14.099376417233561</v>
      </c>
      <c r="F645" s="399"/>
      <c r="G645" s="17" t="s">
        <v>1912</v>
      </c>
      <c r="H645" s="15">
        <f t="shared" si="43"/>
        <v>14.099376417233561</v>
      </c>
      <c r="I645" s="356"/>
      <c r="J645" s="137"/>
      <c r="K645" s="144"/>
      <c r="L645" s="155" t="s">
        <v>1809</v>
      </c>
    </row>
    <row r="646" spans="1:12" ht="12" x14ac:dyDescent="0.2">
      <c r="A646" s="70" t="s">
        <v>1195</v>
      </c>
      <c r="B646" s="39" t="s">
        <v>860</v>
      </c>
      <c r="C646" s="17">
        <v>23.207823129251704</v>
      </c>
      <c r="D646" s="17">
        <v>23.207823129251704</v>
      </c>
      <c r="E646" s="17"/>
      <c r="F646" s="399"/>
      <c r="G646" s="17" t="s">
        <v>1912</v>
      </c>
      <c r="H646" s="15">
        <f t="shared" si="43"/>
        <v>23.207823129251704</v>
      </c>
      <c r="I646" s="356"/>
      <c r="J646" s="137"/>
      <c r="K646" s="144"/>
      <c r="L646" s="155" t="s">
        <v>1810</v>
      </c>
    </row>
    <row r="647" spans="1:12" ht="12" x14ac:dyDescent="0.2">
      <c r="A647" s="70" t="s">
        <v>1195</v>
      </c>
      <c r="B647" s="39" t="s">
        <v>218</v>
      </c>
      <c r="C647" s="17">
        <v>11.853458049886621</v>
      </c>
      <c r="D647" s="137"/>
      <c r="E647" s="17">
        <v>11.853458049886621</v>
      </c>
      <c r="F647" s="400"/>
      <c r="G647" s="17" t="s">
        <v>1912</v>
      </c>
      <c r="H647" s="15">
        <f t="shared" si="43"/>
        <v>11.853458049886621</v>
      </c>
      <c r="I647" s="356"/>
      <c r="J647" s="137"/>
      <c r="K647" s="144"/>
      <c r="L647" s="155" t="s">
        <v>1793</v>
      </c>
    </row>
    <row r="648" spans="1:12" ht="12" x14ac:dyDescent="0.2">
      <c r="A648" s="70" t="s">
        <v>1195</v>
      </c>
      <c r="B648" s="39" t="s">
        <v>1640</v>
      </c>
      <c r="C648" s="17">
        <v>23.207823129251704</v>
      </c>
      <c r="D648" s="137"/>
      <c r="E648" s="17">
        <v>23.207823129251704</v>
      </c>
      <c r="F648" s="399"/>
      <c r="G648" s="17" t="s">
        <v>1912</v>
      </c>
      <c r="H648" s="15">
        <f t="shared" si="43"/>
        <v>23.207823129251704</v>
      </c>
      <c r="I648" s="356"/>
      <c r="J648" s="137"/>
      <c r="K648" s="17"/>
      <c r="L648" s="155" t="s">
        <v>1811</v>
      </c>
    </row>
    <row r="649" spans="1:12" ht="12" x14ac:dyDescent="0.2">
      <c r="A649" s="70" t="s">
        <v>1195</v>
      </c>
      <c r="B649" s="39" t="s">
        <v>1636</v>
      </c>
      <c r="C649" s="17">
        <v>8.2350340136054427</v>
      </c>
      <c r="D649" s="137"/>
      <c r="E649" s="17">
        <v>8.2350340136054427</v>
      </c>
      <c r="F649" s="399"/>
      <c r="G649" s="17" t="s">
        <v>1912</v>
      </c>
      <c r="H649" s="15">
        <f t="shared" si="43"/>
        <v>8.2350340136054427</v>
      </c>
      <c r="I649" s="356"/>
      <c r="J649" s="137"/>
      <c r="K649" s="144"/>
      <c r="L649" s="155" t="s">
        <v>1812</v>
      </c>
    </row>
    <row r="650" spans="1:12" ht="12" x14ac:dyDescent="0.2">
      <c r="A650" s="70" t="s">
        <v>1195</v>
      </c>
      <c r="B650" s="39" t="s">
        <v>1641</v>
      </c>
      <c r="C650" s="17">
        <v>23.457369614512473</v>
      </c>
      <c r="D650" s="137"/>
      <c r="E650" s="17">
        <v>23.457369614512473</v>
      </c>
      <c r="F650" s="399"/>
      <c r="G650" s="17" t="s">
        <v>1912</v>
      </c>
      <c r="H650" s="15">
        <f t="shared" si="43"/>
        <v>23.457369614512473</v>
      </c>
      <c r="I650" s="356"/>
      <c r="J650" s="137"/>
      <c r="K650" s="144"/>
      <c r="L650" s="155" t="s">
        <v>1811</v>
      </c>
    </row>
    <row r="651" spans="1:12" ht="12" x14ac:dyDescent="0.2">
      <c r="A651" s="70" t="s">
        <v>1195</v>
      </c>
      <c r="B651" s="39" t="s">
        <v>1631</v>
      </c>
      <c r="C651" s="17">
        <v>12.851643990929706</v>
      </c>
      <c r="D651" s="137"/>
      <c r="F651" s="17">
        <v>12.851643990929706</v>
      </c>
      <c r="G651" s="17" t="s">
        <v>1912</v>
      </c>
      <c r="H651" s="15">
        <f t="shared" si="43"/>
        <v>12.851643990929706</v>
      </c>
      <c r="I651" s="356"/>
      <c r="J651" s="137"/>
      <c r="K651" s="144"/>
      <c r="L651" s="155" t="s">
        <v>1812</v>
      </c>
    </row>
    <row r="652" spans="1:12" ht="12" x14ac:dyDescent="0.2">
      <c r="A652" s="70" t="s">
        <v>1195</v>
      </c>
      <c r="B652" s="39" t="s">
        <v>1644</v>
      </c>
      <c r="C652" s="17">
        <v>2.7450113378684811</v>
      </c>
      <c r="D652" s="137"/>
      <c r="E652" s="17">
        <v>2.7450113378684811</v>
      </c>
      <c r="F652" s="399"/>
      <c r="G652" s="17" t="s">
        <v>1912</v>
      </c>
      <c r="H652" s="15">
        <f t="shared" si="43"/>
        <v>2.7450113378684811</v>
      </c>
      <c r="I652" s="356"/>
      <c r="J652" s="137"/>
      <c r="K652" s="17"/>
      <c r="L652" s="155" t="s">
        <v>1794</v>
      </c>
    </row>
    <row r="653" spans="1:12" ht="12" x14ac:dyDescent="0.2">
      <c r="A653" s="70" t="s">
        <v>1195</v>
      </c>
      <c r="B653" s="39" t="s">
        <v>1642</v>
      </c>
      <c r="C653" s="17">
        <v>15.471882086167801</v>
      </c>
      <c r="D653" s="137"/>
      <c r="E653" s="17">
        <v>15.471882086167801</v>
      </c>
      <c r="F653" s="399"/>
      <c r="G653" s="17" t="s">
        <v>1912</v>
      </c>
      <c r="H653" s="15">
        <f t="shared" si="43"/>
        <v>15.471882086167801</v>
      </c>
      <c r="I653" s="356"/>
      <c r="J653" s="137"/>
      <c r="K653" s="144"/>
      <c r="L653" s="155" t="s">
        <v>1793</v>
      </c>
    </row>
    <row r="654" spans="1:12" ht="12" x14ac:dyDescent="0.2">
      <c r="A654" s="70" t="s">
        <v>1195</v>
      </c>
      <c r="B654" s="39" t="s">
        <v>1643</v>
      </c>
      <c r="C654" s="17">
        <v>15.347108843537416</v>
      </c>
      <c r="D654" s="137"/>
      <c r="E654" s="17">
        <v>15.347108843537416</v>
      </c>
      <c r="F654" s="399"/>
      <c r="G654" s="17" t="s">
        <v>1912</v>
      </c>
      <c r="H654" s="15">
        <f t="shared" si="43"/>
        <v>15.347108843537416</v>
      </c>
      <c r="I654" s="356"/>
      <c r="J654" s="137"/>
      <c r="K654" s="144"/>
      <c r="L654" s="155" t="s">
        <v>1793</v>
      </c>
    </row>
    <row r="655" spans="1:12" ht="12" x14ac:dyDescent="0.2">
      <c r="A655" s="70" t="s">
        <v>1195</v>
      </c>
      <c r="B655" s="39" t="s">
        <v>1644</v>
      </c>
      <c r="C655" s="17">
        <v>2.7450113378684811</v>
      </c>
      <c r="D655" s="137"/>
      <c r="E655" s="17">
        <v>2.7450113378684811</v>
      </c>
      <c r="F655" s="399"/>
      <c r="G655" s="17" t="s">
        <v>1912</v>
      </c>
      <c r="H655" s="15">
        <f t="shared" si="43"/>
        <v>2.7450113378684811</v>
      </c>
      <c r="I655" s="356"/>
      <c r="J655" s="137"/>
      <c r="K655" s="17"/>
      <c r="L655" s="155" t="s">
        <v>1794</v>
      </c>
    </row>
    <row r="656" spans="1:12" ht="12" x14ac:dyDescent="0.2">
      <c r="A656" s="70" t="s">
        <v>1195</v>
      </c>
      <c r="B656" s="39" t="s">
        <v>1382</v>
      </c>
      <c r="C656" s="17">
        <v>8.2350340136054427</v>
      </c>
      <c r="D656" s="137"/>
      <c r="F656" s="17">
        <v>8.2350340136054427</v>
      </c>
      <c r="G656" s="17" t="s">
        <v>1912</v>
      </c>
      <c r="H656" s="15">
        <f t="shared" si="43"/>
        <v>8.2350340136054427</v>
      </c>
      <c r="I656" s="356"/>
      <c r="J656" s="137"/>
      <c r="K656" s="144"/>
      <c r="L656" s="155" t="s">
        <v>1812</v>
      </c>
    </row>
    <row r="657" spans="1:12" ht="12" x14ac:dyDescent="0.2">
      <c r="A657" s="70" t="s">
        <v>1195</v>
      </c>
      <c r="B657" s="39" t="s">
        <v>1645</v>
      </c>
      <c r="C657" s="17">
        <v>18.840759637188206</v>
      </c>
      <c r="D657" s="137"/>
      <c r="E657" s="17">
        <v>18.840759637188206</v>
      </c>
      <c r="F657" s="399"/>
      <c r="G657" s="17" t="s">
        <v>1912</v>
      </c>
      <c r="H657" s="15">
        <f t="shared" si="43"/>
        <v>18.840759637188206</v>
      </c>
      <c r="I657" s="356"/>
      <c r="J657" s="137"/>
      <c r="K657" s="144"/>
      <c r="L657" s="155" t="s">
        <v>1812</v>
      </c>
    </row>
    <row r="658" spans="1:12" ht="12" x14ac:dyDescent="0.2">
      <c r="A658" s="70" t="s">
        <v>1195</v>
      </c>
      <c r="B658" s="39" t="s">
        <v>1646</v>
      </c>
      <c r="C658" s="17">
        <v>2.4954648526077099</v>
      </c>
      <c r="D658" s="137"/>
      <c r="E658" s="17">
        <v>2.4954648526077099</v>
      </c>
      <c r="F658" s="399"/>
      <c r="G658" s="17" t="s">
        <v>1912</v>
      </c>
      <c r="H658" s="15">
        <f t="shared" si="43"/>
        <v>2.4954648526077099</v>
      </c>
      <c r="I658" s="356"/>
      <c r="J658" s="137"/>
      <c r="K658" s="144"/>
      <c r="L658" s="155" t="s">
        <v>1793</v>
      </c>
    </row>
    <row r="659" spans="1:12" ht="12" x14ac:dyDescent="0.2">
      <c r="A659" s="70" t="s">
        <v>1195</v>
      </c>
      <c r="B659" s="39" t="s">
        <v>1644</v>
      </c>
      <c r="C659" s="17">
        <v>1.7468253968253968</v>
      </c>
      <c r="D659" s="137"/>
      <c r="E659" s="17">
        <v>1.7468253968253968</v>
      </c>
      <c r="F659" s="399"/>
      <c r="G659" s="17" t="s">
        <v>1912</v>
      </c>
      <c r="H659" s="15">
        <f t="shared" si="43"/>
        <v>1.7468253968253968</v>
      </c>
      <c r="I659" s="356"/>
      <c r="J659" s="137"/>
      <c r="K659" s="17"/>
      <c r="L659" s="155" t="s">
        <v>1794</v>
      </c>
    </row>
    <row r="660" spans="1:12" ht="12" x14ac:dyDescent="0.2">
      <c r="A660" s="70" t="s">
        <v>1195</v>
      </c>
      <c r="B660" s="39" t="s">
        <v>1644</v>
      </c>
      <c r="C660" s="17">
        <v>1.7468253968253968</v>
      </c>
      <c r="D660" s="137"/>
      <c r="E660" s="17">
        <v>1.7468253968253968</v>
      </c>
      <c r="F660" s="399"/>
      <c r="G660" s="17" t="s">
        <v>1912</v>
      </c>
      <c r="H660" s="15">
        <f t="shared" si="43"/>
        <v>1.7468253968253968</v>
      </c>
      <c r="I660" s="356"/>
      <c r="J660" s="137"/>
      <c r="K660" s="17"/>
      <c r="L660" s="155" t="s">
        <v>1794</v>
      </c>
    </row>
    <row r="661" spans="1:12" ht="12" x14ac:dyDescent="0.2">
      <c r="A661" s="70" t="s">
        <v>1195</v>
      </c>
      <c r="B661" s="84" t="s">
        <v>859</v>
      </c>
      <c r="C661" s="17">
        <v>13.974603174603175</v>
      </c>
      <c r="D661" s="137"/>
      <c r="E661" s="17">
        <v>13.974603174603175</v>
      </c>
      <c r="F661" s="399"/>
      <c r="G661" s="17" t="s">
        <v>1912</v>
      </c>
      <c r="H661" s="15">
        <f t="shared" si="43"/>
        <v>13.974603174603175</v>
      </c>
      <c r="I661" s="356"/>
      <c r="J661" s="137"/>
      <c r="K661" s="144"/>
      <c r="L661" s="155" t="s">
        <v>1788</v>
      </c>
    </row>
    <row r="662" spans="1:12" ht="12" x14ac:dyDescent="0.2">
      <c r="A662" s="70" t="s">
        <v>1195</v>
      </c>
      <c r="B662" s="39" t="s">
        <v>1629</v>
      </c>
      <c r="C662" s="17">
        <v>2.7450113378684811</v>
      </c>
      <c r="D662" s="137"/>
      <c r="E662" s="137"/>
      <c r="F662" s="17">
        <v>2.7450113378684811</v>
      </c>
      <c r="G662" s="17" t="s">
        <v>1912</v>
      </c>
      <c r="H662" s="15">
        <f t="shared" si="43"/>
        <v>2.7450113378684811</v>
      </c>
      <c r="I662" s="356"/>
      <c r="J662" s="137"/>
      <c r="K662" s="17"/>
      <c r="L662" s="155" t="s">
        <v>1794</v>
      </c>
    </row>
    <row r="663" spans="1:12" ht="12" x14ac:dyDescent="0.2">
      <c r="A663" s="70" t="s">
        <v>1195</v>
      </c>
      <c r="B663" s="39" t="s">
        <v>1644</v>
      </c>
      <c r="C663" s="17">
        <v>2.7450113378684811</v>
      </c>
      <c r="D663" s="137"/>
      <c r="E663" s="17">
        <v>2.7450113378684811</v>
      </c>
      <c r="F663" s="399"/>
      <c r="G663" s="17" t="s">
        <v>1912</v>
      </c>
      <c r="H663" s="15">
        <f t="shared" si="43"/>
        <v>2.7450113378684811</v>
      </c>
      <c r="I663" s="356"/>
      <c r="J663" s="137"/>
      <c r="K663" s="17"/>
      <c r="L663" s="155" t="s">
        <v>1794</v>
      </c>
    </row>
    <row r="664" spans="1:12" ht="12" x14ac:dyDescent="0.2">
      <c r="A664" s="70" t="s">
        <v>1195</v>
      </c>
      <c r="B664" s="39" t="s">
        <v>1644</v>
      </c>
      <c r="C664" s="17">
        <v>2.9945578231292518</v>
      </c>
      <c r="D664" s="137"/>
      <c r="E664" s="17">
        <v>2.9945578231292518</v>
      </c>
      <c r="G664" s="17" t="s">
        <v>1912</v>
      </c>
      <c r="H664" s="15">
        <f t="shared" si="43"/>
        <v>2.9945578231292518</v>
      </c>
      <c r="I664" s="356"/>
      <c r="J664" s="137"/>
      <c r="K664" s="17"/>
      <c r="L664" s="155" t="s">
        <v>1794</v>
      </c>
    </row>
    <row r="665" spans="1:12" ht="12" x14ac:dyDescent="0.2">
      <c r="A665" s="70" t="s">
        <v>1195</v>
      </c>
      <c r="B665" s="39" t="s">
        <v>1648</v>
      </c>
      <c r="C665" s="17">
        <v>23.083049886621318</v>
      </c>
      <c r="D665" s="137"/>
      <c r="E665" s="17">
        <v>23.083049886621318</v>
      </c>
      <c r="F665" s="399"/>
      <c r="G665" s="17" t="s">
        <v>1912</v>
      </c>
      <c r="H665" s="15">
        <f t="shared" si="43"/>
        <v>23.083049886621318</v>
      </c>
      <c r="I665" s="356"/>
      <c r="J665" s="137"/>
      <c r="K665" s="144"/>
      <c r="L665" s="155" t="s">
        <v>1793</v>
      </c>
    </row>
    <row r="666" spans="1:12" ht="12" x14ac:dyDescent="0.2">
      <c r="A666" s="70" t="s">
        <v>1195</v>
      </c>
      <c r="B666" s="39" t="s">
        <v>1255</v>
      </c>
      <c r="C666" s="17">
        <v>12.851643990929706</v>
      </c>
      <c r="D666" s="137"/>
      <c r="E666" s="17">
        <v>12.851643990929706</v>
      </c>
      <c r="F666" s="399"/>
      <c r="G666" s="17" t="s">
        <v>1912</v>
      </c>
      <c r="H666" s="15">
        <f t="shared" si="43"/>
        <v>12.851643990929706</v>
      </c>
      <c r="I666" s="356"/>
      <c r="J666" s="137"/>
      <c r="K666" s="17"/>
      <c r="L666" s="155" t="s">
        <v>1794</v>
      </c>
    </row>
    <row r="667" spans="1:12" ht="12" x14ac:dyDescent="0.2">
      <c r="A667" s="70" t="s">
        <v>1195</v>
      </c>
      <c r="B667" s="39" t="s">
        <v>1634</v>
      </c>
      <c r="C667" s="17">
        <v>12.976417233560092</v>
      </c>
      <c r="D667" s="17">
        <v>12.976417233560092</v>
      </c>
      <c r="E667" s="17"/>
      <c r="F667" s="399"/>
      <c r="G667" s="17" t="s">
        <v>1912</v>
      </c>
      <c r="H667" s="15">
        <f t="shared" si="43"/>
        <v>12.976417233560092</v>
      </c>
      <c r="I667" s="356"/>
      <c r="J667" s="137"/>
      <c r="K667" s="17"/>
      <c r="L667" s="155" t="s">
        <v>1794</v>
      </c>
    </row>
    <row r="668" spans="1:12" ht="12" x14ac:dyDescent="0.2">
      <c r="A668" s="70" t="s">
        <v>1195</v>
      </c>
      <c r="B668" s="39" t="s">
        <v>1268</v>
      </c>
      <c r="C668" s="17">
        <v>3.1193310657596371</v>
      </c>
      <c r="D668" s="137"/>
      <c r="E668" s="17">
        <v>3.1193310657596371</v>
      </c>
      <c r="F668" s="399"/>
      <c r="G668" s="17" t="s">
        <v>1912</v>
      </c>
      <c r="H668" s="15">
        <f t="shared" si="43"/>
        <v>3.1193310657596371</v>
      </c>
      <c r="I668" s="356"/>
      <c r="J668" s="137"/>
      <c r="K668" s="144"/>
      <c r="L668" s="155" t="s">
        <v>1793</v>
      </c>
    </row>
    <row r="669" spans="1:12" ht="12" x14ac:dyDescent="0.2">
      <c r="A669" s="70" t="s">
        <v>1195</v>
      </c>
      <c r="B669" s="39" t="s">
        <v>1647</v>
      </c>
      <c r="C669" s="17">
        <v>21.835317460317462</v>
      </c>
      <c r="D669" s="137"/>
      <c r="E669" s="17">
        <v>21.835317460317462</v>
      </c>
      <c r="F669" s="399"/>
      <c r="G669" s="17" t="s">
        <v>1912</v>
      </c>
      <c r="H669" s="15">
        <f t="shared" si="43"/>
        <v>21.835317460317462</v>
      </c>
      <c r="I669" s="356"/>
      <c r="J669" s="137"/>
      <c r="K669" s="144"/>
      <c r="L669" s="155" t="s">
        <v>1793</v>
      </c>
    </row>
    <row r="670" spans="1:12" ht="12" x14ac:dyDescent="0.2">
      <c r="A670" s="70" t="s">
        <v>1195</v>
      </c>
      <c r="B670" s="39" t="s">
        <v>1644</v>
      </c>
      <c r="C670" s="17">
        <v>2.869784580498866</v>
      </c>
      <c r="D670" s="137"/>
      <c r="E670" s="17">
        <v>2.869784580498866</v>
      </c>
      <c r="F670" s="399"/>
      <c r="G670" s="17" t="s">
        <v>1912</v>
      </c>
      <c r="H670" s="15">
        <f t="shared" si="43"/>
        <v>2.869784580498866</v>
      </c>
      <c r="I670" s="356"/>
      <c r="J670" s="137"/>
      <c r="K670" s="17"/>
      <c r="L670" s="155" t="s">
        <v>1794</v>
      </c>
    </row>
    <row r="671" spans="1:12" ht="12" x14ac:dyDescent="0.2">
      <c r="A671" s="70" t="s">
        <v>1195</v>
      </c>
      <c r="B671" s="39" t="s">
        <v>1644</v>
      </c>
      <c r="C671" s="17">
        <v>2.869784580498866</v>
      </c>
      <c r="D671" s="137"/>
      <c r="E671" s="17">
        <v>2.869784580498866</v>
      </c>
      <c r="F671" s="399"/>
      <c r="G671" s="17" t="s">
        <v>1912</v>
      </c>
      <c r="H671" s="15">
        <f t="shared" si="43"/>
        <v>2.869784580498866</v>
      </c>
      <c r="I671" s="356"/>
      <c r="J671" s="137"/>
      <c r="K671" s="17"/>
      <c r="L671" s="155" t="s">
        <v>1794</v>
      </c>
    </row>
    <row r="672" spans="1:12" ht="12" x14ac:dyDescent="0.2">
      <c r="A672" s="70" t="s">
        <v>1195</v>
      </c>
      <c r="B672" s="39" t="s">
        <v>1382</v>
      </c>
      <c r="C672" s="17">
        <v>10.231405895691609</v>
      </c>
      <c r="D672" s="137"/>
      <c r="E672" s="137"/>
      <c r="F672" s="17">
        <v>10.231405895691609</v>
      </c>
      <c r="G672" s="17" t="s">
        <v>1912</v>
      </c>
      <c r="H672" s="15">
        <f t="shared" si="43"/>
        <v>10.231405895691609</v>
      </c>
      <c r="I672" s="356"/>
      <c r="J672" s="137"/>
      <c r="K672" s="144"/>
      <c r="L672" s="155" t="s">
        <v>1812</v>
      </c>
    </row>
    <row r="673" spans="1:16381" ht="12" x14ac:dyDescent="0.2">
      <c r="A673" s="70" t="s">
        <v>1195</v>
      </c>
      <c r="B673" s="39" t="s">
        <v>1649</v>
      </c>
      <c r="C673" s="17">
        <v>11.728684807256236</v>
      </c>
      <c r="D673" s="137"/>
      <c r="E673" s="137"/>
      <c r="F673" s="17">
        <v>11.728684807256236</v>
      </c>
      <c r="G673" s="17" t="s">
        <v>1912</v>
      </c>
      <c r="H673" s="15">
        <f t="shared" si="43"/>
        <v>11.728684807256236</v>
      </c>
      <c r="I673" s="356"/>
      <c r="J673" s="137"/>
      <c r="K673" s="144"/>
      <c r="L673" s="155" t="s">
        <v>1812</v>
      </c>
    </row>
    <row r="674" spans="1:16381" ht="12" x14ac:dyDescent="0.2">
      <c r="A674" s="70" t="s">
        <v>1195</v>
      </c>
      <c r="B674" s="39" t="s">
        <v>1650</v>
      </c>
      <c r="C674" s="17">
        <v>16.969160997732427</v>
      </c>
      <c r="D674" s="137"/>
      <c r="E674" s="17">
        <v>16.969160997732427</v>
      </c>
      <c r="F674" s="399"/>
      <c r="G674" s="17" t="s">
        <v>1912</v>
      </c>
      <c r="H674" s="15">
        <f t="shared" si="43"/>
        <v>16.969160997732427</v>
      </c>
      <c r="I674" s="356"/>
      <c r="J674" s="137"/>
      <c r="K674" s="144"/>
      <c r="L674" s="155" t="s">
        <v>1812</v>
      </c>
    </row>
    <row r="675" spans="1:16381" s="282" customFormat="1" ht="12" x14ac:dyDescent="0.2">
      <c r="A675" s="71" t="s">
        <v>140</v>
      </c>
      <c r="B675" s="72"/>
      <c r="C675" s="73">
        <f>SUM(C638:C674)</f>
        <v>527.37000000000012</v>
      </c>
      <c r="D675" s="73">
        <f t="shared" ref="D675:F675" si="44">SUM(D638:D674)</f>
        <v>36.184240362811792</v>
      </c>
      <c r="E675" s="73">
        <f>SUM(E638:E674)</f>
        <v>443.14806122448977</v>
      </c>
      <c r="F675" s="73">
        <f t="shared" si="44"/>
        <v>48.037698412698411</v>
      </c>
      <c r="G675" s="73"/>
      <c r="H675" s="73">
        <f>SUM(H638:H674)</f>
        <v>527.37000000000012</v>
      </c>
      <c r="I675" s="73">
        <f t="shared" ref="I675:K675" si="45">SUM(I638:I674)</f>
        <v>0</v>
      </c>
      <c r="J675" s="73">
        <f t="shared" si="45"/>
        <v>0</v>
      </c>
      <c r="K675" s="73">
        <f t="shared" si="45"/>
        <v>0</v>
      </c>
      <c r="L675" s="157"/>
    </row>
    <row r="676" spans="1:16381" ht="12" x14ac:dyDescent="0.2">
      <c r="A676" s="65" t="s">
        <v>1620</v>
      </c>
      <c r="B676" s="66" t="s">
        <v>1621</v>
      </c>
      <c r="C676" s="8" t="s">
        <v>1622</v>
      </c>
      <c r="D676" s="9" t="s">
        <v>655</v>
      </c>
      <c r="E676" s="9" t="s">
        <v>1615</v>
      </c>
      <c r="F676" s="9" t="s">
        <v>1374</v>
      </c>
      <c r="G676" s="9"/>
      <c r="H676" s="383" t="s">
        <v>1913</v>
      </c>
      <c r="I676" s="139" t="s">
        <v>405</v>
      </c>
      <c r="J676" s="361" t="s">
        <v>406</v>
      </c>
      <c r="K676" s="67" t="s">
        <v>404</v>
      </c>
      <c r="L676" s="154" t="s">
        <v>1818</v>
      </c>
    </row>
    <row r="677" spans="1:16381" ht="12" x14ac:dyDescent="0.2">
      <c r="A677" s="20" t="s">
        <v>1197</v>
      </c>
      <c r="B677" s="39" t="s">
        <v>413</v>
      </c>
      <c r="C677" s="168">
        <v>160.72999999999999</v>
      </c>
      <c r="D677" s="137"/>
      <c r="E677" s="427">
        <v>160.72999999999999</v>
      </c>
      <c r="F677" s="326"/>
      <c r="G677" s="17" t="s">
        <v>1912</v>
      </c>
      <c r="H677" s="168"/>
      <c r="I677" s="69">
        <f>C677</f>
        <v>160.72999999999999</v>
      </c>
      <c r="J677" s="137"/>
      <c r="K677" s="168"/>
      <c r="L677" s="155" t="s">
        <v>1786</v>
      </c>
    </row>
    <row r="678" spans="1:16381" ht="12" x14ac:dyDescent="0.2">
      <c r="A678" s="70" t="s">
        <v>1197</v>
      </c>
      <c r="B678" s="39" t="s">
        <v>1448</v>
      </c>
      <c r="C678" s="168">
        <v>16.11</v>
      </c>
      <c r="D678" s="137"/>
      <c r="E678" s="427">
        <v>16.11</v>
      </c>
      <c r="F678" s="326"/>
      <c r="G678" s="17" t="s">
        <v>1912</v>
      </c>
      <c r="H678" s="168"/>
      <c r="I678" s="69">
        <f t="shared" ref="I678:I721" si="46">C678</f>
        <v>16.11</v>
      </c>
      <c r="J678" s="137"/>
      <c r="K678" s="168"/>
      <c r="L678" s="155" t="s">
        <v>1786</v>
      </c>
    </row>
    <row r="679" spans="1:16381" s="284" customFormat="1" ht="12" x14ac:dyDescent="0.2">
      <c r="A679" s="20" t="s">
        <v>1197</v>
      </c>
      <c r="B679" s="39" t="s">
        <v>1629</v>
      </c>
      <c r="C679" s="15">
        <v>2.02</v>
      </c>
      <c r="D679" s="408"/>
      <c r="F679" s="15">
        <v>2.02</v>
      </c>
      <c r="G679" s="17" t="s">
        <v>1912</v>
      </c>
      <c r="H679" s="168"/>
      <c r="I679" s="69">
        <f t="shared" si="46"/>
        <v>2.02</v>
      </c>
      <c r="J679" s="134"/>
      <c r="K679" s="168"/>
      <c r="L679" s="155" t="s">
        <v>1791</v>
      </c>
    </row>
    <row r="680" spans="1:16381" s="284" customFormat="1" ht="12" x14ac:dyDescent="0.2">
      <c r="A680" s="20" t="s">
        <v>1197</v>
      </c>
      <c r="B680" s="312" t="s">
        <v>1851</v>
      </c>
      <c r="C680" s="331">
        <v>7.23</v>
      </c>
      <c r="D680" s="134"/>
      <c r="E680" s="427">
        <v>7.23</v>
      </c>
      <c r="F680" s="326"/>
      <c r="G680" s="17" t="s">
        <v>1912</v>
      </c>
      <c r="H680" s="15"/>
      <c r="I680" s="69">
        <v>7.23</v>
      </c>
      <c r="J680" s="134"/>
      <c r="K680" s="331">
        <v>7.23</v>
      </c>
      <c r="L680" s="155"/>
      <c r="M680" s="322"/>
      <c r="N680" s="37"/>
      <c r="O680" s="324"/>
      <c r="P680" s="325"/>
      <c r="Q680" s="325"/>
      <c r="R680" s="325"/>
      <c r="S680" s="325"/>
      <c r="T680" s="327"/>
      <c r="U680" s="325"/>
      <c r="V680" s="327"/>
      <c r="W680" s="325"/>
      <c r="X680" s="328"/>
      <c r="Y680" s="329"/>
      <c r="Z680" s="328"/>
      <c r="AA680" s="306"/>
      <c r="AB680" s="40"/>
      <c r="AC680" s="322"/>
      <c r="AD680" s="40"/>
      <c r="AE680" s="330"/>
      <c r="AF680" s="325"/>
      <c r="AG680" s="325"/>
      <c r="AH680" s="325"/>
      <c r="AI680" s="325"/>
      <c r="AJ680" s="327"/>
      <c r="AK680" s="325"/>
      <c r="AL680" s="327"/>
      <c r="AM680" s="325"/>
      <c r="AN680" s="328"/>
      <c r="AO680" s="329"/>
      <c r="AP680" s="328"/>
      <c r="AQ680" s="306"/>
      <c r="AR680" s="40"/>
      <c r="AS680" s="322"/>
      <c r="AT680" s="40"/>
      <c r="AU680" s="330"/>
      <c r="AV680" s="325"/>
      <c r="AW680" s="325"/>
      <c r="AX680" s="325"/>
      <c r="AY680" s="325"/>
      <c r="AZ680" s="327"/>
      <c r="BA680" s="325"/>
      <c r="BB680" s="327"/>
      <c r="BC680" s="325"/>
      <c r="BD680" s="328"/>
      <c r="BE680" s="329"/>
      <c r="BF680" s="328"/>
      <c r="BG680" s="306"/>
      <c r="BH680" s="40"/>
      <c r="BI680" s="322"/>
      <c r="BJ680" s="40"/>
      <c r="BK680" s="330"/>
      <c r="BL680" s="325"/>
      <c r="BM680" s="325"/>
      <c r="BN680" s="325"/>
      <c r="BO680" s="325"/>
      <c r="BP680" s="327"/>
      <c r="BQ680" s="325"/>
      <c r="BR680" s="327"/>
      <c r="BS680" s="325"/>
      <c r="BT680" s="328"/>
      <c r="BU680" s="329"/>
      <c r="BV680" s="328"/>
      <c r="BW680" s="306"/>
      <c r="BX680" s="40"/>
      <c r="BY680" s="322"/>
      <c r="BZ680" s="40"/>
      <c r="CA680" s="330"/>
      <c r="CB680" s="325"/>
      <c r="CC680" s="325"/>
      <c r="CD680" s="325"/>
      <c r="CE680" s="325"/>
      <c r="CF680" s="327"/>
      <c r="CG680" s="325"/>
      <c r="CH680" s="327"/>
      <c r="CI680" s="325"/>
      <c r="CJ680" s="328"/>
      <c r="CK680" s="329"/>
      <c r="CL680" s="328"/>
      <c r="CM680" s="306"/>
      <c r="CN680" s="40"/>
      <c r="CO680" s="322"/>
      <c r="CP680" s="40"/>
      <c r="CQ680" s="330"/>
      <c r="CR680" s="325"/>
      <c r="CS680" s="325"/>
      <c r="CT680" s="325"/>
      <c r="CU680" s="325"/>
      <c r="CV680" s="327"/>
      <c r="CW680" s="325"/>
      <c r="CX680" s="327"/>
      <c r="CY680" s="325"/>
      <c r="CZ680" s="328"/>
      <c r="DA680" s="329"/>
      <c r="DB680" s="328"/>
      <c r="DC680" s="306"/>
      <c r="DD680" s="40"/>
      <c r="DE680" s="322"/>
      <c r="DF680" s="40"/>
      <c r="DG680" s="330"/>
      <c r="DH680" s="325"/>
      <c r="DI680" s="325"/>
      <c r="DJ680" s="325"/>
      <c r="DK680" s="325"/>
      <c r="DL680" s="327"/>
      <c r="DM680" s="325"/>
      <c r="DN680" s="327"/>
      <c r="DO680" s="325"/>
      <c r="DP680" s="328"/>
      <c r="DQ680" s="329"/>
      <c r="DR680" s="328"/>
      <c r="DS680" s="306"/>
      <c r="DT680" s="40"/>
      <c r="DU680" s="322"/>
      <c r="DV680" s="40"/>
      <c r="DW680" s="330"/>
      <c r="DX680" s="325"/>
      <c r="DY680" s="325"/>
      <c r="DZ680" s="325"/>
      <c r="EA680" s="325"/>
      <c r="EB680" s="327"/>
      <c r="EC680" s="325"/>
      <c r="ED680" s="327"/>
      <c r="EE680" s="325"/>
      <c r="EF680" s="328"/>
      <c r="EG680" s="329"/>
      <c r="EH680" s="328"/>
      <c r="EI680" s="306"/>
      <c r="EJ680" s="40"/>
      <c r="EK680" s="322"/>
      <c r="EL680" s="40"/>
      <c r="EM680" s="330"/>
      <c r="EN680" s="325"/>
      <c r="EO680" s="325"/>
      <c r="EP680" s="325"/>
      <c r="EQ680" s="325"/>
      <c r="ER680" s="327"/>
      <c r="ES680" s="325"/>
      <c r="ET680" s="327"/>
      <c r="EU680" s="325"/>
      <c r="EV680" s="328"/>
      <c r="EW680" s="329"/>
      <c r="EX680" s="328"/>
      <c r="EY680" s="306"/>
      <c r="EZ680" s="40"/>
      <c r="FA680" s="322"/>
      <c r="FB680" s="40"/>
      <c r="FC680" s="330"/>
      <c r="FD680" s="325"/>
      <c r="FE680" s="325"/>
      <c r="FF680" s="325"/>
      <c r="FG680" s="325"/>
      <c r="FH680" s="327"/>
      <c r="FI680" s="325"/>
      <c r="FJ680" s="327"/>
      <c r="FK680" s="325"/>
      <c r="FL680" s="328"/>
      <c r="FM680" s="329"/>
      <c r="FN680" s="328"/>
      <c r="FO680" s="306"/>
      <c r="FP680" s="40"/>
      <c r="FQ680" s="322"/>
      <c r="FR680" s="40"/>
      <c r="FS680" s="330"/>
      <c r="FT680" s="325"/>
      <c r="FU680" s="325"/>
      <c r="FV680" s="325"/>
      <c r="FW680" s="325"/>
      <c r="FX680" s="327"/>
      <c r="FY680" s="325"/>
      <c r="FZ680" s="327"/>
      <c r="GA680" s="325"/>
      <c r="GB680" s="328"/>
      <c r="GC680" s="329"/>
      <c r="GD680" s="328"/>
      <c r="GE680" s="306"/>
      <c r="GF680" s="40"/>
      <c r="GG680" s="322"/>
      <c r="GH680" s="40"/>
      <c r="GI680" s="330"/>
      <c r="GJ680" s="325"/>
      <c r="GK680" s="325"/>
      <c r="GL680" s="325"/>
      <c r="GM680" s="325"/>
      <c r="GN680" s="327"/>
      <c r="GO680" s="325"/>
      <c r="GP680" s="327"/>
      <c r="GQ680" s="325"/>
      <c r="GR680" s="328"/>
      <c r="GS680" s="329"/>
      <c r="GT680" s="328"/>
      <c r="GU680" s="306"/>
      <c r="GV680" s="40"/>
      <c r="GW680" s="322"/>
      <c r="GX680" s="40"/>
      <c r="GY680" s="330"/>
      <c r="GZ680" s="325"/>
      <c r="HA680" s="325"/>
      <c r="HB680" s="325"/>
      <c r="HC680" s="325"/>
      <c r="HD680" s="327"/>
      <c r="HE680" s="325"/>
      <c r="HF680" s="327"/>
      <c r="HG680" s="325"/>
      <c r="HH680" s="328"/>
      <c r="HI680" s="329"/>
      <c r="HJ680" s="328"/>
      <c r="HK680" s="306"/>
      <c r="HL680" s="40"/>
      <c r="HM680" s="322"/>
      <c r="HN680" s="40"/>
      <c r="HO680" s="330"/>
      <c r="HP680" s="325"/>
      <c r="HQ680" s="325"/>
      <c r="HR680" s="325"/>
      <c r="HS680" s="325"/>
      <c r="HT680" s="327"/>
      <c r="HU680" s="325"/>
      <c r="HV680" s="327"/>
      <c r="HW680" s="325"/>
      <c r="HX680" s="328"/>
      <c r="HY680" s="329"/>
      <c r="HZ680" s="328"/>
      <c r="IA680" s="306"/>
      <c r="IB680" s="40"/>
      <c r="IC680" s="322"/>
      <c r="ID680" s="40"/>
      <c r="IE680" s="330"/>
      <c r="IF680" s="325"/>
      <c r="IG680" s="325"/>
      <c r="IH680" s="325"/>
      <c r="II680" s="325"/>
      <c r="IJ680" s="327"/>
      <c r="IK680" s="325"/>
      <c r="IL680" s="327"/>
      <c r="IM680" s="325"/>
      <c r="IN680" s="328"/>
      <c r="IO680" s="329"/>
      <c r="IP680" s="328"/>
      <c r="IQ680" s="306"/>
      <c r="IR680" s="40"/>
      <c r="IS680" s="322"/>
      <c r="IT680" s="40"/>
      <c r="IU680" s="330"/>
      <c r="IV680" s="325"/>
      <c r="IW680" s="325"/>
      <c r="IX680" s="325"/>
      <c r="IY680" s="325"/>
      <c r="IZ680" s="327"/>
      <c r="JA680" s="325"/>
      <c r="JB680" s="327"/>
      <c r="JC680" s="325"/>
      <c r="JD680" s="328"/>
      <c r="JE680" s="329"/>
      <c r="JF680" s="328"/>
      <c r="JG680" s="306"/>
      <c r="JH680" s="40"/>
      <c r="JI680" s="322"/>
      <c r="JJ680" s="40"/>
      <c r="JK680" s="330"/>
      <c r="JL680" s="325"/>
      <c r="JM680" s="325"/>
      <c r="JN680" s="325"/>
      <c r="JO680" s="325"/>
      <c r="JP680" s="327"/>
      <c r="JQ680" s="325"/>
      <c r="JR680" s="327"/>
      <c r="JS680" s="325"/>
      <c r="JT680" s="328"/>
      <c r="JU680" s="329"/>
      <c r="JV680" s="328"/>
      <c r="JW680" s="306"/>
      <c r="JX680" s="40"/>
      <c r="JY680" s="322"/>
      <c r="JZ680" s="40"/>
      <c r="KA680" s="330"/>
      <c r="KB680" s="325"/>
      <c r="KC680" s="325"/>
      <c r="KD680" s="325"/>
      <c r="KE680" s="325"/>
      <c r="KF680" s="327"/>
      <c r="KG680" s="325"/>
      <c r="KH680" s="327"/>
      <c r="KI680" s="325"/>
      <c r="KJ680" s="328"/>
      <c r="KK680" s="329"/>
      <c r="KL680" s="328"/>
      <c r="KM680" s="306"/>
      <c r="KN680" s="40"/>
      <c r="KO680" s="322"/>
      <c r="KP680" s="40"/>
      <c r="KQ680" s="330"/>
      <c r="KR680" s="325"/>
      <c r="KS680" s="325"/>
      <c r="KT680" s="325"/>
      <c r="KU680" s="325"/>
      <c r="KV680" s="327"/>
      <c r="KW680" s="325"/>
      <c r="KX680" s="327"/>
      <c r="KY680" s="325"/>
      <c r="KZ680" s="328"/>
      <c r="LA680" s="329"/>
      <c r="LB680" s="328"/>
      <c r="LC680" s="306"/>
      <c r="LD680" s="40"/>
      <c r="LE680" s="322"/>
      <c r="LF680" s="40"/>
      <c r="LG680" s="330"/>
      <c r="LH680" s="325"/>
      <c r="LI680" s="325"/>
      <c r="LJ680" s="325"/>
      <c r="LK680" s="325"/>
      <c r="LL680" s="327"/>
      <c r="LM680" s="325"/>
      <c r="LN680" s="327"/>
      <c r="LO680" s="325"/>
      <c r="LP680" s="328"/>
      <c r="LQ680" s="329"/>
      <c r="LR680" s="328"/>
      <c r="LS680" s="306"/>
      <c r="LT680" s="40"/>
      <c r="LU680" s="322"/>
      <c r="LV680" s="40"/>
      <c r="LW680" s="330"/>
      <c r="LX680" s="325"/>
      <c r="LY680" s="325"/>
      <c r="LZ680" s="325"/>
      <c r="MA680" s="325"/>
      <c r="MB680" s="327"/>
      <c r="MC680" s="325"/>
      <c r="MD680" s="327"/>
      <c r="ME680" s="325"/>
      <c r="MF680" s="328"/>
      <c r="MG680" s="329"/>
      <c r="MH680" s="328"/>
      <c r="MI680" s="306"/>
      <c r="MJ680" s="40"/>
      <c r="MK680" s="322"/>
      <c r="ML680" s="40"/>
      <c r="MM680" s="330"/>
      <c r="MN680" s="325"/>
      <c r="MO680" s="325"/>
      <c r="MP680" s="325"/>
      <c r="MQ680" s="325"/>
      <c r="MR680" s="327"/>
      <c r="MS680" s="325"/>
      <c r="MT680" s="327"/>
      <c r="MU680" s="325"/>
      <c r="MV680" s="328"/>
      <c r="MW680" s="329"/>
      <c r="MX680" s="328"/>
      <c r="MY680" s="306"/>
      <c r="MZ680" s="40"/>
      <c r="NA680" s="322"/>
      <c r="NB680" s="40"/>
      <c r="NC680" s="330"/>
      <c r="ND680" s="325"/>
      <c r="NE680" s="325"/>
      <c r="NF680" s="325"/>
      <c r="NG680" s="325"/>
      <c r="NH680" s="327"/>
      <c r="NI680" s="325"/>
      <c r="NJ680" s="327"/>
      <c r="NK680" s="325"/>
      <c r="NL680" s="328"/>
      <c r="NM680" s="329"/>
      <c r="NN680" s="328"/>
      <c r="NO680" s="306"/>
      <c r="NP680" s="40"/>
      <c r="NQ680" s="322"/>
      <c r="NR680" s="40"/>
      <c r="NS680" s="330"/>
      <c r="NT680" s="325"/>
      <c r="NU680" s="325"/>
      <c r="NV680" s="325"/>
      <c r="NW680" s="325"/>
      <c r="NX680" s="327"/>
      <c r="NY680" s="325"/>
      <c r="NZ680" s="327"/>
      <c r="OA680" s="325"/>
      <c r="OB680" s="328"/>
      <c r="OC680" s="329"/>
      <c r="OD680" s="328"/>
      <c r="OE680" s="306"/>
      <c r="OF680" s="40"/>
      <c r="OG680" s="322"/>
      <c r="OH680" s="40"/>
      <c r="OI680" s="330"/>
      <c r="OJ680" s="325"/>
      <c r="OK680" s="325"/>
      <c r="OL680" s="325"/>
      <c r="OM680" s="325"/>
      <c r="ON680" s="327"/>
      <c r="OO680" s="325"/>
      <c r="OP680" s="327"/>
      <c r="OQ680" s="325"/>
      <c r="OR680" s="328"/>
      <c r="OS680" s="329"/>
      <c r="OT680" s="328"/>
      <c r="OU680" s="306"/>
      <c r="OV680" s="40"/>
      <c r="OW680" s="322"/>
      <c r="OX680" s="40"/>
      <c r="OY680" s="330"/>
      <c r="OZ680" s="325"/>
      <c r="PA680" s="325"/>
      <c r="PB680" s="325"/>
      <c r="PC680" s="325"/>
      <c r="PD680" s="327"/>
      <c r="PE680" s="325"/>
      <c r="PF680" s="327"/>
      <c r="PG680" s="325"/>
      <c r="PH680" s="328"/>
      <c r="PI680" s="329"/>
      <c r="PJ680" s="328"/>
      <c r="PK680" s="306"/>
      <c r="PL680" s="40"/>
      <c r="PM680" s="322"/>
      <c r="PN680" s="40"/>
      <c r="PO680" s="330"/>
      <c r="PP680" s="325"/>
      <c r="PQ680" s="325"/>
      <c r="PR680" s="325"/>
      <c r="PS680" s="325"/>
      <c r="PT680" s="327"/>
      <c r="PU680" s="325"/>
      <c r="PV680" s="327"/>
      <c r="PW680" s="325"/>
      <c r="PX680" s="328"/>
      <c r="PY680" s="329"/>
      <c r="PZ680" s="328"/>
      <c r="QA680" s="306"/>
      <c r="QB680" s="40"/>
      <c r="QC680" s="322"/>
      <c r="QD680" s="40"/>
      <c r="QE680" s="330"/>
      <c r="QF680" s="325"/>
      <c r="QG680" s="325"/>
      <c r="QH680" s="325"/>
      <c r="QI680" s="325"/>
      <c r="QJ680" s="327"/>
      <c r="QK680" s="325"/>
      <c r="QL680" s="327"/>
      <c r="QM680" s="325"/>
      <c r="QN680" s="328"/>
      <c r="QO680" s="329"/>
      <c r="QP680" s="328"/>
      <c r="QQ680" s="306"/>
      <c r="QR680" s="40"/>
      <c r="QS680" s="322"/>
      <c r="QT680" s="40"/>
      <c r="QU680" s="330"/>
      <c r="QV680" s="325"/>
      <c r="QW680" s="325"/>
      <c r="QX680" s="325"/>
      <c r="QY680" s="325"/>
      <c r="QZ680" s="327"/>
      <c r="RA680" s="325"/>
      <c r="RB680" s="327"/>
      <c r="RC680" s="325"/>
      <c r="RD680" s="328"/>
      <c r="RE680" s="329"/>
      <c r="RF680" s="328"/>
      <c r="RG680" s="306"/>
      <c r="RH680" s="40"/>
      <c r="RI680" s="322"/>
      <c r="RJ680" s="40"/>
      <c r="RK680" s="330"/>
      <c r="RL680" s="325"/>
      <c r="RM680" s="325"/>
      <c r="RN680" s="325"/>
      <c r="RO680" s="325"/>
      <c r="RP680" s="327"/>
      <c r="RQ680" s="325"/>
      <c r="RR680" s="327"/>
      <c r="RS680" s="325"/>
      <c r="RT680" s="328"/>
      <c r="RU680" s="329"/>
      <c r="RV680" s="328"/>
      <c r="RW680" s="306"/>
      <c r="RX680" s="40"/>
      <c r="RY680" s="322"/>
      <c r="RZ680" s="40"/>
      <c r="SA680" s="330"/>
      <c r="SB680" s="325"/>
      <c r="SC680" s="325"/>
      <c r="SD680" s="325"/>
      <c r="SE680" s="325"/>
      <c r="SF680" s="327"/>
      <c r="SG680" s="325"/>
      <c r="SH680" s="327"/>
      <c r="SI680" s="325"/>
      <c r="SJ680" s="328"/>
      <c r="SK680" s="329"/>
      <c r="SL680" s="328"/>
      <c r="SM680" s="306"/>
      <c r="SN680" s="40"/>
      <c r="SO680" s="322"/>
      <c r="SP680" s="40"/>
      <c r="SQ680" s="330"/>
      <c r="SR680" s="325"/>
      <c r="SS680" s="325"/>
      <c r="ST680" s="325"/>
      <c r="SU680" s="325"/>
      <c r="SV680" s="327"/>
      <c r="SW680" s="325"/>
      <c r="SX680" s="327"/>
      <c r="SY680" s="325"/>
      <c r="SZ680" s="328"/>
      <c r="TA680" s="329"/>
      <c r="TB680" s="328"/>
      <c r="TC680" s="306"/>
      <c r="TD680" s="40"/>
      <c r="TE680" s="322"/>
      <c r="TF680" s="40"/>
      <c r="TG680" s="330"/>
      <c r="TH680" s="325"/>
      <c r="TI680" s="325"/>
      <c r="TJ680" s="325"/>
      <c r="TK680" s="325"/>
      <c r="TL680" s="327"/>
      <c r="TM680" s="325"/>
      <c r="TN680" s="327"/>
      <c r="TO680" s="325"/>
      <c r="TP680" s="328"/>
      <c r="TQ680" s="329"/>
      <c r="TR680" s="328"/>
      <c r="TS680" s="306"/>
      <c r="TT680" s="40"/>
      <c r="TU680" s="322"/>
      <c r="TV680" s="40"/>
      <c r="TW680" s="330"/>
      <c r="TX680" s="325"/>
      <c r="TY680" s="325"/>
      <c r="TZ680" s="325"/>
      <c r="UA680" s="325"/>
      <c r="UB680" s="327"/>
      <c r="UC680" s="325"/>
      <c r="UD680" s="327"/>
      <c r="UE680" s="325"/>
      <c r="UF680" s="328"/>
      <c r="UG680" s="329"/>
      <c r="UH680" s="328"/>
      <c r="UI680" s="306"/>
      <c r="UJ680" s="40"/>
      <c r="UK680" s="322"/>
      <c r="UL680" s="40"/>
      <c r="UM680" s="330"/>
      <c r="UN680" s="325"/>
      <c r="UO680" s="325"/>
      <c r="UP680" s="325"/>
      <c r="UQ680" s="325"/>
      <c r="UR680" s="327"/>
      <c r="US680" s="325"/>
      <c r="UT680" s="327"/>
      <c r="UU680" s="325"/>
      <c r="UV680" s="328"/>
      <c r="UW680" s="329"/>
      <c r="UX680" s="328"/>
      <c r="UY680" s="306"/>
      <c r="UZ680" s="40"/>
      <c r="VA680" s="322"/>
      <c r="VB680" s="40"/>
      <c r="VC680" s="330"/>
      <c r="VD680" s="325"/>
      <c r="VE680" s="325"/>
      <c r="VF680" s="325"/>
      <c r="VG680" s="325"/>
      <c r="VH680" s="327"/>
      <c r="VI680" s="325"/>
      <c r="VJ680" s="327"/>
      <c r="VK680" s="325"/>
      <c r="VL680" s="328"/>
      <c r="VM680" s="329"/>
      <c r="VN680" s="328"/>
      <c r="VO680" s="306"/>
      <c r="VP680" s="40"/>
      <c r="VQ680" s="322"/>
      <c r="VR680" s="40"/>
      <c r="VS680" s="330"/>
      <c r="VT680" s="325"/>
      <c r="VU680" s="325"/>
      <c r="VV680" s="325"/>
      <c r="VW680" s="325"/>
      <c r="VX680" s="327"/>
      <c r="VY680" s="325"/>
      <c r="VZ680" s="327"/>
      <c r="WA680" s="325"/>
      <c r="WB680" s="328"/>
      <c r="WC680" s="329"/>
      <c r="WD680" s="328"/>
      <c r="WE680" s="306"/>
      <c r="WF680" s="40"/>
      <c r="WG680" s="322"/>
      <c r="WH680" s="40"/>
      <c r="WI680" s="330"/>
      <c r="WJ680" s="325"/>
      <c r="WK680" s="325"/>
      <c r="WL680" s="325"/>
      <c r="WM680" s="325"/>
      <c r="WN680" s="327"/>
      <c r="WO680" s="325"/>
      <c r="WP680" s="327"/>
      <c r="WQ680" s="325"/>
      <c r="WR680" s="328"/>
      <c r="WS680" s="329"/>
      <c r="WT680" s="328"/>
      <c r="WU680" s="306"/>
      <c r="WV680" s="40"/>
      <c r="WW680" s="322"/>
      <c r="WX680" s="40"/>
      <c r="WY680" s="330"/>
      <c r="WZ680" s="325"/>
      <c r="XA680" s="325"/>
      <c r="XB680" s="325"/>
      <c r="XC680" s="325"/>
      <c r="XD680" s="327"/>
      <c r="XE680" s="325"/>
      <c r="XF680" s="327"/>
      <c r="XG680" s="325"/>
      <c r="XH680" s="328"/>
      <c r="XI680" s="329"/>
      <c r="XJ680" s="328"/>
      <c r="XK680" s="306"/>
      <c r="XL680" s="40"/>
      <c r="XM680" s="322"/>
      <c r="XN680" s="40"/>
      <c r="XO680" s="330"/>
      <c r="XP680" s="325"/>
      <c r="XQ680" s="325"/>
      <c r="XR680" s="325"/>
      <c r="XS680" s="325"/>
      <c r="XT680" s="327"/>
      <c r="XU680" s="325"/>
      <c r="XV680" s="327"/>
      <c r="XW680" s="325"/>
      <c r="XX680" s="328"/>
      <c r="XY680" s="329"/>
      <c r="XZ680" s="328"/>
      <c r="YA680" s="306"/>
      <c r="YB680" s="40"/>
      <c r="YC680" s="322"/>
      <c r="YD680" s="40"/>
      <c r="YE680" s="330"/>
      <c r="YF680" s="325"/>
      <c r="YG680" s="325"/>
      <c r="YH680" s="325"/>
      <c r="YI680" s="325"/>
      <c r="YJ680" s="327"/>
      <c r="YK680" s="325"/>
      <c r="YL680" s="327"/>
      <c r="YM680" s="325"/>
      <c r="YN680" s="328"/>
      <c r="YO680" s="329"/>
      <c r="YP680" s="328"/>
      <c r="YQ680" s="306"/>
      <c r="YR680" s="40"/>
      <c r="YS680" s="322"/>
      <c r="YT680" s="40"/>
      <c r="YU680" s="330"/>
      <c r="YV680" s="325"/>
      <c r="YW680" s="325"/>
      <c r="YX680" s="325"/>
      <c r="YY680" s="325"/>
      <c r="YZ680" s="327"/>
      <c r="ZA680" s="325"/>
      <c r="ZB680" s="327"/>
      <c r="ZC680" s="325"/>
      <c r="ZD680" s="328"/>
      <c r="ZE680" s="329"/>
      <c r="ZF680" s="328"/>
      <c r="ZG680" s="306"/>
      <c r="ZH680" s="40"/>
      <c r="ZI680" s="322"/>
      <c r="ZJ680" s="40"/>
      <c r="ZK680" s="330"/>
      <c r="ZL680" s="325"/>
      <c r="ZM680" s="325"/>
      <c r="ZN680" s="325"/>
      <c r="ZO680" s="325"/>
      <c r="ZP680" s="327"/>
      <c r="ZQ680" s="325"/>
      <c r="ZR680" s="327"/>
      <c r="ZS680" s="325"/>
      <c r="ZT680" s="328"/>
      <c r="ZU680" s="329"/>
      <c r="ZV680" s="328"/>
      <c r="ZW680" s="306"/>
      <c r="ZX680" s="40"/>
      <c r="ZY680" s="322"/>
      <c r="ZZ680" s="40"/>
      <c r="AAA680" s="330"/>
      <c r="AAB680" s="325"/>
      <c r="AAC680" s="325"/>
      <c r="AAD680" s="325"/>
      <c r="AAE680" s="325"/>
      <c r="AAF680" s="327"/>
      <c r="AAG680" s="325"/>
      <c r="AAH680" s="327"/>
      <c r="AAI680" s="325"/>
      <c r="AAJ680" s="328"/>
      <c r="AAK680" s="329"/>
      <c r="AAL680" s="328"/>
      <c r="AAM680" s="306"/>
      <c r="AAN680" s="40"/>
      <c r="AAO680" s="322"/>
      <c r="AAP680" s="40"/>
      <c r="AAQ680" s="330"/>
      <c r="AAR680" s="325"/>
      <c r="AAS680" s="325"/>
      <c r="AAT680" s="325"/>
      <c r="AAU680" s="325"/>
      <c r="AAV680" s="327"/>
      <c r="AAW680" s="325"/>
      <c r="AAX680" s="327"/>
      <c r="AAY680" s="325"/>
      <c r="AAZ680" s="328"/>
      <c r="ABA680" s="329"/>
      <c r="ABB680" s="328"/>
      <c r="ABC680" s="306"/>
      <c r="ABD680" s="40"/>
      <c r="ABE680" s="322"/>
      <c r="ABF680" s="40"/>
      <c r="ABG680" s="330"/>
      <c r="ABH680" s="325"/>
      <c r="ABI680" s="325"/>
      <c r="ABJ680" s="325"/>
      <c r="ABK680" s="325"/>
      <c r="ABL680" s="327"/>
      <c r="ABM680" s="325"/>
      <c r="ABN680" s="327"/>
      <c r="ABO680" s="325"/>
      <c r="ABP680" s="328"/>
      <c r="ABQ680" s="329"/>
      <c r="ABR680" s="328"/>
      <c r="ABS680" s="306"/>
      <c r="ABT680" s="40"/>
      <c r="ABU680" s="322"/>
      <c r="ABV680" s="40"/>
      <c r="ABW680" s="330"/>
      <c r="ABX680" s="325"/>
      <c r="ABY680" s="325"/>
      <c r="ABZ680" s="325"/>
      <c r="ACA680" s="325"/>
      <c r="ACB680" s="327"/>
      <c r="ACC680" s="325"/>
      <c r="ACD680" s="327"/>
      <c r="ACE680" s="325"/>
      <c r="ACF680" s="328"/>
      <c r="ACG680" s="329"/>
      <c r="ACH680" s="328"/>
      <c r="ACI680" s="306"/>
      <c r="ACJ680" s="40"/>
      <c r="ACK680" s="322"/>
      <c r="ACL680" s="40"/>
      <c r="ACM680" s="330"/>
      <c r="ACN680" s="325"/>
      <c r="ACO680" s="325"/>
      <c r="ACP680" s="325"/>
      <c r="ACQ680" s="325"/>
      <c r="ACR680" s="327"/>
      <c r="ACS680" s="325"/>
      <c r="ACT680" s="327"/>
      <c r="ACU680" s="325"/>
      <c r="ACV680" s="328"/>
      <c r="ACW680" s="329"/>
      <c r="ACX680" s="328"/>
      <c r="ACY680" s="306"/>
      <c r="ACZ680" s="40"/>
      <c r="ADA680" s="322"/>
      <c r="ADB680" s="40"/>
      <c r="ADC680" s="330"/>
      <c r="ADD680" s="325"/>
      <c r="ADE680" s="325"/>
      <c r="ADF680" s="325"/>
      <c r="ADG680" s="325"/>
      <c r="ADH680" s="327"/>
      <c r="ADI680" s="325"/>
      <c r="ADJ680" s="327"/>
      <c r="ADK680" s="325"/>
      <c r="ADL680" s="328"/>
      <c r="ADM680" s="329"/>
      <c r="ADN680" s="328"/>
      <c r="ADO680" s="306"/>
      <c r="ADP680" s="40"/>
      <c r="ADQ680" s="322"/>
      <c r="ADR680" s="40"/>
      <c r="ADS680" s="330"/>
      <c r="ADT680" s="325"/>
      <c r="ADU680" s="325"/>
      <c r="ADV680" s="325"/>
      <c r="ADW680" s="325"/>
      <c r="ADX680" s="327"/>
      <c r="ADY680" s="325"/>
      <c r="ADZ680" s="327"/>
      <c r="AEA680" s="325"/>
      <c r="AEB680" s="328"/>
      <c r="AEC680" s="329"/>
      <c r="AED680" s="328"/>
      <c r="AEE680" s="306"/>
      <c r="AEF680" s="40"/>
      <c r="AEG680" s="322"/>
      <c r="AEH680" s="40"/>
      <c r="AEI680" s="330"/>
      <c r="AEJ680" s="325"/>
      <c r="AEK680" s="325"/>
      <c r="AEL680" s="325"/>
      <c r="AEM680" s="325"/>
      <c r="AEN680" s="327"/>
      <c r="AEO680" s="325"/>
      <c r="AEP680" s="327"/>
      <c r="AEQ680" s="325"/>
      <c r="AER680" s="328"/>
      <c r="AES680" s="329"/>
      <c r="AET680" s="328"/>
      <c r="AEU680" s="306"/>
      <c r="AEV680" s="40"/>
      <c r="AEW680" s="322"/>
      <c r="AEX680" s="40"/>
      <c r="AEY680" s="330"/>
      <c r="AEZ680" s="325"/>
      <c r="AFA680" s="325"/>
      <c r="AFB680" s="325"/>
      <c r="AFC680" s="325"/>
      <c r="AFD680" s="327"/>
      <c r="AFE680" s="325"/>
      <c r="AFF680" s="327"/>
      <c r="AFG680" s="325"/>
      <c r="AFH680" s="328"/>
      <c r="AFI680" s="329"/>
      <c r="AFJ680" s="328"/>
      <c r="AFK680" s="306"/>
      <c r="AFL680" s="40"/>
      <c r="AFM680" s="322"/>
      <c r="AFN680" s="40"/>
      <c r="AFO680" s="330"/>
      <c r="AFP680" s="325"/>
      <c r="AFQ680" s="325"/>
      <c r="AFR680" s="325"/>
      <c r="AFS680" s="325"/>
      <c r="AFT680" s="327"/>
      <c r="AFU680" s="325"/>
      <c r="AFV680" s="327"/>
      <c r="AFW680" s="325"/>
      <c r="AFX680" s="328"/>
      <c r="AFY680" s="329"/>
      <c r="AFZ680" s="328"/>
      <c r="AGA680" s="306"/>
      <c r="AGB680" s="40"/>
      <c r="AGC680" s="322"/>
      <c r="AGD680" s="40"/>
      <c r="AGE680" s="330"/>
      <c r="AGF680" s="325"/>
      <c r="AGG680" s="325"/>
      <c r="AGH680" s="325"/>
      <c r="AGI680" s="325"/>
      <c r="AGJ680" s="327"/>
      <c r="AGK680" s="325"/>
      <c r="AGL680" s="327"/>
      <c r="AGM680" s="325"/>
      <c r="AGN680" s="328"/>
      <c r="AGO680" s="329"/>
      <c r="AGP680" s="328"/>
      <c r="AGQ680" s="306"/>
      <c r="AGR680" s="40"/>
      <c r="AGS680" s="322"/>
      <c r="AGT680" s="40"/>
      <c r="AGU680" s="330"/>
      <c r="AGV680" s="325"/>
      <c r="AGW680" s="325"/>
      <c r="AGX680" s="325"/>
      <c r="AGY680" s="325"/>
      <c r="AGZ680" s="327"/>
      <c r="AHA680" s="325"/>
      <c r="AHB680" s="327"/>
      <c r="AHC680" s="325"/>
      <c r="AHD680" s="328"/>
      <c r="AHE680" s="329"/>
      <c r="AHF680" s="328"/>
      <c r="AHG680" s="306"/>
      <c r="AHH680" s="40"/>
      <c r="AHI680" s="322"/>
      <c r="AHJ680" s="40"/>
      <c r="AHK680" s="330"/>
      <c r="AHL680" s="325"/>
      <c r="AHM680" s="325"/>
      <c r="AHN680" s="325"/>
      <c r="AHO680" s="325"/>
      <c r="AHP680" s="327"/>
      <c r="AHQ680" s="325"/>
      <c r="AHR680" s="327"/>
      <c r="AHS680" s="325"/>
      <c r="AHT680" s="328"/>
      <c r="AHU680" s="329"/>
      <c r="AHV680" s="328"/>
      <c r="AHW680" s="306"/>
      <c r="AHX680" s="40"/>
      <c r="AHY680" s="322"/>
      <c r="AHZ680" s="40"/>
      <c r="AIA680" s="330"/>
      <c r="AIB680" s="325"/>
      <c r="AIC680" s="325"/>
      <c r="AID680" s="325"/>
      <c r="AIE680" s="325"/>
      <c r="AIF680" s="327"/>
      <c r="AIG680" s="325"/>
      <c r="AIH680" s="327"/>
      <c r="AII680" s="325"/>
      <c r="AIJ680" s="328"/>
      <c r="AIK680" s="329"/>
      <c r="AIL680" s="328"/>
      <c r="AIM680" s="306"/>
      <c r="AIN680" s="40"/>
      <c r="AIO680" s="322"/>
      <c r="AIP680" s="40"/>
      <c r="AIQ680" s="330"/>
      <c r="AIR680" s="325"/>
      <c r="AIS680" s="325"/>
      <c r="AIT680" s="325"/>
      <c r="AIU680" s="325"/>
      <c r="AIV680" s="327"/>
      <c r="AIW680" s="325"/>
      <c r="AIX680" s="327"/>
      <c r="AIY680" s="325"/>
      <c r="AIZ680" s="328"/>
      <c r="AJA680" s="329"/>
      <c r="AJB680" s="328"/>
      <c r="AJC680" s="306"/>
      <c r="AJD680" s="40"/>
      <c r="AJE680" s="322"/>
      <c r="AJF680" s="40"/>
      <c r="AJG680" s="330"/>
      <c r="AJH680" s="325"/>
      <c r="AJI680" s="325"/>
      <c r="AJJ680" s="325"/>
      <c r="AJK680" s="325"/>
      <c r="AJL680" s="327"/>
      <c r="AJM680" s="325"/>
      <c r="AJN680" s="327"/>
      <c r="AJO680" s="325"/>
      <c r="AJP680" s="328"/>
      <c r="AJQ680" s="329"/>
      <c r="AJR680" s="328"/>
      <c r="AJS680" s="306"/>
      <c r="AJT680" s="40"/>
      <c r="AJU680" s="322"/>
      <c r="AJV680" s="40"/>
      <c r="AJW680" s="330"/>
      <c r="AJX680" s="325"/>
      <c r="AJY680" s="325"/>
      <c r="AJZ680" s="325"/>
      <c r="AKA680" s="325"/>
      <c r="AKB680" s="327"/>
      <c r="AKC680" s="325"/>
      <c r="AKD680" s="327"/>
      <c r="AKE680" s="325"/>
      <c r="AKF680" s="328"/>
      <c r="AKG680" s="329"/>
      <c r="AKH680" s="328"/>
      <c r="AKI680" s="306"/>
      <c r="AKJ680" s="40"/>
      <c r="AKK680" s="322"/>
      <c r="AKL680" s="40"/>
      <c r="AKM680" s="330"/>
      <c r="AKN680" s="325"/>
      <c r="AKO680" s="325"/>
      <c r="AKP680" s="325"/>
      <c r="AKQ680" s="325"/>
      <c r="AKR680" s="327"/>
      <c r="AKS680" s="325"/>
      <c r="AKT680" s="327"/>
      <c r="AKU680" s="325"/>
      <c r="AKV680" s="328"/>
      <c r="AKW680" s="329"/>
      <c r="AKX680" s="328"/>
      <c r="AKY680" s="306"/>
      <c r="AKZ680" s="40"/>
      <c r="ALA680" s="322"/>
      <c r="ALB680" s="40"/>
      <c r="ALC680" s="330"/>
      <c r="ALD680" s="325"/>
      <c r="ALE680" s="325"/>
      <c r="ALF680" s="325"/>
      <c r="ALG680" s="325"/>
      <c r="ALH680" s="327"/>
      <c r="ALI680" s="325"/>
      <c r="ALJ680" s="327"/>
      <c r="ALK680" s="325"/>
      <c r="ALL680" s="328"/>
      <c r="ALM680" s="329"/>
      <c r="ALN680" s="328"/>
      <c r="ALO680" s="306"/>
      <c r="ALP680" s="40"/>
      <c r="ALQ680" s="322"/>
      <c r="ALR680" s="40"/>
      <c r="ALS680" s="330"/>
      <c r="ALT680" s="325"/>
      <c r="ALU680" s="325"/>
      <c r="ALV680" s="325"/>
      <c r="ALW680" s="325"/>
      <c r="ALX680" s="327"/>
      <c r="ALY680" s="325"/>
      <c r="ALZ680" s="327"/>
      <c r="AMA680" s="325"/>
      <c r="AMB680" s="328"/>
      <c r="AMC680" s="329"/>
      <c r="AMD680" s="328"/>
      <c r="AME680" s="306"/>
      <c r="AMF680" s="40"/>
      <c r="AMG680" s="322"/>
      <c r="AMH680" s="40"/>
      <c r="AMI680" s="330"/>
      <c r="AMJ680" s="325"/>
      <c r="AMK680" s="325"/>
      <c r="AML680" s="325"/>
      <c r="AMM680" s="325"/>
      <c r="AMN680" s="327"/>
      <c r="AMO680" s="325"/>
      <c r="AMP680" s="327"/>
      <c r="AMQ680" s="325"/>
      <c r="AMR680" s="328"/>
      <c r="AMS680" s="329"/>
      <c r="AMT680" s="328"/>
      <c r="AMU680" s="306"/>
      <c r="AMV680" s="40"/>
      <c r="AMW680" s="322"/>
      <c r="AMX680" s="40"/>
      <c r="AMY680" s="330"/>
      <c r="AMZ680" s="325"/>
      <c r="ANA680" s="325"/>
      <c r="ANB680" s="325"/>
      <c r="ANC680" s="325"/>
      <c r="AND680" s="327"/>
      <c r="ANE680" s="325"/>
      <c r="ANF680" s="327"/>
      <c r="ANG680" s="325"/>
      <c r="ANH680" s="328"/>
      <c r="ANI680" s="329"/>
      <c r="ANJ680" s="328"/>
      <c r="ANK680" s="306"/>
      <c r="ANL680" s="40"/>
      <c r="ANM680" s="322"/>
      <c r="ANN680" s="40"/>
      <c r="ANO680" s="330"/>
      <c r="ANP680" s="325"/>
      <c r="ANQ680" s="325"/>
      <c r="ANR680" s="325"/>
      <c r="ANS680" s="325"/>
      <c r="ANT680" s="327"/>
      <c r="ANU680" s="325"/>
      <c r="ANV680" s="327"/>
      <c r="ANW680" s="325"/>
      <c r="ANX680" s="328"/>
      <c r="ANY680" s="329"/>
      <c r="ANZ680" s="328"/>
      <c r="AOA680" s="306"/>
      <c r="AOB680" s="40"/>
      <c r="AOC680" s="322"/>
      <c r="AOD680" s="40"/>
      <c r="AOE680" s="330"/>
      <c r="AOF680" s="325"/>
      <c r="AOG680" s="325"/>
      <c r="AOH680" s="325"/>
      <c r="AOI680" s="325"/>
      <c r="AOJ680" s="327"/>
      <c r="AOK680" s="325"/>
      <c r="AOL680" s="327"/>
      <c r="AOM680" s="325"/>
      <c r="AON680" s="328"/>
      <c r="AOO680" s="329"/>
      <c r="AOP680" s="328"/>
      <c r="AOQ680" s="306"/>
      <c r="AOR680" s="40"/>
      <c r="AOS680" s="322"/>
      <c r="AOT680" s="40"/>
      <c r="AOU680" s="330"/>
      <c r="AOV680" s="325"/>
      <c r="AOW680" s="325"/>
      <c r="AOX680" s="325"/>
      <c r="AOY680" s="325"/>
      <c r="AOZ680" s="327"/>
      <c r="APA680" s="325"/>
      <c r="APB680" s="327"/>
      <c r="APC680" s="325"/>
      <c r="APD680" s="328"/>
      <c r="APE680" s="329"/>
      <c r="APF680" s="328"/>
      <c r="APG680" s="306"/>
      <c r="APH680" s="40"/>
      <c r="API680" s="322"/>
      <c r="APJ680" s="40"/>
      <c r="APK680" s="330"/>
      <c r="APL680" s="325"/>
      <c r="APM680" s="325"/>
      <c r="APN680" s="325"/>
      <c r="APO680" s="325"/>
      <c r="APP680" s="327"/>
      <c r="APQ680" s="325"/>
      <c r="APR680" s="327"/>
      <c r="APS680" s="325"/>
      <c r="APT680" s="328"/>
      <c r="APU680" s="329"/>
      <c r="APV680" s="328"/>
      <c r="APW680" s="306"/>
      <c r="APX680" s="40"/>
      <c r="APY680" s="322"/>
      <c r="APZ680" s="40"/>
      <c r="AQA680" s="330"/>
      <c r="AQB680" s="325"/>
      <c r="AQC680" s="325"/>
      <c r="AQD680" s="325"/>
      <c r="AQE680" s="325"/>
      <c r="AQF680" s="327"/>
      <c r="AQG680" s="325"/>
      <c r="AQH680" s="327"/>
      <c r="AQI680" s="325"/>
      <c r="AQJ680" s="328"/>
      <c r="AQK680" s="329"/>
      <c r="AQL680" s="328"/>
      <c r="AQM680" s="306"/>
      <c r="AQN680" s="40"/>
      <c r="AQO680" s="322"/>
      <c r="AQP680" s="40"/>
      <c r="AQQ680" s="330"/>
      <c r="AQR680" s="325"/>
      <c r="AQS680" s="325"/>
      <c r="AQT680" s="325"/>
      <c r="AQU680" s="325"/>
      <c r="AQV680" s="327"/>
      <c r="AQW680" s="325"/>
      <c r="AQX680" s="327"/>
      <c r="AQY680" s="325"/>
      <c r="AQZ680" s="328"/>
      <c r="ARA680" s="329"/>
      <c r="ARB680" s="328"/>
      <c r="ARC680" s="306"/>
      <c r="ARD680" s="40"/>
      <c r="ARE680" s="322"/>
      <c r="ARF680" s="40"/>
      <c r="ARG680" s="330"/>
      <c r="ARH680" s="325"/>
      <c r="ARI680" s="325"/>
      <c r="ARJ680" s="325"/>
      <c r="ARK680" s="325"/>
      <c r="ARL680" s="327"/>
      <c r="ARM680" s="325"/>
      <c r="ARN680" s="327"/>
      <c r="ARO680" s="325"/>
      <c r="ARP680" s="328"/>
      <c r="ARQ680" s="329"/>
      <c r="ARR680" s="328"/>
      <c r="ARS680" s="306"/>
      <c r="ART680" s="40"/>
      <c r="ARU680" s="322"/>
      <c r="ARV680" s="40"/>
      <c r="ARW680" s="330"/>
      <c r="ARX680" s="325"/>
      <c r="ARY680" s="325"/>
      <c r="ARZ680" s="325"/>
      <c r="ASA680" s="325"/>
      <c r="ASB680" s="327"/>
      <c r="ASC680" s="325"/>
      <c r="ASD680" s="327"/>
      <c r="ASE680" s="325"/>
      <c r="ASF680" s="328"/>
      <c r="ASG680" s="329"/>
      <c r="ASH680" s="328"/>
      <c r="ASI680" s="306"/>
      <c r="ASJ680" s="40"/>
      <c r="ASK680" s="322"/>
      <c r="ASL680" s="40"/>
      <c r="ASM680" s="330"/>
      <c r="ASN680" s="325"/>
      <c r="ASO680" s="325"/>
      <c r="ASP680" s="325"/>
      <c r="ASQ680" s="325"/>
      <c r="ASR680" s="327"/>
      <c r="ASS680" s="325"/>
      <c r="AST680" s="327"/>
      <c r="ASU680" s="325"/>
      <c r="ASV680" s="328"/>
      <c r="ASW680" s="329"/>
      <c r="ASX680" s="328"/>
      <c r="ASY680" s="306"/>
      <c r="ASZ680" s="40"/>
      <c r="ATA680" s="322"/>
      <c r="ATB680" s="40"/>
      <c r="ATC680" s="330"/>
      <c r="ATD680" s="325"/>
      <c r="ATE680" s="325"/>
      <c r="ATF680" s="325"/>
      <c r="ATG680" s="325"/>
      <c r="ATH680" s="327"/>
      <c r="ATI680" s="325"/>
      <c r="ATJ680" s="327"/>
      <c r="ATK680" s="325"/>
      <c r="ATL680" s="328"/>
      <c r="ATM680" s="329"/>
      <c r="ATN680" s="328"/>
      <c r="ATO680" s="306"/>
      <c r="ATP680" s="40"/>
      <c r="ATQ680" s="322"/>
      <c r="ATR680" s="40"/>
      <c r="ATS680" s="330"/>
      <c r="ATT680" s="325"/>
      <c r="ATU680" s="325"/>
      <c r="ATV680" s="325"/>
      <c r="ATW680" s="325"/>
      <c r="ATX680" s="327"/>
      <c r="ATY680" s="325"/>
      <c r="ATZ680" s="327"/>
      <c r="AUA680" s="325"/>
      <c r="AUB680" s="328"/>
      <c r="AUC680" s="329"/>
      <c r="AUD680" s="328"/>
      <c r="AUE680" s="306"/>
      <c r="AUF680" s="40"/>
      <c r="AUG680" s="322"/>
      <c r="AUH680" s="40"/>
      <c r="AUI680" s="330"/>
      <c r="AUJ680" s="325"/>
      <c r="AUK680" s="325"/>
      <c r="AUL680" s="325"/>
      <c r="AUM680" s="325"/>
      <c r="AUN680" s="327"/>
      <c r="AUO680" s="325"/>
      <c r="AUP680" s="327"/>
      <c r="AUQ680" s="325"/>
      <c r="AUR680" s="328"/>
      <c r="AUS680" s="329"/>
      <c r="AUT680" s="328"/>
      <c r="AUU680" s="306"/>
      <c r="AUV680" s="40"/>
      <c r="AUW680" s="322"/>
      <c r="AUX680" s="40"/>
      <c r="AUY680" s="330"/>
      <c r="AUZ680" s="325"/>
      <c r="AVA680" s="325"/>
      <c r="AVB680" s="325"/>
      <c r="AVC680" s="325"/>
      <c r="AVD680" s="327"/>
      <c r="AVE680" s="325"/>
      <c r="AVF680" s="327"/>
      <c r="AVG680" s="325"/>
      <c r="AVH680" s="328"/>
      <c r="AVI680" s="329"/>
      <c r="AVJ680" s="328"/>
      <c r="AVK680" s="306"/>
      <c r="AVL680" s="40"/>
      <c r="AVM680" s="322"/>
      <c r="AVN680" s="40"/>
      <c r="AVO680" s="330"/>
      <c r="AVP680" s="325"/>
      <c r="AVQ680" s="325"/>
      <c r="AVR680" s="325"/>
      <c r="AVS680" s="325"/>
      <c r="AVT680" s="327"/>
      <c r="AVU680" s="325"/>
      <c r="AVV680" s="327"/>
      <c r="AVW680" s="325"/>
      <c r="AVX680" s="328"/>
      <c r="AVY680" s="329"/>
      <c r="AVZ680" s="328"/>
      <c r="AWA680" s="306"/>
      <c r="AWB680" s="40"/>
      <c r="AWC680" s="322"/>
      <c r="AWD680" s="40"/>
      <c r="AWE680" s="330"/>
      <c r="AWF680" s="325"/>
      <c r="AWG680" s="325"/>
      <c r="AWH680" s="325"/>
      <c r="AWI680" s="325"/>
      <c r="AWJ680" s="327"/>
      <c r="AWK680" s="325"/>
      <c r="AWL680" s="327"/>
      <c r="AWM680" s="325"/>
      <c r="AWN680" s="328"/>
      <c r="AWO680" s="329"/>
      <c r="AWP680" s="328"/>
      <c r="AWQ680" s="306"/>
      <c r="AWR680" s="40"/>
      <c r="AWS680" s="322"/>
      <c r="AWT680" s="40"/>
      <c r="AWU680" s="330"/>
      <c r="AWV680" s="325"/>
      <c r="AWW680" s="325"/>
      <c r="AWX680" s="325"/>
      <c r="AWY680" s="325"/>
      <c r="AWZ680" s="327"/>
      <c r="AXA680" s="325"/>
      <c r="AXB680" s="327"/>
      <c r="AXC680" s="325"/>
      <c r="AXD680" s="328"/>
      <c r="AXE680" s="329"/>
      <c r="AXF680" s="328"/>
      <c r="AXG680" s="306"/>
      <c r="AXH680" s="40"/>
      <c r="AXI680" s="322"/>
      <c r="AXJ680" s="40"/>
      <c r="AXK680" s="330"/>
      <c r="AXL680" s="325"/>
      <c r="AXM680" s="325"/>
      <c r="AXN680" s="325"/>
      <c r="AXO680" s="325"/>
      <c r="AXP680" s="327"/>
      <c r="AXQ680" s="325"/>
      <c r="AXR680" s="327"/>
      <c r="AXS680" s="325"/>
      <c r="AXT680" s="328"/>
      <c r="AXU680" s="329"/>
      <c r="AXV680" s="328"/>
      <c r="AXW680" s="306"/>
      <c r="AXX680" s="40"/>
      <c r="AXY680" s="322"/>
      <c r="AXZ680" s="40"/>
      <c r="AYA680" s="330"/>
      <c r="AYB680" s="325"/>
      <c r="AYC680" s="325"/>
      <c r="AYD680" s="325"/>
      <c r="AYE680" s="325"/>
      <c r="AYF680" s="327"/>
      <c r="AYG680" s="325"/>
      <c r="AYH680" s="327"/>
      <c r="AYI680" s="325"/>
      <c r="AYJ680" s="328"/>
      <c r="AYK680" s="329"/>
      <c r="AYL680" s="328"/>
      <c r="AYM680" s="306"/>
      <c r="AYN680" s="40"/>
      <c r="AYO680" s="322"/>
      <c r="AYP680" s="40"/>
      <c r="AYQ680" s="330"/>
      <c r="AYR680" s="325"/>
      <c r="AYS680" s="325"/>
      <c r="AYT680" s="325"/>
      <c r="AYU680" s="325"/>
      <c r="AYV680" s="327"/>
      <c r="AYW680" s="325"/>
      <c r="AYX680" s="327"/>
      <c r="AYY680" s="325"/>
      <c r="AYZ680" s="328"/>
      <c r="AZA680" s="329"/>
      <c r="AZB680" s="328"/>
      <c r="AZC680" s="306"/>
      <c r="AZD680" s="40"/>
      <c r="AZE680" s="322"/>
      <c r="AZF680" s="40"/>
      <c r="AZG680" s="330"/>
      <c r="AZH680" s="325"/>
      <c r="AZI680" s="325"/>
      <c r="AZJ680" s="325"/>
      <c r="AZK680" s="325"/>
      <c r="AZL680" s="327"/>
      <c r="AZM680" s="325"/>
      <c r="AZN680" s="327"/>
      <c r="AZO680" s="325"/>
      <c r="AZP680" s="328"/>
      <c r="AZQ680" s="329"/>
      <c r="AZR680" s="328"/>
      <c r="AZS680" s="306"/>
      <c r="AZT680" s="40"/>
      <c r="AZU680" s="322"/>
      <c r="AZV680" s="40"/>
      <c r="AZW680" s="330"/>
      <c r="AZX680" s="325"/>
      <c r="AZY680" s="325"/>
      <c r="AZZ680" s="325"/>
      <c r="BAA680" s="325"/>
      <c r="BAB680" s="327"/>
      <c r="BAC680" s="325"/>
      <c r="BAD680" s="327"/>
      <c r="BAE680" s="325"/>
      <c r="BAF680" s="328"/>
      <c r="BAG680" s="329"/>
      <c r="BAH680" s="328"/>
      <c r="BAI680" s="306"/>
      <c r="BAJ680" s="40"/>
      <c r="BAK680" s="322"/>
      <c r="BAL680" s="40"/>
      <c r="BAM680" s="330"/>
      <c r="BAN680" s="325"/>
      <c r="BAO680" s="325"/>
      <c r="BAP680" s="325"/>
      <c r="BAQ680" s="325"/>
      <c r="BAR680" s="327"/>
      <c r="BAS680" s="325"/>
      <c r="BAT680" s="327"/>
      <c r="BAU680" s="325"/>
      <c r="BAV680" s="328"/>
      <c r="BAW680" s="329"/>
      <c r="BAX680" s="328"/>
      <c r="BAY680" s="306"/>
      <c r="BAZ680" s="40"/>
      <c r="BBA680" s="322"/>
      <c r="BBB680" s="40"/>
      <c r="BBC680" s="330"/>
      <c r="BBD680" s="325"/>
      <c r="BBE680" s="325"/>
      <c r="BBF680" s="325"/>
      <c r="BBG680" s="325"/>
      <c r="BBH680" s="327"/>
      <c r="BBI680" s="325"/>
      <c r="BBJ680" s="327"/>
      <c r="BBK680" s="325"/>
      <c r="BBL680" s="328"/>
      <c r="BBM680" s="329"/>
      <c r="BBN680" s="328"/>
      <c r="BBO680" s="306"/>
      <c r="BBP680" s="40"/>
      <c r="BBQ680" s="322"/>
      <c r="BBR680" s="40"/>
      <c r="BBS680" s="330"/>
      <c r="BBT680" s="325"/>
      <c r="BBU680" s="325"/>
      <c r="BBV680" s="325"/>
      <c r="BBW680" s="325"/>
      <c r="BBX680" s="327"/>
      <c r="BBY680" s="325"/>
      <c r="BBZ680" s="327"/>
      <c r="BCA680" s="325"/>
      <c r="BCB680" s="328"/>
      <c r="BCC680" s="329"/>
      <c r="BCD680" s="328"/>
      <c r="BCE680" s="306"/>
      <c r="BCF680" s="40"/>
      <c r="BCG680" s="322"/>
      <c r="BCH680" s="40"/>
      <c r="BCI680" s="330"/>
      <c r="BCJ680" s="325"/>
      <c r="BCK680" s="325"/>
      <c r="BCL680" s="325"/>
      <c r="BCM680" s="325"/>
      <c r="BCN680" s="327"/>
      <c r="BCO680" s="325"/>
      <c r="BCP680" s="327"/>
      <c r="BCQ680" s="325"/>
      <c r="BCR680" s="328"/>
      <c r="BCS680" s="329"/>
      <c r="BCT680" s="328"/>
      <c r="BCU680" s="306"/>
      <c r="BCV680" s="40"/>
      <c r="BCW680" s="322"/>
      <c r="BCX680" s="40"/>
      <c r="BCY680" s="330"/>
      <c r="BCZ680" s="325"/>
      <c r="BDA680" s="325"/>
      <c r="BDB680" s="325"/>
      <c r="BDC680" s="325"/>
      <c r="BDD680" s="327"/>
      <c r="BDE680" s="325"/>
      <c r="BDF680" s="327"/>
      <c r="BDG680" s="325"/>
      <c r="BDH680" s="328"/>
      <c r="BDI680" s="329"/>
      <c r="BDJ680" s="328"/>
      <c r="BDK680" s="306"/>
      <c r="BDL680" s="40"/>
      <c r="BDM680" s="322"/>
      <c r="BDN680" s="40"/>
      <c r="BDO680" s="330"/>
      <c r="BDP680" s="325"/>
      <c r="BDQ680" s="325"/>
      <c r="BDR680" s="325"/>
      <c r="BDS680" s="325"/>
      <c r="BDT680" s="327"/>
      <c r="BDU680" s="325"/>
      <c r="BDV680" s="327"/>
      <c r="BDW680" s="325"/>
      <c r="BDX680" s="328"/>
      <c r="BDY680" s="329"/>
      <c r="BDZ680" s="328"/>
      <c r="BEA680" s="306"/>
      <c r="BEB680" s="40"/>
      <c r="BEC680" s="322"/>
      <c r="BED680" s="40"/>
      <c r="BEE680" s="330"/>
      <c r="BEF680" s="325"/>
      <c r="BEG680" s="325"/>
      <c r="BEH680" s="325"/>
      <c r="BEI680" s="325"/>
      <c r="BEJ680" s="327"/>
      <c r="BEK680" s="325"/>
      <c r="BEL680" s="327"/>
      <c r="BEM680" s="325"/>
      <c r="BEN680" s="328"/>
      <c r="BEO680" s="329"/>
      <c r="BEP680" s="328"/>
      <c r="BEQ680" s="306"/>
      <c r="BER680" s="40"/>
      <c r="BES680" s="322"/>
      <c r="BET680" s="40"/>
      <c r="BEU680" s="330"/>
      <c r="BEV680" s="325"/>
      <c r="BEW680" s="325"/>
      <c r="BEX680" s="325"/>
      <c r="BEY680" s="325"/>
      <c r="BEZ680" s="327"/>
      <c r="BFA680" s="325"/>
      <c r="BFB680" s="327"/>
      <c r="BFC680" s="325"/>
      <c r="BFD680" s="328"/>
      <c r="BFE680" s="329"/>
      <c r="BFF680" s="328"/>
      <c r="BFG680" s="306"/>
      <c r="BFH680" s="40"/>
      <c r="BFI680" s="322"/>
      <c r="BFJ680" s="40"/>
      <c r="BFK680" s="330"/>
      <c r="BFL680" s="325"/>
      <c r="BFM680" s="325"/>
      <c r="BFN680" s="325"/>
      <c r="BFO680" s="325"/>
      <c r="BFP680" s="327"/>
      <c r="BFQ680" s="325"/>
      <c r="BFR680" s="327"/>
      <c r="BFS680" s="325"/>
      <c r="BFT680" s="328"/>
      <c r="BFU680" s="329"/>
      <c r="BFV680" s="328"/>
      <c r="BFW680" s="306"/>
      <c r="BFX680" s="40"/>
      <c r="BFY680" s="322"/>
      <c r="BFZ680" s="40"/>
      <c r="BGA680" s="330"/>
      <c r="BGB680" s="325"/>
      <c r="BGC680" s="325"/>
      <c r="BGD680" s="325"/>
      <c r="BGE680" s="325"/>
      <c r="BGF680" s="327"/>
      <c r="BGG680" s="325"/>
      <c r="BGH680" s="327"/>
      <c r="BGI680" s="325"/>
      <c r="BGJ680" s="328"/>
      <c r="BGK680" s="329"/>
      <c r="BGL680" s="328"/>
      <c r="BGM680" s="306"/>
      <c r="BGN680" s="40"/>
      <c r="BGO680" s="322"/>
      <c r="BGP680" s="40"/>
      <c r="BGQ680" s="330"/>
      <c r="BGR680" s="325"/>
      <c r="BGS680" s="325"/>
      <c r="BGT680" s="325"/>
      <c r="BGU680" s="325"/>
      <c r="BGV680" s="327"/>
      <c r="BGW680" s="325"/>
      <c r="BGX680" s="327"/>
      <c r="BGY680" s="325"/>
      <c r="BGZ680" s="328"/>
      <c r="BHA680" s="329"/>
      <c r="BHB680" s="328"/>
      <c r="BHC680" s="306"/>
      <c r="BHD680" s="40"/>
      <c r="BHE680" s="322"/>
      <c r="BHF680" s="40"/>
      <c r="BHG680" s="330"/>
      <c r="BHH680" s="325"/>
      <c r="BHI680" s="325"/>
      <c r="BHJ680" s="325"/>
      <c r="BHK680" s="325"/>
      <c r="BHL680" s="327"/>
      <c r="BHM680" s="325"/>
      <c r="BHN680" s="327"/>
      <c r="BHO680" s="325"/>
      <c r="BHP680" s="328"/>
      <c r="BHQ680" s="329"/>
      <c r="BHR680" s="328"/>
      <c r="BHS680" s="306"/>
      <c r="BHT680" s="40"/>
      <c r="BHU680" s="322"/>
      <c r="BHV680" s="40"/>
      <c r="BHW680" s="330"/>
      <c r="BHX680" s="325"/>
      <c r="BHY680" s="325"/>
      <c r="BHZ680" s="325"/>
      <c r="BIA680" s="325"/>
      <c r="BIB680" s="327"/>
      <c r="BIC680" s="325"/>
      <c r="BID680" s="327"/>
      <c r="BIE680" s="325"/>
      <c r="BIF680" s="328"/>
      <c r="BIG680" s="329"/>
      <c r="BIH680" s="328"/>
      <c r="BII680" s="306"/>
      <c r="BIJ680" s="40"/>
      <c r="BIK680" s="322"/>
      <c r="BIL680" s="40"/>
      <c r="BIM680" s="330"/>
      <c r="BIN680" s="325"/>
      <c r="BIO680" s="325"/>
      <c r="BIP680" s="325"/>
      <c r="BIQ680" s="325"/>
      <c r="BIR680" s="327"/>
      <c r="BIS680" s="325"/>
      <c r="BIT680" s="327"/>
      <c r="BIU680" s="325"/>
      <c r="BIV680" s="328"/>
      <c r="BIW680" s="329"/>
      <c r="BIX680" s="328"/>
      <c r="BIY680" s="306"/>
      <c r="BIZ680" s="40"/>
      <c r="BJA680" s="322"/>
      <c r="BJB680" s="40"/>
      <c r="BJC680" s="330"/>
      <c r="BJD680" s="325"/>
      <c r="BJE680" s="325"/>
      <c r="BJF680" s="325"/>
      <c r="BJG680" s="325"/>
      <c r="BJH680" s="327"/>
      <c r="BJI680" s="325"/>
      <c r="BJJ680" s="327"/>
      <c r="BJK680" s="325"/>
      <c r="BJL680" s="328"/>
      <c r="BJM680" s="329"/>
      <c r="BJN680" s="328"/>
      <c r="BJO680" s="306"/>
      <c r="BJP680" s="40"/>
      <c r="BJQ680" s="322"/>
      <c r="BJR680" s="40"/>
      <c r="BJS680" s="330"/>
      <c r="BJT680" s="325"/>
      <c r="BJU680" s="325"/>
      <c r="BJV680" s="325"/>
      <c r="BJW680" s="325"/>
      <c r="BJX680" s="327"/>
      <c r="BJY680" s="325"/>
      <c r="BJZ680" s="327"/>
      <c r="BKA680" s="325"/>
      <c r="BKB680" s="328"/>
      <c r="BKC680" s="329"/>
      <c r="BKD680" s="328"/>
      <c r="BKE680" s="306"/>
      <c r="BKF680" s="40"/>
      <c r="BKG680" s="322"/>
      <c r="BKH680" s="40"/>
      <c r="BKI680" s="330"/>
      <c r="BKJ680" s="325"/>
      <c r="BKK680" s="325"/>
      <c r="BKL680" s="325"/>
      <c r="BKM680" s="325"/>
      <c r="BKN680" s="327"/>
      <c r="BKO680" s="325"/>
      <c r="BKP680" s="327"/>
      <c r="BKQ680" s="325"/>
      <c r="BKR680" s="328"/>
      <c r="BKS680" s="329"/>
      <c r="BKT680" s="328"/>
      <c r="BKU680" s="306"/>
      <c r="BKV680" s="40"/>
      <c r="BKW680" s="322"/>
      <c r="BKX680" s="40"/>
      <c r="BKY680" s="330"/>
      <c r="BKZ680" s="325"/>
      <c r="BLA680" s="325"/>
      <c r="BLB680" s="325"/>
      <c r="BLC680" s="325"/>
      <c r="BLD680" s="327"/>
      <c r="BLE680" s="325"/>
      <c r="BLF680" s="327"/>
      <c r="BLG680" s="325"/>
      <c r="BLH680" s="328"/>
      <c r="BLI680" s="329"/>
      <c r="BLJ680" s="328"/>
      <c r="BLK680" s="306"/>
      <c r="BLL680" s="40"/>
      <c r="BLM680" s="322"/>
      <c r="BLN680" s="40"/>
      <c r="BLO680" s="330"/>
      <c r="BLP680" s="325"/>
      <c r="BLQ680" s="325"/>
      <c r="BLR680" s="325"/>
      <c r="BLS680" s="325"/>
      <c r="BLT680" s="327"/>
      <c r="BLU680" s="325"/>
      <c r="BLV680" s="327"/>
      <c r="BLW680" s="325"/>
      <c r="BLX680" s="328"/>
      <c r="BLY680" s="329"/>
      <c r="BLZ680" s="328"/>
      <c r="BMA680" s="306"/>
      <c r="BMB680" s="40"/>
      <c r="BMC680" s="322"/>
      <c r="BMD680" s="40"/>
      <c r="BME680" s="330"/>
      <c r="BMF680" s="325"/>
      <c r="BMG680" s="325"/>
      <c r="BMH680" s="325"/>
      <c r="BMI680" s="325"/>
      <c r="BMJ680" s="327"/>
      <c r="BMK680" s="325"/>
      <c r="BML680" s="327"/>
      <c r="BMM680" s="325"/>
      <c r="BMN680" s="328"/>
      <c r="BMO680" s="329"/>
      <c r="BMP680" s="328"/>
      <c r="BMQ680" s="306"/>
      <c r="BMR680" s="40"/>
      <c r="BMS680" s="322"/>
      <c r="BMT680" s="40"/>
      <c r="BMU680" s="330"/>
      <c r="BMV680" s="325"/>
      <c r="BMW680" s="326"/>
      <c r="BMX680" s="319"/>
      <c r="BMY680" s="319"/>
      <c r="BMZ680" s="17"/>
      <c r="BNA680" s="144"/>
      <c r="BNB680" s="15"/>
      <c r="BNC680" s="319"/>
      <c r="BND680" s="118"/>
      <c r="BNE680" s="81"/>
      <c r="BNF680" s="118"/>
      <c r="BNG680" s="283"/>
      <c r="BNH680" s="155"/>
      <c r="BNI680" s="321" t="s">
        <v>1853</v>
      </c>
      <c r="BNJ680" s="70" t="s">
        <v>1206</v>
      </c>
      <c r="BNK680" s="312" t="s">
        <v>1851</v>
      </c>
      <c r="BNL680" s="319">
        <v>7.23</v>
      </c>
      <c r="BNM680" s="319"/>
      <c r="BNN680" s="319"/>
      <c r="BNO680" s="319"/>
      <c r="BNP680" s="17"/>
      <c r="BNQ680" s="144"/>
      <c r="BNR680" s="15"/>
      <c r="BNS680" s="319"/>
      <c r="BNT680" s="118"/>
      <c r="BNU680" s="81"/>
      <c r="BNV680" s="118"/>
      <c r="BNW680" s="283"/>
      <c r="BNX680" s="155"/>
      <c r="BNY680" s="321" t="s">
        <v>1853</v>
      </c>
      <c r="BNZ680" s="70" t="s">
        <v>1206</v>
      </c>
      <c r="BOA680" s="312" t="s">
        <v>1851</v>
      </c>
      <c r="BOB680" s="319">
        <v>7.23</v>
      </c>
      <c r="BOC680" s="319"/>
      <c r="BOD680" s="319"/>
      <c r="BOE680" s="319"/>
      <c r="BOF680" s="17"/>
      <c r="BOG680" s="144"/>
      <c r="BOH680" s="15"/>
      <c r="BOI680" s="319"/>
      <c r="BOJ680" s="118"/>
      <c r="BOK680" s="81"/>
      <c r="BOL680" s="118"/>
      <c r="BOM680" s="283"/>
      <c r="BON680" s="155"/>
      <c r="BOO680" s="321" t="s">
        <v>1853</v>
      </c>
      <c r="BOP680" s="70" t="s">
        <v>1206</v>
      </c>
      <c r="BOQ680" s="312" t="s">
        <v>1851</v>
      </c>
      <c r="BOR680" s="319">
        <v>7.23</v>
      </c>
      <c r="BOS680" s="319"/>
      <c r="BOT680" s="319"/>
      <c r="BOU680" s="319"/>
      <c r="BOV680" s="17"/>
      <c r="BOW680" s="144"/>
      <c r="BOX680" s="15"/>
      <c r="BOY680" s="319"/>
      <c r="BOZ680" s="118"/>
      <c r="BPA680" s="81"/>
      <c r="BPB680" s="118"/>
      <c r="BPC680" s="283"/>
      <c r="BPD680" s="155"/>
      <c r="BPE680" s="321" t="s">
        <v>1853</v>
      </c>
      <c r="BPF680" s="70" t="s">
        <v>1206</v>
      </c>
      <c r="BPG680" s="312" t="s">
        <v>1851</v>
      </c>
      <c r="BPH680" s="319">
        <v>7.23</v>
      </c>
      <c r="BPI680" s="319"/>
      <c r="BPJ680" s="319"/>
      <c r="BPK680" s="319"/>
      <c r="BPL680" s="17"/>
      <c r="BPM680" s="144"/>
      <c r="BPN680" s="15"/>
      <c r="BPO680" s="319"/>
      <c r="BPP680" s="118"/>
      <c r="BPQ680" s="81"/>
      <c r="BPR680" s="118"/>
      <c r="BPS680" s="283"/>
      <c r="BPT680" s="155"/>
      <c r="BPU680" s="321" t="s">
        <v>1853</v>
      </c>
      <c r="BPV680" s="70" t="s">
        <v>1206</v>
      </c>
      <c r="BPW680" s="312" t="s">
        <v>1851</v>
      </c>
      <c r="BPX680" s="319">
        <v>7.23</v>
      </c>
      <c r="BPY680" s="319"/>
      <c r="BPZ680" s="319"/>
      <c r="BQA680" s="319"/>
      <c r="BQB680" s="17"/>
      <c r="BQC680" s="144"/>
      <c r="BQD680" s="15"/>
      <c r="BQE680" s="319"/>
      <c r="BQF680" s="118"/>
      <c r="BQG680" s="81"/>
      <c r="BQH680" s="118"/>
      <c r="BQI680" s="283"/>
      <c r="BQJ680" s="155"/>
      <c r="BQK680" s="321" t="s">
        <v>1853</v>
      </c>
      <c r="BQL680" s="70" t="s">
        <v>1206</v>
      </c>
      <c r="BQM680" s="312" t="s">
        <v>1851</v>
      </c>
      <c r="BQN680" s="319">
        <v>7.23</v>
      </c>
      <c r="BQO680" s="319"/>
      <c r="BQP680" s="319"/>
      <c r="BQQ680" s="319"/>
      <c r="BQR680" s="17"/>
      <c r="BQS680" s="144"/>
      <c r="BQT680" s="15"/>
      <c r="BQU680" s="319"/>
      <c r="BQV680" s="118"/>
      <c r="BQW680" s="81"/>
      <c r="BQX680" s="118"/>
      <c r="BQY680" s="283"/>
      <c r="BQZ680" s="155"/>
      <c r="BRA680" s="321" t="s">
        <v>1853</v>
      </c>
      <c r="BRB680" s="70" t="s">
        <v>1206</v>
      </c>
      <c r="BRC680" s="312" t="s">
        <v>1851</v>
      </c>
      <c r="BRD680" s="319">
        <v>7.23</v>
      </c>
      <c r="BRE680" s="319"/>
      <c r="BRF680" s="319"/>
      <c r="BRG680" s="319"/>
      <c r="BRH680" s="17"/>
      <c r="BRI680" s="144"/>
      <c r="BRJ680" s="15"/>
      <c r="BRK680" s="319"/>
      <c r="BRL680" s="118"/>
      <c r="BRM680" s="81"/>
      <c r="BRN680" s="118"/>
      <c r="BRO680" s="283"/>
      <c r="BRP680" s="155"/>
      <c r="BRQ680" s="321" t="s">
        <v>1853</v>
      </c>
      <c r="BRR680" s="70" t="s">
        <v>1206</v>
      </c>
      <c r="BRS680" s="312" t="s">
        <v>1851</v>
      </c>
      <c r="BRT680" s="319">
        <v>7.23</v>
      </c>
      <c r="BRU680" s="319"/>
      <c r="BRV680" s="319"/>
      <c r="BRW680" s="319"/>
      <c r="BRX680" s="17"/>
      <c r="BRY680" s="144"/>
      <c r="BRZ680" s="15"/>
      <c r="BSA680" s="319"/>
      <c r="BSB680" s="118"/>
      <c r="BSC680" s="81"/>
      <c r="BSD680" s="118"/>
      <c r="BSE680" s="283"/>
      <c r="BSF680" s="155"/>
      <c r="BSG680" s="321" t="s">
        <v>1853</v>
      </c>
      <c r="BSH680" s="70" t="s">
        <v>1206</v>
      </c>
      <c r="BSI680" s="312" t="s">
        <v>1851</v>
      </c>
      <c r="BSJ680" s="319">
        <v>7.23</v>
      </c>
      <c r="BSK680" s="319"/>
      <c r="BSL680" s="319"/>
      <c r="BSM680" s="319"/>
      <c r="BSN680" s="17"/>
      <c r="BSO680" s="144"/>
      <c r="BSP680" s="15"/>
      <c r="BSQ680" s="319"/>
      <c r="BSR680" s="118"/>
      <c r="BSS680" s="81"/>
      <c r="BST680" s="118"/>
      <c r="BSU680" s="283"/>
      <c r="BSV680" s="155"/>
      <c r="BSW680" s="321" t="s">
        <v>1853</v>
      </c>
      <c r="BSX680" s="70" t="s">
        <v>1206</v>
      </c>
      <c r="BSY680" s="312" t="s">
        <v>1851</v>
      </c>
      <c r="BSZ680" s="319">
        <v>7.23</v>
      </c>
      <c r="BTA680" s="319"/>
      <c r="BTB680" s="319"/>
      <c r="BTC680" s="319"/>
      <c r="BTD680" s="17"/>
      <c r="BTE680" s="144"/>
      <c r="BTF680" s="15"/>
      <c r="BTG680" s="319"/>
      <c r="BTH680" s="118"/>
      <c r="BTI680" s="81"/>
      <c r="BTJ680" s="118"/>
      <c r="BTK680" s="283"/>
      <c r="BTL680" s="155"/>
      <c r="BTM680" s="321" t="s">
        <v>1853</v>
      </c>
      <c r="BTN680" s="70" t="s">
        <v>1206</v>
      </c>
      <c r="BTO680" s="312" t="s">
        <v>1851</v>
      </c>
      <c r="BTP680" s="319">
        <v>7.23</v>
      </c>
      <c r="BTQ680" s="319"/>
      <c r="BTR680" s="319"/>
      <c r="BTS680" s="319"/>
      <c r="BTT680" s="17"/>
      <c r="BTU680" s="144"/>
      <c r="BTV680" s="15"/>
      <c r="BTW680" s="319"/>
      <c r="BTX680" s="118"/>
      <c r="BTY680" s="81"/>
      <c r="BTZ680" s="118"/>
      <c r="BUA680" s="283"/>
      <c r="BUB680" s="155"/>
      <c r="BUC680" s="321" t="s">
        <v>1853</v>
      </c>
      <c r="BUD680" s="70" t="s">
        <v>1206</v>
      </c>
      <c r="BUE680" s="312" t="s">
        <v>1851</v>
      </c>
      <c r="BUF680" s="319">
        <v>7.23</v>
      </c>
      <c r="BUG680" s="319"/>
      <c r="BUH680" s="319"/>
      <c r="BUI680" s="319"/>
      <c r="BUJ680" s="17"/>
      <c r="BUK680" s="144"/>
      <c r="BUL680" s="15"/>
      <c r="BUM680" s="319"/>
      <c r="BUN680" s="118"/>
      <c r="BUO680" s="81"/>
      <c r="BUP680" s="118"/>
      <c r="BUQ680" s="283"/>
      <c r="BUR680" s="155"/>
      <c r="BUS680" s="321" t="s">
        <v>1853</v>
      </c>
      <c r="BUT680" s="70" t="s">
        <v>1206</v>
      </c>
      <c r="BUU680" s="312" t="s">
        <v>1851</v>
      </c>
      <c r="BUV680" s="319">
        <v>7.23</v>
      </c>
      <c r="BUW680" s="319"/>
      <c r="BUX680" s="319"/>
      <c r="BUY680" s="319"/>
      <c r="BUZ680" s="17"/>
      <c r="BVA680" s="144"/>
      <c r="BVB680" s="15"/>
      <c r="BVC680" s="319"/>
      <c r="BVD680" s="118"/>
      <c r="BVE680" s="81"/>
      <c r="BVF680" s="118"/>
      <c r="BVG680" s="283"/>
      <c r="BVH680" s="155"/>
      <c r="BVI680" s="321" t="s">
        <v>1853</v>
      </c>
      <c r="BVJ680" s="70" t="s">
        <v>1206</v>
      </c>
      <c r="BVK680" s="312" t="s">
        <v>1851</v>
      </c>
      <c r="BVL680" s="319">
        <v>7.23</v>
      </c>
      <c r="BVM680" s="319"/>
      <c r="BVN680" s="319"/>
      <c r="BVO680" s="319"/>
      <c r="BVP680" s="17"/>
      <c r="BVQ680" s="144"/>
      <c r="BVR680" s="15"/>
      <c r="BVS680" s="319"/>
      <c r="BVT680" s="118"/>
      <c r="BVU680" s="81"/>
      <c r="BVV680" s="118"/>
      <c r="BVW680" s="283"/>
      <c r="BVX680" s="155"/>
      <c r="BVY680" s="321" t="s">
        <v>1853</v>
      </c>
      <c r="BVZ680" s="70" t="s">
        <v>1206</v>
      </c>
      <c r="BWA680" s="312" t="s">
        <v>1851</v>
      </c>
      <c r="BWB680" s="319">
        <v>7.23</v>
      </c>
      <c r="BWC680" s="319"/>
      <c r="BWD680" s="319"/>
      <c r="BWE680" s="319"/>
      <c r="BWF680" s="17"/>
      <c r="BWG680" s="144"/>
      <c r="BWH680" s="15"/>
      <c r="BWI680" s="319"/>
      <c r="BWJ680" s="118"/>
      <c r="BWK680" s="81"/>
      <c r="BWL680" s="118"/>
      <c r="BWM680" s="283"/>
      <c r="BWN680" s="155"/>
      <c r="BWO680" s="321" t="s">
        <v>1853</v>
      </c>
      <c r="BWP680" s="70" t="s">
        <v>1206</v>
      </c>
      <c r="BWQ680" s="312" t="s">
        <v>1851</v>
      </c>
      <c r="BWR680" s="319">
        <v>7.23</v>
      </c>
      <c r="BWS680" s="319"/>
      <c r="BWT680" s="319"/>
      <c r="BWU680" s="319"/>
      <c r="BWV680" s="17"/>
      <c r="BWW680" s="144"/>
      <c r="BWX680" s="15"/>
      <c r="BWY680" s="319"/>
      <c r="BWZ680" s="118"/>
      <c r="BXA680" s="81"/>
      <c r="BXB680" s="118"/>
      <c r="BXC680" s="283"/>
      <c r="BXD680" s="155"/>
      <c r="BXE680" s="321" t="s">
        <v>1853</v>
      </c>
      <c r="BXF680" s="70" t="s">
        <v>1206</v>
      </c>
      <c r="BXG680" s="312" t="s">
        <v>1851</v>
      </c>
      <c r="BXH680" s="319">
        <v>7.23</v>
      </c>
      <c r="BXI680" s="319"/>
      <c r="BXJ680" s="319"/>
      <c r="BXK680" s="319"/>
      <c r="BXL680" s="17"/>
      <c r="BXM680" s="144"/>
      <c r="BXN680" s="15"/>
      <c r="BXO680" s="319"/>
      <c r="BXP680" s="118"/>
      <c r="BXQ680" s="81"/>
      <c r="BXR680" s="118"/>
      <c r="BXS680" s="283"/>
      <c r="BXT680" s="155"/>
      <c r="BXU680" s="321" t="s">
        <v>1853</v>
      </c>
      <c r="BXV680" s="70" t="s">
        <v>1206</v>
      </c>
      <c r="BXW680" s="312" t="s">
        <v>1851</v>
      </c>
      <c r="BXX680" s="319">
        <v>7.23</v>
      </c>
      <c r="BXY680" s="319"/>
      <c r="BXZ680" s="319"/>
      <c r="BYA680" s="319"/>
      <c r="BYB680" s="17"/>
      <c r="BYC680" s="144"/>
      <c r="BYD680" s="15"/>
      <c r="BYE680" s="319"/>
      <c r="BYF680" s="118"/>
      <c r="BYG680" s="81"/>
      <c r="BYH680" s="118"/>
      <c r="BYI680" s="283"/>
      <c r="BYJ680" s="155"/>
      <c r="BYK680" s="321" t="s">
        <v>1853</v>
      </c>
      <c r="BYL680" s="70" t="s">
        <v>1206</v>
      </c>
      <c r="BYM680" s="312" t="s">
        <v>1851</v>
      </c>
      <c r="BYN680" s="319">
        <v>7.23</v>
      </c>
      <c r="BYO680" s="319"/>
      <c r="BYP680" s="319"/>
      <c r="BYQ680" s="319"/>
      <c r="BYR680" s="17"/>
      <c r="BYS680" s="144"/>
      <c r="BYT680" s="15"/>
      <c r="BYU680" s="319"/>
      <c r="BYV680" s="118"/>
      <c r="BYW680" s="81"/>
      <c r="BYX680" s="118"/>
      <c r="BYY680" s="283"/>
      <c r="BYZ680" s="155"/>
      <c r="BZA680" s="321" t="s">
        <v>1853</v>
      </c>
      <c r="BZB680" s="70" t="s">
        <v>1206</v>
      </c>
      <c r="BZC680" s="312" t="s">
        <v>1851</v>
      </c>
      <c r="BZD680" s="319">
        <v>7.23</v>
      </c>
      <c r="BZE680" s="319"/>
      <c r="BZF680" s="319"/>
      <c r="BZG680" s="319"/>
      <c r="BZH680" s="17"/>
      <c r="BZI680" s="144"/>
      <c r="BZJ680" s="15"/>
      <c r="BZK680" s="319"/>
      <c r="BZL680" s="118"/>
      <c r="BZM680" s="81"/>
      <c r="BZN680" s="118"/>
      <c r="BZO680" s="283"/>
      <c r="BZP680" s="155"/>
      <c r="BZQ680" s="321" t="s">
        <v>1853</v>
      </c>
      <c r="BZR680" s="70" t="s">
        <v>1206</v>
      </c>
      <c r="BZS680" s="312" t="s">
        <v>1851</v>
      </c>
      <c r="BZT680" s="319">
        <v>7.23</v>
      </c>
      <c r="BZU680" s="319"/>
      <c r="BZV680" s="319"/>
      <c r="BZW680" s="319"/>
      <c r="BZX680" s="17"/>
      <c r="BZY680" s="144"/>
      <c r="BZZ680" s="15"/>
      <c r="CAA680" s="319"/>
      <c r="CAB680" s="118"/>
      <c r="CAC680" s="81"/>
      <c r="CAD680" s="118"/>
      <c r="CAE680" s="283"/>
      <c r="CAF680" s="155"/>
      <c r="CAG680" s="321" t="s">
        <v>1853</v>
      </c>
      <c r="CAH680" s="70" t="s">
        <v>1206</v>
      </c>
      <c r="CAI680" s="312" t="s">
        <v>1851</v>
      </c>
      <c r="CAJ680" s="319">
        <v>7.23</v>
      </c>
      <c r="CAK680" s="319"/>
      <c r="CAL680" s="319"/>
      <c r="CAM680" s="319"/>
      <c r="CAN680" s="17"/>
      <c r="CAO680" s="144"/>
      <c r="CAP680" s="15"/>
      <c r="CAQ680" s="319"/>
      <c r="CAR680" s="118"/>
      <c r="CAS680" s="81"/>
      <c r="CAT680" s="118"/>
      <c r="CAU680" s="283"/>
      <c r="CAV680" s="155"/>
      <c r="CAW680" s="321" t="s">
        <v>1853</v>
      </c>
      <c r="CAX680" s="70" t="s">
        <v>1206</v>
      </c>
      <c r="CAY680" s="312" t="s">
        <v>1851</v>
      </c>
      <c r="CAZ680" s="319">
        <v>7.23</v>
      </c>
      <c r="CBA680" s="319"/>
      <c r="CBB680" s="319"/>
      <c r="CBC680" s="319"/>
      <c r="CBD680" s="17"/>
      <c r="CBE680" s="144"/>
      <c r="CBF680" s="15"/>
      <c r="CBG680" s="319"/>
      <c r="CBH680" s="118"/>
      <c r="CBI680" s="81"/>
      <c r="CBJ680" s="118"/>
      <c r="CBK680" s="283"/>
      <c r="CBL680" s="155"/>
      <c r="CBM680" s="321" t="s">
        <v>1853</v>
      </c>
      <c r="CBN680" s="70" t="s">
        <v>1206</v>
      </c>
      <c r="CBO680" s="312" t="s">
        <v>1851</v>
      </c>
      <c r="CBP680" s="319">
        <v>7.23</v>
      </c>
      <c r="CBQ680" s="319"/>
      <c r="CBR680" s="319"/>
      <c r="CBS680" s="319"/>
      <c r="CBT680" s="17"/>
      <c r="CBU680" s="144"/>
      <c r="CBV680" s="15"/>
      <c r="CBW680" s="319"/>
      <c r="CBX680" s="118"/>
      <c r="CBY680" s="81"/>
      <c r="CBZ680" s="118"/>
      <c r="CCA680" s="283"/>
      <c r="CCB680" s="155"/>
      <c r="CCC680" s="321" t="s">
        <v>1853</v>
      </c>
      <c r="CCD680" s="70" t="s">
        <v>1206</v>
      </c>
      <c r="CCE680" s="312" t="s">
        <v>1851</v>
      </c>
      <c r="CCF680" s="319">
        <v>7.23</v>
      </c>
      <c r="CCG680" s="319"/>
      <c r="CCH680" s="319"/>
      <c r="CCI680" s="319"/>
      <c r="CCJ680" s="17"/>
      <c r="CCK680" s="144"/>
      <c r="CCL680" s="15"/>
      <c r="CCM680" s="319"/>
      <c r="CCN680" s="118"/>
      <c r="CCO680" s="81"/>
      <c r="CCP680" s="118"/>
      <c r="CCQ680" s="283"/>
      <c r="CCR680" s="155"/>
      <c r="CCS680" s="321" t="s">
        <v>1853</v>
      </c>
      <c r="CCT680" s="70" t="s">
        <v>1206</v>
      </c>
      <c r="CCU680" s="312" t="s">
        <v>1851</v>
      </c>
      <c r="CCV680" s="319">
        <v>7.23</v>
      </c>
      <c r="CCW680" s="319"/>
      <c r="CCX680" s="319"/>
      <c r="CCY680" s="319"/>
      <c r="CCZ680" s="17"/>
      <c r="CDA680" s="144"/>
      <c r="CDB680" s="15"/>
      <c r="CDC680" s="319"/>
      <c r="CDD680" s="118"/>
      <c r="CDE680" s="81"/>
      <c r="CDF680" s="118"/>
      <c r="CDG680" s="283"/>
      <c r="CDH680" s="155"/>
      <c r="CDI680" s="321" t="s">
        <v>1853</v>
      </c>
      <c r="CDJ680" s="70" t="s">
        <v>1206</v>
      </c>
      <c r="CDK680" s="312" t="s">
        <v>1851</v>
      </c>
      <c r="CDL680" s="319">
        <v>7.23</v>
      </c>
      <c r="CDM680" s="319"/>
      <c r="CDN680" s="319"/>
      <c r="CDO680" s="319"/>
      <c r="CDP680" s="17"/>
      <c r="CDQ680" s="144"/>
      <c r="CDR680" s="15"/>
      <c r="CDS680" s="319"/>
      <c r="CDT680" s="118"/>
      <c r="CDU680" s="81"/>
      <c r="CDV680" s="118"/>
      <c r="CDW680" s="283"/>
      <c r="CDX680" s="155"/>
      <c r="CDY680" s="321" t="s">
        <v>1853</v>
      </c>
      <c r="CDZ680" s="70" t="s">
        <v>1206</v>
      </c>
      <c r="CEA680" s="312" t="s">
        <v>1851</v>
      </c>
      <c r="CEB680" s="319">
        <v>7.23</v>
      </c>
      <c r="CEC680" s="319"/>
      <c r="CED680" s="319"/>
      <c r="CEE680" s="319"/>
      <c r="CEF680" s="17"/>
      <c r="CEG680" s="144"/>
      <c r="CEH680" s="15"/>
      <c r="CEI680" s="319"/>
      <c r="CEJ680" s="118"/>
      <c r="CEK680" s="81"/>
      <c r="CEL680" s="118"/>
      <c r="CEM680" s="283"/>
      <c r="CEN680" s="155"/>
      <c r="CEO680" s="321" t="s">
        <v>1853</v>
      </c>
      <c r="CEP680" s="70" t="s">
        <v>1206</v>
      </c>
      <c r="CEQ680" s="312" t="s">
        <v>1851</v>
      </c>
      <c r="CER680" s="319">
        <v>7.23</v>
      </c>
      <c r="CES680" s="319"/>
      <c r="CET680" s="319"/>
      <c r="CEU680" s="319"/>
      <c r="CEV680" s="17"/>
      <c r="CEW680" s="144"/>
      <c r="CEX680" s="15"/>
      <c r="CEY680" s="319"/>
      <c r="CEZ680" s="118"/>
      <c r="CFA680" s="81"/>
      <c r="CFB680" s="118"/>
      <c r="CFC680" s="283"/>
      <c r="CFD680" s="155"/>
      <c r="CFE680" s="321" t="s">
        <v>1853</v>
      </c>
      <c r="CFF680" s="70" t="s">
        <v>1206</v>
      </c>
      <c r="CFG680" s="312" t="s">
        <v>1851</v>
      </c>
      <c r="CFH680" s="319">
        <v>7.23</v>
      </c>
      <c r="CFI680" s="319"/>
      <c r="CFJ680" s="319"/>
      <c r="CFK680" s="319"/>
      <c r="CFL680" s="17"/>
      <c r="CFM680" s="144"/>
      <c r="CFN680" s="15"/>
      <c r="CFO680" s="319"/>
      <c r="CFP680" s="118"/>
      <c r="CFQ680" s="81"/>
      <c r="CFR680" s="118"/>
      <c r="CFS680" s="283"/>
      <c r="CFT680" s="155"/>
      <c r="CFU680" s="321" t="s">
        <v>1853</v>
      </c>
      <c r="CFV680" s="70" t="s">
        <v>1206</v>
      </c>
      <c r="CFW680" s="312" t="s">
        <v>1851</v>
      </c>
      <c r="CFX680" s="319">
        <v>7.23</v>
      </c>
      <c r="CFY680" s="319"/>
      <c r="CFZ680" s="319"/>
      <c r="CGA680" s="319"/>
      <c r="CGB680" s="17"/>
      <c r="CGC680" s="144"/>
      <c r="CGD680" s="15"/>
      <c r="CGE680" s="319"/>
      <c r="CGF680" s="118"/>
      <c r="CGG680" s="81"/>
      <c r="CGH680" s="118"/>
      <c r="CGI680" s="283"/>
      <c r="CGJ680" s="155"/>
      <c r="CGK680" s="321" t="s">
        <v>1853</v>
      </c>
      <c r="CGL680" s="70" t="s">
        <v>1206</v>
      </c>
      <c r="CGM680" s="312" t="s">
        <v>1851</v>
      </c>
      <c r="CGN680" s="319">
        <v>7.23</v>
      </c>
      <c r="CGO680" s="319"/>
      <c r="CGP680" s="319"/>
      <c r="CGQ680" s="319"/>
      <c r="CGR680" s="17"/>
      <c r="CGS680" s="144"/>
      <c r="CGT680" s="15"/>
      <c r="CGU680" s="319"/>
      <c r="CGV680" s="118"/>
      <c r="CGW680" s="81"/>
      <c r="CGX680" s="118"/>
      <c r="CGY680" s="283"/>
      <c r="CGZ680" s="155"/>
      <c r="CHA680" s="321" t="s">
        <v>1853</v>
      </c>
      <c r="CHB680" s="70" t="s">
        <v>1206</v>
      </c>
      <c r="CHC680" s="312" t="s">
        <v>1851</v>
      </c>
      <c r="CHD680" s="319">
        <v>7.23</v>
      </c>
      <c r="CHE680" s="319"/>
      <c r="CHF680" s="319"/>
      <c r="CHG680" s="319"/>
      <c r="CHH680" s="17"/>
      <c r="CHI680" s="144"/>
      <c r="CHJ680" s="15"/>
      <c r="CHK680" s="319"/>
      <c r="CHL680" s="118"/>
      <c r="CHM680" s="81"/>
      <c r="CHN680" s="118"/>
      <c r="CHO680" s="283"/>
      <c r="CHP680" s="155"/>
      <c r="CHQ680" s="321" t="s">
        <v>1853</v>
      </c>
      <c r="CHR680" s="70" t="s">
        <v>1206</v>
      </c>
      <c r="CHS680" s="312" t="s">
        <v>1851</v>
      </c>
      <c r="CHT680" s="319">
        <v>7.23</v>
      </c>
      <c r="CHU680" s="319"/>
      <c r="CHV680" s="319"/>
      <c r="CHW680" s="319"/>
      <c r="CHX680" s="17"/>
      <c r="CHY680" s="144"/>
      <c r="CHZ680" s="15"/>
      <c r="CIA680" s="319"/>
      <c r="CIB680" s="118"/>
      <c r="CIC680" s="81"/>
      <c r="CID680" s="118"/>
      <c r="CIE680" s="283"/>
      <c r="CIF680" s="155"/>
      <c r="CIG680" s="321" t="s">
        <v>1853</v>
      </c>
      <c r="CIH680" s="70" t="s">
        <v>1206</v>
      </c>
      <c r="CII680" s="312" t="s">
        <v>1851</v>
      </c>
      <c r="CIJ680" s="319">
        <v>7.23</v>
      </c>
      <c r="CIK680" s="319"/>
      <c r="CIL680" s="319"/>
      <c r="CIM680" s="319"/>
      <c r="CIN680" s="17"/>
      <c r="CIO680" s="144"/>
      <c r="CIP680" s="15"/>
      <c r="CIQ680" s="319"/>
      <c r="CIR680" s="118"/>
      <c r="CIS680" s="81"/>
      <c r="CIT680" s="118"/>
      <c r="CIU680" s="283"/>
      <c r="CIV680" s="155"/>
      <c r="CIW680" s="321" t="s">
        <v>1853</v>
      </c>
      <c r="CIX680" s="70" t="s">
        <v>1206</v>
      </c>
      <c r="CIY680" s="312" t="s">
        <v>1851</v>
      </c>
      <c r="CIZ680" s="319">
        <v>7.23</v>
      </c>
      <c r="CJA680" s="319"/>
      <c r="CJB680" s="319"/>
      <c r="CJC680" s="319"/>
      <c r="CJD680" s="17"/>
      <c r="CJE680" s="144"/>
      <c r="CJF680" s="15"/>
      <c r="CJG680" s="319"/>
      <c r="CJH680" s="118"/>
      <c r="CJI680" s="81"/>
      <c r="CJJ680" s="118"/>
      <c r="CJK680" s="283"/>
      <c r="CJL680" s="155"/>
      <c r="CJM680" s="321" t="s">
        <v>1853</v>
      </c>
      <c r="CJN680" s="70" t="s">
        <v>1206</v>
      </c>
      <c r="CJO680" s="312" t="s">
        <v>1851</v>
      </c>
      <c r="CJP680" s="319">
        <v>7.23</v>
      </c>
      <c r="CJQ680" s="319"/>
      <c r="CJR680" s="319"/>
      <c r="CJS680" s="319"/>
      <c r="CJT680" s="17"/>
      <c r="CJU680" s="144"/>
      <c r="CJV680" s="15"/>
      <c r="CJW680" s="319"/>
      <c r="CJX680" s="118"/>
      <c r="CJY680" s="81"/>
      <c r="CJZ680" s="118"/>
      <c r="CKA680" s="283"/>
      <c r="CKB680" s="155"/>
      <c r="CKC680" s="321" t="s">
        <v>1853</v>
      </c>
      <c r="CKD680" s="70" t="s">
        <v>1206</v>
      </c>
      <c r="CKE680" s="312" t="s">
        <v>1851</v>
      </c>
      <c r="CKF680" s="319">
        <v>7.23</v>
      </c>
      <c r="CKG680" s="319"/>
      <c r="CKH680" s="319"/>
      <c r="CKI680" s="319"/>
      <c r="CKJ680" s="17"/>
      <c r="CKK680" s="144"/>
      <c r="CKL680" s="15"/>
      <c r="CKM680" s="319"/>
      <c r="CKN680" s="118"/>
      <c r="CKO680" s="81"/>
      <c r="CKP680" s="118"/>
      <c r="CKQ680" s="283"/>
      <c r="CKR680" s="155"/>
      <c r="CKS680" s="321" t="s">
        <v>1853</v>
      </c>
      <c r="CKT680" s="70" t="s">
        <v>1206</v>
      </c>
      <c r="CKU680" s="312" t="s">
        <v>1851</v>
      </c>
      <c r="CKV680" s="319">
        <v>7.23</v>
      </c>
      <c r="CKW680" s="319"/>
      <c r="CKX680" s="319"/>
      <c r="CKY680" s="319"/>
      <c r="CKZ680" s="17"/>
      <c r="CLA680" s="144"/>
      <c r="CLB680" s="15"/>
      <c r="CLC680" s="319"/>
      <c r="CLD680" s="118"/>
      <c r="CLE680" s="81"/>
      <c r="CLF680" s="118"/>
      <c r="CLG680" s="283"/>
      <c r="CLH680" s="155"/>
      <c r="CLI680" s="321" t="s">
        <v>1853</v>
      </c>
      <c r="CLJ680" s="70" t="s">
        <v>1206</v>
      </c>
      <c r="CLK680" s="312" t="s">
        <v>1851</v>
      </c>
      <c r="CLL680" s="319">
        <v>7.23</v>
      </c>
      <c r="CLM680" s="319"/>
      <c r="CLN680" s="319"/>
      <c r="CLO680" s="319"/>
      <c r="CLP680" s="17"/>
      <c r="CLQ680" s="144"/>
      <c r="CLR680" s="15"/>
      <c r="CLS680" s="319"/>
      <c r="CLT680" s="118"/>
      <c r="CLU680" s="81"/>
      <c r="CLV680" s="118"/>
      <c r="CLW680" s="283"/>
      <c r="CLX680" s="155"/>
      <c r="CLY680" s="321" t="s">
        <v>1853</v>
      </c>
      <c r="CLZ680" s="70" t="s">
        <v>1206</v>
      </c>
      <c r="CMA680" s="312" t="s">
        <v>1851</v>
      </c>
      <c r="CMB680" s="319">
        <v>7.23</v>
      </c>
      <c r="CMC680" s="319"/>
      <c r="CMD680" s="319"/>
      <c r="CME680" s="319"/>
      <c r="CMF680" s="17"/>
      <c r="CMG680" s="144"/>
      <c r="CMH680" s="15"/>
      <c r="CMI680" s="319"/>
      <c r="CMJ680" s="118"/>
      <c r="CMK680" s="81"/>
      <c r="CML680" s="118"/>
      <c r="CMM680" s="283"/>
      <c r="CMN680" s="155"/>
      <c r="CMO680" s="321" t="s">
        <v>1853</v>
      </c>
      <c r="CMP680" s="70" t="s">
        <v>1206</v>
      </c>
      <c r="CMQ680" s="312" t="s">
        <v>1851</v>
      </c>
      <c r="CMR680" s="319">
        <v>7.23</v>
      </c>
      <c r="CMS680" s="319"/>
      <c r="CMT680" s="319"/>
      <c r="CMU680" s="319"/>
      <c r="CMV680" s="17"/>
      <c r="CMW680" s="144"/>
      <c r="CMX680" s="15"/>
      <c r="CMY680" s="319"/>
      <c r="CMZ680" s="118"/>
      <c r="CNA680" s="81"/>
      <c r="CNB680" s="118"/>
      <c r="CNC680" s="283"/>
      <c r="CND680" s="155"/>
      <c r="CNE680" s="321" t="s">
        <v>1853</v>
      </c>
      <c r="CNF680" s="70" t="s">
        <v>1206</v>
      </c>
      <c r="CNG680" s="312" t="s">
        <v>1851</v>
      </c>
      <c r="CNH680" s="319">
        <v>7.23</v>
      </c>
      <c r="CNI680" s="319"/>
      <c r="CNJ680" s="319"/>
      <c r="CNK680" s="319"/>
      <c r="CNL680" s="17"/>
      <c r="CNM680" s="144"/>
      <c r="CNN680" s="15"/>
      <c r="CNO680" s="319"/>
      <c r="CNP680" s="118"/>
      <c r="CNQ680" s="81"/>
      <c r="CNR680" s="118"/>
      <c r="CNS680" s="283"/>
      <c r="CNT680" s="155"/>
      <c r="CNU680" s="321" t="s">
        <v>1853</v>
      </c>
      <c r="CNV680" s="70" t="s">
        <v>1206</v>
      </c>
      <c r="CNW680" s="312" t="s">
        <v>1851</v>
      </c>
      <c r="CNX680" s="319">
        <v>7.23</v>
      </c>
      <c r="CNY680" s="319"/>
      <c r="CNZ680" s="319"/>
      <c r="COA680" s="319"/>
      <c r="COB680" s="17"/>
      <c r="COC680" s="144"/>
      <c r="COD680" s="15"/>
      <c r="COE680" s="319"/>
      <c r="COF680" s="118"/>
      <c r="COG680" s="81"/>
      <c r="COH680" s="118"/>
      <c r="COI680" s="283"/>
      <c r="COJ680" s="155"/>
      <c r="COK680" s="321" t="s">
        <v>1853</v>
      </c>
      <c r="COL680" s="70" t="s">
        <v>1206</v>
      </c>
      <c r="COM680" s="312" t="s">
        <v>1851</v>
      </c>
      <c r="CON680" s="319">
        <v>7.23</v>
      </c>
      <c r="COO680" s="319"/>
      <c r="COP680" s="319"/>
      <c r="COQ680" s="319"/>
      <c r="COR680" s="17"/>
      <c r="COS680" s="144"/>
      <c r="COT680" s="15"/>
      <c r="COU680" s="319"/>
      <c r="COV680" s="118"/>
      <c r="COW680" s="81"/>
      <c r="COX680" s="118"/>
      <c r="COY680" s="283"/>
      <c r="COZ680" s="155"/>
      <c r="CPA680" s="321" t="s">
        <v>1853</v>
      </c>
      <c r="CPB680" s="70" t="s">
        <v>1206</v>
      </c>
      <c r="CPC680" s="312" t="s">
        <v>1851</v>
      </c>
      <c r="CPD680" s="319">
        <v>7.23</v>
      </c>
      <c r="CPE680" s="319"/>
      <c r="CPF680" s="319"/>
      <c r="CPG680" s="319"/>
      <c r="CPH680" s="17"/>
      <c r="CPI680" s="144"/>
      <c r="CPJ680" s="15"/>
      <c r="CPK680" s="319"/>
      <c r="CPL680" s="118"/>
      <c r="CPM680" s="81"/>
      <c r="CPN680" s="118"/>
      <c r="CPO680" s="283"/>
      <c r="CPP680" s="155"/>
      <c r="CPQ680" s="321" t="s">
        <v>1853</v>
      </c>
      <c r="CPR680" s="70" t="s">
        <v>1206</v>
      </c>
      <c r="CPS680" s="312" t="s">
        <v>1851</v>
      </c>
      <c r="CPT680" s="319">
        <v>7.23</v>
      </c>
      <c r="CPU680" s="319"/>
      <c r="CPV680" s="319"/>
      <c r="CPW680" s="319"/>
      <c r="CPX680" s="17"/>
      <c r="CPY680" s="144"/>
      <c r="CPZ680" s="15"/>
      <c r="CQA680" s="319"/>
      <c r="CQB680" s="118"/>
      <c r="CQC680" s="81"/>
      <c r="CQD680" s="118"/>
      <c r="CQE680" s="283"/>
      <c r="CQF680" s="155"/>
      <c r="CQG680" s="321" t="s">
        <v>1853</v>
      </c>
      <c r="CQH680" s="70" t="s">
        <v>1206</v>
      </c>
      <c r="CQI680" s="312" t="s">
        <v>1851</v>
      </c>
      <c r="CQJ680" s="319">
        <v>7.23</v>
      </c>
      <c r="CQK680" s="319"/>
      <c r="CQL680" s="319"/>
      <c r="CQM680" s="319"/>
      <c r="CQN680" s="17"/>
      <c r="CQO680" s="144"/>
      <c r="CQP680" s="15"/>
      <c r="CQQ680" s="319"/>
      <c r="CQR680" s="118"/>
      <c r="CQS680" s="81"/>
      <c r="CQT680" s="118"/>
      <c r="CQU680" s="283"/>
      <c r="CQV680" s="155"/>
      <c r="CQW680" s="321" t="s">
        <v>1853</v>
      </c>
      <c r="CQX680" s="70" t="s">
        <v>1206</v>
      </c>
      <c r="CQY680" s="312" t="s">
        <v>1851</v>
      </c>
      <c r="CQZ680" s="319">
        <v>7.23</v>
      </c>
      <c r="CRA680" s="319"/>
      <c r="CRB680" s="319"/>
      <c r="CRC680" s="319"/>
      <c r="CRD680" s="17"/>
      <c r="CRE680" s="144"/>
      <c r="CRF680" s="15"/>
      <c r="CRG680" s="319"/>
      <c r="CRH680" s="118"/>
      <c r="CRI680" s="81"/>
      <c r="CRJ680" s="118"/>
      <c r="CRK680" s="283"/>
      <c r="CRL680" s="155"/>
      <c r="CRM680" s="321" t="s">
        <v>1853</v>
      </c>
      <c r="CRN680" s="70" t="s">
        <v>1206</v>
      </c>
      <c r="CRO680" s="312" t="s">
        <v>1851</v>
      </c>
      <c r="CRP680" s="319">
        <v>7.23</v>
      </c>
      <c r="CRQ680" s="319"/>
      <c r="CRR680" s="319"/>
      <c r="CRS680" s="319"/>
      <c r="CRT680" s="17"/>
      <c r="CRU680" s="144"/>
      <c r="CRV680" s="15"/>
      <c r="CRW680" s="319"/>
      <c r="CRX680" s="118"/>
      <c r="CRY680" s="81"/>
      <c r="CRZ680" s="118"/>
      <c r="CSA680" s="283"/>
      <c r="CSB680" s="155"/>
      <c r="CSC680" s="321" t="s">
        <v>1853</v>
      </c>
      <c r="CSD680" s="70" t="s">
        <v>1206</v>
      </c>
      <c r="CSE680" s="312" t="s">
        <v>1851</v>
      </c>
      <c r="CSF680" s="319">
        <v>7.23</v>
      </c>
      <c r="CSG680" s="319"/>
      <c r="CSH680" s="319"/>
      <c r="CSI680" s="319"/>
      <c r="CSJ680" s="17"/>
      <c r="CSK680" s="144"/>
      <c r="CSL680" s="15"/>
      <c r="CSM680" s="319"/>
      <c r="CSN680" s="118"/>
      <c r="CSO680" s="81"/>
      <c r="CSP680" s="118"/>
      <c r="CSQ680" s="283"/>
      <c r="CSR680" s="155"/>
      <c r="CSS680" s="321" t="s">
        <v>1853</v>
      </c>
      <c r="CST680" s="70" t="s">
        <v>1206</v>
      </c>
      <c r="CSU680" s="312" t="s">
        <v>1851</v>
      </c>
      <c r="CSV680" s="319">
        <v>7.23</v>
      </c>
      <c r="CSW680" s="319"/>
      <c r="CSX680" s="319"/>
      <c r="CSY680" s="319"/>
      <c r="CSZ680" s="17"/>
      <c r="CTA680" s="144"/>
      <c r="CTB680" s="15"/>
      <c r="CTC680" s="319"/>
      <c r="CTD680" s="118"/>
      <c r="CTE680" s="81"/>
      <c r="CTF680" s="118"/>
      <c r="CTG680" s="283"/>
      <c r="CTH680" s="155"/>
      <c r="CTI680" s="321" t="s">
        <v>1853</v>
      </c>
      <c r="CTJ680" s="70" t="s">
        <v>1206</v>
      </c>
      <c r="CTK680" s="312" t="s">
        <v>1851</v>
      </c>
      <c r="CTL680" s="319">
        <v>7.23</v>
      </c>
      <c r="CTM680" s="319"/>
      <c r="CTN680" s="319"/>
      <c r="CTO680" s="319"/>
      <c r="CTP680" s="17"/>
      <c r="CTQ680" s="144"/>
      <c r="CTR680" s="15"/>
      <c r="CTS680" s="319"/>
      <c r="CTT680" s="118"/>
      <c r="CTU680" s="81"/>
      <c r="CTV680" s="118"/>
      <c r="CTW680" s="283"/>
      <c r="CTX680" s="155"/>
      <c r="CTY680" s="321" t="s">
        <v>1853</v>
      </c>
      <c r="CTZ680" s="70" t="s">
        <v>1206</v>
      </c>
      <c r="CUA680" s="312" t="s">
        <v>1851</v>
      </c>
      <c r="CUB680" s="319">
        <v>7.23</v>
      </c>
      <c r="CUC680" s="319"/>
      <c r="CUD680" s="319"/>
      <c r="CUE680" s="319"/>
      <c r="CUF680" s="17"/>
      <c r="CUG680" s="144"/>
      <c r="CUH680" s="15"/>
      <c r="CUI680" s="319"/>
      <c r="CUJ680" s="118"/>
      <c r="CUK680" s="81"/>
      <c r="CUL680" s="118"/>
      <c r="CUM680" s="283"/>
      <c r="CUN680" s="155"/>
      <c r="CUO680" s="321" t="s">
        <v>1853</v>
      </c>
      <c r="CUP680" s="70" t="s">
        <v>1206</v>
      </c>
      <c r="CUQ680" s="312" t="s">
        <v>1851</v>
      </c>
      <c r="CUR680" s="319">
        <v>7.23</v>
      </c>
      <c r="CUS680" s="319"/>
      <c r="CUT680" s="319"/>
      <c r="CUU680" s="319"/>
      <c r="CUV680" s="17"/>
      <c r="CUW680" s="144"/>
      <c r="CUX680" s="15"/>
      <c r="CUY680" s="319"/>
      <c r="CUZ680" s="118"/>
      <c r="CVA680" s="81"/>
      <c r="CVB680" s="118"/>
      <c r="CVC680" s="283"/>
      <c r="CVD680" s="155"/>
      <c r="CVE680" s="321" t="s">
        <v>1853</v>
      </c>
      <c r="CVF680" s="70" t="s">
        <v>1206</v>
      </c>
      <c r="CVG680" s="312" t="s">
        <v>1851</v>
      </c>
      <c r="CVH680" s="319">
        <v>7.23</v>
      </c>
      <c r="CVI680" s="319"/>
      <c r="CVJ680" s="319"/>
      <c r="CVK680" s="319"/>
      <c r="CVL680" s="17"/>
      <c r="CVM680" s="144"/>
      <c r="CVN680" s="15"/>
      <c r="CVO680" s="319"/>
      <c r="CVP680" s="118"/>
      <c r="CVQ680" s="81"/>
      <c r="CVR680" s="118"/>
      <c r="CVS680" s="283"/>
      <c r="CVT680" s="155"/>
      <c r="CVU680" s="321" t="s">
        <v>1853</v>
      </c>
      <c r="CVV680" s="70" t="s">
        <v>1206</v>
      </c>
      <c r="CVW680" s="312" t="s">
        <v>1851</v>
      </c>
      <c r="CVX680" s="319">
        <v>7.23</v>
      </c>
      <c r="CVY680" s="319"/>
      <c r="CVZ680" s="319"/>
      <c r="CWA680" s="319"/>
      <c r="CWB680" s="17"/>
      <c r="CWC680" s="144"/>
      <c r="CWD680" s="15"/>
      <c r="CWE680" s="319"/>
      <c r="CWF680" s="118"/>
      <c r="CWG680" s="81"/>
      <c r="CWH680" s="118"/>
      <c r="CWI680" s="283"/>
      <c r="CWJ680" s="155"/>
      <c r="CWK680" s="321" t="s">
        <v>1853</v>
      </c>
      <c r="CWL680" s="70" t="s">
        <v>1206</v>
      </c>
      <c r="CWM680" s="312" t="s">
        <v>1851</v>
      </c>
      <c r="CWN680" s="319">
        <v>7.23</v>
      </c>
      <c r="CWO680" s="319"/>
      <c r="CWP680" s="319"/>
      <c r="CWQ680" s="319"/>
      <c r="CWR680" s="17"/>
      <c r="CWS680" s="144"/>
      <c r="CWT680" s="15"/>
      <c r="CWU680" s="319"/>
      <c r="CWV680" s="118"/>
      <c r="CWW680" s="81"/>
      <c r="CWX680" s="118"/>
      <c r="CWY680" s="283"/>
      <c r="CWZ680" s="155"/>
      <c r="CXA680" s="321" t="s">
        <v>1853</v>
      </c>
      <c r="CXB680" s="70" t="s">
        <v>1206</v>
      </c>
      <c r="CXC680" s="312" t="s">
        <v>1851</v>
      </c>
      <c r="CXD680" s="319">
        <v>7.23</v>
      </c>
      <c r="CXE680" s="319"/>
      <c r="CXF680" s="319"/>
      <c r="CXG680" s="319"/>
      <c r="CXH680" s="17"/>
      <c r="CXI680" s="144"/>
      <c r="CXJ680" s="15"/>
      <c r="CXK680" s="319"/>
      <c r="CXL680" s="118"/>
      <c r="CXM680" s="81"/>
      <c r="CXN680" s="118"/>
      <c r="CXO680" s="283"/>
      <c r="CXP680" s="155"/>
      <c r="CXQ680" s="321" t="s">
        <v>1853</v>
      </c>
      <c r="CXR680" s="70" t="s">
        <v>1206</v>
      </c>
      <c r="CXS680" s="312" t="s">
        <v>1851</v>
      </c>
      <c r="CXT680" s="319">
        <v>7.23</v>
      </c>
      <c r="CXU680" s="319"/>
      <c r="CXV680" s="319"/>
      <c r="CXW680" s="319"/>
      <c r="CXX680" s="17"/>
      <c r="CXY680" s="144"/>
      <c r="CXZ680" s="15"/>
      <c r="CYA680" s="319"/>
      <c r="CYB680" s="118"/>
      <c r="CYC680" s="81"/>
      <c r="CYD680" s="118"/>
      <c r="CYE680" s="283"/>
      <c r="CYF680" s="155"/>
      <c r="CYG680" s="321" t="s">
        <v>1853</v>
      </c>
      <c r="CYH680" s="70" t="s">
        <v>1206</v>
      </c>
      <c r="CYI680" s="312" t="s">
        <v>1851</v>
      </c>
      <c r="CYJ680" s="319">
        <v>7.23</v>
      </c>
      <c r="CYK680" s="319"/>
      <c r="CYL680" s="319"/>
      <c r="CYM680" s="319"/>
      <c r="CYN680" s="17"/>
      <c r="CYO680" s="144"/>
      <c r="CYP680" s="15"/>
      <c r="CYQ680" s="319"/>
      <c r="CYR680" s="118"/>
      <c r="CYS680" s="81"/>
      <c r="CYT680" s="118"/>
      <c r="CYU680" s="283"/>
      <c r="CYV680" s="155"/>
      <c r="CYW680" s="321" t="s">
        <v>1853</v>
      </c>
      <c r="CYX680" s="70" t="s">
        <v>1206</v>
      </c>
      <c r="CYY680" s="312" t="s">
        <v>1851</v>
      </c>
      <c r="CYZ680" s="319">
        <v>7.23</v>
      </c>
      <c r="CZA680" s="319"/>
      <c r="CZB680" s="319"/>
      <c r="CZC680" s="319"/>
      <c r="CZD680" s="17"/>
      <c r="CZE680" s="144"/>
      <c r="CZF680" s="15"/>
      <c r="CZG680" s="319"/>
      <c r="CZH680" s="118"/>
      <c r="CZI680" s="81"/>
      <c r="CZJ680" s="118"/>
      <c r="CZK680" s="283"/>
      <c r="CZL680" s="155"/>
      <c r="CZM680" s="321" t="s">
        <v>1853</v>
      </c>
      <c r="CZN680" s="70" t="s">
        <v>1206</v>
      </c>
      <c r="CZO680" s="312" t="s">
        <v>1851</v>
      </c>
      <c r="CZP680" s="319">
        <v>7.23</v>
      </c>
      <c r="CZQ680" s="319"/>
      <c r="CZR680" s="319"/>
      <c r="CZS680" s="319"/>
      <c r="CZT680" s="17"/>
      <c r="CZU680" s="144"/>
      <c r="CZV680" s="15"/>
      <c r="CZW680" s="319"/>
      <c r="CZX680" s="118"/>
      <c r="CZY680" s="81"/>
      <c r="CZZ680" s="118"/>
      <c r="DAA680" s="283"/>
      <c r="DAB680" s="155"/>
      <c r="DAC680" s="321" t="s">
        <v>1853</v>
      </c>
      <c r="DAD680" s="70" t="s">
        <v>1206</v>
      </c>
      <c r="DAE680" s="312" t="s">
        <v>1851</v>
      </c>
      <c r="DAF680" s="319">
        <v>7.23</v>
      </c>
      <c r="DAG680" s="319"/>
      <c r="DAH680" s="319"/>
      <c r="DAI680" s="319"/>
      <c r="DAJ680" s="17"/>
      <c r="DAK680" s="144"/>
      <c r="DAL680" s="15"/>
      <c r="DAM680" s="319"/>
      <c r="DAN680" s="118"/>
      <c r="DAO680" s="81"/>
      <c r="DAP680" s="118"/>
      <c r="DAQ680" s="283"/>
      <c r="DAR680" s="155"/>
      <c r="DAS680" s="321" t="s">
        <v>1853</v>
      </c>
      <c r="DAT680" s="70" t="s">
        <v>1206</v>
      </c>
      <c r="DAU680" s="312" t="s">
        <v>1851</v>
      </c>
      <c r="DAV680" s="319">
        <v>7.23</v>
      </c>
      <c r="DAW680" s="319"/>
      <c r="DAX680" s="319"/>
      <c r="DAY680" s="319"/>
      <c r="DAZ680" s="17"/>
      <c r="DBA680" s="144"/>
      <c r="DBB680" s="15"/>
      <c r="DBC680" s="319"/>
      <c r="DBD680" s="118"/>
      <c r="DBE680" s="81"/>
      <c r="DBF680" s="118"/>
      <c r="DBG680" s="283"/>
      <c r="DBH680" s="155"/>
      <c r="DBI680" s="321" t="s">
        <v>1853</v>
      </c>
      <c r="DBJ680" s="70" t="s">
        <v>1206</v>
      </c>
      <c r="DBK680" s="312" t="s">
        <v>1851</v>
      </c>
      <c r="DBL680" s="319">
        <v>7.23</v>
      </c>
      <c r="DBM680" s="319"/>
      <c r="DBN680" s="319"/>
      <c r="DBO680" s="319"/>
      <c r="DBP680" s="17"/>
      <c r="DBQ680" s="144"/>
      <c r="DBR680" s="15"/>
      <c r="DBS680" s="319"/>
      <c r="DBT680" s="118"/>
      <c r="DBU680" s="81"/>
      <c r="DBV680" s="118"/>
      <c r="DBW680" s="283"/>
      <c r="DBX680" s="155"/>
      <c r="DBY680" s="321" t="s">
        <v>1853</v>
      </c>
      <c r="DBZ680" s="70" t="s">
        <v>1206</v>
      </c>
      <c r="DCA680" s="312" t="s">
        <v>1851</v>
      </c>
      <c r="DCB680" s="319">
        <v>7.23</v>
      </c>
      <c r="DCC680" s="319"/>
      <c r="DCD680" s="319"/>
      <c r="DCE680" s="319"/>
      <c r="DCF680" s="17"/>
      <c r="DCG680" s="144"/>
      <c r="DCH680" s="15"/>
      <c r="DCI680" s="319"/>
      <c r="DCJ680" s="118"/>
      <c r="DCK680" s="81"/>
      <c r="DCL680" s="118"/>
      <c r="DCM680" s="283"/>
      <c r="DCN680" s="155"/>
      <c r="DCO680" s="321" t="s">
        <v>1853</v>
      </c>
      <c r="DCP680" s="70" t="s">
        <v>1206</v>
      </c>
      <c r="DCQ680" s="312" t="s">
        <v>1851</v>
      </c>
      <c r="DCR680" s="319">
        <v>7.23</v>
      </c>
      <c r="DCS680" s="319"/>
      <c r="DCT680" s="319"/>
      <c r="DCU680" s="319"/>
      <c r="DCV680" s="17"/>
      <c r="DCW680" s="144"/>
      <c r="DCX680" s="15"/>
      <c r="DCY680" s="319"/>
      <c r="DCZ680" s="118"/>
      <c r="DDA680" s="81"/>
      <c r="DDB680" s="118"/>
      <c r="DDC680" s="283"/>
      <c r="DDD680" s="155"/>
      <c r="DDE680" s="321" t="s">
        <v>1853</v>
      </c>
      <c r="DDF680" s="70" t="s">
        <v>1206</v>
      </c>
      <c r="DDG680" s="312" t="s">
        <v>1851</v>
      </c>
      <c r="DDH680" s="319">
        <v>7.23</v>
      </c>
      <c r="DDI680" s="319"/>
      <c r="DDJ680" s="319"/>
      <c r="DDK680" s="319"/>
      <c r="DDL680" s="17"/>
      <c r="DDM680" s="144"/>
      <c r="DDN680" s="15"/>
      <c r="DDO680" s="319"/>
      <c r="DDP680" s="118"/>
      <c r="DDQ680" s="81"/>
      <c r="DDR680" s="118"/>
      <c r="DDS680" s="283"/>
      <c r="DDT680" s="155"/>
      <c r="DDU680" s="321" t="s">
        <v>1853</v>
      </c>
      <c r="DDV680" s="70" t="s">
        <v>1206</v>
      </c>
      <c r="DDW680" s="312" t="s">
        <v>1851</v>
      </c>
      <c r="DDX680" s="319">
        <v>7.23</v>
      </c>
      <c r="DDY680" s="319"/>
      <c r="DDZ680" s="319"/>
      <c r="DEA680" s="319"/>
      <c r="DEB680" s="17"/>
      <c r="DEC680" s="144"/>
      <c r="DED680" s="15"/>
      <c r="DEE680" s="319"/>
      <c r="DEF680" s="118"/>
      <c r="DEG680" s="81"/>
      <c r="DEH680" s="118"/>
      <c r="DEI680" s="283"/>
      <c r="DEJ680" s="155"/>
      <c r="DEK680" s="321" t="s">
        <v>1853</v>
      </c>
      <c r="DEL680" s="70" t="s">
        <v>1206</v>
      </c>
      <c r="DEM680" s="312" t="s">
        <v>1851</v>
      </c>
      <c r="DEN680" s="319">
        <v>7.23</v>
      </c>
      <c r="DEO680" s="319"/>
      <c r="DEP680" s="319"/>
      <c r="DEQ680" s="319"/>
      <c r="DER680" s="17"/>
      <c r="DES680" s="144"/>
      <c r="DET680" s="15"/>
      <c r="DEU680" s="319"/>
      <c r="DEV680" s="118"/>
      <c r="DEW680" s="81"/>
      <c r="DEX680" s="118"/>
      <c r="DEY680" s="283"/>
      <c r="DEZ680" s="155"/>
      <c r="DFA680" s="321" t="s">
        <v>1853</v>
      </c>
      <c r="DFB680" s="70" t="s">
        <v>1206</v>
      </c>
      <c r="DFC680" s="312" t="s">
        <v>1851</v>
      </c>
      <c r="DFD680" s="319">
        <v>7.23</v>
      </c>
      <c r="DFE680" s="319"/>
      <c r="DFF680" s="319"/>
      <c r="DFG680" s="319"/>
      <c r="DFH680" s="17"/>
      <c r="DFI680" s="144"/>
      <c r="DFJ680" s="15"/>
      <c r="DFK680" s="319"/>
      <c r="DFL680" s="118"/>
      <c r="DFM680" s="81"/>
      <c r="DFN680" s="118"/>
      <c r="DFO680" s="283"/>
      <c r="DFP680" s="155"/>
      <c r="DFQ680" s="321" t="s">
        <v>1853</v>
      </c>
      <c r="DFR680" s="70" t="s">
        <v>1206</v>
      </c>
      <c r="DFS680" s="312" t="s">
        <v>1851</v>
      </c>
      <c r="DFT680" s="319">
        <v>7.23</v>
      </c>
      <c r="DFU680" s="319"/>
      <c r="DFV680" s="319"/>
      <c r="DFW680" s="319"/>
      <c r="DFX680" s="17"/>
      <c r="DFY680" s="144"/>
      <c r="DFZ680" s="15"/>
      <c r="DGA680" s="319"/>
      <c r="DGB680" s="118"/>
      <c r="DGC680" s="81"/>
      <c r="DGD680" s="118"/>
      <c r="DGE680" s="283"/>
      <c r="DGF680" s="155"/>
      <c r="DGG680" s="321" t="s">
        <v>1853</v>
      </c>
      <c r="DGH680" s="70" t="s">
        <v>1206</v>
      </c>
      <c r="DGI680" s="312" t="s">
        <v>1851</v>
      </c>
      <c r="DGJ680" s="319">
        <v>7.23</v>
      </c>
      <c r="DGK680" s="319"/>
      <c r="DGL680" s="319"/>
      <c r="DGM680" s="319"/>
      <c r="DGN680" s="17"/>
      <c r="DGO680" s="144"/>
      <c r="DGP680" s="15"/>
      <c r="DGQ680" s="319"/>
      <c r="DGR680" s="118"/>
      <c r="DGS680" s="81"/>
      <c r="DGT680" s="118"/>
      <c r="DGU680" s="283"/>
      <c r="DGV680" s="155"/>
      <c r="DGW680" s="321" t="s">
        <v>1853</v>
      </c>
      <c r="DGX680" s="70" t="s">
        <v>1206</v>
      </c>
      <c r="DGY680" s="312" t="s">
        <v>1851</v>
      </c>
      <c r="DGZ680" s="319">
        <v>7.23</v>
      </c>
      <c r="DHA680" s="319"/>
      <c r="DHB680" s="319"/>
      <c r="DHC680" s="319"/>
      <c r="DHD680" s="17"/>
      <c r="DHE680" s="144"/>
      <c r="DHF680" s="15"/>
      <c r="DHG680" s="319"/>
      <c r="DHH680" s="118"/>
      <c r="DHI680" s="81"/>
      <c r="DHJ680" s="118"/>
      <c r="DHK680" s="283"/>
      <c r="DHL680" s="155"/>
      <c r="DHM680" s="321" t="s">
        <v>1853</v>
      </c>
      <c r="DHN680" s="70" t="s">
        <v>1206</v>
      </c>
      <c r="DHO680" s="312" t="s">
        <v>1851</v>
      </c>
      <c r="DHP680" s="319">
        <v>7.23</v>
      </c>
      <c r="DHQ680" s="319"/>
      <c r="DHR680" s="319"/>
      <c r="DHS680" s="319"/>
      <c r="DHT680" s="17"/>
      <c r="DHU680" s="144"/>
      <c r="DHV680" s="15"/>
      <c r="DHW680" s="319"/>
      <c r="DHX680" s="118"/>
      <c r="DHY680" s="81"/>
      <c r="DHZ680" s="118"/>
      <c r="DIA680" s="283"/>
      <c r="DIB680" s="155"/>
      <c r="DIC680" s="321" t="s">
        <v>1853</v>
      </c>
      <c r="DID680" s="70" t="s">
        <v>1206</v>
      </c>
      <c r="DIE680" s="312" t="s">
        <v>1851</v>
      </c>
      <c r="DIF680" s="319">
        <v>7.23</v>
      </c>
      <c r="DIG680" s="319"/>
      <c r="DIH680" s="319"/>
      <c r="DII680" s="319"/>
      <c r="DIJ680" s="17"/>
      <c r="DIK680" s="144"/>
      <c r="DIL680" s="15"/>
      <c r="DIM680" s="319"/>
      <c r="DIN680" s="118"/>
      <c r="DIO680" s="81"/>
      <c r="DIP680" s="118"/>
      <c r="DIQ680" s="283"/>
      <c r="DIR680" s="155"/>
      <c r="DIS680" s="321" t="s">
        <v>1853</v>
      </c>
      <c r="DIT680" s="70" t="s">
        <v>1206</v>
      </c>
      <c r="DIU680" s="312" t="s">
        <v>1851</v>
      </c>
      <c r="DIV680" s="319">
        <v>7.23</v>
      </c>
      <c r="DIW680" s="319"/>
      <c r="DIX680" s="319"/>
      <c r="DIY680" s="319"/>
      <c r="DIZ680" s="17"/>
      <c r="DJA680" s="144"/>
      <c r="DJB680" s="15"/>
      <c r="DJC680" s="319"/>
      <c r="DJD680" s="118"/>
      <c r="DJE680" s="81"/>
      <c r="DJF680" s="118"/>
      <c r="DJG680" s="283"/>
      <c r="DJH680" s="155"/>
      <c r="DJI680" s="321" t="s">
        <v>1853</v>
      </c>
      <c r="DJJ680" s="70" t="s">
        <v>1206</v>
      </c>
      <c r="DJK680" s="312" t="s">
        <v>1851</v>
      </c>
      <c r="DJL680" s="319">
        <v>7.23</v>
      </c>
      <c r="DJM680" s="319"/>
      <c r="DJN680" s="319"/>
      <c r="DJO680" s="319"/>
      <c r="DJP680" s="17"/>
      <c r="DJQ680" s="144"/>
      <c r="DJR680" s="15"/>
      <c r="DJS680" s="319"/>
      <c r="DJT680" s="118"/>
      <c r="DJU680" s="81"/>
      <c r="DJV680" s="118"/>
      <c r="DJW680" s="283"/>
      <c r="DJX680" s="155"/>
      <c r="DJY680" s="321" t="s">
        <v>1853</v>
      </c>
      <c r="DJZ680" s="70" t="s">
        <v>1206</v>
      </c>
      <c r="DKA680" s="312" t="s">
        <v>1851</v>
      </c>
      <c r="DKB680" s="319">
        <v>7.23</v>
      </c>
      <c r="DKC680" s="319"/>
      <c r="DKD680" s="319"/>
      <c r="DKE680" s="319"/>
      <c r="DKF680" s="17"/>
      <c r="DKG680" s="144"/>
      <c r="DKH680" s="15"/>
      <c r="DKI680" s="319"/>
      <c r="DKJ680" s="118"/>
      <c r="DKK680" s="81"/>
      <c r="DKL680" s="118"/>
      <c r="DKM680" s="283"/>
      <c r="DKN680" s="155"/>
      <c r="DKO680" s="321" t="s">
        <v>1853</v>
      </c>
      <c r="DKP680" s="70" t="s">
        <v>1206</v>
      </c>
      <c r="DKQ680" s="312" t="s">
        <v>1851</v>
      </c>
      <c r="DKR680" s="319">
        <v>7.23</v>
      </c>
      <c r="DKS680" s="319"/>
      <c r="DKT680" s="319"/>
      <c r="DKU680" s="319"/>
      <c r="DKV680" s="17"/>
      <c r="DKW680" s="144"/>
      <c r="DKX680" s="15"/>
      <c r="DKY680" s="319"/>
      <c r="DKZ680" s="118"/>
      <c r="DLA680" s="81"/>
      <c r="DLB680" s="118"/>
      <c r="DLC680" s="283"/>
      <c r="DLD680" s="155"/>
      <c r="DLE680" s="321" t="s">
        <v>1853</v>
      </c>
      <c r="DLF680" s="70" t="s">
        <v>1206</v>
      </c>
      <c r="DLG680" s="312" t="s">
        <v>1851</v>
      </c>
      <c r="DLH680" s="319">
        <v>7.23</v>
      </c>
      <c r="DLI680" s="319"/>
      <c r="DLJ680" s="319"/>
      <c r="DLK680" s="319"/>
      <c r="DLL680" s="17"/>
      <c r="DLM680" s="144"/>
      <c r="DLN680" s="15"/>
      <c r="DLO680" s="319"/>
      <c r="DLP680" s="118"/>
      <c r="DLQ680" s="81"/>
      <c r="DLR680" s="118"/>
      <c r="DLS680" s="283"/>
      <c r="DLT680" s="155"/>
      <c r="DLU680" s="321" t="s">
        <v>1853</v>
      </c>
      <c r="DLV680" s="70" t="s">
        <v>1206</v>
      </c>
      <c r="DLW680" s="312" t="s">
        <v>1851</v>
      </c>
      <c r="DLX680" s="319">
        <v>7.23</v>
      </c>
      <c r="DLY680" s="319"/>
      <c r="DLZ680" s="319"/>
      <c r="DMA680" s="319"/>
      <c r="DMB680" s="17"/>
      <c r="DMC680" s="144"/>
      <c r="DMD680" s="15"/>
      <c r="DME680" s="319"/>
      <c r="DMF680" s="118"/>
      <c r="DMG680" s="81"/>
      <c r="DMH680" s="118"/>
      <c r="DMI680" s="283"/>
      <c r="DMJ680" s="155"/>
      <c r="DMK680" s="321" t="s">
        <v>1853</v>
      </c>
      <c r="DML680" s="70" t="s">
        <v>1206</v>
      </c>
      <c r="DMM680" s="312" t="s">
        <v>1851</v>
      </c>
      <c r="DMN680" s="319">
        <v>7.23</v>
      </c>
      <c r="DMO680" s="319"/>
      <c r="DMP680" s="319"/>
      <c r="DMQ680" s="319"/>
      <c r="DMR680" s="17"/>
      <c r="DMS680" s="144"/>
      <c r="DMT680" s="15"/>
      <c r="DMU680" s="319"/>
      <c r="DMV680" s="118"/>
      <c r="DMW680" s="81"/>
      <c r="DMX680" s="118"/>
      <c r="DMY680" s="283"/>
      <c r="DMZ680" s="155"/>
      <c r="DNA680" s="321" t="s">
        <v>1853</v>
      </c>
      <c r="DNB680" s="70" t="s">
        <v>1206</v>
      </c>
      <c r="DNC680" s="312" t="s">
        <v>1851</v>
      </c>
      <c r="DND680" s="319">
        <v>7.23</v>
      </c>
      <c r="DNE680" s="319"/>
      <c r="DNF680" s="319"/>
      <c r="DNG680" s="319"/>
      <c r="DNH680" s="17"/>
      <c r="DNI680" s="144"/>
      <c r="DNJ680" s="15"/>
      <c r="DNK680" s="319"/>
      <c r="DNL680" s="118"/>
      <c r="DNM680" s="81"/>
      <c r="DNN680" s="118"/>
      <c r="DNO680" s="283"/>
      <c r="DNP680" s="155"/>
      <c r="DNQ680" s="321" t="s">
        <v>1853</v>
      </c>
      <c r="DNR680" s="70" t="s">
        <v>1206</v>
      </c>
      <c r="DNS680" s="312" t="s">
        <v>1851</v>
      </c>
      <c r="DNT680" s="319">
        <v>7.23</v>
      </c>
      <c r="DNU680" s="319"/>
      <c r="DNV680" s="319"/>
      <c r="DNW680" s="319"/>
      <c r="DNX680" s="17"/>
      <c r="DNY680" s="144"/>
      <c r="DNZ680" s="15"/>
      <c r="DOA680" s="319"/>
      <c r="DOB680" s="118"/>
      <c r="DOC680" s="81"/>
      <c r="DOD680" s="118"/>
      <c r="DOE680" s="283"/>
      <c r="DOF680" s="155"/>
      <c r="DOG680" s="321" t="s">
        <v>1853</v>
      </c>
      <c r="DOH680" s="70" t="s">
        <v>1206</v>
      </c>
      <c r="DOI680" s="312" t="s">
        <v>1851</v>
      </c>
      <c r="DOJ680" s="319">
        <v>7.23</v>
      </c>
      <c r="DOK680" s="319"/>
      <c r="DOL680" s="319"/>
      <c r="DOM680" s="319"/>
      <c r="DON680" s="17"/>
      <c r="DOO680" s="144"/>
      <c r="DOP680" s="15"/>
      <c r="DOQ680" s="319"/>
      <c r="DOR680" s="118"/>
      <c r="DOS680" s="81"/>
      <c r="DOT680" s="118"/>
      <c r="DOU680" s="283"/>
      <c r="DOV680" s="155"/>
      <c r="DOW680" s="321" t="s">
        <v>1853</v>
      </c>
      <c r="DOX680" s="70" t="s">
        <v>1206</v>
      </c>
      <c r="DOY680" s="312" t="s">
        <v>1851</v>
      </c>
      <c r="DOZ680" s="319">
        <v>7.23</v>
      </c>
      <c r="DPA680" s="319"/>
      <c r="DPB680" s="319"/>
      <c r="DPC680" s="319"/>
      <c r="DPD680" s="17"/>
      <c r="DPE680" s="144"/>
      <c r="DPF680" s="15"/>
      <c r="DPG680" s="319"/>
      <c r="DPH680" s="118"/>
      <c r="DPI680" s="81"/>
      <c r="DPJ680" s="118"/>
      <c r="DPK680" s="283"/>
      <c r="DPL680" s="155"/>
      <c r="DPM680" s="321" t="s">
        <v>1853</v>
      </c>
      <c r="DPN680" s="70" t="s">
        <v>1206</v>
      </c>
      <c r="DPO680" s="312" t="s">
        <v>1851</v>
      </c>
      <c r="DPP680" s="319">
        <v>7.23</v>
      </c>
      <c r="DPQ680" s="319"/>
      <c r="DPR680" s="319"/>
      <c r="DPS680" s="319"/>
      <c r="DPT680" s="17"/>
      <c r="DPU680" s="144"/>
      <c r="DPV680" s="15"/>
      <c r="DPW680" s="319"/>
      <c r="DPX680" s="118"/>
      <c r="DPY680" s="81"/>
      <c r="DPZ680" s="118"/>
      <c r="DQA680" s="283"/>
      <c r="DQB680" s="155"/>
      <c r="DQC680" s="321" t="s">
        <v>1853</v>
      </c>
      <c r="DQD680" s="70" t="s">
        <v>1206</v>
      </c>
      <c r="DQE680" s="312" t="s">
        <v>1851</v>
      </c>
      <c r="DQF680" s="319">
        <v>7.23</v>
      </c>
      <c r="DQG680" s="319"/>
      <c r="DQH680" s="319"/>
      <c r="DQI680" s="319"/>
      <c r="DQJ680" s="17"/>
      <c r="DQK680" s="144"/>
      <c r="DQL680" s="15"/>
      <c r="DQM680" s="319"/>
      <c r="DQN680" s="118"/>
      <c r="DQO680" s="81"/>
      <c r="DQP680" s="118"/>
      <c r="DQQ680" s="283"/>
      <c r="DQR680" s="155"/>
      <c r="DQS680" s="321" t="s">
        <v>1853</v>
      </c>
      <c r="DQT680" s="70" t="s">
        <v>1206</v>
      </c>
      <c r="DQU680" s="312" t="s">
        <v>1851</v>
      </c>
      <c r="DQV680" s="319">
        <v>7.23</v>
      </c>
      <c r="DQW680" s="319"/>
      <c r="DQX680" s="319"/>
      <c r="DQY680" s="319"/>
      <c r="DQZ680" s="17"/>
      <c r="DRA680" s="144"/>
      <c r="DRB680" s="15"/>
      <c r="DRC680" s="319"/>
      <c r="DRD680" s="118"/>
      <c r="DRE680" s="81"/>
      <c r="DRF680" s="118"/>
      <c r="DRG680" s="283"/>
      <c r="DRH680" s="155"/>
      <c r="DRI680" s="321" t="s">
        <v>1853</v>
      </c>
      <c r="DRJ680" s="70" t="s">
        <v>1206</v>
      </c>
      <c r="DRK680" s="312" t="s">
        <v>1851</v>
      </c>
      <c r="DRL680" s="319">
        <v>7.23</v>
      </c>
      <c r="DRM680" s="319"/>
      <c r="DRN680" s="319"/>
      <c r="DRO680" s="319"/>
      <c r="DRP680" s="17"/>
      <c r="DRQ680" s="144"/>
      <c r="DRR680" s="15"/>
      <c r="DRS680" s="319"/>
      <c r="DRT680" s="118"/>
      <c r="DRU680" s="81"/>
      <c r="DRV680" s="118"/>
      <c r="DRW680" s="283"/>
      <c r="DRX680" s="155"/>
      <c r="DRY680" s="321" t="s">
        <v>1853</v>
      </c>
      <c r="DRZ680" s="70" t="s">
        <v>1206</v>
      </c>
      <c r="DSA680" s="312" t="s">
        <v>1851</v>
      </c>
      <c r="DSB680" s="319">
        <v>7.23</v>
      </c>
      <c r="DSC680" s="319"/>
      <c r="DSD680" s="319"/>
      <c r="DSE680" s="319"/>
      <c r="DSF680" s="17"/>
      <c r="DSG680" s="144"/>
      <c r="DSH680" s="15"/>
      <c r="DSI680" s="319"/>
      <c r="DSJ680" s="118"/>
      <c r="DSK680" s="81"/>
      <c r="DSL680" s="118"/>
      <c r="DSM680" s="283"/>
      <c r="DSN680" s="155"/>
      <c r="DSO680" s="321" t="s">
        <v>1853</v>
      </c>
      <c r="DSP680" s="70" t="s">
        <v>1206</v>
      </c>
      <c r="DSQ680" s="312" t="s">
        <v>1851</v>
      </c>
      <c r="DSR680" s="319">
        <v>7.23</v>
      </c>
      <c r="DSS680" s="319"/>
      <c r="DST680" s="319"/>
      <c r="DSU680" s="319"/>
      <c r="DSV680" s="17"/>
      <c r="DSW680" s="144"/>
      <c r="DSX680" s="15"/>
      <c r="DSY680" s="319"/>
      <c r="DSZ680" s="118"/>
      <c r="DTA680" s="81"/>
      <c r="DTB680" s="118"/>
      <c r="DTC680" s="283"/>
      <c r="DTD680" s="155"/>
      <c r="DTE680" s="321" t="s">
        <v>1853</v>
      </c>
      <c r="DTF680" s="70" t="s">
        <v>1206</v>
      </c>
      <c r="DTG680" s="312" t="s">
        <v>1851</v>
      </c>
      <c r="DTH680" s="319">
        <v>7.23</v>
      </c>
      <c r="DTI680" s="319"/>
      <c r="DTJ680" s="319"/>
      <c r="DTK680" s="319"/>
      <c r="DTL680" s="17"/>
      <c r="DTM680" s="144"/>
      <c r="DTN680" s="15"/>
      <c r="DTO680" s="319"/>
      <c r="DTP680" s="118"/>
      <c r="DTQ680" s="81"/>
      <c r="DTR680" s="118"/>
      <c r="DTS680" s="283"/>
      <c r="DTT680" s="155"/>
      <c r="DTU680" s="321" t="s">
        <v>1853</v>
      </c>
      <c r="DTV680" s="70" t="s">
        <v>1206</v>
      </c>
      <c r="DTW680" s="312" t="s">
        <v>1851</v>
      </c>
      <c r="DTX680" s="319">
        <v>7.23</v>
      </c>
      <c r="DTY680" s="319"/>
      <c r="DTZ680" s="319"/>
      <c r="DUA680" s="319"/>
      <c r="DUB680" s="17"/>
      <c r="DUC680" s="144"/>
      <c r="DUD680" s="15"/>
      <c r="DUE680" s="319"/>
      <c r="DUF680" s="118"/>
      <c r="DUG680" s="81"/>
      <c r="DUH680" s="118"/>
      <c r="DUI680" s="283"/>
      <c r="DUJ680" s="155"/>
      <c r="DUK680" s="321" t="s">
        <v>1853</v>
      </c>
      <c r="DUL680" s="70" t="s">
        <v>1206</v>
      </c>
      <c r="DUM680" s="312" t="s">
        <v>1851</v>
      </c>
      <c r="DUN680" s="319">
        <v>7.23</v>
      </c>
      <c r="DUO680" s="319"/>
      <c r="DUP680" s="319"/>
      <c r="DUQ680" s="319"/>
      <c r="DUR680" s="17"/>
      <c r="DUS680" s="144"/>
      <c r="DUT680" s="15"/>
      <c r="DUU680" s="319"/>
      <c r="DUV680" s="118"/>
      <c r="DUW680" s="81"/>
      <c r="DUX680" s="118"/>
      <c r="DUY680" s="283"/>
      <c r="DUZ680" s="155"/>
      <c r="DVA680" s="321" t="s">
        <v>1853</v>
      </c>
      <c r="DVB680" s="70" t="s">
        <v>1206</v>
      </c>
      <c r="DVC680" s="312" t="s">
        <v>1851</v>
      </c>
      <c r="DVD680" s="319">
        <v>7.23</v>
      </c>
      <c r="DVE680" s="319"/>
      <c r="DVF680" s="319"/>
      <c r="DVG680" s="319"/>
      <c r="DVH680" s="17"/>
      <c r="DVI680" s="144"/>
      <c r="DVJ680" s="15"/>
      <c r="DVK680" s="319"/>
      <c r="DVL680" s="118"/>
      <c r="DVM680" s="81"/>
      <c r="DVN680" s="118"/>
      <c r="DVO680" s="283"/>
      <c r="DVP680" s="155"/>
      <c r="DVQ680" s="321" t="s">
        <v>1853</v>
      </c>
      <c r="DVR680" s="70" t="s">
        <v>1206</v>
      </c>
      <c r="DVS680" s="312" t="s">
        <v>1851</v>
      </c>
      <c r="DVT680" s="319">
        <v>7.23</v>
      </c>
      <c r="DVU680" s="319"/>
      <c r="DVV680" s="319"/>
      <c r="DVW680" s="319"/>
      <c r="DVX680" s="17"/>
      <c r="DVY680" s="144"/>
      <c r="DVZ680" s="15"/>
      <c r="DWA680" s="319"/>
      <c r="DWB680" s="118"/>
      <c r="DWC680" s="81"/>
      <c r="DWD680" s="118"/>
      <c r="DWE680" s="283"/>
      <c r="DWF680" s="155"/>
      <c r="DWG680" s="321" t="s">
        <v>1853</v>
      </c>
      <c r="DWH680" s="70" t="s">
        <v>1206</v>
      </c>
      <c r="DWI680" s="312" t="s">
        <v>1851</v>
      </c>
      <c r="DWJ680" s="319">
        <v>7.23</v>
      </c>
      <c r="DWK680" s="319"/>
      <c r="DWL680" s="319"/>
      <c r="DWM680" s="319"/>
      <c r="DWN680" s="17"/>
      <c r="DWO680" s="144"/>
      <c r="DWP680" s="15"/>
      <c r="DWQ680" s="319"/>
      <c r="DWR680" s="118"/>
      <c r="DWS680" s="81"/>
      <c r="DWT680" s="118"/>
      <c r="DWU680" s="283"/>
      <c r="DWV680" s="155"/>
      <c r="DWW680" s="321" t="s">
        <v>1853</v>
      </c>
      <c r="DWX680" s="70" t="s">
        <v>1206</v>
      </c>
      <c r="DWY680" s="312" t="s">
        <v>1851</v>
      </c>
      <c r="DWZ680" s="319">
        <v>7.23</v>
      </c>
      <c r="DXA680" s="319"/>
      <c r="DXB680" s="319"/>
      <c r="DXC680" s="319"/>
      <c r="DXD680" s="17"/>
      <c r="DXE680" s="144"/>
      <c r="DXF680" s="15"/>
      <c r="DXG680" s="319"/>
      <c r="DXH680" s="118"/>
      <c r="DXI680" s="81"/>
      <c r="DXJ680" s="118"/>
      <c r="DXK680" s="283"/>
      <c r="DXL680" s="155"/>
      <c r="DXM680" s="321" t="s">
        <v>1853</v>
      </c>
      <c r="DXN680" s="70" t="s">
        <v>1206</v>
      </c>
      <c r="DXO680" s="312" t="s">
        <v>1851</v>
      </c>
      <c r="DXP680" s="319">
        <v>7.23</v>
      </c>
      <c r="DXQ680" s="319"/>
      <c r="DXR680" s="319"/>
      <c r="DXS680" s="319"/>
      <c r="DXT680" s="17"/>
      <c r="DXU680" s="144"/>
      <c r="DXV680" s="15"/>
      <c r="DXW680" s="319"/>
      <c r="DXX680" s="118"/>
      <c r="DXY680" s="81"/>
      <c r="DXZ680" s="118"/>
      <c r="DYA680" s="283"/>
      <c r="DYB680" s="155"/>
      <c r="DYC680" s="321" t="s">
        <v>1853</v>
      </c>
      <c r="DYD680" s="70" t="s">
        <v>1206</v>
      </c>
      <c r="DYE680" s="312" t="s">
        <v>1851</v>
      </c>
      <c r="DYF680" s="319">
        <v>7.23</v>
      </c>
      <c r="DYG680" s="319"/>
      <c r="DYH680" s="319"/>
      <c r="DYI680" s="319"/>
      <c r="DYJ680" s="17"/>
      <c r="DYK680" s="144"/>
      <c r="DYL680" s="15"/>
      <c r="DYM680" s="319"/>
      <c r="DYN680" s="118"/>
      <c r="DYO680" s="81"/>
      <c r="DYP680" s="118"/>
      <c r="DYQ680" s="283"/>
      <c r="DYR680" s="155"/>
      <c r="DYS680" s="321" t="s">
        <v>1853</v>
      </c>
      <c r="DYT680" s="70" t="s">
        <v>1206</v>
      </c>
      <c r="DYU680" s="312" t="s">
        <v>1851</v>
      </c>
      <c r="DYV680" s="319">
        <v>7.23</v>
      </c>
      <c r="DYW680" s="319"/>
      <c r="DYX680" s="319"/>
      <c r="DYY680" s="319"/>
      <c r="DYZ680" s="17"/>
      <c r="DZA680" s="144"/>
      <c r="DZB680" s="15"/>
      <c r="DZC680" s="319"/>
      <c r="DZD680" s="118"/>
      <c r="DZE680" s="81"/>
      <c r="DZF680" s="118"/>
      <c r="DZG680" s="283"/>
      <c r="DZH680" s="155"/>
      <c r="DZI680" s="321" t="s">
        <v>1853</v>
      </c>
      <c r="DZJ680" s="70" t="s">
        <v>1206</v>
      </c>
      <c r="DZK680" s="312" t="s">
        <v>1851</v>
      </c>
      <c r="DZL680" s="319">
        <v>7.23</v>
      </c>
      <c r="DZM680" s="319"/>
      <c r="DZN680" s="319"/>
      <c r="DZO680" s="319"/>
      <c r="DZP680" s="17"/>
      <c r="DZQ680" s="144"/>
      <c r="DZR680" s="15"/>
      <c r="DZS680" s="319"/>
      <c r="DZT680" s="118"/>
      <c r="DZU680" s="81"/>
      <c r="DZV680" s="118"/>
      <c r="DZW680" s="283"/>
      <c r="DZX680" s="155"/>
      <c r="DZY680" s="321" t="s">
        <v>1853</v>
      </c>
      <c r="DZZ680" s="70" t="s">
        <v>1206</v>
      </c>
      <c r="EAA680" s="312" t="s">
        <v>1851</v>
      </c>
      <c r="EAB680" s="319">
        <v>7.23</v>
      </c>
      <c r="EAC680" s="319"/>
      <c r="EAD680" s="319"/>
      <c r="EAE680" s="319"/>
      <c r="EAF680" s="17"/>
      <c r="EAG680" s="144"/>
      <c r="EAH680" s="15"/>
      <c r="EAI680" s="319"/>
      <c r="EAJ680" s="118"/>
      <c r="EAK680" s="81"/>
      <c r="EAL680" s="118"/>
      <c r="EAM680" s="283"/>
      <c r="EAN680" s="155"/>
      <c r="EAO680" s="321" t="s">
        <v>1853</v>
      </c>
      <c r="EAP680" s="70" t="s">
        <v>1206</v>
      </c>
      <c r="EAQ680" s="312" t="s">
        <v>1851</v>
      </c>
      <c r="EAR680" s="319">
        <v>7.23</v>
      </c>
      <c r="EAS680" s="319"/>
      <c r="EAT680" s="319"/>
      <c r="EAU680" s="319"/>
      <c r="EAV680" s="17"/>
      <c r="EAW680" s="144"/>
      <c r="EAX680" s="15"/>
      <c r="EAY680" s="319"/>
      <c r="EAZ680" s="118"/>
      <c r="EBA680" s="81"/>
      <c r="EBB680" s="118"/>
      <c r="EBC680" s="283"/>
      <c r="EBD680" s="155"/>
      <c r="EBE680" s="321" t="s">
        <v>1853</v>
      </c>
      <c r="EBF680" s="70" t="s">
        <v>1206</v>
      </c>
      <c r="EBG680" s="312" t="s">
        <v>1851</v>
      </c>
      <c r="EBH680" s="319">
        <v>7.23</v>
      </c>
      <c r="EBI680" s="319"/>
      <c r="EBJ680" s="319"/>
      <c r="EBK680" s="319"/>
      <c r="EBL680" s="17"/>
      <c r="EBM680" s="144"/>
      <c r="EBN680" s="15"/>
      <c r="EBO680" s="319"/>
      <c r="EBP680" s="118"/>
      <c r="EBQ680" s="81"/>
      <c r="EBR680" s="118"/>
      <c r="EBS680" s="283"/>
      <c r="EBT680" s="155"/>
      <c r="EBU680" s="321" t="s">
        <v>1853</v>
      </c>
      <c r="EBV680" s="70" t="s">
        <v>1206</v>
      </c>
      <c r="EBW680" s="312" t="s">
        <v>1851</v>
      </c>
      <c r="EBX680" s="319">
        <v>7.23</v>
      </c>
      <c r="EBY680" s="319"/>
      <c r="EBZ680" s="319"/>
      <c r="ECA680" s="319"/>
      <c r="ECB680" s="17"/>
      <c r="ECC680" s="144"/>
      <c r="ECD680" s="15"/>
      <c r="ECE680" s="319"/>
      <c r="ECF680" s="118"/>
      <c r="ECG680" s="81"/>
      <c r="ECH680" s="118"/>
      <c r="ECI680" s="283"/>
      <c r="ECJ680" s="155"/>
      <c r="ECK680" s="321" t="s">
        <v>1853</v>
      </c>
      <c r="ECL680" s="70" t="s">
        <v>1206</v>
      </c>
      <c r="ECM680" s="312" t="s">
        <v>1851</v>
      </c>
      <c r="ECN680" s="319">
        <v>7.23</v>
      </c>
      <c r="ECO680" s="319"/>
      <c r="ECP680" s="319"/>
      <c r="ECQ680" s="319"/>
      <c r="ECR680" s="17"/>
      <c r="ECS680" s="144"/>
      <c r="ECT680" s="15"/>
      <c r="ECU680" s="319"/>
      <c r="ECV680" s="118"/>
      <c r="ECW680" s="81"/>
      <c r="ECX680" s="118"/>
      <c r="ECY680" s="283"/>
      <c r="ECZ680" s="155"/>
      <c r="EDA680" s="321" t="s">
        <v>1853</v>
      </c>
      <c r="EDB680" s="70" t="s">
        <v>1206</v>
      </c>
      <c r="EDC680" s="312" t="s">
        <v>1851</v>
      </c>
      <c r="EDD680" s="319">
        <v>7.23</v>
      </c>
      <c r="EDE680" s="319"/>
      <c r="EDF680" s="319"/>
      <c r="EDG680" s="319"/>
      <c r="EDH680" s="17"/>
      <c r="EDI680" s="144"/>
      <c r="EDJ680" s="15"/>
      <c r="EDK680" s="319"/>
      <c r="EDL680" s="118"/>
      <c r="EDM680" s="81"/>
      <c r="EDN680" s="118"/>
      <c r="EDO680" s="283"/>
      <c r="EDP680" s="155"/>
      <c r="EDQ680" s="321" t="s">
        <v>1853</v>
      </c>
      <c r="EDR680" s="70" t="s">
        <v>1206</v>
      </c>
      <c r="EDS680" s="312" t="s">
        <v>1851</v>
      </c>
      <c r="EDT680" s="319">
        <v>7.23</v>
      </c>
      <c r="EDU680" s="319"/>
      <c r="EDV680" s="319"/>
      <c r="EDW680" s="319"/>
      <c r="EDX680" s="17"/>
      <c r="EDY680" s="144"/>
      <c r="EDZ680" s="15"/>
      <c r="EEA680" s="319"/>
      <c r="EEB680" s="118"/>
      <c r="EEC680" s="81"/>
      <c r="EED680" s="118"/>
      <c r="EEE680" s="283"/>
      <c r="EEF680" s="155"/>
      <c r="EEG680" s="321" t="s">
        <v>1853</v>
      </c>
      <c r="EEH680" s="70" t="s">
        <v>1206</v>
      </c>
      <c r="EEI680" s="312" t="s">
        <v>1851</v>
      </c>
      <c r="EEJ680" s="319">
        <v>7.23</v>
      </c>
      <c r="EEK680" s="319"/>
      <c r="EEL680" s="319"/>
      <c r="EEM680" s="319"/>
      <c r="EEN680" s="17"/>
      <c r="EEO680" s="144"/>
      <c r="EEP680" s="15"/>
      <c r="EEQ680" s="319"/>
      <c r="EER680" s="118"/>
      <c r="EES680" s="81"/>
      <c r="EET680" s="118"/>
      <c r="EEU680" s="283"/>
      <c r="EEV680" s="155"/>
      <c r="EEW680" s="321" t="s">
        <v>1853</v>
      </c>
      <c r="EEX680" s="70" t="s">
        <v>1206</v>
      </c>
      <c r="EEY680" s="312" t="s">
        <v>1851</v>
      </c>
      <c r="EEZ680" s="319">
        <v>7.23</v>
      </c>
      <c r="EFA680" s="319"/>
      <c r="EFB680" s="319"/>
      <c r="EFC680" s="319"/>
      <c r="EFD680" s="17"/>
      <c r="EFE680" s="144"/>
      <c r="EFF680" s="15"/>
      <c r="EFG680" s="319"/>
      <c r="EFH680" s="118"/>
      <c r="EFI680" s="81"/>
      <c r="EFJ680" s="118"/>
      <c r="EFK680" s="283"/>
      <c r="EFL680" s="155"/>
      <c r="EFM680" s="321" t="s">
        <v>1853</v>
      </c>
      <c r="EFN680" s="70" t="s">
        <v>1206</v>
      </c>
      <c r="EFO680" s="312" t="s">
        <v>1851</v>
      </c>
      <c r="EFP680" s="319">
        <v>7.23</v>
      </c>
      <c r="EFQ680" s="319"/>
      <c r="EFR680" s="319"/>
      <c r="EFS680" s="319"/>
      <c r="EFT680" s="17"/>
      <c r="EFU680" s="144"/>
      <c r="EFV680" s="15"/>
      <c r="EFW680" s="319"/>
      <c r="EFX680" s="118"/>
      <c r="EFY680" s="81"/>
      <c r="EFZ680" s="118"/>
      <c r="EGA680" s="283"/>
      <c r="EGB680" s="155"/>
      <c r="EGC680" s="321" t="s">
        <v>1853</v>
      </c>
      <c r="EGD680" s="70" t="s">
        <v>1206</v>
      </c>
      <c r="EGE680" s="312" t="s">
        <v>1851</v>
      </c>
      <c r="EGF680" s="319">
        <v>7.23</v>
      </c>
      <c r="EGG680" s="319"/>
      <c r="EGH680" s="319"/>
      <c r="EGI680" s="319"/>
      <c r="EGJ680" s="17"/>
      <c r="EGK680" s="144"/>
      <c r="EGL680" s="15"/>
      <c r="EGM680" s="319"/>
      <c r="EGN680" s="118"/>
      <c r="EGO680" s="81"/>
      <c r="EGP680" s="118"/>
      <c r="EGQ680" s="283"/>
      <c r="EGR680" s="155"/>
      <c r="EGS680" s="321" t="s">
        <v>1853</v>
      </c>
      <c r="EGT680" s="70" t="s">
        <v>1206</v>
      </c>
      <c r="EGU680" s="312" t="s">
        <v>1851</v>
      </c>
      <c r="EGV680" s="319">
        <v>7.23</v>
      </c>
      <c r="EGW680" s="319"/>
      <c r="EGX680" s="319"/>
      <c r="EGY680" s="319"/>
      <c r="EGZ680" s="17"/>
      <c r="EHA680" s="144"/>
      <c r="EHB680" s="15"/>
      <c r="EHC680" s="319"/>
      <c r="EHD680" s="118"/>
      <c r="EHE680" s="81"/>
      <c r="EHF680" s="118"/>
      <c r="EHG680" s="283"/>
      <c r="EHH680" s="155"/>
      <c r="EHI680" s="321" t="s">
        <v>1853</v>
      </c>
      <c r="EHJ680" s="70" t="s">
        <v>1206</v>
      </c>
      <c r="EHK680" s="312" t="s">
        <v>1851</v>
      </c>
      <c r="EHL680" s="319">
        <v>7.23</v>
      </c>
      <c r="EHM680" s="319"/>
      <c r="EHN680" s="319"/>
      <c r="EHO680" s="319"/>
      <c r="EHP680" s="17"/>
      <c r="EHQ680" s="144"/>
      <c r="EHR680" s="15"/>
      <c r="EHS680" s="319"/>
      <c r="EHT680" s="118"/>
      <c r="EHU680" s="81"/>
      <c r="EHV680" s="118"/>
      <c r="EHW680" s="283"/>
      <c r="EHX680" s="155"/>
      <c r="EHY680" s="321" t="s">
        <v>1853</v>
      </c>
      <c r="EHZ680" s="70" t="s">
        <v>1206</v>
      </c>
      <c r="EIA680" s="312" t="s">
        <v>1851</v>
      </c>
      <c r="EIB680" s="319">
        <v>7.23</v>
      </c>
      <c r="EIC680" s="319"/>
      <c r="EID680" s="319"/>
      <c r="EIE680" s="319"/>
      <c r="EIF680" s="17"/>
      <c r="EIG680" s="144"/>
      <c r="EIH680" s="15"/>
      <c r="EII680" s="319"/>
      <c r="EIJ680" s="118"/>
      <c r="EIK680" s="81"/>
      <c r="EIL680" s="118"/>
      <c r="EIM680" s="283"/>
      <c r="EIN680" s="155"/>
      <c r="EIO680" s="321" t="s">
        <v>1853</v>
      </c>
      <c r="EIP680" s="70" t="s">
        <v>1206</v>
      </c>
      <c r="EIQ680" s="312" t="s">
        <v>1851</v>
      </c>
      <c r="EIR680" s="319">
        <v>7.23</v>
      </c>
      <c r="EIS680" s="319"/>
      <c r="EIT680" s="319"/>
      <c r="EIU680" s="319"/>
      <c r="EIV680" s="17"/>
      <c r="EIW680" s="144"/>
      <c r="EIX680" s="15"/>
      <c r="EIY680" s="319"/>
      <c r="EIZ680" s="118"/>
      <c r="EJA680" s="81"/>
      <c r="EJB680" s="118"/>
      <c r="EJC680" s="283"/>
      <c r="EJD680" s="155"/>
      <c r="EJE680" s="321" t="s">
        <v>1853</v>
      </c>
      <c r="EJF680" s="70" t="s">
        <v>1206</v>
      </c>
      <c r="EJG680" s="312" t="s">
        <v>1851</v>
      </c>
      <c r="EJH680" s="319">
        <v>7.23</v>
      </c>
      <c r="EJI680" s="319"/>
      <c r="EJJ680" s="319"/>
      <c r="EJK680" s="319"/>
      <c r="EJL680" s="17"/>
      <c r="EJM680" s="144"/>
      <c r="EJN680" s="15"/>
      <c r="EJO680" s="319"/>
      <c r="EJP680" s="118"/>
      <c r="EJQ680" s="81"/>
      <c r="EJR680" s="118"/>
      <c r="EJS680" s="283"/>
      <c r="EJT680" s="155"/>
      <c r="EJU680" s="321" t="s">
        <v>1853</v>
      </c>
      <c r="EJV680" s="70" t="s">
        <v>1206</v>
      </c>
      <c r="EJW680" s="312" t="s">
        <v>1851</v>
      </c>
      <c r="EJX680" s="319">
        <v>7.23</v>
      </c>
      <c r="EJY680" s="319"/>
      <c r="EJZ680" s="319"/>
      <c r="EKA680" s="319"/>
      <c r="EKB680" s="17"/>
      <c r="EKC680" s="144"/>
      <c r="EKD680" s="15"/>
      <c r="EKE680" s="319"/>
      <c r="EKF680" s="118"/>
      <c r="EKG680" s="81"/>
      <c r="EKH680" s="118"/>
      <c r="EKI680" s="283"/>
      <c r="EKJ680" s="155"/>
      <c r="EKK680" s="321" t="s">
        <v>1853</v>
      </c>
      <c r="EKL680" s="70" t="s">
        <v>1206</v>
      </c>
      <c r="EKM680" s="312" t="s">
        <v>1851</v>
      </c>
      <c r="EKN680" s="319">
        <v>7.23</v>
      </c>
      <c r="EKO680" s="319"/>
      <c r="EKP680" s="319"/>
      <c r="EKQ680" s="319"/>
      <c r="EKR680" s="17"/>
      <c r="EKS680" s="144"/>
      <c r="EKT680" s="15"/>
      <c r="EKU680" s="319"/>
      <c r="EKV680" s="118"/>
      <c r="EKW680" s="81"/>
      <c r="EKX680" s="118"/>
      <c r="EKY680" s="283"/>
      <c r="EKZ680" s="155"/>
      <c r="ELA680" s="321" t="s">
        <v>1853</v>
      </c>
      <c r="ELB680" s="70" t="s">
        <v>1206</v>
      </c>
      <c r="ELC680" s="312" t="s">
        <v>1851</v>
      </c>
      <c r="ELD680" s="319">
        <v>7.23</v>
      </c>
      <c r="ELE680" s="319"/>
      <c r="ELF680" s="319"/>
      <c r="ELG680" s="319"/>
      <c r="ELH680" s="17"/>
      <c r="ELI680" s="144"/>
      <c r="ELJ680" s="15"/>
      <c r="ELK680" s="319"/>
      <c r="ELL680" s="118"/>
      <c r="ELM680" s="81"/>
      <c r="ELN680" s="118"/>
      <c r="ELO680" s="283"/>
      <c r="ELP680" s="155"/>
      <c r="ELQ680" s="321" t="s">
        <v>1853</v>
      </c>
      <c r="ELR680" s="70" t="s">
        <v>1206</v>
      </c>
      <c r="ELS680" s="312" t="s">
        <v>1851</v>
      </c>
      <c r="ELT680" s="319">
        <v>7.23</v>
      </c>
      <c r="ELU680" s="319"/>
      <c r="ELV680" s="319"/>
      <c r="ELW680" s="319"/>
      <c r="ELX680" s="17"/>
      <c r="ELY680" s="144"/>
      <c r="ELZ680" s="15"/>
      <c r="EMA680" s="319"/>
      <c r="EMB680" s="118"/>
      <c r="EMC680" s="81"/>
      <c r="EMD680" s="118"/>
      <c r="EME680" s="283"/>
      <c r="EMF680" s="155"/>
      <c r="EMG680" s="321" t="s">
        <v>1853</v>
      </c>
      <c r="EMH680" s="70" t="s">
        <v>1206</v>
      </c>
      <c r="EMI680" s="312" t="s">
        <v>1851</v>
      </c>
      <c r="EMJ680" s="319">
        <v>7.23</v>
      </c>
      <c r="EMK680" s="319"/>
      <c r="EML680" s="319"/>
      <c r="EMM680" s="319"/>
      <c r="EMN680" s="17"/>
      <c r="EMO680" s="144"/>
      <c r="EMP680" s="15"/>
      <c r="EMQ680" s="319"/>
      <c r="EMR680" s="118"/>
      <c r="EMS680" s="81"/>
      <c r="EMT680" s="118"/>
      <c r="EMU680" s="283"/>
      <c r="EMV680" s="155"/>
      <c r="EMW680" s="321" t="s">
        <v>1853</v>
      </c>
      <c r="EMX680" s="70" t="s">
        <v>1206</v>
      </c>
      <c r="EMY680" s="312" t="s">
        <v>1851</v>
      </c>
      <c r="EMZ680" s="319">
        <v>7.23</v>
      </c>
      <c r="ENA680" s="319"/>
      <c r="ENB680" s="319"/>
      <c r="ENC680" s="319"/>
      <c r="END680" s="17"/>
      <c r="ENE680" s="144"/>
      <c r="ENF680" s="15"/>
      <c r="ENG680" s="319"/>
      <c r="ENH680" s="118"/>
      <c r="ENI680" s="81"/>
      <c r="ENJ680" s="118"/>
      <c r="ENK680" s="283"/>
      <c r="ENL680" s="155"/>
      <c r="ENM680" s="321" t="s">
        <v>1853</v>
      </c>
      <c r="ENN680" s="70" t="s">
        <v>1206</v>
      </c>
      <c r="ENO680" s="312" t="s">
        <v>1851</v>
      </c>
      <c r="ENP680" s="319">
        <v>7.23</v>
      </c>
      <c r="ENQ680" s="319"/>
      <c r="ENR680" s="319"/>
      <c r="ENS680" s="319"/>
      <c r="ENT680" s="17"/>
      <c r="ENU680" s="144"/>
      <c r="ENV680" s="15"/>
      <c r="ENW680" s="319"/>
      <c r="ENX680" s="118"/>
      <c r="ENY680" s="81"/>
      <c r="ENZ680" s="118"/>
      <c r="EOA680" s="283"/>
      <c r="EOB680" s="155"/>
      <c r="EOC680" s="321" t="s">
        <v>1853</v>
      </c>
      <c r="EOD680" s="70" t="s">
        <v>1206</v>
      </c>
      <c r="EOE680" s="312" t="s">
        <v>1851</v>
      </c>
      <c r="EOF680" s="319">
        <v>7.23</v>
      </c>
      <c r="EOG680" s="319"/>
      <c r="EOH680" s="319"/>
      <c r="EOI680" s="319"/>
      <c r="EOJ680" s="17"/>
      <c r="EOK680" s="144"/>
      <c r="EOL680" s="15"/>
      <c r="EOM680" s="319"/>
      <c r="EON680" s="118"/>
      <c r="EOO680" s="81"/>
      <c r="EOP680" s="118"/>
      <c r="EOQ680" s="283"/>
      <c r="EOR680" s="155"/>
      <c r="EOS680" s="321" t="s">
        <v>1853</v>
      </c>
      <c r="EOT680" s="70" t="s">
        <v>1206</v>
      </c>
      <c r="EOU680" s="312" t="s">
        <v>1851</v>
      </c>
      <c r="EOV680" s="319">
        <v>7.23</v>
      </c>
      <c r="EOW680" s="319"/>
      <c r="EOX680" s="319"/>
      <c r="EOY680" s="319"/>
      <c r="EOZ680" s="17"/>
      <c r="EPA680" s="144"/>
      <c r="EPB680" s="15"/>
      <c r="EPC680" s="319"/>
      <c r="EPD680" s="118"/>
      <c r="EPE680" s="81"/>
      <c r="EPF680" s="118"/>
      <c r="EPG680" s="283"/>
      <c r="EPH680" s="155"/>
      <c r="EPI680" s="321" t="s">
        <v>1853</v>
      </c>
      <c r="EPJ680" s="70" t="s">
        <v>1206</v>
      </c>
      <c r="EPK680" s="312" t="s">
        <v>1851</v>
      </c>
      <c r="EPL680" s="319">
        <v>7.23</v>
      </c>
      <c r="EPM680" s="319"/>
      <c r="EPN680" s="319"/>
      <c r="EPO680" s="319"/>
      <c r="EPP680" s="17"/>
      <c r="EPQ680" s="144"/>
      <c r="EPR680" s="15"/>
      <c r="EPS680" s="319"/>
      <c r="EPT680" s="118"/>
      <c r="EPU680" s="81"/>
      <c r="EPV680" s="118"/>
      <c r="EPW680" s="283"/>
      <c r="EPX680" s="155"/>
      <c r="EPY680" s="321" t="s">
        <v>1853</v>
      </c>
      <c r="EPZ680" s="70" t="s">
        <v>1206</v>
      </c>
      <c r="EQA680" s="312" t="s">
        <v>1851</v>
      </c>
      <c r="EQB680" s="319">
        <v>7.23</v>
      </c>
      <c r="EQC680" s="319"/>
      <c r="EQD680" s="319"/>
      <c r="EQE680" s="319"/>
      <c r="EQF680" s="17"/>
      <c r="EQG680" s="144"/>
      <c r="EQH680" s="15"/>
      <c r="EQI680" s="319"/>
      <c r="EQJ680" s="118"/>
      <c r="EQK680" s="81"/>
      <c r="EQL680" s="118"/>
      <c r="EQM680" s="283"/>
      <c r="EQN680" s="155"/>
      <c r="EQO680" s="321" t="s">
        <v>1853</v>
      </c>
      <c r="EQP680" s="70" t="s">
        <v>1206</v>
      </c>
      <c r="EQQ680" s="312" t="s">
        <v>1851</v>
      </c>
      <c r="EQR680" s="319">
        <v>7.23</v>
      </c>
      <c r="EQS680" s="319"/>
      <c r="EQT680" s="319"/>
      <c r="EQU680" s="319"/>
      <c r="EQV680" s="17"/>
      <c r="EQW680" s="144"/>
      <c r="EQX680" s="15"/>
      <c r="EQY680" s="319"/>
      <c r="EQZ680" s="118"/>
      <c r="ERA680" s="81"/>
      <c r="ERB680" s="118"/>
      <c r="ERC680" s="283"/>
      <c r="ERD680" s="155"/>
      <c r="ERE680" s="321" t="s">
        <v>1853</v>
      </c>
      <c r="ERF680" s="70" t="s">
        <v>1206</v>
      </c>
      <c r="ERG680" s="312" t="s">
        <v>1851</v>
      </c>
      <c r="ERH680" s="319">
        <v>7.23</v>
      </c>
      <c r="ERI680" s="319"/>
      <c r="ERJ680" s="319"/>
      <c r="ERK680" s="319"/>
      <c r="ERL680" s="17"/>
      <c r="ERM680" s="144"/>
      <c r="ERN680" s="15"/>
      <c r="ERO680" s="319"/>
      <c r="ERP680" s="118"/>
      <c r="ERQ680" s="81"/>
      <c r="ERR680" s="118"/>
      <c r="ERS680" s="283"/>
      <c r="ERT680" s="155"/>
      <c r="ERU680" s="321" t="s">
        <v>1853</v>
      </c>
      <c r="ERV680" s="70" t="s">
        <v>1206</v>
      </c>
      <c r="ERW680" s="312" t="s">
        <v>1851</v>
      </c>
      <c r="ERX680" s="319">
        <v>7.23</v>
      </c>
      <c r="ERY680" s="319"/>
      <c r="ERZ680" s="319"/>
      <c r="ESA680" s="319"/>
      <c r="ESB680" s="17"/>
      <c r="ESC680" s="144"/>
      <c r="ESD680" s="15"/>
      <c r="ESE680" s="319"/>
      <c r="ESF680" s="118"/>
      <c r="ESG680" s="81"/>
      <c r="ESH680" s="118"/>
      <c r="ESI680" s="283"/>
      <c r="ESJ680" s="155"/>
      <c r="ESK680" s="321" t="s">
        <v>1853</v>
      </c>
      <c r="ESL680" s="70" t="s">
        <v>1206</v>
      </c>
      <c r="ESM680" s="312" t="s">
        <v>1851</v>
      </c>
      <c r="ESN680" s="319">
        <v>7.23</v>
      </c>
      <c r="ESO680" s="319"/>
      <c r="ESP680" s="319"/>
      <c r="ESQ680" s="319"/>
      <c r="ESR680" s="17"/>
      <c r="ESS680" s="144"/>
      <c r="EST680" s="15"/>
      <c r="ESU680" s="319"/>
      <c r="ESV680" s="118"/>
      <c r="ESW680" s="81"/>
      <c r="ESX680" s="118"/>
      <c r="ESY680" s="283"/>
      <c r="ESZ680" s="155"/>
      <c r="ETA680" s="321" t="s">
        <v>1853</v>
      </c>
      <c r="ETB680" s="70" t="s">
        <v>1206</v>
      </c>
      <c r="ETC680" s="312" t="s">
        <v>1851</v>
      </c>
      <c r="ETD680" s="319">
        <v>7.23</v>
      </c>
      <c r="ETE680" s="319"/>
      <c r="ETF680" s="319"/>
      <c r="ETG680" s="319"/>
      <c r="ETH680" s="17"/>
      <c r="ETI680" s="144"/>
      <c r="ETJ680" s="15"/>
      <c r="ETK680" s="319"/>
      <c r="ETL680" s="118"/>
      <c r="ETM680" s="81"/>
      <c r="ETN680" s="118"/>
      <c r="ETO680" s="283"/>
      <c r="ETP680" s="155"/>
      <c r="ETQ680" s="321" t="s">
        <v>1853</v>
      </c>
      <c r="ETR680" s="70" t="s">
        <v>1206</v>
      </c>
      <c r="ETS680" s="312" t="s">
        <v>1851</v>
      </c>
      <c r="ETT680" s="319">
        <v>7.23</v>
      </c>
      <c r="ETU680" s="319"/>
      <c r="ETV680" s="319"/>
      <c r="ETW680" s="319"/>
      <c r="ETX680" s="17"/>
      <c r="ETY680" s="144"/>
      <c r="ETZ680" s="15"/>
      <c r="EUA680" s="319"/>
      <c r="EUB680" s="118"/>
      <c r="EUC680" s="81"/>
      <c r="EUD680" s="118"/>
      <c r="EUE680" s="283"/>
      <c r="EUF680" s="155"/>
      <c r="EUG680" s="321" t="s">
        <v>1853</v>
      </c>
      <c r="EUH680" s="70" t="s">
        <v>1206</v>
      </c>
      <c r="EUI680" s="312" t="s">
        <v>1851</v>
      </c>
      <c r="EUJ680" s="319">
        <v>7.23</v>
      </c>
      <c r="EUK680" s="319"/>
      <c r="EUL680" s="319"/>
      <c r="EUM680" s="319"/>
      <c r="EUN680" s="17"/>
      <c r="EUO680" s="144"/>
      <c r="EUP680" s="15"/>
      <c r="EUQ680" s="319"/>
      <c r="EUR680" s="118"/>
      <c r="EUS680" s="81"/>
      <c r="EUT680" s="118"/>
      <c r="EUU680" s="283"/>
      <c r="EUV680" s="155"/>
      <c r="EUW680" s="321" t="s">
        <v>1853</v>
      </c>
      <c r="EUX680" s="70" t="s">
        <v>1206</v>
      </c>
      <c r="EUY680" s="312" t="s">
        <v>1851</v>
      </c>
      <c r="EUZ680" s="319">
        <v>7.23</v>
      </c>
      <c r="EVA680" s="319"/>
      <c r="EVB680" s="319"/>
      <c r="EVC680" s="319"/>
      <c r="EVD680" s="17"/>
      <c r="EVE680" s="144"/>
      <c r="EVF680" s="15"/>
      <c r="EVG680" s="319"/>
      <c r="EVH680" s="118"/>
      <c r="EVI680" s="81"/>
      <c r="EVJ680" s="118"/>
      <c r="EVK680" s="283"/>
      <c r="EVL680" s="155"/>
      <c r="EVM680" s="321" t="s">
        <v>1853</v>
      </c>
      <c r="EVN680" s="70" t="s">
        <v>1206</v>
      </c>
      <c r="EVO680" s="312" t="s">
        <v>1851</v>
      </c>
      <c r="EVP680" s="319">
        <v>7.23</v>
      </c>
      <c r="EVQ680" s="319"/>
      <c r="EVR680" s="319"/>
      <c r="EVS680" s="319"/>
      <c r="EVT680" s="17"/>
      <c r="EVU680" s="144"/>
      <c r="EVV680" s="15"/>
      <c r="EVW680" s="319"/>
      <c r="EVX680" s="118"/>
      <c r="EVY680" s="81"/>
      <c r="EVZ680" s="118"/>
      <c r="EWA680" s="283"/>
      <c r="EWB680" s="155"/>
      <c r="EWC680" s="321" t="s">
        <v>1853</v>
      </c>
      <c r="EWD680" s="70" t="s">
        <v>1206</v>
      </c>
      <c r="EWE680" s="312" t="s">
        <v>1851</v>
      </c>
      <c r="EWF680" s="319">
        <v>7.23</v>
      </c>
      <c r="EWG680" s="319"/>
      <c r="EWH680" s="319"/>
      <c r="EWI680" s="319"/>
      <c r="EWJ680" s="17"/>
      <c r="EWK680" s="144"/>
      <c r="EWL680" s="15"/>
      <c r="EWM680" s="319"/>
      <c r="EWN680" s="118"/>
      <c r="EWO680" s="81"/>
      <c r="EWP680" s="118"/>
      <c r="EWQ680" s="283"/>
      <c r="EWR680" s="155"/>
      <c r="EWS680" s="321" t="s">
        <v>1853</v>
      </c>
      <c r="EWT680" s="70" t="s">
        <v>1206</v>
      </c>
      <c r="EWU680" s="312" t="s">
        <v>1851</v>
      </c>
      <c r="EWV680" s="319">
        <v>7.23</v>
      </c>
      <c r="EWW680" s="319"/>
      <c r="EWX680" s="319"/>
      <c r="EWY680" s="319"/>
      <c r="EWZ680" s="17"/>
      <c r="EXA680" s="144"/>
      <c r="EXB680" s="15"/>
      <c r="EXC680" s="319"/>
      <c r="EXD680" s="118"/>
      <c r="EXE680" s="81"/>
      <c r="EXF680" s="118"/>
      <c r="EXG680" s="283"/>
      <c r="EXH680" s="155"/>
      <c r="EXI680" s="321" t="s">
        <v>1853</v>
      </c>
      <c r="EXJ680" s="70" t="s">
        <v>1206</v>
      </c>
      <c r="EXK680" s="312" t="s">
        <v>1851</v>
      </c>
      <c r="EXL680" s="319">
        <v>7.23</v>
      </c>
      <c r="EXM680" s="319"/>
      <c r="EXN680" s="319"/>
      <c r="EXO680" s="319"/>
      <c r="EXP680" s="17"/>
      <c r="EXQ680" s="144"/>
      <c r="EXR680" s="15"/>
      <c r="EXS680" s="319"/>
      <c r="EXT680" s="118"/>
      <c r="EXU680" s="81"/>
      <c r="EXV680" s="118"/>
      <c r="EXW680" s="283"/>
      <c r="EXX680" s="155"/>
      <c r="EXY680" s="321" t="s">
        <v>1853</v>
      </c>
      <c r="EXZ680" s="70" t="s">
        <v>1206</v>
      </c>
      <c r="EYA680" s="312" t="s">
        <v>1851</v>
      </c>
      <c r="EYB680" s="319">
        <v>7.23</v>
      </c>
      <c r="EYC680" s="319"/>
      <c r="EYD680" s="319"/>
      <c r="EYE680" s="319"/>
      <c r="EYF680" s="17"/>
      <c r="EYG680" s="144"/>
      <c r="EYH680" s="15"/>
      <c r="EYI680" s="319"/>
      <c r="EYJ680" s="118"/>
      <c r="EYK680" s="81"/>
      <c r="EYL680" s="118"/>
      <c r="EYM680" s="283"/>
      <c r="EYN680" s="155"/>
      <c r="EYO680" s="321" t="s">
        <v>1853</v>
      </c>
      <c r="EYP680" s="70" t="s">
        <v>1206</v>
      </c>
      <c r="EYQ680" s="312" t="s">
        <v>1851</v>
      </c>
      <c r="EYR680" s="319">
        <v>7.23</v>
      </c>
      <c r="EYS680" s="319"/>
      <c r="EYT680" s="319"/>
      <c r="EYU680" s="319"/>
      <c r="EYV680" s="17"/>
      <c r="EYW680" s="144"/>
      <c r="EYX680" s="15"/>
      <c r="EYY680" s="319"/>
      <c r="EYZ680" s="118"/>
      <c r="EZA680" s="81"/>
      <c r="EZB680" s="118"/>
      <c r="EZC680" s="283"/>
      <c r="EZD680" s="155"/>
      <c r="EZE680" s="321" t="s">
        <v>1853</v>
      </c>
      <c r="EZF680" s="70" t="s">
        <v>1206</v>
      </c>
      <c r="EZG680" s="312" t="s">
        <v>1851</v>
      </c>
      <c r="EZH680" s="319">
        <v>7.23</v>
      </c>
      <c r="EZI680" s="319"/>
      <c r="EZJ680" s="319"/>
      <c r="EZK680" s="319"/>
      <c r="EZL680" s="17"/>
      <c r="EZM680" s="144"/>
      <c r="EZN680" s="15"/>
      <c r="EZO680" s="319"/>
      <c r="EZP680" s="118"/>
      <c r="EZQ680" s="81"/>
      <c r="EZR680" s="118"/>
      <c r="EZS680" s="283"/>
      <c r="EZT680" s="155"/>
      <c r="EZU680" s="321" t="s">
        <v>1853</v>
      </c>
      <c r="EZV680" s="70" t="s">
        <v>1206</v>
      </c>
      <c r="EZW680" s="312" t="s">
        <v>1851</v>
      </c>
      <c r="EZX680" s="319">
        <v>7.23</v>
      </c>
      <c r="EZY680" s="319"/>
      <c r="EZZ680" s="319"/>
      <c r="FAA680" s="319"/>
      <c r="FAB680" s="17"/>
      <c r="FAC680" s="144"/>
      <c r="FAD680" s="15"/>
      <c r="FAE680" s="319"/>
      <c r="FAF680" s="118"/>
      <c r="FAG680" s="81"/>
      <c r="FAH680" s="118"/>
      <c r="FAI680" s="283"/>
      <c r="FAJ680" s="155"/>
      <c r="FAK680" s="321" t="s">
        <v>1853</v>
      </c>
      <c r="FAL680" s="70" t="s">
        <v>1206</v>
      </c>
      <c r="FAM680" s="312" t="s">
        <v>1851</v>
      </c>
      <c r="FAN680" s="319">
        <v>7.23</v>
      </c>
      <c r="FAO680" s="319"/>
      <c r="FAP680" s="319"/>
      <c r="FAQ680" s="319"/>
      <c r="FAR680" s="17"/>
      <c r="FAS680" s="144"/>
      <c r="FAT680" s="15"/>
      <c r="FAU680" s="319"/>
      <c r="FAV680" s="118"/>
      <c r="FAW680" s="81"/>
      <c r="FAX680" s="118"/>
      <c r="FAY680" s="283"/>
      <c r="FAZ680" s="155"/>
      <c r="FBA680" s="321" t="s">
        <v>1853</v>
      </c>
      <c r="FBB680" s="70" t="s">
        <v>1206</v>
      </c>
      <c r="FBC680" s="312" t="s">
        <v>1851</v>
      </c>
      <c r="FBD680" s="319">
        <v>7.23</v>
      </c>
      <c r="FBE680" s="319"/>
      <c r="FBF680" s="319"/>
      <c r="FBG680" s="319"/>
      <c r="FBH680" s="17"/>
      <c r="FBI680" s="144"/>
      <c r="FBJ680" s="15"/>
      <c r="FBK680" s="319"/>
      <c r="FBL680" s="118"/>
      <c r="FBM680" s="81"/>
      <c r="FBN680" s="118"/>
      <c r="FBO680" s="283"/>
      <c r="FBP680" s="155"/>
      <c r="FBQ680" s="321" t="s">
        <v>1853</v>
      </c>
      <c r="FBR680" s="70" t="s">
        <v>1206</v>
      </c>
      <c r="FBS680" s="312" t="s">
        <v>1851</v>
      </c>
      <c r="FBT680" s="319">
        <v>7.23</v>
      </c>
      <c r="FBU680" s="319"/>
      <c r="FBV680" s="319"/>
      <c r="FBW680" s="319"/>
      <c r="FBX680" s="17"/>
      <c r="FBY680" s="144"/>
      <c r="FBZ680" s="15"/>
      <c r="FCA680" s="319"/>
      <c r="FCB680" s="118"/>
      <c r="FCC680" s="81"/>
      <c r="FCD680" s="118"/>
      <c r="FCE680" s="283"/>
      <c r="FCF680" s="155"/>
      <c r="FCG680" s="321" t="s">
        <v>1853</v>
      </c>
      <c r="FCH680" s="70" t="s">
        <v>1206</v>
      </c>
      <c r="FCI680" s="312" t="s">
        <v>1851</v>
      </c>
      <c r="FCJ680" s="319">
        <v>7.23</v>
      </c>
      <c r="FCK680" s="319"/>
      <c r="FCL680" s="319"/>
      <c r="FCM680" s="319"/>
      <c r="FCN680" s="17"/>
      <c r="FCO680" s="144"/>
      <c r="FCP680" s="15"/>
      <c r="FCQ680" s="319"/>
      <c r="FCR680" s="118"/>
      <c r="FCS680" s="81"/>
      <c r="FCT680" s="118"/>
      <c r="FCU680" s="283"/>
      <c r="FCV680" s="155"/>
      <c r="FCW680" s="321" t="s">
        <v>1853</v>
      </c>
      <c r="FCX680" s="70" t="s">
        <v>1206</v>
      </c>
      <c r="FCY680" s="312" t="s">
        <v>1851</v>
      </c>
      <c r="FCZ680" s="319">
        <v>7.23</v>
      </c>
      <c r="FDA680" s="319"/>
      <c r="FDB680" s="319"/>
      <c r="FDC680" s="319"/>
      <c r="FDD680" s="17"/>
      <c r="FDE680" s="144"/>
      <c r="FDF680" s="15"/>
      <c r="FDG680" s="319"/>
      <c r="FDH680" s="118"/>
      <c r="FDI680" s="81"/>
      <c r="FDJ680" s="118"/>
      <c r="FDK680" s="283"/>
      <c r="FDL680" s="155"/>
      <c r="FDM680" s="321" t="s">
        <v>1853</v>
      </c>
      <c r="FDN680" s="70" t="s">
        <v>1206</v>
      </c>
      <c r="FDO680" s="312" t="s">
        <v>1851</v>
      </c>
      <c r="FDP680" s="319">
        <v>7.23</v>
      </c>
      <c r="FDQ680" s="319"/>
      <c r="FDR680" s="319"/>
      <c r="FDS680" s="319"/>
      <c r="FDT680" s="17"/>
      <c r="FDU680" s="144"/>
      <c r="FDV680" s="15"/>
      <c r="FDW680" s="319"/>
      <c r="FDX680" s="118"/>
      <c r="FDY680" s="81"/>
      <c r="FDZ680" s="118"/>
      <c r="FEA680" s="283"/>
      <c r="FEB680" s="155"/>
      <c r="FEC680" s="321" t="s">
        <v>1853</v>
      </c>
      <c r="FED680" s="70" t="s">
        <v>1206</v>
      </c>
      <c r="FEE680" s="312" t="s">
        <v>1851</v>
      </c>
      <c r="FEF680" s="319">
        <v>7.23</v>
      </c>
      <c r="FEG680" s="319"/>
      <c r="FEH680" s="319"/>
      <c r="FEI680" s="319"/>
      <c r="FEJ680" s="17"/>
      <c r="FEK680" s="144"/>
      <c r="FEL680" s="15"/>
      <c r="FEM680" s="319"/>
      <c r="FEN680" s="118"/>
      <c r="FEO680" s="81"/>
      <c r="FEP680" s="118"/>
      <c r="FEQ680" s="283"/>
      <c r="FER680" s="155"/>
      <c r="FES680" s="321" t="s">
        <v>1853</v>
      </c>
      <c r="FET680" s="70" t="s">
        <v>1206</v>
      </c>
      <c r="FEU680" s="312" t="s">
        <v>1851</v>
      </c>
      <c r="FEV680" s="319">
        <v>7.23</v>
      </c>
      <c r="FEW680" s="319"/>
      <c r="FEX680" s="319"/>
      <c r="FEY680" s="319"/>
      <c r="FEZ680" s="17"/>
      <c r="FFA680" s="144"/>
      <c r="FFB680" s="15"/>
      <c r="FFC680" s="319"/>
      <c r="FFD680" s="118"/>
      <c r="FFE680" s="81"/>
      <c r="FFF680" s="118"/>
      <c r="FFG680" s="283"/>
      <c r="FFH680" s="155"/>
      <c r="FFI680" s="321" t="s">
        <v>1853</v>
      </c>
      <c r="FFJ680" s="70" t="s">
        <v>1206</v>
      </c>
      <c r="FFK680" s="312" t="s">
        <v>1851</v>
      </c>
      <c r="FFL680" s="319">
        <v>7.23</v>
      </c>
      <c r="FFM680" s="319"/>
      <c r="FFN680" s="319"/>
      <c r="FFO680" s="319"/>
      <c r="FFP680" s="17"/>
      <c r="FFQ680" s="144"/>
      <c r="FFR680" s="15"/>
      <c r="FFS680" s="319"/>
      <c r="FFT680" s="118"/>
      <c r="FFU680" s="81"/>
      <c r="FFV680" s="118"/>
      <c r="FFW680" s="283"/>
      <c r="FFX680" s="155"/>
      <c r="FFY680" s="321" t="s">
        <v>1853</v>
      </c>
      <c r="FFZ680" s="70" t="s">
        <v>1206</v>
      </c>
      <c r="FGA680" s="312" t="s">
        <v>1851</v>
      </c>
      <c r="FGB680" s="319">
        <v>7.23</v>
      </c>
      <c r="FGC680" s="319"/>
      <c r="FGD680" s="319"/>
      <c r="FGE680" s="319"/>
      <c r="FGF680" s="17"/>
      <c r="FGG680" s="144"/>
      <c r="FGH680" s="15"/>
      <c r="FGI680" s="319"/>
      <c r="FGJ680" s="118"/>
      <c r="FGK680" s="81"/>
      <c r="FGL680" s="118"/>
      <c r="FGM680" s="283"/>
      <c r="FGN680" s="155"/>
      <c r="FGO680" s="321" t="s">
        <v>1853</v>
      </c>
      <c r="FGP680" s="70" t="s">
        <v>1206</v>
      </c>
      <c r="FGQ680" s="312" t="s">
        <v>1851</v>
      </c>
      <c r="FGR680" s="319">
        <v>7.23</v>
      </c>
      <c r="FGS680" s="319"/>
      <c r="FGT680" s="319"/>
      <c r="FGU680" s="319"/>
      <c r="FGV680" s="17"/>
      <c r="FGW680" s="144"/>
      <c r="FGX680" s="15"/>
      <c r="FGY680" s="319"/>
      <c r="FGZ680" s="118"/>
      <c r="FHA680" s="81"/>
      <c r="FHB680" s="118"/>
      <c r="FHC680" s="283"/>
      <c r="FHD680" s="155"/>
      <c r="FHE680" s="321" t="s">
        <v>1853</v>
      </c>
      <c r="FHF680" s="70" t="s">
        <v>1206</v>
      </c>
      <c r="FHG680" s="312" t="s">
        <v>1851</v>
      </c>
      <c r="FHH680" s="319">
        <v>7.23</v>
      </c>
      <c r="FHI680" s="319"/>
      <c r="FHJ680" s="319"/>
      <c r="FHK680" s="319"/>
      <c r="FHL680" s="17"/>
      <c r="FHM680" s="144"/>
      <c r="FHN680" s="15"/>
      <c r="FHO680" s="319"/>
      <c r="FHP680" s="118"/>
      <c r="FHQ680" s="81"/>
      <c r="FHR680" s="118"/>
      <c r="FHS680" s="283"/>
      <c r="FHT680" s="155"/>
      <c r="FHU680" s="321" t="s">
        <v>1853</v>
      </c>
      <c r="FHV680" s="70" t="s">
        <v>1206</v>
      </c>
      <c r="FHW680" s="312" t="s">
        <v>1851</v>
      </c>
      <c r="FHX680" s="319">
        <v>7.23</v>
      </c>
      <c r="FHY680" s="319"/>
      <c r="FHZ680" s="319"/>
      <c r="FIA680" s="319"/>
      <c r="FIB680" s="17"/>
      <c r="FIC680" s="144"/>
      <c r="FID680" s="15"/>
      <c r="FIE680" s="319"/>
      <c r="FIF680" s="118"/>
      <c r="FIG680" s="81"/>
      <c r="FIH680" s="118"/>
      <c r="FII680" s="283"/>
      <c r="FIJ680" s="155"/>
      <c r="FIK680" s="321" t="s">
        <v>1853</v>
      </c>
      <c r="FIL680" s="70" t="s">
        <v>1206</v>
      </c>
      <c r="FIM680" s="312" t="s">
        <v>1851</v>
      </c>
      <c r="FIN680" s="319">
        <v>7.23</v>
      </c>
      <c r="FIO680" s="319"/>
      <c r="FIP680" s="319"/>
      <c r="FIQ680" s="319"/>
      <c r="FIR680" s="17"/>
      <c r="FIS680" s="144"/>
      <c r="FIT680" s="15"/>
      <c r="FIU680" s="319"/>
      <c r="FIV680" s="118"/>
      <c r="FIW680" s="81"/>
      <c r="FIX680" s="118"/>
      <c r="FIY680" s="283"/>
      <c r="FIZ680" s="155"/>
      <c r="FJA680" s="321" t="s">
        <v>1853</v>
      </c>
      <c r="FJB680" s="70" t="s">
        <v>1206</v>
      </c>
      <c r="FJC680" s="312" t="s">
        <v>1851</v>
      </c>
      <c r="FJD680" s="319">
        <v>7.23</v>
      </c>
      <c r="FJE680" s="319"/>
      <c r="FJF680" s="319"/>
      <c r="FJG680" s="319"/>
      <c r="FJH680" s="17"/>
      <c r="FJI680" s="144"/>
      <c r="FJJ680" s="15"/>
      <c r="FJK680" s="319"/>
      <c r="FJL680" s="118"/>
      <c r="FJM680" s="81"/>
      <c r="FJN680" s="118"/>
      <c r="FJO680" s="283"/>
      <c r="FJP680" s="155"/>
      <c r="FJQ680" s="321" t="s">
        <v>1853</v>
      </c>
      <c r="FJR680" s="70" t="s">
        <v>1206</v>
      </c>
      <c r="FJS680" s="312" t="s">
        <v>1851</v>
      </c>
      <c r="FJT680" s="319">
        <v>7.23</v>
      </c>
      <c r="FJU680" s="319"/>
      <c r="FJV680" s="319"/>
      <c r="FJW680" s="319"/>
      <c r="FJX680" s="17"/>
      <c r="FJY680" s="144"/>
      <c r="FJZ680" s="15"/>
      <c r="FKA680" s="319"/>
      <c r="FKB680" s="118"/>
      <c r="FKC680" s="81"/>
      <c r="FKD680" s="118"/>
      <c r="FKE680" s="283"/>
      <c r="FKF680" s="155"/>
      <c r="FKG680" s="321" t="s">
        <v>1853</v>
      </c>
      <c r="FKH680" s="70" t="s">
        <v>1206</v>
      </c>
      <c r="FKI680" s="312" t="s">
        <v>1851</v>
      </c>
      <c r="FKJ680" s="319">
        <v>7.23</v>
      </c>
      <c r="FKK680" s="319"/>
      <c r="FKL680" s="319"/>
      <c r="FKM680" s="319"/>
      <c r="FKN680" s="17"/>
      <c r="FKO680" s="144"/>
      <c r="FKP680" s="15"/>
      <c r="FKQ680" s="319"/>
      <c r="FKR680" s="118"/>
      <c r="FKS680" s="81"/>
      <c r="FKT680" s="118"/>
      <c r="FKU680" s="283"/>
      <c r="FKV680" s="155"/>
      <c r="FKW680" s="321" t="s">
        <v>1853</v>
      </c>
      <c r="FKX680" s="70" t="s">
        <v>1206</v>
      </c>
      <c r="FKY680" s="312" t="s">
        <v>1851</v>
      </c>
      <c r="FKZ680" s="319">
        <v>7.23</v>
      </c>
      <c r="FLA680" s="319"/>
      <c r="FLB680" s="319"/>
      <c r="FLC680" s="319"/>
      <c r="FLD680" s="17"/>
      <c r="FLE680" s="144"/>
      <c r="FLF680" s="15"/>
      <c r="FLG680" s="319"/>
      <c r="FLH680" s="118"/>
      <c r="FLI680" s="81"/>
      <c r="FLJ680" s="118"/>
      <c r="FLK680" s="283"/>
      <c r="FLL680" s="155"/>
      <c r="FLM680" s="321" t="s">
        <v>1853</v>
      </c>
      <c r="FLN680" s="70" t="s">
        <v>1206</v>
      </c>
      <c r="FLO680" s="312" t="s">
        <v>1851</v>
      </c>
      <c r="FLP680" s="319">
        <v>7.23</v>
      </c>
      <c r="FLQ680" s="319"/>
      <c r="FLR680" s="319"/>
      <c r="FLS680" s="319"/>
      <c r="FLT680" s="17"/>
      <c r="FLU680" s="144"/>
      <c r="FLV680" s="15"/>
      <c r="FLW680" s="319"/>
      <c r="FLX680" s="118"/>
      <c r="FLY680" s="81"/>
      <c r="FLZ680" s="118"/>
      <c r="FMA680" s="283"/>
      <c r="FMB680" s="155"/>
      <c r="FMC680" s="321" t="s">
        <v>1853</v>
      </c>
      <c r="FMD680" s="70" t="s">
        <v>1206</v>
      </c>
      <c r="FME680" s="312" t="s">
        <v>1851</v>
      </c>
      <c r="FMF680" s="319">
        <v>7.23</v>
      </c>
      <c r="FMG680" s="319"/>
      <c r="FMH680" s="319"/>
      <c r="FMI680" s="319"/>
      <c r="FMJ680" s="17"/>
      <c r="FMK680" s="144"/>
      <c r="FML680" s="15"/>
      <c r="FMM680" s="319"/>
      <c r="FMN680" s="118"/>
      <c r="FMO680" s="81"/>
      <c r="FMP680" s="118"/>
      <c r="FMQ680" s="283"/>
      <c r="FMR680" s="155"/>
      <c r="FMS680" s="321" t="s">
        <v>1853</v>
      </c>
      <c r="FMT680" s="70" t="s">
        <v>1206</v>
      </c>
      <c r="FMU680" s="312" t="s">
        <v>1851</v>
      </c>
      <c r="FMV680" s="319">
        <v>7.23</v>
      </c>
      <c r="FMW680" s="319"/>
      <c r="FMX680" s="319"/>
      <c r="FMY680" s="319"/>
      <c r="FMZ680" s="17"/>
      <c r="FNA680" s="144"/>
      <c r="FNB680" s="15"/>
      <c r="FNC680" s="319"/>
      <c r="FND680" s="118"/>
      <c r="FNE680" s="81"/>
      <c r="FNF680" s="118"/>
      <c r="FNG680" s="283"/>
      <c r="FNH680" s="155"/>
      <c r="FNI680" s="321" t="s">
        <v>1853</v>
      </c>
      <c r="FNJ680" s="70" t="s">
        <v>1206</v>
      </c>
      <c r="FNK680" s="312" t="s">
        <v>1851</v>
      </c>
      <c r="FNL680" s="319">
        <v>7.23</v>
      </c>
      <c r="FNM680" s="319"/>
      <c r="FNN680" s="319"/>
      <c r="FNO680" s="319"/>
      <c r="FNP680" s="17"/>
      <c r="FNQ680" s="144"/>
      <c r="FNR680" s="15"/>
      <c r="FNS680" s="319"/>
      <c r="FNT680" s="118"/>
      <c r="FNU680" s="81"/>
      <c r="FNV680" s="118"/>
      <c r="FNW680" s="283"/>
      <c r="FNX680" s="155"/>
      <c r="FNY680" s="321" t="s">
        <v>1853</v>
      </c>
      <c r="FNZ680" s="70" t="s">
        <v>1206</v>
      </c>
      <c r="FOA680" s="312" t="s">
        <v>1851</v>
      </c>
      <c r="FOB680" s="319">
        <v>7.23</v>
      </c>
      <c r="FOC680" s="319"/>
      <c r="FOD680" s="319"/>
      <c r="FOE680" s="319"/>
      <c r="FOF680" s="17"/>
      <c r="FOG680" s="144"/>
      <c r="FOH680" s="15"/>
      <c r="FOI680" s="319"/>
      <c r="FOJ680" s="118"/>
      <c r="FOK680" s="81"/>
      <c r="FOL680" s="118"/>
      <c r="FOM680" s="283"/>
      <c r="FON680" s="155"/>
      <c r="FOO680" s="321" t="s">
        <v>1853</v>
      </c>
      <c r="FOP680" s="70" t="s">
        <v>1206</v>
      </c>
      <c r="FOQ680" s="312" t="s">
        <v>1851</v>
      </c>
      <c r="FOR680" s="319">
        <v>7.23</v>
      </c>
      <c r="FOS680" s="319"/>
      <c r="FOT680" s="319"/>
      <c r="FOU680" s="319"/>
      <c r="FOV680" s="17"/>
      <c r="FOW680" s="144"/>
      <c r="FOX680" s="15"/>
      <c r="FOY680" s="319"/>
      <c r="FOZ680" s="118"/>
      <c r="FPA680" s="81"/>
      <c r="FPB680" s="118"/>
      <c r="FPC680" s="283"/>
      <c r="FPD680" s="155"/>
      <c r="FPE680" s="321" t="s">
        <v>1853</v>
      </c>
      <c r="FPF680" s="70" t="s">
        <v>1206</v>
      </c>
      <c r="FPG680" s="312" t="s">
        <v>1851</v>
      </c>
      <c r="FPH680" s="319">
        <v>7.23</v>
      </c>
      <c r="FPI680" s="319"/>
      <c r="FPJ680" s="319"/>
      <c r="FPK680" s="319"/>
      <c r="FPL680" s="17"/>
      <c r="FPM680" s="144"/>
      <c r="FPN680" s="15"/>
      <c r="FPO680" s="319"/>
      <c r="FPP680" s="118"/>
      <c r="FPQ680" s="81"/>
      <c r="FPR680" s="118"/>
      <c r="FPS680" s="283"/>
      <c r="FPT680" s="155"/>
      <c r="FPU680" s="321" t="s">
        <v>1853</v>
      </c>
      <c r="FPV680" s="70" t="s">
        <v>1206</v>
      </c>
      <c r="FPW680" s="312" t="s">
        <v>1851</v>
      </c>
      <c r="FPX680" s="319">
        <v>7.23</v>
      </c>
      <c r="FPY680" s="319"/>
      <c r="FPZ680" s="319"/>
      <c r="FQA680" s="319"/>
      <c r="FQB680" s="17"/>
      <c r="FQC680" s="144"/>
      <c r="FQD680" s="15"/>
      <c r="FQE680" s="319"/>
      <c r="FQF680" s="118"/>
      <c r="FQG680" s="81"/>
      <c r="FQH680" s="118"/>
      <c r="FQI680" s="283"/>
      <c r="FQJ680" s="155"/>
      <c r="FQK680" s="321" t="s">
        <v>1853</v>
      </c>
      <c r="FQL680" s="70" t="s">
        <v>1206</v>
      </c>
      <c r="FQM680" s="312" t="s">
        <v>1851</v>
      </c>
      <c r="FQN680" s="319">
        <v>7.23</v>
      </c>
      <c r="FQO680" s="319"/>
      <c r="FQP680" s="319"/>
      <c r="FQQ680" s="319"/>
      <c r="FQR680" s="17"/>
      <c r="FQS680" s="144"/>
      <c r="FQT680" s="15"/>
      <c r="FQU680" s="319"/>
      <c r="FQV680" s="118"/>
      <c r="FQW680" s="81"/>
      <c r="FQX680" s="118"/>
      <c r="FQY680" s="283"/>
      <c r="FQZ680" s="155"/>
      <c r="FRA680" s="321" t="s">
        <v>1853</v>
      </c>
      <c r="FRB680" s="70" t="s">
        <v>1206</v>
      </c>
      <c r="FRC680" s="312" t="s">
        <v>1851</v>
      </c>
      <c r="FRD680" s="319">
        <v>7.23</v>
      </c>
      <c r="FRE680" s="319"/>
      <c r="FRF680" s="319"/>
      <c r="FRG680" s="319"/>
      <c r="FRH680" s="17"/>
      <c r="FRI680" s="144"/>
      <c r="FRJ680" s="15"/>
      <c r="FRK680" s="319"/>
      <c r="FRL680" s="118"/>
      <c r="FRM680" s="81"/>
      <c r="FRN680" s="118"/>
      <c r="FRO680" s="283"/>
      <c r="FRP680" s="155"/>
      <c r="FRQ680" s="321" t="s">
        <v>1853</v>
      </c>
      <c r="FRR680" s="70" t="s">
        <v>1206</v>
      </c>
      <c r="FRS680" s="312" t="s">
        <v>1851</v>
      </c>
      <c r="FRT680" s="319">
        <v>7.23</v>
      </c>
      <c r="FRU680" s="319"/>
      <c r="FRV680" s="319"/>
      <c r="FRW680" s="319"/>
      <c r="FRX680" s="17"/>
      <c r="FRY680" s="144"/>
      <c r="FRZ680" s="15"/>
      <c r="FSA680" s="319"/>
      <c r="FSB680" s="118"/>
      <c r="FSC680" s="81"/>
      <c r="FSD680" s="118"/>
      <c r="FSE680" s="283"/>
      <c r="FSF680" s="155"/>
      <c r="FSG680" s="321" t="s">
        <v>1853</v>
      </c>
      <c r="FSH680" s="70" t="s">
        <v>1206</v>
      </c>
      <c r="FSI680" s="312" t="s">
        <v>1851</v>
      </c>
      <c r="FSJ680" s="319">
        <v>7.23</v>
      </c>
      <c r="FSK680" s="319"/>
      <c r="FSL680" s="319"/>
      <c r="FSM680" s="319"/>
      <c r="FSN680" s="17"/>
      <c r="FSO680" s="144"/>
      <c r="FSP680" s="15"/>
      <c r="FSQ680" s="319"/>
      <c r="FSR680" s="118"/>
      <c r="FSS680" s="81"/>
      <c r="FST680" s="118"/>
      <c r="FSU680" s="283"/>
      <c r="FSV680" s="155"/>
      <c r="FSW680" s="321" t="s">
        <v>1853</v>
      </c>
      <c r="FSX680" s="70" t="s">
        <v>1206</v>
      </c>
      <c r="FSY680" s="312" t="s">
        <v>1851</v>
      </c>
      <c r="FSZ680" s="319">
        <v>7.23</v>
      </c>
      <c r="FTA680" s="319"/>
      <c r="FTB680" s="319"/>
      <c r="FTC680" s="319"/>
      <c r="FTD680" s="17"/>
      <c r="FTE680" s="144"/>
      <c r="FTF680" s="15"/>
      <c r="FTG680" s="319"/>
      <c r="FTH680" s="118"/>
      <c r="FTI680" s="81"/>
      <c r="FTJ680" s="118"/>
      <c r="FTK680" s="283"/>
      <c r="FTL680" s="155"/>
      <c r="FTM680" s="321" t="s">
        <v>1853</v>
      </c>
      <c r="FTN680" s="70" t="s">
        <v>1206</v>
      </c>
      <c r="FTO680" s="312" t="s">
        <v>1851</v>
      </c>
      <c r="FTP680" s="319">
        <v>7.23</v>
      </c>
      <c r="FTQ680" s="319"/>
      <c r="FTR680" s="319"/>
      <c r="FTS680" s="319"/>
      <c r="FTT680" s="17"/>
      <c r="FTU680" s="144"/>
      <c r="FTV680" s="15"/>
      <c r="FTW680" s="319"/>
      <c r="FTX680" s="118"/>
      <c r="FTY680" s="81"/>
      <c r="FTZ680" s="118"/>
      <c r="FUA680" s="283"/>
      <c r="FUB680" s="155"/>
      <c r="FUC680" s="321" t="s">
        <v>1853</v>
      </c>
      <c r="FUD680" s="70" t="s">
        <v>1206</v>
      </c>
      <c r="FUE680" s="312" t="s">
        <v>1851</v>
      </c>
      <c r="FUF680" s="319">
        <v>7.23</v>
      </c>
      <c r="FUG680" s="319"/>
      <c r="FUH680" s="319"/>
      <c r="FUI680" s="319"/>
      <c r="FUJ680" s="17"/>
      <c r="FUK680" s="144"/>
      <c r="FUL680" s="15"/>
      <c r="FUM680" s="319"/>
      <c r="FUN680" s="118"/>
      <c r="FUO680" s="81"/>
      <c r="FUP680" s="118"/>
      <c r="FUQ680" s="283"/>
      <c r="FUR680" s="155"/>
      <c r="FUS680" s="321" t="s">
        <v>1853</v>
      </c>
      <c r="FUT680" s="70" t="s">
        <v>1206</v>
      </c>
      <c r="FUU680" s="312" t="s">
        <v>1851</v>
      </c>
      <c r="FUV680" s="319">
        <v>7.23</v>
      </c>
      <c r="FUW680" s="319"/>
      <c r="FUX680" s="319"/>
      <c r="FUY680" s="319"/>
      <c r="FUZ680" s="17"/>
      <c r="FVA680" s="144"/>
      <c r="FVB680" s="15"/>
      <c r="FVC680" s="319"/>
      <c r="FVD680" s="118"/>
      <c r="FVE680" s="81"/>
      <c r="FVF680" s="118"/>
      <c r="FVG680" s="283"/>
      <c r="FVH680" s="155"/>
      <c r="FVI680" s="321" t="s">
        <v>1853</v>
      </c>
      <c r="FVJ680" s="70" t="s">
        <v>1206</v>
      </c>
      <c r="FVK680" s="312" t="s">
        <v>1851</v>
      </c>
      <c r="FVL680" s="319">
        <v>7.23</v>
      </c>
      <c r="FVM680" s="319"/>
      <c r="FVN680" s="319"/>
      <c r="FVO680" s="319"/>
      <c r="FVP680" s="17"/>
      <c r="FVQ680" s="144"/>
      <c r="FVR680" s="15"/>
      <c r="FVS680" s="319"/>
      <c r="FVT680" s="118"/>
      <c r="FVU680" s="81"/>
      <c r="FVV680" s="118"/>
      <c r="FVW680" s="283"/>
      <c r="FVX680" s="155"/>
      <c r="FVY680" s="321" t="s">
        <v>1853</v>
      </c>
      <c r="FVZ680" s="70" t="s">
        <v>1206</v>
      </c>
      <c r="FWA680" s="312" t="s">
        <v>1851</v>
      </c>
      <c r="FWB680" s="319">
        <v>7.23</v>
      </c>
      <c r="FWC680" s="319"/>
      <c r="FWD680" s="319"/>
      <c r="FWE680" s="319"/>
      <c r="FWF680" s="17"/>
      <c r="FWG680" s="144"/>
      <c r="FWH680" s="15"/>
      <c r="FWI680" s="319"/>
      <c r="FWJ680" s="118"/>
      <c r="FWK680" s="81"/>
      <c r="FWL680" s="118"/>
      <c r="FWM680" s="283"/>
      <c r="FWN680" s="155"/>
      <c r="FWO680" s="321" t="s">
        <v>1853</v>
      </c>
      <c r="FWP680" s="70" t="s">
        <v>1206</v>
      </c>
      <c r="FWQ680" s="312" t="s">
        <v>1851</v>
      </c>
      <c r="FWR680" s="319">
        <v>7.23</v>
      </c>
      <c r="FWS680" s="319"/>
      <c r="FWT680" s="319"/>
      <c r="FWU680" s="319"/>
      <c r="FWV680" s="17"/>
      <c r="FWW680" s="144"/>
      <c r="FWX680" s="15"/>
      <c r="FWY680" s="319"/>
      <c r="FWZ680" s="118"/>
      <c r="FXA680" s="81"/>
      <c r="FXB680" s="118"/>
      <c r="FXC680" s="283"/>
      <c r="FXD680" s="155"/>
      <c r="FXE680" s="321" t="s">
        <v>1853</v>
      </c>
      <c r="FXF680" s="70" t="s">
        <v>1206</v>
      </c>
      <c r="FXG680" s="312" t="s">
        <v>1851</v>
      </c>
      <c r="FXH680" s="319">
        <v>7.23</v>
      </c>
      <c r="FXI680" s="319"/>
      <c r="FXJ680" s="319"/>
      <c r="FXK680" s="319"/>
      <c r="FXL680" s="17"/>
      <c r="FXM680" s="144"/>
      <c r="FXN680" s="15"/>
      <c r="FXO680" s="319"/>
      <c r="FXP680" s="118"/>
      <c r="FXQ680" s="81"/>
      <c r="FXR680" s="118"/>
      <c r="FXS680" s="283"/>
      <c r="FXT680" s="155"/>
      <c r="FXU680" s="321" t="s">
        <v>1853</v>
      </c>
      <c r="FXV680" s="70" t="s">
        <v>1206</v>
      </c>
      <c r="FXW680" s="312" t="s">
        <v>1851</v>
      </c>
      <c r="FXX680" s="319">
        <v>7.23</v>
      </c>
      <c r="FXY680" s="319"/>
      <c r="FXZ680" s="319"/>
      <c r="FYA680" s="319"/>
      <c r="FYB680" s="17"/>
      <c r="FYC680" s="144"/>
      <c r="FYD680" s="15"/>
      <c r="FYE680" s="319"/>
      <c r="FYF680" s="118"/>
      <c r="FYG680" s="81"/>
      <c r="FYH680" s="118"/>
      <c r="FYI680" s="283"/>
      <c r="FYJ680" s="155"/>
      <c r="FYK680" s="321" t="s">
        <v>1853</v>
      </c>
      <c r="FYL680" s="70" t="s">
        <v>1206</v>
      </c>
      <c r="FYM680" s="312" t="s">
        <v>1851</v>
      </c>
      <c r="FYN680" s="319">
        <v>7.23</v>
      </c>
      <c r="FYO680" s="319"/>
      <c r="FYP680" s="319"/>
      <c r="FYQ680" s="319"/>
      <c r="FYR680" s="17"/>
      <c r="FYS680" s="144"/>
      <c r="FYT680" s="15"/>
      <c r="FYU680" s="319"/>
      <c r="FYV680" s="118"/>
      <c r="FYW680" s="81"/>
      <c r="FYX680" s="118"/>
      <c r="FYY680" s="283"/>
      <c r="FYZ680" s="155"/>
      <c r="FZA680" s="321" t="s">
        <v>1853</v>
      </c>
      <c r="FZB680" s="70" t="s">
        <v>1206</v>
      </c>
      <c r="FZC680" s="312" t="s">
        <v>1851</v>
      </c>
      <c r="FZD680" s="319">
        <v>7.23</v>
      </c>
      <c r="FZE680" s="319"/>
      <c r="FZF680" s="319"/>
      <c r="FZG680" s="319"/>
      <c r="FZH680" s="17"/>
      <c r="FZI680" s="144"/>
      <c r="FZJ680" s="15"/>
      <c r="FZK680" s="319"/>
      <c r="FZL680" s="118"/>
      <c r="FZM680" s="81"/>
      <c r="FZN680" s="118"/>
      <c r="FZO680" s="283"/>
      <c r="FZP680" s="155"/>
      <c r="FZQ680" s="321" t="s">
        <v>1853</v>
      </c>
      <c r="FZR680" s="70" t="s">
        <v>1206</v>
      </c>
      <c r="FZS680" s="312" t="s">
        <v>1851</v>
      </c>
      <c r="FZT680" s="319">
        <v>7.23</v>
      </c>
      <c r="FZU680" s="319"/>
      <c r="FZV680" s="319"/>
      <c r="FZW680" s="319"/>
      <c r="FZX680" s="17"/>
      <c r="FZY680" s="144"/>
      <c r="FZZ680" s="15"/>
      <c r="GAA680" s="319"/>
      <c r="GAB680" s="118"/>
      <c r="GAC680" s="81"/>
      <c r="GAD680" s="118"/>
      <c r="GAE680" s="283"/>
      <c r="GAF680" s="155"/>
      <c r="GAG680" s="321" t="s">
        <v>1853</v>
      </c>
      <c r="GAH680" s="70" t="s">
        <v>1206</v>
      </c>
      <c r="GAI680" s="312" t="s">
        <v>1851</v>
      </c>
      <c r="GAJ680" s="319">
        <v>7.23</v>
      </c>
      <c r="GAK680" s="319"/>
      <c r="GAL680" s="319"/>
      <c r="GAM680" s="319"/>
      <c r="GAN680" s="17"/>
      <c r="GAO680" s="144"/>
      <c r="GAP680" s="15"/>
      <c r="GAQ680" s="319"/>
      <c r="GAR680" s="118"/>
      <c r="GAS680" s="81"/>
      <c r="GAT680" s="118"/>
      <c r="GAU680" s="283"/>
      <c r="GAV680" s="155"/>
      <c r="GAW680" s="321" t="s">
        <v>1853</v>
      </c>
      <c r="GAX680" s="70" t="s">
        <v>1206</v>
      </c>
      <c r="GAY680" s="312" t="s">
        <v>1851</v>
      </c>
      <c r="GAZ680" s="319">
        <v>7.23</v>
      </c>
      <c r="GBA680" s="319"/>
      <c r="GBB680" s="319"/>
      <c r="GBC680" s="319"/>
      <c r="GBD680" s="17"/>
      <c r="GBE680" s="144"/>
      <c r="GBF680" s="15"/>
      <c r="GBG680" s="319"/>
      <c r="GBH680" s="118"/>
      <c r="GBI680" s="81"/>
      <c r="GBJ680" s="118"/>
      <c r="GBK680" s="283"/>
      <c r="GBL680" s="155"/>
      <c r="GBM680" s="321" t="s">
        <v>1853</v>
      </c>
      <c r="GBN680" s="70" t="s">
        <v>1206</v>
      </c>
      <c r="GBO680" s="312" t="s">
        <v>1851</v>
      </c>
      <c r="GBP680" s="319">
        <v>7.23</v>
      </c>
      <c r="GBQ680" s="319"/>
      <c r="GBR680" s="319"/>
      <c r="GBS680" s="319"/>
      <c r="GBT680" s="17"/>
      <c r="GBU680" s="144"/>
      <c r="GBV680" s="15"/>
      <c r="GBW680" s="319"/>
      <c r="GBX680" s="118"/>
      <c r="GBY680" s="81"/>
      <c r="GBZ680" s="118"/>
      <c r="GCA680" s="283"/>
      <c r="GCB680" s="155"/>
      <c r="GCC680" s="321" t="s">
        <v>1853</v>
      </c>
      <c r="GCD680" s="70" t="s">
        <v>1206</v>
      </c>
      <c r="GCE680" s="312" t="s">
        <v>1851</v>
      </c>
      <c r="GCF680" s="319">
        <v>7.23</v>
      </c>
      <c r="GCG680" s="319"/>
      <c r="GCH680" s="319"/>
      <c r="GCI680" s="319"/>
      <c r="GCJ680" s="17"/>
      <c r="GCK680" s="144"/>
      <c r="GCL680" s="15"/>
      <c r="GCM680" s="319"/>
      <c r="GCN680" s="118"/>
      <c r="GCO680" s="81"/>
      <c r="GCP680" s="118"/>
      <c r="GCQ680" s="283"/>
      <c r="GCR680" s="155"/>
      <c r="GCS680" s="321" t="s">
        <v>1853</v>
      </c>
      <c r="GCT680" s="70" t="s">
        <v>1206</v>
      </c>
      <c r="GCU680" s="312" t="s">
        <v>1851</v>
      </c>
      <c r="GCV680" s="319">
        <v>7.23</v>
      </c>
      <c r="GCW680" s="319"/>
      <c r="GCX680" s="319"/>
      <c r="GCY680" s="319"/>
      <c r="GCZ680" s="17"/>
      <c r="GDA680" s="144"/>
      <c r="GDB680" s="15"/>
      <c r="GDC680" s="319"/>
      <c r="GDD680" s="118"/>
      <c r="GDE680" s="81"/>
      <c r="GDF680" s="118"/>
      <c r="GDG680" s="283"/>
      <c r="GDH680" s="155"/>
      <c r="GDI680" s="321" t="s">
        <v>1853</v>
      </c>
      <c r="GDJ680" s="70" t="s">
        <v>1206</v>
      </c>
      <c r="GDK680" s="312" t="s">
        <v>1851</v>
      </c>
      <c r="GDL680" s="319">
        <v>7.23</v>
      </c>
      <c r="GDM680" s="319"/>
      <c r="GDN680" s="319"/>
      <c r="GDO680" s="319"/>
      <c r="GDP680" s="17"/>
      <c r="GDQ680" s="144"/>
      <c r="GDR680" s="15"/>
      <c r="GDS680" s="319"/>
      <c r="GDT680" s="118"/>
      <c r="GDU680" s="81"/>
      <c r="GDV680" s="118"/>
      <c r="GDW680" s="283"/>
      <c r="GDX680" s="155"/>
      <c r="GDY680" s="321" t="s">
        <v>1853</v>
      </c>
      <c r="GDZ680" s="70" t="s">
        <v>1206</v>
      </c>
      <c r="GEA680" s="312" t="s">
        <v>1851</v>
      </c>
      <c r="GEB680" s="319">
        <v>7.23</v>
      </c>
      <c r="GEC680" s="319"/>
      <c r="GED680" s="319"/>
      <c r="GEE680" s="319"/>
      <c r="GEF680" s="17"/>
      <c r="GEG680" s="144"/>
      <c r="GEH680" s="15"/>
      <c r="GEI680" s="319"/>
      <c r="GEJ680" s="118"/>
      <c r="GEK680" s="81"/>
      <c r="GEL680" s="118"/>
      <c r="GEM680" s="283"/>
      <c r="GEN680" s="155"/>
      <c r="GEO680" s="321" t="s">
        <v>1853</v>
      </c>
      <c r="GEP680" s="70" t="s">
        <v>1206</v>
      </c>
      <c r="GEQ680" s="312" t="s">
        <v>1851</v>
      </c>
      <c r="GER680" s="319">
        <v>7.23</v>
      </c>
      <c r="GES680" s="319"/>
      <c r="GET680" s="319"/>
      <c r="GEU680" s="319"/>
      <c r="GEV680" s="17"/>
      <c r="GEW680" s="144"/>
      <c r="GEX680" s="15"/>
      <c r="GEY680" s="319"/>
      <c r="GEZ680" s="118"/>
      <c r="GFA680" s="81"/>
      <c r="GFB680" s="118"/>
      <c r="GFC680" s="283"/>
      <c r="GFD680" s="155"/>
      <c r="GFE680" s="321" t="s">
        <v>1853</v>
      </c>
      <c r="GFF680" s="70" t="s">
        <v>1206</v>
      </c>
      <c r="GFG680" s="312" t="s">
        <v>1851</v>
      </c>
      <c r="GFH680" s="319">
        <v>7.23</v>
      </c>
      <c r="GFI680" s="319"/>
      <c r="GFJ680" s="319"/>
      <c r="GFK680" s="319"/>
      <c r="GFL680" s="17"/>
      <c r="GFM680" s="144"/>
      <c r="GFN680" s="15"/>
      <c r="GFO680" s="319"/>
      <c r="GFP680" s="118"/>
      <c r="GFQ680" s="81"/>
      <c r="GFR680" s="118"/>
      <c r="GFS680" s="283"/>
      <c r="GFT680" s="155"/>
      <c r="GFU680" s="321" t="s">
        <v>1853</v>
      </c>
      <c r="GFV680" s="70" t="s">
        <v>1206</v>
      </c>
      <c r="GFW680" s="312" t="s">
        <v>1851</v>
      </c>
      <c r="GFX680" s="319">
        <v>7.23</v>
      </c>
      <c r="GFY680" s="319"/>
      <c r="GFZ680" s="319"/>
      <c r="GGA680" s="319"/>
      <c r="GGB680" s="17"/>
      <c r="GGC680" s="144"/>
      <c r="GGD680" s="15"/>
      <c r="GGE680" s="319"/>
      <c r="GGF680" s="118"/>
      <c r="GGG680" s="81"/>
      <c r="GGH680" s="118"/>
      <c r="GGI680" s="283"/>
      <c r="GGJ680" s="155"/>
      <c r="GGK680" s="321" t="s">
        <v>1853</v>
      </c>
      <c r="GGL680" s="70" t="s">
        <v>1206</v>
      </c>
      <c r="GGM680" s="312" t="s">
        <v>1851</v>
      </c>
      <c r="GGN680" s="319">
        <v>7.23</v>
      </c>
      <c r="GGO680" s="319"/>
      <c r="GGP680" s="319"/>
      <c r="GGQ680" s="319"/>
      <c r="GGR680" s="17"/>
      <c r="GGS680" s="144"/>
      <c r="GGT680" s="15"/>
      <c r="GGU680" s="319"/>
      <c r="GGV680" s="118"/>
      <c r="GGW680" s="81"/>
      <c r="GGX680" s="118"/>
      <c r="GGY680" s="283"/>
      <c r="GGZ680" s="155"/>
      <c r="GHA680" s="321" t="s">
        <v>1853</v>
      </c>
      <c r="GHB680" s="70" t="s">
        <v>1206</v>
      </c>
      <c r="GHC680" s="312" t="s">
        <v>1851</v>
      </c>
      <c r="GHD680" s="319">
        <v>7.23</v>
      </c>
      <c r="GHE680" s="319"/>
      <c r="GHF680" s="319"/>
      <c r="GHG680" s="319"/>
      <c r="GHH680" s="17"/>
      <c r="GHI680" s="144"/>
      <c r="GHJ680" s="15"/>
      <c r="GHK680" s="319"/>
      <c r="GHL680" s="118"/>
      <c r="GHM680" s="81"/>
      <c r="GHN680" s="118"/>
      <c r="GHO680" s="283"/>
      <c r="GHP680" s="155"/>
      <c r="GHQ680" s="321" t="s">
        <v>1853</v>
      </c>
      <c r="GHR680" s="70" t="s">
        <v>1206</v>
      </c>
      <c r="GHS680" s="312" t="s">
        <v>1851</v>
      </c>
      <c r="GHT680" s="319">
        <v>7.23</v>
      </c>
      <c r="GHU680" s="319"/>
      <c r="GHV680" s="319"/>
      <c r="GHW680" s="319"/>
      <c r="GHX680" s="17"/>
      <c r="GHY680" s="144"/>
      <c r="GHZ680" s="15"/>
      <c r="GIA680" s="319"/>
      <c r="GIB680" s="118"/>
      <c r="GIC680" s="81"/>
      <c r="GID680" s="118"/>
      <c r="GIE680" s="283"/>
      <c r="GIF680" s="155"/>
      <c r="GIG680" s="321" t="s">
        <v>1853</v>
      </c>
      <c r="GIH680" s="70" t="s">
        <v>1206</v>
      </c>
      <c r="GII680" s="312" t="s">
        <v>1851</v>
      </c>
      <c r="GIJ680" s="319">
        <v>7.23</v>
      </c>
      <c r="GIK680" s="319"/>
      <c r="GIL680" s="319"/>
      <c r="GIM680" s="319"/>
      <c r="GIN680" s="17"/>
      <c r="GIO680" s="144"/>
      <c r="GIP680" s="15"/>
      <c r="GIQ680" s="319"/>
      <c r="GIR680" s="118"/>
      <c r="GIS680" s="81"/>
      <c r="GIT680" s="118"/>
      <c r="GIU680" s="283"/>
      <c r="GIV680" s="155"/>
      <c r="GIW680" s="321" t="s">
        <v>1853</v>
      </c>
      <c r="GIX680" s="70" t="s">
        <v>1206</v>
      </c>
      <c r="GIY680" s="312" t="s">
        <v>1851</v>
      </c>
      <c r="GIZ680" s="319">
        <v>7.23</v>
      </c>
      <c r="GJA680" s="319"/>
      <c r="GJB680" s="319"/>
      <c r="GJC680" s="319"/>
      <c r="GJD680" s="17"/>
      <c r="GJE680" s="144"/>
      <c r="GJF680" s="15"/>
      <c r="GJG680" s="319"/>
      <c r="GJH680" s="118"/>
      <c r="GJI680" s="81"/>
      <c r="GJJ680" s="118"/>
      <c r="GJK680" s="283"/>
      <c r="GJL680" s="155"/>
      <c r="GJM680" s="321" t="s">
        <v>1853</v>
      </c>
      <c r="GJN680" s="70" t="s">
        <v>1206</v>
      </c>
      <c r="GJO680" s="312" t="s">
        <v>1851</v>
      </c>
      <c r="GJP680" s="319">
        <v>7.23</v>
      </c>
      <c r="GJQ680" s="319"/>
      <c r="GJR680" s="319"/>
      <c r="GJS680" s="319"/>
      <c r="GJT680" s="17"/>
      <c r="GJU680" s="144"/>
      <c r="GJV680" s="15"/>
      <c r="GJW680" s="319"/>
      <c r="GJX680" s="118"/>
      <c r="GJY680" s="81"/>
      <c r="GJZ680" s="118"/>
      <c r="GKA680" s="283"/>
      <c r="GKB680" s="155"/>
      <c r="GKC680" s="321" t="s">
        <v>1853</v>
      </c>
      <c r="GKD680" s="70" t="s">
        <v>1206</v>
      </c>
      <c r="GKE680" s="312" t="s">
        <v>1851</v>
      </c>
      <c r="GKF680" s="319">
        <v>7.23</v>
      </c>
      <c r="GKG680" s="319"/>
      <c r="GKH680" s="319"/>
      <c r="GKI680" s="319"/>
      <c r="GKJ680" s="17"/>
      <c r="GKK680" s="144"/>
      <c r="GKL680" s="15"/>
      <c r="GKM680" s="319"/>
      <c r="GKN680" s="118"/>
      <c r="GKO680" s="81"/>
      <c r="GKP680" s="118"/>
      <c r="GKQ680" s="283"/>
      <c r="GKR680" s="155"/>
      <c r="GKS680" s="321" t="s">
        <v>1853</v>
      </c>
      <c r="GKT680" s="70" t="s">
        <v>1206</v>
      </c>
      <c r="GKU680" s="312" t="s">
        <v>1851</v>
      </c>
      <c r="GKV680" s="319">
        <v>7.23</v>
      </c>
      <c r="GKW680" s="319"/>
      <c r="GKX680" s="319"/>
      <c r="GKY680" s="319"/>
      <c r="GKZ680" s="17"/>
      <c r="GLA680" s="144"/>
      <c r="GLB680" s="15"/>
      <c r="GLC680" s="319"/>
      <c r="GLD680" s="118"/>
      <c r="GLE680" s="81"/>
      <c r="GLF680" s="118"/>
      <c r="GLG680" s="283"/>
      <c r="GLH680" s="155"/>
      <c r="GLI680" s="321" t="s">
        <v>1853</v>
      </c>
      <c r="GLJ680" s="70" t="s">
        <v>1206</v>
      </c>
      <c r="GLK680" s="312" t="s">
        <v>1851</v>
      </c>
      <c r="GLL680" s="319">
        <v>7.23</v>
      </c>
      <c r="GLM680" s="319"/>
      <c r="GLN680" s="319"/>
      <c r="GLO680" s="319"/>
      <c r="GLP680" s="17"/>
      <c r="GLQ680" s="144"/>
      <c r="GLR680" s="15"/>
      <c r="GLS680" s="319"/>
      <c r="GLT680" s="118"/>
      <c r="GLU680" s="81"/>
      <c r="GLV680" s="118"/>
      <c r="GLW680" s="283"/>
      <c r="GLX680" s="155"/>
      <c r="GLY680" s="321" t="s">
        <v>1853</v>
      </c>
      <c r="GLZ680" s="70" t="s">
        <v>1206</v>
      </c>
      <c r="GMA680" s="312" t="s">
        <v>1851</v>
      </c>
      <c r="GMB680" s="319">
        <v>7.23</v>
      </c>
      <c r="GMC680" s="319"/>
      <c r="GMD680" s="319"/>
      <c r="GME680" s="319"/>
      <c r="GMF680" s="17"/>
      <c r="GMG680" s="144"/>
      <c r="GMH680" s="15"/>
      <c r="GMI680" s="319"/>
      <c r="GMJ680" s="118"/>
      <c r="GMK680" s="81"/>
      <c r="GML680" s="118"/>
      <c r="GMM680" s="283"/>
      <c r="GMN680" s="155"/>
      <c r="GMO680" s="321" t="s">
        <v>1853</v>
      </c>
      <c r="GMP680" s="70" t="s">
        <v>1206</v>
      </c>
      <c r="GMQ680" s="312" t="s">
        <v>1851</v>
      </c>
      <c r="GMR680" s="319">
        <v>7.23</v>
      </c>
      <c r="GMS680" s="319"/>
      <c r="GMT680" s="319"/>
      <c r="GMU680" s="319"/>
      <c r="GMV680" s="17"/>
      <c r="GMW680" s="144"/>
      <c r="GMX680" s="15"/>
      <c r="GMY680" s="319"/>
      <c r="GMZ680" s="118"/>
      <c r="GNA680" s="81"/>
      <c r="GNB680" s="118"/>
      <c r="GNC680" s="283"/>
      <c r="GND680" s="155"/>
      <c r="GNE680" s="321" t="s">
        <v>1853</v>
      </c>
      <c r="GNF680" s="70" t="s">
        <v>1206</v>
      </c>
      <c r="GNG680" s="312" t="s">
        <v>1851</v>
      </c>
      <c r="GNH680" s="319">
        <v>7.23</v>
      </c>
      <c r="GNI680" s="319"/>
      <c r="GNJ680" s="319"/>
      <c r="GNK680" s="319"/>
      <c r="GNL680" s="17"/>
      <c r="GNM680" s="144"/>
      <c r="GNN680" s="15"/>
      <c r="GNO680" s="319"/>
      <c r="GNP680" s="118"/>
      <c r="GNQ680" s="81"/>
      <c r="GNR680" s="118"/>
      <c r="GNS680" s="283"/>
      <c r="GNT680" s="155"/>
      <c r="GNU680" s="321" t="s">
        <v>1853</v>
      </c>
      <c r="GNV680" s="70" t="s">
        <v>1206</v>
      </c>
      <c r="GNW680" s="312" t="s">
        <v>1851</v>
      </c>
      <c r="GNX680" s="319">
        <v>7.23</v>
      </c>
      <c r="GNY680" s="319"/>
      <c r="GNZ680" s="319"/>
      <c r="GOA680" s="319"/>
      <c r="GOB680" s="17"/>
      <c r="GOC680" s="144"/>
      <c r="GOD680" s="15"/>
      <c r="GOE680" s="319"/>
      <c r="GOF680" s="118"/>
      <c r="GOG680" s="81"/>
      <c r="GOH680" s="118"/>
      <c r="GOI680" s="283"/>
      <c r="GOJ680" s="155"/>
      <c r="GOK680" s="321" t="s">
        <v>1853</v>
      </c>
      <c r="GOL680" s="70" t="s">
        <v>1206</v>
      </c>
      <c r="GOM680" s="312" t="s">
        <v>1851</v>
      </c>
      <c r="GON680" s="319">
        <v>7.23</v>
      </c>
      <c r="GOO680" s="319"/>
      <c r="GOP680" s="319"/>
      <c r="GOQ680" s="319"/>
      <c r="GOR680" s="17"/>
      <c r="GOS680" s="144"/>
      <c r="GOT680" s="15"/>
      <c r="GOU680" s="319"/>
      <c r="GOV680" s="118"/>
      <c r="GOW680" s="81"/>
      <c r="GOX680" s="118"/>
      <c r="GOY680" s="283"/>
      <c r="GOZ680" s="155"/>
      <c r="GPA680" s="321" t="s">
        <v>1853</v>
      </c>
      <c r="GPB680" s="70" t="s">
        <v>1206</v>
      </c>
      <c r="GPC680" s="312" t="s">
        <v>1851</v>
      </c>
      <c r="GPD680" s="319">
        <v>7.23</v>
      </c>
      <c r="GPE680" s="319"/>
      <c r="GPF680" s="319"/>
      <c r="GPG680" s="319"/>
      <c r="GPH680" s="17"/>
      <c r="GPI680" s="144"/>
      <c r="GPJ680" s="15"/>
      <c r="GPK680" s="319"/>
      <c r="GPL680" s="118"/>
      <c r="GPM680" s="81"/>
      <c r="GPN680" s="118"/>
      <c r="GPO680" s="283"/>
      <c r="GPP680" s="155"/>
      <c r="GPQ680" s="321" t="s">
        <v>1853</v>
      </c>
      <c r="GPR680" s="70" t="s">
        <v>1206</v>
      </c>
      <c r="GPS680" s="312" t="s">
        <v>1851</v>
      </c>
      <c r="GPT680" s="319">
        <v>7.23</v>
      </c>
      <c r="GPU680" s="319"/>
      <c r="GPV680" s="319"/>
      <c r="GPW680" s="319"/>
      <c r="GPX680" s="17"/>
      <c r="GPY680" s="144"/>
      <c r="GPZ680" s="15"/>
      <c r="GQA680" s="319"/>
      <c r="GQB680" s="118"/>
      <c r="GQC680" s="81"/>
      <c r="GQD680" s="118"/>
      <c r="GQE680" s="283"/>
      <c r="GQF680" s="155"/>
      <c r="GQG680" s="321" t="s">
        <v>1853</v>
      </c>
      <c r="GQH680" s="70" t="s">
        <v>1206</v>
      </c>
      <c r="GQI680" s="312" t="s">
        <v>1851</v>
      </c>
      <c r="GQJ680" s="319">
        <v>7.23</v>
      </c>
      <c r="GQK680" s="319"/>
      <c r="GQL680" s="319"/>
      <c r="GQM680" s="319"/>
      <c r="GQN680" s="17"/>
      <c r="GQO680" s="144"/>
      <c r="GQP680" s="15"/>
      <c r="GQQ680" s="319"/>
      <c r="GQR680" s="118"/>
      <c r="GQS680" s="81"/>
      <c r="GQT680" s="118"/>
      <c r="GQU680" s="283"/>
      <c r="GQV680" s="155"/>
      <c r="GQW680" s="321" t="s">
        <v>1853</v>
      </c>
      <c r="GQX680" s="70" t="s">
        <v>1206</v>
      </c>
      <c r="GQY680" s="312" t="s">
        <v>1851</v>
      </c>
      <c r="GQZ680" s="319">
        <v>7.23</v>
      </c>
      <c r="GRA680" s="319"/>
      <c r="GRB680" s="319"/>
      <c r="GRC680" s="319"/>
      <c r="GRD680" s="17"/>
      <c r="GRE680" s="144"/>
      <c r="GRF680" s="15"/>
      <c r="GRG680" s="319"/>
      <c r="GRH680" s="118"/>
      <c r="GRI680" s="81"/>
      <c r="GRJ680" s="118"/>
      <c r="GRK680" s="283"/>
      <c r="GRL680" s="155"/>
      <c r="GRM680" s="321" t="s">
        <v>1853</v>
      </c>
      <c r="GRN680" s="70" t="s">
        <v>1206</v>
      </c>
      <c r="GRO680" s="312" t="s">
        <v>1851</v>
      </c>
      <c r="GRP680" s="319">
        <v>7.23</v>
      </c>
      <c r="GRQ680" s="319"/>
      <c r="GRR680" s="319"/>
      <c r="GRS680" s="319"/>
      <c r="GRT680" s="17"/>
      <c r="GRU680" s="144"/>
      <c r="GRV680" s="15"/>
      <c r="GRW680" s="319"/>
      <c r="GRX680" s="118"/>
      <c r="GRY680" s="81"/>
      <c r="GRZ680" s="118"/>
      <c r="GSA680" s="283"/>
      <c r="GSB680" s="155"/>
      <c r="GSC680" s="321" t="s">
        <v>1853</v>
      </c>
      <c r="GSD680" s="70" t="s">
        <v>1206</v>
      </c>
      <c r="GSE680" s="312" t="s">
        <v>1851</v>
      </c>
      <c r="GSF680" s="319">
        <v>7.23</v>
      </c>
      <c r="GSG680" s="319"/>
      <c r="GSH680" s="319"/>
      <c r="GSI680" s="319"/>
      <c r="GSJ680" s="17"/>
      <c r="GSK680" s="144"/>
      <c r="GSL680" s="15"/>
      <c r="GSM680" s="319"/>
      <c r="GSN680" s="118"/>
      <c r="GSO680" s="81"/>
      <c r="GSP680" s="118"/>
      <c r="GSQ680" s="283"/>
      <c r="GSR680" s="155"/>
      <c r="GSS680" s="321" t="s">
        <v>1853</v>
      </c>
      <c r="GST680" s="70" t="s">
        <v>1206</v>
      </c>
      <c r="GSU680" s="312" t="s">
        <v>1851</v>
      </c>
      <c r="GSV680" s="319">
        <v>7.23</v>
      </c>
      <c r="GSW680" s="319"/>
      <c r="GSX680" s="319"/>
      <c r="GSY680" s="319"/>
      <c r="GSZ680" s="17"/>
      <c r="GTA680" s="144"/>
      <c r="GTB680" s="15"/>
      <c r="GTC680" s="319"/>
      <c r="GTD680" s="118"/>
      <c r="GTE680" s="81"/>
      <c r="GTF680" s="118"/>
      <c r="GTG680" s="283"/>
      <c r="GTH680" s="155"/>
      <c r="GTI680" s="321" t="s">
        <v>1853</v>
      </c>
      <c r="GTJ680" s="70" t="s">
        <v>1206</v>
      </c>
      <c r="GTK680" s="312" t="s">
        <v>1851</v>
      </c>
      <c r="GTL680" s="319">
        <v>7.23</v>
      </c>
      <c r="GTM680" s="319"/>
      <c r="GTN680" s="319"/>
      <c r="GTO680" s="319"/>
      <c r="GTP680" s="17"/>
      <c r="GTQ680" s="144"/>
      <c r="GTR680" s="15"/>
      <c r="GTS680" s="319"/>
      <c r="GTT680" s="118"/>
      <c r="GTU680" s="81"/>
      <c r="GTV680" s="118"/>
      <c r="GTW680" s="283"/>
      <c r="GTX680" s="155"/>
      <c r="GTY680" s="321" t="s">
        <v>1853</v>
      </c>
      <c r="GTZ680" s="70" t="s">
        <v>1206</v>
      </c>
      <c r="GUA680" s="312" t="s">
        <v>1851</v>
      </c>
      <c r="GUB680" s="319">
        <v>7.23</v>
      </c>
      <c r="GUC680" s="319"/>
      <c r="GUD680" s="319"/>
      <c r="GUE680" s="319"/>
      <c r="GUF680" s="17"/>
      <c r="GUG680" s="144"/>
      <c r="GUH680" s="15"/>
      <c r="GUI680" s="319"/>
      <c r="GUJ680" s="118"/>
      <c r="GUK680" s="81"/>
      <c r="GUL680" s="118"/>
      <c r="GUM680" s="283"/>
      <c r="GUN680" s="155"/>
      <c r="GUO680" s="321" t="s">
        <v>1853</v>
      </c>
      <c r="GUP680" s="70" t="s">
        <v>1206</v>
      </c>
      <c r="GUQ680" s="312" t="s">
        <v>1851</v>
      </c>
      <c r="GUR680" s="319">
        <v>7.23</v>
      </c>
      <c r="GUS680" s="319"/>
      <c r="GUT680" s="319"/>
      <c r="GUU680" s="319"/>
      <c r="GUV680" s="17"/>
      <c r="GUW680" s="144"/>
      <c r="GUX680" s="15"/>
      <c r="GUY680" s="319"/>
      <c r="GUZ680" s="118"/>
      <c r="GVA680" s="81"/>
      <c r="GVB680" s="118"/>
      <c r="GVC680" s="283"/>
      <c r="GVD680" s="155"/>
      <c r="GVE680" s="321" t="s">
        <v>1853</v>
      </c>
      <c r="GVF680" s="70" t="s">
        <v>1206</v>
      </c>
      <c r="GVG680" s="312" t="s">
        <v>1851</v>
      </c>
      <c r="GVH680" s="319">
        <v>7.23</v>
      </c>
      <c r="GVI680" s="319"/>
      <c r="GVJ680" s="319"/>
      <c r="GVK680" s="319"/>
      <c r="GVL680" s="17"/>
      <c r="GVM680" s="144"/>
      <c r="GVN680" s="15"/>
      <c r="GVO680" s="319"/>
      <c r="GVP680" s="118"/>
      <c r="GVQ680" s="81"/>
      <c r="GVR680" s="118"/>
      <c r="GVS680" s="283"/>
      <c r="GVT680" s="155"/>
      <c r="GVU680" s="321" t="s">
        <v>1853</v>
      </c>
      <c r="GVV680" s="70" t="s">
        <v>1206</v>
      </c>
      <c r="GVW680" s="312" t="s">
        <v>1851</v>
      </c>
      <c r="GVX680" s="319">
        <v>7.23</v>
      </c>
      <c r="GVY680" s="319"/>
      <c r="GVZ680" s="319"/>
      <c r="GWA680" s="319"/>
      <c r="GWB680" s="17"/>
      <c r="GWC680" s="144"/>
      <c r="GWD680" s="15"/>
      <c r="GWE680" s="319"/>
      <c r="GWF680" s="118"/>
      <c r="GWG680" s="81"/>
      <c r="GWH680" s="118"/>
      <c r="GWI680" s="283"/>
      <c r="GWJ680" s="155"/>
      <c r="GWK680" s="321" t="s">
        <v>1853</v>
      </c>
      <c r="GWL680" s="70" t="s">
        <v>1206</v>
      </c>
      <c r="GWM680" s="312" t="s">
        <v>1851</v>
      </c>
      <c r="GWN680" s="319">
        <v>7.23</v>
      </c>
      <c r="GWO680" s="319"/>
      <c r="GWP680" s="319"/>
      <c r="GWQ680" s="319"/>
      <c r="GWR680" s="17"/>
      <c r="GWS680" s="144"/>
      <c r="GWT680" s="15"/>
      <c r="GWU680" s="319"/>
      <c r="GWV680" s="118"/>
      <c r="GWW680" s="81"/>
      <c r="GWX680" s="118"/>
      <c r="GWY680" s="283"/>
      <c r="GWZ680" s="155"/>
      <c r="GXA680" s="321" t="s">
        <v>1853</v>
      </c>
      <c r="GXB680" s="70" t="s">
        <v>1206</v>
      </c>
      <c r="GXC680" s="312" t="s">
        <v>1851</v>
      </c>
      <c r="GXD680" s="319">
        <v>7.23</v>
      </c>
      <c r="GXE680" s="319"/>
      <c r="GXF680" s="319"/>
      <c r="GXG680" s="319"/>
      <c r="GXH680" s="17"/>
      <c r="GXI680" s="144"/>
      <c r="GXJ680" s="15"/>
      <c r="GXK680" s="319"/>
      <c r="GXL680" s="118"/>
      <c r="GXM680" s="81"/>
      <c r="GXN680" s="118"/>
      <c r="GXO680" s="283"/>
      <c r="GXP680" s="155"/>
      <c r="GXQ680" s="321" t="s">
        <v>1853</v>
      </c>
      <c r="GXR680" s="70" t="s">
        <v>1206</v>
      </c>
      <c r="GXS680" s="312" t="s">
        <v>1851</v>
      </c>
      <c r="GXT680" s="319">
        <v>7.23</v>
      </c>
      <c r="GXU680" s="319"/>
      <c r="GXV680" s="319"/>
      <c r="GXW680" s="319"/>
      <c r="GXX680" s="17"/>
      <c r="GXY680" s="144"/>
      <c r="GXZ680" s="15"/>
      <c r="GYA680" s="319"/>
      <c r="GYB680" s="118"/>
      <c r="GYC680" s="81"/>
      <c r="GYD680" s="118"/>
      <c r="GYE680" s="283"/>
      <c r="GYF680" s="155"/>
      <c r="GYG680" s="321" t="s">
        <v>1853</v>
      </c>
      <c r="GYH680" s="70" t="s">
        <v>1206</v>
      </c>
      <c r="GYI680" s="312" t="s">
        <v>1851</v>
      </c>
      <c r="GYJ680" s="319">
        <v>7.23</v>
      </c>
      <c r="GYK680" s="319"/>
      <c r="GYL680" s="319"/>
      <c r="GYM680" s="319"/>
      <c r="GYN680" s="17"/>
      <c r="GYO680" s="144"/>
      <c r="GYP680" s="15"/>
      <c r="GYQ680" s="319"/>
      <c r="GYR680" s="118"/>
      <c r="GYS680" s="81"/>
      <c r="GYT680" s="118"/>
      <c r="GYU680" s="283"/>
      <c r="GYV680" s="155"/>
      <c r="GYW680" s="321" t="s">
        <v>1853</v>
      </c>
      <c r="GYX680" s="70" t="s">
        <v>1206</v>
      </c>
      <c r="GYY680" s="312" t="s">
        <v>1851</v>
      </c>
      <c r="GYZ680" s="319">
        <v>7.23</v>
      </c>
      <c r="GZA680" s="319"/>
      <c r="GZB680" s="319"/>
      <c r="GZC680" s="319"/>
      <c r="GZD680" s="17"/>
      <c r="GZE680" s="144"/>
      <c r="GZF680" s="15"/>
      <c r="GZG680" s="319"/>
      <c r="GZH680" s="118"/>
      <c r="GZI680" s="81"/>
      <c r="GZJ680" s="118"/>
      <c r="GZK680" s="283"/>
      <c r="GZL680" s="155"/>
      <c r="GZM680" s="321" t="s">
        <v>1853</v>
      </c>
      <c r="GZN680" s="70" t="s">
        <v>1206</v>
      </c>
      <c r="GZO680" s="312" t="s">
        <v>1851</v>
      </c>
      <c r="GZP680" s="319">
        <v>7.23</v>
      </c>
      <c r="GZQ680" s="319"/>
      <c r="GZR680" s="319"/>
      <c r="GZS680" s="319"/>
      <c r="GZT680" s="17"/>
      <c r="GZU680" s="144"/>
      <c r="GZV680" s="15"/>
      <c r="GZW680" s="319"/>
      <c r="GZX680" s="118"/>
      <c r="GZY680" s="81"/>
      <c r="GZZ680" s="118"/>
      <c r="HAA680" s="283"/>
      <c r="HAB680" s="155"/>
      <c r="HAC680" s="321" t="s">
        <v>1853</v>
      </c>
      <c r="HAD680" s="70" t="s">
        <v>1206</v>
      </c>
      <c r="HAE680" s="312" t="s">
        <v>1851</v>
      </c>
      <c r="HAF680" s="319">
        <v>7.23</v>
      </c>
      <c r="HAG680" s="319"/>
      <c r="HAH680" s="319"/>
      <c r="HAI680" s="319"/>
      <c r="HAJ680" s="17"/>
      <c r="HAK680" s="144"/>
      <c r="HAL680" s="15"/>
      <c r="HAM680" s="319"/>
      <c r="HAN680" s="118"/>
      <c r="HAO680" s="81"/>
      <c r="HAP680" s="118"/>
      <c r="HAQ680" s="283"/>
      <c r="HAR680" s="155"/>
      <c r="HAS680" s="321" t="s">
        <v>1853</v>
      </c>
      <c r="HAT680" s="70" t="s">
        <v>1206</v>
      </c>
      <c r="HAU680" s="312" t="s">
        <v>1851</v>
      </c>
      <c r="HAV680" s="319">
        <v>7.23</v>
      </c>
      <c r="HAW680" s="319"/>
      <c r="HAX680" s="319"/>
      <c r="HAY680" s="319"/>
      <c r="HAZ680" s="17"/>
      <c r="HBA680" s="144"/>
      <c r="HBB680" s="15"/>
      <c r="HBC680" s="319"/>
      <c r="HBD680" s="118"/>
      <c r="HBE680" s="81"/>
      <c r="HBF680" s="118"/>
      <c r="HBG680" s="283"/>
      <c r="HBH680" s="155"/>
      <c r="HBI680" s="321" t="s">
        <v>1853</v>
      </c>
      <c r="HBJ680" s="70" t="s">
        <v>1206</v>
      </c>
      <c r="HBK680" s="312" t="s">
        <v>1851</v>
      </c>
      <c r="HBL680" s="319">
        <v>7.23</v>
      </c>
      <c r="HBM680" s="319"/>
      <c r="HBN680" s="319"/>
      <c r="HBO680" s="319"/>
      <c r="HBP680" s="17"/>
      <c r="HBQ680" s="144"/>
      <c r="HBR680" s="15"/>
      <c r="HBS680" s="319"/>
      <c r="HBT680" s="118"/>
      <c r="HBU680" s="81"/>
      <c r="HBV680" s="118"/>
      <c r="HBW680" s="283"/>
      <c r="HBX680" s="155"/>
      <c r="HBY680" s="321" t="s">
        <v>1853</v>
      </c>
      <c r="HBZ680" s="70" t="s">
        <v>1206</v>
      </c>
      <c r="HCA680" s="312" t="s">
        <v>1851</v>
      </c>
      <c r="HCB680" s="319">
        <v>7.23</v>
      </c>
      <c r="HCC680" s="319"/>
      <c r="HCD680" s="319"/>
      <c r="HCE680" s="319"/>
      <c r="HCF680" s="17"/>
      <c r="HCG680" s="144"/>
      <c r="HCH680" s="15"/>
      <c r="HCI680" s="319"/>
      <c r="HCJ680" s="118"/>
      <c r="HCK680" s="81"/>
      <c r="HCL680" s="118"/>
      <c r="HCM680" s="283"/>
      <c r="HCN680" s="155"/>
      <c r="HCO680" s="321" t="s">
        <v>1853</v>
      </c>
      <c r="HCP680" s="70" t="s">
        <v>1206</v>
      </c>
      <c r="HCQ680" s="312" t="s">
        <v>1851</v>
      </c>
      <c r="HCR680" s="319">
        <v>7.23</v>
      </c>
      <c r="HCS680" s="319"/>
      <c r="HCT680" s="319"/>
      <c r="HCU680" s="319"/>
      <c r="HCV680" s="17"/>
      <c r="HCW680" s="144"/>
      <c r="HCX680" s="15"/>
      <c r="HCY680" s="319"/>
      <c r="HCZ680" s="118"/>
      <c r="HDA680" s="81"/>
      <c r="HDB680" s="118"/>
      <c r="HDC680" s="283"/>
      <c r="HDD680" s="155"/>
      <c r="HDE680" s="321" t="s">
        <v>1853</v>
      </c>
      <c r="HDF680" s="70" t="s">
        <v>1206</v>
      </c>
      <c r="HDG680" s="312" t="s">
        <v>1851</v>
      </c>
      <c r="HDH680" s="319">
        <v>7.23</v>
      </c>
      <c r="HDI680" s="319"/>
      <c r="HDJ680" s="319"/>
      <c r="HDK680" s="319"/>
      <c r="HDL680" s="17"/>
      <c r="HDM680" s="144"/>
      <c r="HDN680" s="15"/>
      <c r="HDO680" s="319"/>
      <c r="HDP680" s="118"/>
      <c r="HDQ680" s="81"/>
      <c r="HDR680" s="118"/>
      <c r="HDS680" s="283"/>
      <c r="HDT680" s="155"/>
      <c r="HDU680" s="321" t="s">
        <v>1853</v>
      </c>
      <c r="HDV680" s="70" t="s">
        <v>1206</v>
      </c>
      <c r="HDW680" s="312" t="s">
        <v>1851</v>
      </c>
      <c r="HDX680" s="319">
        <v>7.23</v>
      </c>
      <c r="HDY680" s="319"/>
      <c r="HDZ680" s="319"/>
      <c r="HEA680" s="319"/>
      <c r="HEB680" s="17"/>
      <c r="HEC680" s="144"/>
      <c r="HED680" s="15"/>
      <c r="HEE680" s="319"/>
      <c r="HEF680" s="118"/>
      <c r="HEG680" s="81"/>
      <c r="HEH680" s="118"/>
      <c r="HEI680" s="283"/>
      <c r="HEJ680" s="155"/>
      <c r="HEK680" s="321" t="s">
        <v>1853</v>
      </c>
      <c r="HEL680" s="70" t="s">
        <v>1206</v>
      </c>
      <c r="HEM680" s="312" t="s">
        <v>1851</v>
      </c>
      <c r="HEN680" s="319">
        <v>7.23</v>
      </c>
      <c r="HEO680" s="319"/>
      <c r="HEP680" s="319"/>
      <c r="HEQ680" s="319"/>
      <c r="HER680" s="17"/>
      <c r="HES680" s="144"/>
      <c r="HET680" s="15"/>
      <c r="HEU680" s="319"/>
      <c r="HEV680" s="118"/>
      <c r="HEW680" s="81"/>
      <c r="HEX680" s="118"/>
      <c r="HEY680" s="283"/>
      <c r="HEZ680" s="155"/>
      <c r="HFA680" s="321" t="s">
        <v>1853</v>
      </c>
      <c r="HFB680" s="70" t="s">
        <v>1206</v>
      </c>
      <c r="HFC680" s="312" t="s">
        <v>1851</v>
      </c>
      <c r="HFD680" s="319">
        <v>7.23</v>
      </c>
      <c r="HFE680" s="319"/>
      <c r="HFF680" s="319"/>
      <c r="HFG680" s="319"/>
      <c r="HFH680" s="17"/>
      <c r="HFI680" s="144"/>
      <c r="HFJ680" s="15"/>
      <c r="HFK680" s="319"/>
      <c r="HFL680" s="118"/>
      <c r="HFM680" s="81"/>
      <c r="HFN680" s="118"/>
      <c r="HFO680" s="283"/>
      <c r="HFP680" s="155"/>
      <c r="HFQ680" s="321" t="s">
        <v>1853</v>
      </c>
      <c r="HFR680" s="70" t="s">
        <v>1206</v>
      </c>
      <c r="HFS680" s="312" t="s">
        <v>1851</v>
      </c>
      <c r="HFT680" s="319">
        <v>7.23</v>
      </c>
      <c r="HFU680" s="319"/>
      <c r="HFV680" s="319"/>
      <c r="HFW680" s="319"/>
      <c r="HFX680" s="17"/>
      <c r="HFY680" s="144"/>
      <c r="HFZ680" s="15"/>
      <c r="HGA680" s="319"/>
      <c r="HGB680" s="118"/>
      <c r="HGC680" s="81"/>
      <c r="HGD680" s="118"/>
      <c r="HGE680" s="283"/>
      <c r="HGF680" s="155"/>
      <c r="HGG680" s="321" t="s">
        <v>1853</v>
      </c>
      <c r="HGH680" s="70" t="s">
        <v>1206</v>
      </c>
      <c r="HGI680" s="312" t="s">
        <v>1851</v>
      </c>
      <c r="HGJ680" s="319">
        <v>7.23</v>
      </c>
      <c r="HGK680" s="319"/>
      <c r="HGL680" s="319"/>
      <c r="HGM680" s="319"/>
      <c r="HGN680" s="17"/>
      <c r="HGO680" s="144"/>
      <c r="HGP680" s="15"/>
      <c r="HGQ680" s="319"/>
      <c r="HGR680" s="118"/>
      <c r="HGS680" s="81"/>
      <c r="HGT680" s="118"/>
      <c r="HGU680" s="283"/>
      <c r="HGV680" s="155"/>
      <c r="HGW680" s="321" t="s">
        <v>1853</v>
      </c>
      <c r="HGX680" s="70" t="s">
        <v>1206</v>
      </c>
      <c r="HGY680" s="312" t="s">
        <v>1851</v>
      </c>
      <c r="HGZ680" s="319">
        <v>7.23</v>
      </c>
      <c r="HHA680" s="319"/>
      <c r="HHB680" s="319"/>
      <c r="HHC680" s="319"/>
      <c r="HHD680" s="17"/>
      <c r="HHE680" s="144"/>
      <c r="HHF680" s="15"/>
      <c r="HHG680" s="319"/>
      <c r="HHH680" s="118"/>
      <c r="HHI680" s="81"/>
      <c r="HHJ680" s="118"/>
      <c r="HHK680" s="283"/>
      <c r="HHL680" s="155"/>
      <c r="HHM680" s="321" t="s">
        <v>1853</v>
      </c>
      <c r="HHN680" s="70" t="s">
        <v>1206</v>
      </c>
      <c r="HHO680" s="312" t="s">
        <v>1851</v>
      </c>
      <c r="HHP680" s="319">
        <v>7.23</v>
      </c>
      <c r="HHQ680" s="319"/>
      <c r="HHR680" s="319"/>
      <c r="HHS680" s="319"/>
      <c r="HHT680" s="17"/>
      <c r="HHU680" s="144"/>
      <c r="HHV680" s="15"/>
      <c r="HHW680" s="319"/>
      <c r="HHX680" s="118"/>
      <c r="HHY680" s="81"/>
      <c r="HHZ680" s="118"/>
      <c r="HIA680" s="283"/>
      <c r="HIB680" s="155"/>
      <c r="HIC680" s="321" t="s">
        <v>1853</v>
      </c>
      <c r="HID680" s="70" t="s">
        <v>1206</v>
      </c>
      <c r="HIE680" s="312" t="s">
        <v>1851</v>
      </c>
      <c r="HIF680" s="319">
        <v>7.23</v>
      </c>
      <c r="HIG680" s="319"/>
      <c r="HIH680" s="319"/>
      <c r="HII680" s="319"/>
      <c r="HIJ680" s="17"/>
      <c r="HIK680" s="144"/>
      <c r="HIL680" s="15"/>
      <c r="HIM680" s="319"/>
      <c r="HIN680" s="118"/>
      <c r="HIO680" s="81"/>
      <c r="HIP680" s="118"/>
      <c r="HIQ680" s="283"/>
      <c r="HIR680" s="155"/>
      <c r="HIS680" s="321" t="s">
        <v>1853</v>
      </c>
      <c r="HIT680" s="70" t="s">
        <v>1206</v>
      </c>
      <c r="HIU680" s="312" t="s">
        <v>1851</v>
      </c>
      <c r="HIV680" s="319">
        <v>7.23</v>
      </c>
      <c r="HIW680" s="319"/>
      <c r="HIX680" s="319"/>
      <c r="HIY680" s="319"/>
      <c r="HIZ680" s="17"/>
      <c r="HJA680" s="144"/>
      <c r="HJB680" s="15"/>
      <c r="HJC680" s="319"/>
      <c r="HJD680" s="118"/>
      <c r="HJE680" s="81"/>
      <c r="HJF680" s="118"/>
      <c r="HJG680" s="283"/>
      <c r="HJH680" s="155"/>
      <c r="HJI680" s="321" t="s">
        <v>1853</v>
      </c>
      <c r="HJJ680" s="70" t="s">
        <v>1206</v>
      </c>
      <c r="HJK680" s="312" t="s">
        <v>1851</v>
      </c>
      <c r="HJL680" s="319">
        <v>7.23</v>
      </c>
      <c r="HJM680" s="319"/>
      <c r="HJN680" s="319"/>
      <c r="HJO680" s="319"/>
      <c r="HJP680" s="17"/>
      <c r="HJQ680" s="144"/>
      <c r="HJR680" s="15"/>
      <c r="HJS680" s="319"/>
      <c r="HJT680" s="118"/>
      <c r="HJU680" s="81"/>
      <c r="HJV680" s="118"/>
      <c r="HJW680" s="283"/>
      <c r="HJX680" s="155"/>
      <c r="HJY680" s="321" t="s">
        <v>1853</v>
      </c>
      <c r="HJZ680" s="70" t="s">
        <v>1206</v>
      </c>
      <c r="HKA680" s="312" t="s">
        <v>1851</v>
      </c>
      <c r="HKB680" s="319">
        <v>7.23</v>
      </c>
      <c r="HKC680" s="319"/>
      <c r="HKD680" s="319"/>
      <c r="HKE680" s="319"/>
      <c r="HKF680" s="17"/>
      <c r="HKG680" s="144"/>
      <c r="HKH680" s="15"/>
      <c r="HKI680" s="319"/>
      <c r="HKJ680" s="118"/>
      <c r="HKK680" s="81"/>
      <c r="HKL680" s="118"/>
      <c r="HKM680" s="283"/>
      <c r="HKN680" s="155"/>
      <c r="HKO680" s="321" t="s">
        <v>1853</v>
      </c>
      <c r="HKP680" s="70" t="s">
        <v>1206</v>
      </c>
      <c r="HKQ680" s="312" t="s">
        <v>1851</v>
      </c>
      <c r="HKR680" s="319">
        <v>7.23</v>
      </c>
      <c r="HKS680" s="319"/>
      <c r="HKT680" s="319"/>
      <c r="HKU680" s="319"/>
      <c r="HKV680" s="17"/>
      <c r="HKW680" s="144"/>
      <c r="HKX680" s="15"/>
      <c r="HKY680" s="319"/>
      <c r="HKZ680" s="118"/>
      <c r="HLA680" s="81"/>
      <c r="HLB680" s="118"/>
      <c r="HLC680" s="283"/>
      <c r="HLD680" s="155"/>
      <c r="HLE680" s="321" t="s">
        <v>1853</v>
      </c>
      <c r="HLF680" s="70" t="s">
        <v>1206</v>
      </c>
      <c r="HLG680" s="312" t="s">
        <v>1851</v>
      </c>
      <c r="HLH680" s="319">
        <v>7.23</v>
      </c>
      <c r="HLI680" s="319"/>
      <c r="HLJ680" s="319"/>
      <c r="HLK680" s="319"/>
      <c r="HLL680" s="17"/>
      <c r="HLM680" s="144"/>
      <c r="HLN680" s="15"/>
      <c r="HLO680" s="319"/>
      <c r="HLP680" s="118"/>
      <c r="HLQ680" s="81"/>
      <c r="HLR680" s="118"/>
      <c r="HLS680" s="283"/>
      <c r="HLT680" s="155"/>
      <c r="HLU680" s="321" t="s">
        <v>1853</v>
      </c>
      <c r="HLV680" s="70" t="s">
        <v>1206</v>
      </c>
      <c r="HLW680" s="312" t="s">
        <v>1851</v>
      </c>
      <c r="HLX680" s="319">
        <v>7.23</v>
      </c>
      <c r="HLY680" s="319"/>
      <c r="HLZ680" s="319"/>
      <c r="HMA680" s="319"/>
      <c r="HMB680" s="17"/>
      <c r="HMC680" s="144"/>
      <c r="HMD680" s="15"/>
      <c r="HME680" s="319"/>
      <c r="HMF680" s="118"/>
      <c r="HMG680" s="81"/>
      <c r="HMH680" s="118"/>
      <c r="HMI680" s="283"/>
      <c r="HMJ680" s="155"/>
      <c r="HMK680" s="321" t="s">
        <v>1853</v>
      </c>
      <c r="HML680" s="70" t="s">
        <v>1206</v>
      </c>
      <c r="HMM680" s="312" t="s">
        <v>1851</v>
      </c>
      <c r="HMN680" s="319">
        <v>7.23</v>
      </c>
      <c r="HMO680" s="319"/>
      <c r="HMP680" s="319"/>
      <c r="HMQ680" s="319"/>
      <c r="HMR680" s="17"/>
      <c r="HMS680" s="144"/>
      <c r="HMT680" s="15"/>
      <c r="HMU680" s="319"/>
      <c r="HMV680" s="118"/>
      <c r="HMW680" s="81"/>
      <c r="HMX680" s="118"/>
      <c r="HMY680" s="283"/>
      <c r="HMZ680" s="155"/>
      <c r="HNA680" s="321" t="s">
        <v>1853</v>
      </c>
      <c r="HNB680" s="70" t="s">
        <v>1206</v>
      </c>
      <c r="HNC680" s="312" t="s">
        <v>1851</v>
      </c>
      <c r="HND680" s="319">
        <v>7.23</v>
      </c>
      <c r="HNE680" s="319"/>
      <c r="HNF680" s="319"/>
      <c r="HNG680" s="319"/>
      <c r="HNH680" s="17"/>
      <c r="HNI680" s="144"/>
      <c r="HNJ680" s="15"/>
      <c r="HNK680" s="319"/>
      <c r="HNL680" s="118"/>
      <c r="HNM680" s="81"/>
      <c r="HNN680" s="118"/>
      <c r="HNO680" s="283"/>
      <c r="HNP680" s="155"/>
      <c r="HNQ680" s="321" t="s">
        <v>1853</v>
      </c>
      <c r="HNR680" s="70" t="s">
        <v>1206</v>
      </c>
      <c r="HNS680" s="312" t="s">
        <v>1851</v>
      </c>
      <c r="HNT680" s="319">
        <v>7.23</v>
      </c>
      <c r="HNU680" s="319"/>
      <c r="HNV680" s="319"/>
      <c r="HNW680" s="319"/>
      <c r="HNX680" s="17"/>
      <c r="HNY680" s="144"/>
      <c r="HNZ680" s="15"/>
      <c r="HOA680" s="319"/>
      <c r="HOB680" s="118"/>
      <c r="HOC680" s="81"/>
      <c r="HOD680" s="118"/>
      <c r="HOE680" s="283"/>
      <c r="HOF680" s="155"/>
      <c r="HOG680" s="321" t="s">
        <v>1853</v>
      </c>
      <c r="HOH680" s="70" t="s">
        <v>1206</v>
      </c>
      <c r="HOI680" s="312" t="s">
        <v>1851</v>
      </c>
      <c r="HOJ680" s="319">
        <v>7.23</v>
      </c>
      <c r="HOK680" s="319"/>
      <c r="HOL680" s="319"/>
      <c r="HOM680" s="319"/>
      <c r="HON680" s="17"/>
      <c r="HOO680" s="144"/>
      <c r="HOP680" s="15"/>
      <c r="HOQ680" s="319"/>
      <c r="HOR680" s="118"/>
      <c r="HOS680" s="81"/>
      <c r="HOT680" s="118"/>
      <c r="HOU680" s="283"/>
      <c r="HOV680" s="155"/>
      <c r="HOW680" s="321" t="s">
        <v>1853</v>
      </c>
      <c r="HOX680" s="70" t="s">
        <v>1206</v>
      </c>
      <c r="HOY680" s="312" t="s">
        <v>1851</v>
      </c>
      <c r="HOZ680" s="319">
        <v>7.23</v>
      </c>
      <c r="HPA680" s="319"/>
      <c r="HPB680" s="319"/>
      <c r="HPC680" s="319"/>
      <c r="HPD680" s="17"/>
      <c r="HPE680" s="144"/>
      <c r="HPF680" s="15"/>
      <c r="HPG680" s="319"/>
      <c r="HPH680" s="118"/>
      <c r="HPI680" s="81"/>
      <c r="HPJ680" s="118"/>
      <c r="HPK680" s="283"/>
      <c r="HPL680" s="155"/>
      <c r="HPM680" s="321" t="s">
        <v>1853</v>
      </c>
      <c r="HPN680" s="70" t="s">
        <v>1206</v>
      </c>
      <c r="HPO680" s="312" t="s">
        <v>1851</v>
      </c>
      <c r="HPP680" s="319">
        <v>7.23</v>
      </c>
      <c r="HPQ680" s="319"/>
      <c r="HPR680" s="319"/>
      <c r="HPS680" s="319"/>
      <c r="HPT680" s="17"/>
      <c r="HPU680" s="144"/>
      <c r="HPV680" s="15"/>
      <c r="HPW680" s="319"/>
      <c r="HPX680" s="118"/>
      <c r="HPY680" s="81"/>
      <c r="HPZ680" s="118"/>
      <c r="HQA680" s="283"/>
      <c r="HQB680" s="155"/>
      <c r="HQC680" s="321" t="s">
        <v>1853</v>
      </c>
      <c r="HQD680" s="70" t="s">
        <v>1206</v>
      </c>
      <c r="HQE680" s="312" t="s">
        <v>1851</v>
      </c>
      <c r="HQF680" s="319">
        <v>7.23</v>
      </c>
      <c r="HQG680" s="319"/>
      <c r="HQH680" s="319"/>
      <c r="HQI680" s="319"/>
      <c r="HQJ680" s="17"/>
      <c r="HQK680" s="144"/>
      <c r="HQL680" s="15"/>
      <c r="HQM680" s="319"/>
      <c r="HQN680" s="118"/>
      <c r="HQO680" s="81"/>
      <c r="HQP680" s="118"/>
      <c r="HQQ680" s="283"/>
      <c r="HQR680" s="155"/>
      <c r="HQS680" s="321" t="s">
        <v>1853</v>
      </c>
      <c r="HQT680" s="70" t="s">
        <v>1206</v>
      </c>
      <c r="HQU680" s="312" t="s">
        <v>1851</v>
      </c>
      <c r="HQV680" s="319">
        <v>7.23</v>
      </c>
      <c r="HQW680" s="319"/>
      <c r="HQX680" s="319"/>
      <c r="HQY680" s="319"/>
      <c r="HQZ680" s="17"/>
      <c r="HRA680" s="144"/>
      <c r="HRB680" s="15"/>
      <c r="HRC680" s="319"/>
      <c r="HRD680" s="118"/>
      <c r="HRE680" s="81"/>
      <c r="HRF680" s="118"/>
      <c r="HRG680" s="283"/>
      <c r="HRH680" s="155"/>
      <c r="HRI680" s="321" t="s">
        <v>1853</v>
      </c>
      <c r="HRJ680" s="70" t="s">
        <v>1206</v>
      </c>
      <c r="HRK680" s="312" t="s">
        <v>1851</v>
      </c>
      <c r="HRL680" s="319">
        <v>7.23</v>
      </c>
      <c r="HRM680" s="319"/>
      <c r="HRN680" s="319"/>
      <c r="HRO680" s="319"/>
      <c r="HRP680" s="17"/>
      <c r="HRQ680" s="144"/>
      <c r="HRR680" s="15"/>
      <c r="HRS680" s="319"/>
      <c r="HRT680" s="118"/>
      <c r="HRU680" s="81"/>
      <c r="HRV680" s="118"/>
      <c r="HRW680" s="283"/>
      <c r="HRX680" s="155"/>
      <c r="HRY680" s="321" t="s">
        <v>1853</v>
      </c>
      <c r="HRZ680" s="70" t="s">
        <v>1206</v>
      </c>
      <c r="HSA680" s="312" t="s">
        <v>1851</v>
      </c>
      <c r="HSB680" s="319">
        <v>7.23</v>
      </c>
      <c r="HSC680" s="319"/>
      <c r="HSD680" s="319"/>
      <c r="HSE680" s="319"/>
      <c r="HSF680" s="17"/>
      <c r="HSG680" s="144"/>
      <c r="HSH680" s="15"/>
      <c r="HSI680" s="319"/>
      <c r="HSJ680" s="118"/>
      <c r="HSK680" s="81"/>
      <c r="HSL680" s="118"/>
      <c r="HSM680" s="283"/>
      <c r="HSN680" s="155"/>
      <c r="HSO680" s="321" t="s">
        <v>1853</v>
      </c>
      <c r="HSP680" s="70" t="s">
        <v>1206</v>
      </c>
      <c r="HSQ680" s="312" t="s">
        <v>1851</v>
      </c>
      <c r="HSR680" s="319">
        <v>7.23</v>
      </c>
      <c r="HSS680" s="319"/>
      <c r="HST680" s="319"/>
      <c r="HSU680" s="319"/>
      <c r="HSV680" s="17"/>
      <c r="HSW680" s="144"/>
      <c r="HSX680" s="15"/>
      <c r="HSY680" s="319"/>
      <c r="HSZ680" s="118"/>
      <c r="HTA680" s="81"/>
      <c r="HTB680" s="118"/>
      <c r="HTC680" s="283"/>
      <c r="HTD680" s="155"/>
      <c r="HTE680" s="321" t="s">
        <v>1853</v>
      </c>
      <c r="HTF680" s="70" t="s">
        <v>1206</v>
      </c>
      <c r="HTG680" s="312" t="s">
        <v>1851</v>
      </c>
      <c r="HTH680" s="319">
        <v>7.23</v>
      </c>
      <c r="HTI680" s="319"/>
      <c r="HTJ680" s="319"/>
      <c r="HTK680" s="319"/>
      <c r="HTL680" s="17"/>
      <c r="HTM680" s="144"/>
      <c r="HTN680" s="15"/>
      <c r="HTO680" s="319"/>
      <c r="HTP680" s="118"/>
      <c r="HTQ680" s="81"/>
      <c r="HTR680" s="118"/>
      <c r="HTS680" s="283"/>
      <c r="HTT680" s="155"/>
      <c r="HTU680" s="321" t="s">
        <v>1853</v>
      </c>
      <c r="HTV680" s="70" t="s">
        <v>1206</v>
      </c>
      <c r="HTW680" s="312" t="s">
        <v>1851</v>
      </c>
      <c r="HTX680" s="319">
        <v>7.23</v>
      </c>
      <c r="HTY680" s="319"/>
      <c r="HTZ680" s="319"/>
      <c r="HUA680" s="319"/>
      <c r="HUB680" s="17"/>
      <c r="HUC680" s="144"/>
      <c r="HUD680" s="15"/>
      <c r="HUE680" s="319"/>
      <c r="HUF680" s="118"/>
      <c r="HUG680" s="81"/>
      <c r="HUH680" s="118"/>
      <c r="HUI680" s="283"/>
      <c r="HUJ680" s="155"/>
      <c r="HUK680" s="321" t="s">
        <v>1853</v>
      </c>
      <c r="HUL680" s="70" t="s">
        <v>1206</v>
      </c>
      <c r="HUM680" s="312" t="s">
        <v>1851</v>
      </c>
      <c r="HUN680" s="319">
        <v>7.23</v>
      </c>
      <c r="HUO680" s="319"/>
      <c r="HUP680" s="319"/>
      <c r="HUQ680" s="319"/>
      <c r="HUR680" s="17"/>
      <c r="HUS680" s="144"/>
      <c r="HUT680" s="15"/>
      <c r="HUU680" s="319"/>
      <c r="HUV680" s="118"/>
      <c r="HUW680" s="81"/>
      <c r="HUX680" s="118"/>
      <c r="HUY680" s="283"/>
      <c r="HUZ680" s="155"/>
      <c r="HVA680" s="321" t="s">
        <v>1853</v>
      </c>
      <c r="HVB680" s="70" t="s">
        <v>1206</v>
      </c>
      <c r="HVC680" s="312" t="s">
        <v>1851</v>
      </c>
      <c r="HVD680" s="319">
        <v>7.23</v>
      </c>
      <c r="HVE680" s="319"/>
      <c r="HVF680" s="319"/>
      <c r="HVG680" s="319"/>
      <c r="HVH680" s="17"/>
      <c r="HVI680" s="144"/>
      <c r="HVJ680" s="15"/>
      <c r="HVK680" s="319"/>
      <c r="HVL680" s="118"/>
      <c r="HVM680" s="81"/>
      <c r="HVN680" s="118"/>
      <c r="HVO680" s="283"/>
      <c r="HVP680" s="155"/>
      <c r="HVQ680" s="321" t="s">
        <v>1853</v>
      </c>
      <c r="HVR680" s="70" t="s">
        <v>1206</v>
      </c>
      <c r="HVS680" s="312" t="s">
        <v>1851</v>
      </c>
      <c r="HVT680" s="319">
        <v>7.23</v>
      </c>
      <c r="HVU680" s="319"/>
      <c r="HVV680" s="319"/>
      <c r="HVW680" s="319"/>
      <c r="HVX680" s="17"/>
      <c r="HVY680" s="144"/>
      <c r="HVZ680" s="15"/>
      <c r="HWA680" s="319"/>
      <c r="HWB680" s="118"/>
      <c r="HWC680" s="81"/>
      <c r="HWD680" s="118"/>
      <c r="HWE680" s="283"/>
      <c r="HWF680" s="155"/>
      <c r="HWG680" s="321" t="s">
        <v>1853</v>
      </c>
      <c r="HWH680" s="70" t="s">
        <v>1206</v>
      </c>
      <c r="HWI680" s="312" t="s">
        <v>1851</v>
      </c>
      <c r="HWJ680" s="319">
        <v>7.23</v>
      </c>
      <c r="HWK680" s="319"/>
      <c r="HWL680" s="319"/>
      <c r="HWM680" s="319"/>
      <c r="HWN680" s="17"/>
      <c r="HWO680" s="144"/>
      <c r="HWP680" s="15"/>
      <c r="HWQ680" s="319"/>
      <c r="HWR680" s="118"/>
      <c r="HWS680" s="81"/>
      <c r="HWT680" s="118"/>
      <c r="HWU680" s="283"/>
      <c r="HWV680" s="155"/>
      <c r="HWW680" s="321" t="s">
        <v>1853</v>
      </c>
      <c r="HWX680" s="70" t="s">
        <v>1206</v>
      </c>
      <c r="HWY680" s="312" t="s">
        <v>1851</v>
      </c>
      <c r="HWZ680" s="319">
        <v>7.23</v>
      </c>
      <c r="HXA680" s="319"/>
      <c r="HXB680" s="319"/>
      <c r="HXC680" s="319"/>
      <c r="HXD680" s="17"/>
      <c r="HXE680" s="144"/>
      <c r="HXF680" s="15"/>
      <c r="HXG680" s="319"/>
      <c r="HXH680" s="118"/>
      <c r="HXI680" s="81"/>
      <c r="HXJ680" s="118"/>
      <c r="HXK680" s="283"/>
      <c r="HXL680" s="155"/>
      <c r="HXM680" s="321" t="s">
        <v>1853</v>
      </c>
      <c r="HXN680" s="70" t="s">
        <v>1206</v>
      </c>
      <c r="HXO680" s="312" t="s">
        <v>1851</v>
      </c>
      <c r="HXP680" s="319">
        <v>7.23</v>
      </c>
      <c r="HXQ680" s="319"/>
      <c r="HXR680" s="319"/>
      <c r="HXS680" s="319"/>
      <c r="HXT680" s="17"/>
      <c r="HXU680" s="144"/>
      <c r="HXV680" s="15"/>
      <c r="HXW680" s="319"/>
      <c r="HXX680" s="118"/>
      <c r="HXY680" s="81"/>
      <c r="HXZ680" s="118"/>
      <c r="HYA680" s="283"/>
      <c r="HYB680" s="155"/>
      <c r="HYC680" s="321" t="s">
        <v>1853</v>
      </c>
      <c r="HYD680" s="70" t="s">
        <v>1206</v>
      </c>
      <c r="HYE680" s="312" t="s">
        <v>1851</v>
      </c>
      <c r="HYF680" s="319">
        <v>7.23</v>
      </c>
      <c r="HYG680" s="319"/>
      <c r="HYH680" s="319"/>
      <c r="HYI680" s="319"/>
      <c r="HYJ680" s="17"/>
      <c r="HYK680" s="144"/>
      <c r="HYL680" s="15"/>
      <c r="HYM680" s="319"/>
      <c r="HYN680" s="118"/>
      <c r="HYO680" s="81"/>
      <c r="HYP680" s="118"/>
      <c r="HYQ680" s="283"/>
      <c r="HYR680" s="155"/>
      <c r="HYS680" s="321" t="s">
        <v>1853</v>
      </c>
      <c r="HYT680" s="70" t="s">
        <v>1206</v>
      </c>
      <c r="HYU680" s="312" t="s">
        <v>1851</v>
      </c>
      <c r="HYV680" s="319">
        <v>7.23</v>
      </c>
      <c r="HYW680" s="319"/>
      <c r="HYX680" s="319"/>
      <c r="HYY680" s="319"/>
      <c r="HYZ680" s="17"/>
      <c r="HZA680" s="144"/>
      <c r="HZB680" s="15"/>
      <c r="HZC680" s="319"/>
      <c r="HZD680" s="118"/>
      <c r="HZE680" s="81"/>
      <c r="HZF680" s="118"/>
      <c r="HZG680" s="283"/>
      <c r="HZH680" s="155"/>
      <c r="HZI680" s="321" t="s">
        <v>1853</v>
      </c>
      <c r="HZJ680" s="70" t="s">
        <v>1206</v>
      </c>
      <c r="HZK680" s="312" t="s">
        <v>1851</v>
      </c>
      <c r="HZL680" s="319">
        <v>7.23</v>
      </c>
      <c r="HZM680" s="319"/>
      <c r="HZN680" s="319"/>
      <c r="HZO680" s="319"/>
      <c r="HZP680" s="17"/>
      <c r="HZQ680" s="144"/>
      <c r="HZR680" s="15"/>
      <c r="HZS680" s="319"/>
      <c r="HZT680" s="118"/>
      <c r="HZU680" s="81"/>
      <c r="HZV680" s="118"/>
      <c r="HZW680" s="283"/>
      <c r="HZX680" s="155"/>
      <c r="HZY680" s="321" t="s">
        <v>1853</v>
      </c>
      <c r="HZZ680" s="70" t="s">
        <v>1206</v>
      </c>
      <c r="IAA680" s="312" t="s">
        <v>1851</v>
      </c>
      <c r="IAB680" s="319">
        <v>7.23</v>
      </c>
      <c r="IAC680" s="319"/>
      <c r="IAD680" s="319"/>
      <c r="IAE680" s="319"/>
      <c r="IAF680" s="17"/>
      <c r="IAG680" s="144"/>
      <c r="IAH680" s="15"/>
      <c r="IAI680" s="319"/>
      <c r="IAJ680" s="118"/>
      <c r="IAK680" s="81"/>
      <c r="IAL680" s="118"/>
      <c r="IAM680" s="283"/>
      <c r="IAN680" s="155"/>
      <c r="IAO680" s="321" t="s">
        <v>1853</v>
      </c>
      <c r="IAP680" s="70" t="s">
        <v>1206</v>
      </c>
      <c r="IAQ680" s="312" t="s">
        <v>1851</v>
      </c>
      <c r="IAR680" s="319">
        <v>7.23</v>
      </c>
      <c r="IAS680" s="319"/>
      <c r="IAT680" s="319"/>
      <c r="IAU680" s="319"/>
      <c r="IAV680" s="17"/>
      <c r="IAW680" s="144"/>
      <c r="IAX680" s="15"/>
      <c r="IAY680" s="319"/>
      <c r="IAZ680" s="118"/>
      <c r="IBA680" s="81"/>
      <c r="IBB680" s="118"/>
      <c r="IBC680" s="283"/>
      <c r="IBD680" s="155"/>
      <c r="IBE680" s="321" t="s">
        <v>1853</v>
      </c>
      <c r="IBF680" s="70" t="s">
        <v>1206</v>
      </c>
      <c r="IBG680" s="312" t="s">
        <v>1851</v>
      </c>
      <c r="IBH680" s="319">
        <v>7.23</v>
      </c>
      <c r="IBI680" s="319"/>
      <c r="IBJ680" s="319"/>
      <c r="IBK680" s="319"/>
      <c r="IBL680" s="17"/>
      <c r="IBM680" s="144"/>
      <c r="IBN680" s="15"/>
      <c r="IBO680" s="319"/>
      <c r="IBP680" s="118"/>
      <c r="IBQ680" s="81"/>
      <c r="IBR680" s="118"/>
      <c r="IBS680" s="283"/>
      <c r="IBT680" s="155"/>
      <c r="IBU680" s="321" t="s">
        <v>1853</v>
      </c>
      <c r="IBV680" s="70" t="s">
        <v>1206</v>
      </c>
      <c r="IBW680" s="312" t="s">
        <v>1851</v>
      </c>
      <c r="IBX680" s="319">
        <v>7.23</v>
      </c>
      <c r="IBY680" s="319"/>
      <c r="IBZ680" s="319"/>
      <c r="ICA680" s="319"/>
      <c r="ICB680" s="17"/>
      <c r="ICC680" s="144"/>
      <c r="ICD680" s="15"/>
      <c r="ICE680" s="319"/>
      <c r="ICF680" s="118"/>
      <c r="ICG680" s="81"/>
      <c r="ICH680" s="118"/>
      <c r="ICI680" s="283"/>
      <c r="ICJ680" s="155"/>
      <c r="ICK680" s="321" t="s">
        <v>1853</v>
      </c>
      <c r="ICL680" s="70" t="s">
        <v>1206</v>
      </c>
      <c r="ICM680" s="312" t="s">
        <v>1851</v>
      </c>
      <c r="ICN680" s="319">
        <v>7.23</v>
      </c>
      <c r="ICO680" s="319"/>
      <c r="ICP680" s="319"/>
      <c r="ICQ680" s="319"/>
      <c r="ICR680" s="17"/>
      <c r="ICS680" s="144"/>
      <c r="ICT680" s="15"/>
      <c r="ICU680" s="319"/>
      <c r="ICV680" s="118"/>
      <c r="ICW680" s="81"/>
      <c r="ICX680" s="118"/>
      <c r="ICY680" s="283"/>
      <c r="ICZ680" s="155"/>
      <c r="IDA680" s="321" t="s">
        <v>1853</v>
      </c>
      <c r="IDB680" s="70" t="s">
        <v>1206</v>
      </c>
      <c r="IDC680" s="312" t="s">
        <v>1851</v>
      </c>
      <c r="IDD680" s="319">
        <v>7.23</v>
      </c>
      <c r="IDE680" s="319"/>
      <c r="IDF680" s="319"/>
      <c r="IDG680" s="319"/>
      <c r="IDH680" s="17"/>
      <c r="IDI680" s="144"/>
      <c r="IDJ680" s="15"/>
      <c r="IDK680" s="319"/>
      <c r="IDL680" s="118"/>
      <c r="IDM680" s="81"/>
      <c r="IDN680" s="118"/>
      <c r="IDO680" s="283"/>
      <c r="IDP680" s="155"/>
      <c r="IDQ680" s="321" t="s">
        <v>1853</v>
      </c>
      <c r="IDR680" s="70" t="s">
        <v>1206</v>
      </c>
      <c r="IDS680" s="312" t="s">
        <v>1851</v>
      </c>
      <c r="IDT680" s="319">
        <v>7.23</v>
      </c>
      <c r="IDU680" s="319"/>
      <c r="IDV680" s="319"/>
      <c r="IDW680" s="319"/>
      <c r="IDX680" s="17"/>
      <c r="IDY680" s="144"/>
      <c r="IDZ680" s="15"/>
      <c r="IEA680" s="319"/>
      <c r="IEB680" s="118"/>
      <c r="IEC680" s="81"/>
      <c r="IED680" s="118"/>
      <c r="IEE680" s="283"/>
      <c r="IEF680" s="155"/>
      <c r="IEG680" s="321" t="s">
        <v>1853</v>
      </c>
      <c r="IEH680" s="70" t="s">
        <v>1206</v>
      </c>
      <c r="IEI680" s="312" t="s">
        <v>1851</v>
      </c>
      <c r="IEJ680" s="319">
        <v>7.23</v>
      </c>
      <c r="IEK680" s="319"/>
      <c r="IEL680" s="319"/>
      <c r="IEM680" s="319"/>
      <c r="IEN680" s="17"/>
      <c r="IEO680" s="144"/>
      <c r="IEP680" s="15"/>
      <c r="IEQ680" s="319"/>
      <c r="IER680" s="118"/>
      <c r="IES680" s="81"/>
      <c r="IET680" s="118"/>
      <c r="IEU680" s="283"/>
      <c r="IEV680" s="155"/>
      <c r="IEW680" s="321" t="s">
        <v>1853</v>
      </c>
      <c r="IEX680" s="70" t="s">
        <v>1206</v>
      </c>
      <c r="IEY680" s="312" t="s">
        <v>1851</v>
      </c>
      <c r="IEZ680" s="319">
        <v>7.23</v>
      </c>
      <c r="IFA680" s="319"/>
      <c r="IFB680" s="319"/>
      <c r="IFC680" s="319"/>
      <c r="IFD680" s="17"/>
      <c r="IFE680" s="144"/>
      <c r="IFF680" s="15"/>
      <c r="IFG680" s="319"/>
      <c r="IFH680" s="118"/>
      <c r="IFI680" s="81"/>
      <c r="IFJ680" s="118"/>
      <c r="IFK680" s="283"/>
      <c r="IFL680" s="155"/>
      <c r="IFM680" s="321" t="s">
        <v>1853</v>
      </c>
      <c r="IFN680" s="70" t="s">
        <v>1206</v>
      </c>
      <c r="IFO680" s="312" t="s">
        <v>1851</v>
      </c>
      <c r="IFP680" s="319">
        <v>7.23</v>
      </c>
      <c r="IFQ680" s="319"/>
      <c r="IFR680" s="319"/>
      <c r="IFS680" s="319"/>
      <c r="IFT680" s="17"/>
      <c r="IFU680" s="144"/>
      <c r="IFV680" s="15"/>
      <c r="IFW680" s="319"/>
      <c r="IFX680" s="118"/>
      <c r="IFY680" s="81"/>
      <c r="IFZ680" s="118"/>
      <c r="IGA680" s="283"/>
      <c r="IGB680" s="155"/>
      <c r="IGC680" s="321" t="s">
        <v>1853</v>
      </c>
      <c r="IGD680" s="70" t="s">
        <v>1206</v>
      </c>
      <c r="IGE680" s="312" t="s">
        <v>1851</v>
      </c>
      <c r="IGF680" s="319">
        <v>7.23</v>
      </c>
      <c r="IGG680" s="319"/>
      <c r="IGH680" s="319"/>
      <c r="IGI680" s="319"/>
      <c r="IGJ680" s="17"/>
      <c r="IGK680" s="144"/>
      <c r="IGL680" s="15"/>
      <c r="IGM680" s="319"/>
      <c r="IGN680" s="118"/>
      <c r="IGO680" s="81"/>
      <c r="IGP680" s="118"/>
      <c r="IGQ680" s="283"/>
      <c r="IGR680" s="155"/>
      <c r="IGS680" s="321" t="s">
        <v>1853</v>
      </c>
      <c r="IGT680" s="70" t="s">
        <v>1206</v>
      </c>
      <c r="IGU680" s="312" t="s">
        <v>1851</v>
      </c>
      <c r="IGV680" s="319">
        <v>7.23</v>
      </c>
      <c r="IGW680" s="319"/>
      <c r="IGX680" s="319"/>
      <c r="IGY680" s="319"/>
      <c r="IGZ680" s="17"/>
      <c r="IHA680" s="144"/>
      <c r="IHB680" s="15"/>
      <c r="IHC680" s="319"/>
      <c r="IHD680" s="118"/>
      <c r="IHE680" s="81"/>
      <c r="IHF680" s="118"/>
      <c r="IHG680" s="283"/>
      <c r="IHH680" s="155"/>
      <c r="IHI680" s="321" t="s">
        <v>1853</v>
      </c>
      <c r="IHJ680" s="70" t="s">
        <v>1206</v>
      </c>
      <c r="IHK680" s="312" t="s">
        <v>1851</v>
      </c>
      <c r="IHL680" s="319">
        <v>7.23</v>
      </c>
      <c r="IHM680" s="319"/>
      <c r="IHN680" s="319"/>
      <c r="IHO680" s="319"/>
      <c r="IHP680" s="17"/>
      <c r="IHQ680" s="144"/>
      <c r="IHR680" s="15"/>
      <c r="IHS680" s="319"/>
      <c r="IHT680" s="118"/>
      <c r="IHU680" s="81"/>
      <c r="IHV680" s="118"/>
      <c r="IHW680" s="283"/>
      <c r="IHX680" s="155"/>
      <c r="IHY680" s="321" t="s">
        <v>1853</v>
      </c>
      <c r="IHZ680" s="70" t="s">
        <v>1206</v>
      </c>
      <c r="IIA680" s="312" t="s">
        <v>1851</v>
      </c>
      <c r="IIB680" s="319">
        <v>7.23</v>
      </c>
      <c r="IIC680" s="319"/>
      <c r="IID680" s="319"/>
      <c r="IIE680" s="319"/>
      <c r="IIF680" s="17"/>
      <c r="IIG680" s="144"/>
      <c r="IIH680" s="15"/>
      <c r="III680" s="319"/>
      <c r="IIJ680" s="118"/>
      <c r="IIK680" s="81"/>
      <c r="IIL680" s="118"/>
      <c r="IIM680" s="283"/>
      <c r="IIN680" s="155"/>
      <c r="IIO680" s="321" t="s">
        <v>1853</v>
      </c>
      <c r="IIP680" s="70" t="s">
        <v>1206</v>
      </c>
      <c r="IIQ680" s="312" t="s">
        <v>1851</v>
      </c>
      <c r="IIR680" s="319">
        <v>7.23</v>
      </c>
      <c r="IIS680" s="319"/>
      <c r="IIT680" s="319"/>
      <c r="IIU680" s="319"/>
      <c r="IIV680" s="17"/>
      <c r="IIW680" s="144"/>
      <c r="IIX680" s="15"/>
      <c r="IIY680" s="319"/>
      <c r="IIZ680" s="118"/>
      <c r="IJA680" s="81"/>
      <c r="IJB680" s="118"/>
      <c r="IJC680" s="283"/>
      <c r="IJD680" s="155"/>
      <c r="IJE680" s="321" t="s">
        <v>1853</v>
      </c>
      <c r="IJF680" s="70" t="s">
        <v>1206</v>
      </c>
      <c r="IJG680" s="312" t="s">
        <v>1851</v>
      </c>
      <c r="IJH680" s="319">
        <v>7.23</v>
      </c>
      <c r="IJI680" s="319"/>
      <c r="IJJ680" s="319"/>
      <c r="IJK680" s="319"/>
      <c r="IJL680" s="17"/>
      <c r="IJM680" s="144"/>
      <c r="IJN680" s="15"/>
      <c r="IJO680" s="319"/>
      <c r="IJP680" s="118"/>
      <c r="IJQ680" s="81"/>
      <c r="IJR680" s="118"/>
      <c r="IJS680" s="283"/>
      <c r="IJT680" s="155"/>
      <c r="IJU680" s="321" t="s">
        <v>1853</v>
      </c>
      <c r="IJV680" s="70" t="s">
        <v>1206</v>
      </c>
      <c r="IJW680" s="312" t="s">
        <v>1851</v>
      </c>
      <c r="IJX680" s="319">
        <v>7.23</v>
      </c>
      <c r="IJY680" s="319"/>
      <c r="IJZ680" s="319"/>
      <c r="IKA680" s="319"/>
      <c r="IKB680" s="17"/>
      <c r="IKC680" s="144"/>
      <c r="IKD680" s="15"/>
      <c r="IKE680" s="319"/>
      <c r="IKF680" s="118"/>
      <c r="IKG680" s="81"/>
      <c r="IKH680" s="118"/>
      <c r="IKI680" s="283"/>
      <c r="IKJ680" s="155"/>
      <c r="IKK680" s="321" t="s">
        <v>1853</v>
      </c>
      <c r="IKL680" s="70" t="s">
        <v>1206</v>
      </c>
      <c r="IKM680" s="312" t="s">
        <v>1851</v>
      </c>
      <c r="IKN680" s="319">
        <v>7.23</v>
      </c>
      <c r="IKO680" s="319"/>
      <c r="IKP680" s="319"/>
      <c r="IKQ680" s="319"/>
      <c r="IKR680" s="17"/>
      <c r="IKS680" s="144"/>
      <c r="IKT680" s="15"/>
      <c r="IKU680" s="319"/>
      <c r="IKV680" s="118"/>
      <c r="IKW680" s="81"/>
      <c r="IKX680" s="118"/>
      <c r="IKY680" s="283"/>
      <c r="IKZ680" s="155"/>
      <c r="ILA680" s="321" t="s">
        <v>1853</v>
      </c>
      <c r="ILB680" s="70" t="s">
        <v>1206</v>
      </c>
      <c r="ILC680" s="312" t="s">
        <v>1851</v>
      </c>
      <c r="ILD680" s="319">
        <v>7.23</v>
      </c>
      <c r="ILE680" s="319"/>
      <c r="ILF680" s="319"/>
      <c r="ILG680" s="319"/>
      <c r="ILH680" s="17"/>
      <c r="ILI680" s="144"/>
      <c r="ILJ680" s="15"/>
      <c r="ILK680" s="319"/>
      <c r="ILL680" s="118"/>
      <c r="ILM680" s="81"/>
      <c r="ILN680" s="118"/>
      <c r="ILO680" s="283"/>
      <c r="ILP680" s="155"/>
      <c r="ILQ680" s="321" t="s">
        <v>1853</v>
      </c>
      <c r="ILR680" s="70" t="s">
        <v>1206</v>
      </c>
      <c r="ILS680" s="312" t="s">
        <v>1851</v>
      </c>
      <c r="ILT680" s="319">
        <v>7.23</v>
      </c>
      <c r="ILU680" s="319"/>
      <c r="ILV680" s="319"/>
      <c r="ILW680" s="319"/>
      <c r="ILX680" s="17"/>
      <c r="ILY680" s="144"/>
      <c r="ILZ680" s="15"/>
      <c r="IMA680" s="319"/>
      <c r="IMB680" s="118"/>
      <c r="IMC680" s="81"/>
      <c r="IMD680" s="118"/>
      <c r="IME680" s="283"/>
      <c r="IMF680" s="155"/>
      <c r="IMG680" s="321" t="s">
        <v>1853</v>
      </c>
      <c r="IMH680" s="70" t="s">
        <v>1206</v>
      </c>
      <c r="IMI680" s="312" t="s">
        <v>1851</v>
      </c>
      <c r="IMJ680" s="319">
        <v>7.23</v>
      </c>
      <c r="IMK680" s="319"/>
      <c r="IML680" s="319"/>
      <c r="IMM680" s="319"/>
      <c r="IMN680" s="17"/>
      <c r="IMO680" s="144"/>
      <c r="IMP680" s="15"/>
      <c r="IMQ680" s="319"/>
      <c r="IMR680" s="118"/>
      <c r="IMS680" s="81"/>
      <c r="IMT680" s="118"/>
      <c r="IMU680" s="283"/>
      <c r="IMV680" s="155"/>
      <c r="IMW680" s="321" t="s">
        <v>1853</v>
      </c>
      <c r="IMX680" s="70" t="s">
        <v>1206</v>
      </c>
      <c r="IMY680" s="312" t="s">
        <v>1851</v>
      </c>
      <c r="IMZ680" s="319">
        <v>7.23</v>
      </c>
      <c r="INA680" s="319"/>
      <c r="INB680" s="319"/>
      <c r="INC680" s="319"/>
      <c r="IND680" s="17"/>
      <c r="INE680" s="144"/>
      <c r="INF680" s="15"/>
      <c r="ING680" s="319"/>
      <c r="INH680" s="118"/>
      <c r="INI680" s="81"/>
      <c r="INJ680" s="118"/>
      <c r="INK680" s="283"/>
      <c r="INL680" s="155"/>
      <c r="INM680" s="321" t="s">
        <v>1853</v>
      </c>
      <c r="INN680" s="70" t="s">
        <v>1206</v>
      </c>
      <c r="INO680" s="312" t="s">
        <v>1851</v>
      </c>
      <c r="INP680" s="319">
        <v>7.23</v>
      </c>
      <c r="INQ680" s="319"/>
      <c r="INR680" s="319"/>
      <c r="INS680" s="319"/>
      <c r="INT680" s="17"/>
      <c r="INU680" s="144"/>
      <c r="INV680" s="15"/>
      <c r="INW680" s="319"/>
      <c r="INX680" s="118"/>
      <c r="INY680" s="81"/>
      <c r="INZ680" s="118"/>
      <c r="IOA680" s="283"/>
      <c r="IOB680" s="155"/>
      <c r="IOC680" s="321" t="s">
        <v>1853</v>
      </c>
      <c r="IOD680" s="70" t="s">
        <v>1206</v>
      </c>
      <c r="IOE680" s="312" t="s">
        <v>1851</v>
      </c>
      <c r="IOF680" s="319">
        <v>7.23</v>
      </c>
      <c r="IOG680" s="319"/>
      <c r="IOH680" s="319"/>
      <c r="IOI680" s="319"/>
      <c r="IOJ680" s="17"/>
      <c r="IOK680" s="144"/>
      <c r="IOL680" s="15"/>
      <c r="IOM680" s="319"/>
      <c r="ION680" s="118"/>
      <c r="IOO680" s="81"/>
      <c r="IOP680" s="118"/>
      <c r="IOQ680" s="283"/>
      <c r="IOR680" s="155"/>
      <c r="IOS680" s="321" t="s">
        <v>1853</v>
      </c>
      <c r="IOT680" s="70" t="s">
        <v>1206</v>
      </c>
      <c r="IOU680" s="312" t="s">
        <v>1851</v>
      </c>
      <c r="IOV680" s="319">
        <v>7.23</v>
      </c>
      <c r="IOW680" s="319"/>
      <c r="IOX680" s="319"/>
      <c r="IOY680" s="319"/>
      <c r="IOZ680" s="17"/>
      <c r="IPA680" s="144"/>
      <c r="IPB680" s="15"/>
      <c r="IPC680" s="319"/>
      <c r="IPD680" s="118"/>
      <c r="IPE680" s="81"/>
      <c r="IPF680" s="118"/>
      <c r="IPG680" s="283"/>
      <c r="IPH680" s="155"/>
      <c r="IPI680" s="321" t="s">
        <v>1853</v>
      </c>
      <c r="IPJ680" s="70" t="s">
        <v>1206</v>
      </c>
      <c r="IPK680" s="312" t="s">
        <v>1851</v>
      </c>
      <c r="IPL680" s="319">
        <v>7.23</v>
      </c>
      <c r="IPM680" s="319"/>
      <c r="IPN680" s="319"/>
      <c r="IPO680" s="319"/>
      <c r="IPP680" s="17"/>
      <c r="IPQ680" s="144"/>
      <c r="IPR680" s="15"/>
      <c r="IPS680" s="319"/>
      <c r="IPT680" s="118"/>
      <c r="IPU680" s="81"/>
      <c r="IPV680" s="118"/>
      <c r="IPW680" s="283"/>
      <c r="IPX680" s="155"/>
      <c r="IPY680" s="321" t="s">
        <v>1853</v>
      </c>
      <c r="IPZ680" s="70" t="s">
        <v>1206</v>
      </c>
      <c r="IQA680" s="312" t="s">
        <v>1851</v>
      </c>
      <c r="IQB680" s="319">
        <v>7.23</v>
      </c>
      <c r="IQC680" s="319"/>
      <c r="IQD680" s="319"/>
      <c r="IQE680" s="319"/>
      <c r="IQF680" s="17"/>
      <c r="IQG680" s="144"/>
      <c r="IQH680" s="15"/>
      <c r="IQI680" s="319"/>
      <c r="IQJ680" s="118"/>
      <c r="IQK680" s="81"/>
      <c r="IQL680" s="118"/>
      <c r="IQM680" s="283"/>
      <c r="IQN680" s="155"/>
      <c r="IQO680" s="321" t="s">
        <v>1853</v>
      </c>
      <c r="IQP680" s="70" t="s">
        <v>1206</v>
      </c>
      <c r="IQQ680" s="312" t="s">
        <v>1851</v>
      </c>
      <c r="IQR680" s="319">
        <v>7.23</v>
      </c>
      <c r="IQS680" s="319"/>
      <c r="IQT680" s="319"/>
      <c r="IQU680" s="319"/>
      <c r="IQV680" s="17"/>
      <c r="IQW680" s="144"/>
      <c r="IQX680" s="15"/>
      <c r="IQY680" s="319"/>
      <c r="IQZ680" s="118"/>
      <c r="IRA680" s="81"/>
      <c r="IRB680" s="118"/>
      <c r="IRC680" s="283"/>
      <c r="IRD680" s="155"/>
      <c r="IRE680" s="321" t="s">
        <v>1853</v>
      </c>
      <c r="IRF680" s="70" t="s">
        <v>1206</v>
      </c>
      <c r="IRG680" s="312" t="s">
        <v>1851</v>
      </c>
      <c r="IRH680" s="319">
        <v>7.23</v>
      </c>
      <c r="IRI680" s="319"/>
      <c r="IRJ680" s="319"/>
      <c r="IRK680" s="319"/>
      <c r="IRL680" s="17"/>
      <c r="IRM680" s="144"/>
      <c r="IRN680" s="15"/>
      <c r="IRO680" s="319"/>
      <c r="IRP680" s="118"/>
      <c r="IRQ680" s="81"/>
      <c r="IRR680" s="118"/>
      <c r="IRS680" s="283"/>
      <c r="IRT680" s="155"/>
      <c r="IRU680" s="321" t="s">
        <v>1853</v>
      </c>
      <c r="IRV680" s="70" t="s">
        <v>1206</v>
      </c>
      <c r="IRW680" s="312" t="s">
        <v>1851</v>
      </c>
      <c r="IRX680" s="319">
        <v>7.23</v>
      </c>
      <c r="IRY680" s="319"/>
      <c r="IRZ680" s="319"/>
      <c r="ISA680" s="319"/>
      <c r="ISB680" s="17"/>
      <c r="ISC680" s="144"/>
      <c r="ISD680" s="15"/>
      <c r="ISE680" s="319"/>
      <c r="ISF680" s="118"/>
      <c r="ISG680" s="81"/>
      <c r="ISH680" s="118"/>
      <c r="ISI680" s="283"/>
      <c r="ISJ680" s="155"/>
      <c r="ISK680" s="321" t="s">
        <v>1853</v>
      </c>
      <c r="ISL680" s="70" t="s">
        <v>1206</v>
      </c>
      <c r="ISM680" s="312" t="s">
        <v>1851</v>
      </c>
      <c r="ISN680" s="319">
        <v>7.23</v>
      </c>
      <c r="ISO680" s="319"/>
      <c r="ISP680" s="319"/>
      <c r="ISQ680" s="319"/>
      <c r="ISR680" s="17"/>
      <c r="ISS680" s="144"/>
      <c r="IST680" s="15"/>
      <c r="ISU680" s="319"/>
      <c r="ISV680" s="118"/>
      <c r="ISW680" s="81"/>
      <c r="ISX680" s="118"/>
      <c r="ISY680" s="283"/>
      <c r="ISZ680" s="155"/>
      <c r="ITA680" s="321" t="s">
        <v>1853</v>
      </c>
      <c r="ITB680" s="70" t="s">
        <v>1206</v>
      </c>
      <c r="ITC680" s="312" t="s">
        <v>1851</v>
      </c>
      <c r="ITD680" s="319">
        <v>7.23</v>
      </c>
      <c r="ITE680" s="319"/>
      <c r="ITF680" s="319"/>
      <c r="ITG680" s="319"/>
      <c r="ITH680" s="17"/>
      <c r="ITI680" s="144"/>
      <c r="ITJ680" s="15"/>
      <c r="ITK680" s="319"/>
      <c r="ITL680" s="118"/>
      <c r="ITM680" s="81"/>
      <c r="ITN680" s="118"/>
      <c r="ITO680" s="283"/>
      <c r="ITP680" s="155"/>
      <c r="ITQ680" s="321" t="s">
        <v>1853</v>
      </c>
      <c r="ITR680" s="70" t="s">
        <v>1206</v>
      </c>
      <c r="ITS680" s="312" t="s">
        <v>1851</v>
      </c>
      <c r="ITT680" s="319">
        <v>7.23</v>
      </c>
      <c r="ITU680" s="319"/>
      <c r="ITV680" s="319"/>
      <c r="ITW680" s="319"/>
      <c r="ITX680" s="17"/>
      <c r="ITY680" s="144"/>
      <c r="ITZ680" s="15"/>
      <c r="IUA680" s="319"/>
      <c r="IUB680" s="118"/>
      <c r="IUC680" s="81"/>
      <c r="IUD680" s="118"/>
      <c r="IUE680" s="283"/>
      <c r="IUF680" s="155"/>
      <c r="IUG680" s="321" t="s">
        <v>1853</v>
      </c>
      <c r="IUH680" s="70" t="s">
        <v>1206</v>
      </c>
      <c r="IUI680" s="312" t="s">
        <v>1851</v>
      </c>
      <c r="IUJ680" s="319">
        <v>7.23</v>
      </c>
      <c r="IUK680" s="319"/>
      <c r="IUL680" s="319"/>
      <c r="IUM680" s="319"/>
      <c r="IUN680" s="17"/>
      <c r="IUO680" s="144"/>
      <c r="IUP680" s="15"/>
      <c r="IUQ680" s="319"/>
      <c r="IUR680" s="118"/>
      <c r="IUS680" s="81"/>
      <c r="IUT680" s="118"/>
      <c r="IUU680" s="283"/>
      <c r="IUV680" s="155"/>
      <c r="IUW680" s="321" t="s">
        <v>1853</v>
      </c>
      <c r="IUX680" s="70" t="s">
        <v>1206</v>
      </c>
      <c r="IUY680" s="312" t="s">
        <v>1851</v>
      </c>
      <c r="IUZ680" s="319">
        <v>7.23</v>
      </c>
      <c r="IVA680" s="319"/>
      <c r="IVB680" s="319"/>
      <c r="IVC680" s="319"/>
      <c r="IVD680" s="17"/>
      <c r="IVE680" s="144"/>
      <c r="IVF680" s="15"/>
      <c r="IVG680" s="319"/>
      <c r="IVH680" s="118"/>
      <c r="IVI680" s="81"/>
      <c r="IVJ680" s="118"/>
      <c r="IVK680" s="283"/>
      <c r="IVL680" s="155"/>
      <c r="IVM680" s="321" t="s">
        <v>1853</v>
      </c>
      <c r="IVN680" s="70" t="s">
        <v>1206</v>
      </c>
      <c r="IVO680" s="312" t="s">
        <v>1851</v>
      </c>
      <c r="IVP680" s="319">
        <v>7.23</v>
      </c>
      <c r="IVQ680" s="319"/>
      <c r="IVR680" s="319"/>
      <c r="IVS680" s="319"/>
      <c r="IVT680" s="17"/>
      <c r="IVU680" s="144"/>
      <c r="IVV680" s="15"/>
      <c r="IVW680" s="319"/>
      <c r="IVX680" s="118"/>
      <c r="IVY680" s="81"/>
      <c r="IVZ680" s="118"/>
      <c r="IWA680" s="283"/>
      <c r="IWB680" s="155"/>
      <c r="IWC680" s="321" t="s">
        <v>1853</v>
      </c>
      <c r="IWD680" s="70" t="s">
        <v>1206</v>
      </c>
      <c r="IWE680" s="312" t="s">
        <v>1851</v>
      </c>
      <c r="IWF680" s="319">
        <v>7.23</v>
      </c>
      <c r="IWG680" s="319"/>
      <c r="IWH680" s="319"/>
      <c r="IWI680" s="319"/>
      <c r="IWJ680" s="17"/>
      <c r="IWK680" s="144"/>
      <c r="IWL680" s="15"/>
      <c r="IWM680" s="319"/>
      <c r="IWN680" s="118"/>
      <c r="IWO680" s="81"/>
      <c r="IWP680" s="118"/>
      <c r="IWQ680" s="283"/>
      <c r="IWR680" s="155"/>
      <c r="IWS680" s="321" t="s">
        <v>1853</v>
      </c>
      <c r="IWT680" s="70" t="s">
        <v>1206</v>
      </c>
      <c r="IWU680" s="312" t="s">
        <v>1851</v>
      </c>
      <c r="IWV680" s="319">
        <v>7.23</v>
      </c>
      <c r="IWW680" s="319"/>
      <c r="IWX680" s="319"/>
      <c r="IWY680" s="319"/>
      <c r="IWZ680" s="17"/>
      <c r="IXA680" s="144"/>
      <c r="IXB680" s="15"/>
      <c r="IXC680" s="319"/>
      <c r="IXD680" s="118"/>
      <c r="IXE680" s="81"/>
      <c r="IXF680" s="118"/>
      <c r="IXG680" s="283"/>
      <c r="IXH680" s="155"/>
      <c r="IXI680" s="321" t="s">
        <v>1853</v>
      </c>
      <c r="IXJ680" s="70" t="s">
        <v>1206</v>
      </c>
      <c r="IXK680" s="312" t="s">
        <v>1851</v>
      </c>
      <c r="IXL680" s="319">
        <v>7.23</v>
      </c>
      <c r="IXM680" s="319"/>
      <c r="IXN680" s="319"/>
      <c r="IXO680" s="319"/>
      <c r="IXP680" s="17"/>
      <c r="IXQ680" s="144"/>
      <c r="IXR680" s="15"/>
      <c r="IXS680" s="319"/>
      <c r="IXT680" s="118"/>
      <c r="IXU680" s="81"/>
      <c r="IXV680" s="118"/>
      <c r="IXW680" s="283"/>
      <c r="IXX680" s="155"/>
      <c r="IXY680" s="321" t="s">
        <v>1853</v>
      </c>
      <c r="IXZ680" s="70" t="s">
        <v>1206</v>
      </c>
      <c r="IYA680" s="312" t="s">
        <v>1851</v>
      </c>
      <c r="IYB680" s="319">
        <v>7.23</v>
      </c>
      <c r="IYC680" s="319"/>
      <c r="IYD680" s="319"/>
      <c r="IYE680" s="319"/>
      <c r="IYF680" s="17"/>
      <c r="IYG680" s="144"/>
      <c r="IYH680" s="15"/>
      <c r="IYI680" s="319"/>
      <c r="IYJ680" s="118"/>
      <c r="IYK680" s="81"/>
      <c r="IYL680" s="118"/>
      <c r="IYM680" s="283"/>
      <c r="IYN680" s="155"/>
      <c r="IYO680" s="321" t="s">
        <v>1853</v>
      </c>
      <c r="IYP680" s="70" t="s">
        <v>1206</v>
      </c>
      <c r="IYQ680" s="312" t="s">
        <v>1851</v>
      </c>
      <c r="IYR680" s="319">
        <v>7.23</v>
      </c>
      <c r="IYS680" s="319"/>
      <c r="IYT680" s="319"/>
      <c r="IYU680" s="319"/>
      <c r="IYV680" s="17"/>
      <c r="IYW680" s="144"/>
      <c r="IYX680" s="15"/>
      <c r="IYY680" s="319"/>
      <c r="IYZ680" s="118"/>
      <c r="IZA680" s="81"/>
      <c r="IZB680" s="118"/>
      <c r="IZC680" s="283"/>
      <c r="IZD680" s="155"/>
      <c r="IZE680" s="321" t="s">
        <v>1853</v>
      </c>
      <c r="IZF680" s="70" t="s">
        <v>1206</v>
      </c>
      <c r="IZG680" s="312" t="s">
        <v>1851</v>
      </c>
      <c r="IZH680" s="319">
        <v>7.23</v>
      </c>
      <c r="IZI680" s="319"/>
      <c r="IZJ680" s="319"/>
      <c r="IZK680" s="319"/>
      <c r="IZL680" s="17"/>
      <c r="IZM680" s="144"/>
      <c r="IZN680" s="15"/>
      <c r="IZO680" s="319"/>
      <c r="IZP680" s="118"/>
      <c r="IZQ680" s="81"/>
      <c r="IZR680" s="118"/>
      <c r="IZS680" s="283"/>
      <c r="IZT680" s="155"/>
      <c r="IZU680" s="321" t="s">
        <v>1853</v>
      </c>
      <c r="IZV680" s="70" t="s">
        <v>1206</v>
      </c>
      <c r="IZW680" s="312" t="s">
        <v>1851</v>
      </c>
      <c r="IZX680" s="319">
        <v>7.23</v>
      </c>
      <c r="IZY680" s="319"/>
      <c r="IZZ680" s="319"/>
      <c r="JAA680" s="319"/>
      <c r="JAB680" s="17"/>
      <c r="JAC680" s="144"/>
      <c r="JAD680" s="15"/>
      <c r="JAE680" s="319"/>
      <c r="JAF680" s="118"/>
      <c r="JAG680" s="81"/>
      <c r="JAH680" s="118"/>
      <c r="JAI680" s="283"/>
      <c r="JAJ680" s="155"/>
      <c r="JAK680" s="321" t="s">
        <v>1853</v>
      </c>
      <c r="JAL680" s="70" t="s">
        <v>1206</v>
      </c>
      <c r="JAM680" s="312" t="s">
        <v>1851</v>
      </c>
      <c r="JAN680" s="319">
        <v>7.23</v>
      </c>
      <c r="JAO680" s="319"/>
      <c r="JAP680" s="319"/>
      <c r="JAQ680" s="319"/>
      <c r="JAR680" s="17"/>
      <c r="JAS680" s="144"/>
      <c r="JAT680" s="15"/>
      <c r="JAU680" s="319"/>
      <c r="JAV680" s="118"/>
      <c r="JAW680" s="81"/>
      <c r="JAX680" s="118"/>
      <c r="JAY680" s="283"/>
      <c r="JAZ680" s="155"/>
      <c r="JBA680" s="321" t="s">
        <v>1853</v>
      </c>
      <c r="JBB680" s="70" t="s">
        <v>1206</v>
      </c>
      <c r="JBC680" s="312" t="s">
        <v>1851</v>
      </c>
      <c r="JBD680" s="319">
        <v>7.23</v>
      </c>
      <c r="JBE680" s="319"/>
      <c r="JBF680" s="319"/>
      <c r="JBG680" s="319"/>
      <c r="JBH680" s="17"/>
      <c r="JBI680" s="144"/>
      <c r="JBJ680" s="15"/>
      <c r="JBK680" s="319"/>
      <c r="JBL680" s="118"/>
      <c r="JBM680" s="81"/>
      <c r="JBN680" s="118"/>
      <c r="JBO680" s="283"/>
      <c r="JBP680" s="155"/>
      <c r="JBQ680" s="321" t="s">
        <v>1853</v>
      </c>
      <c r="JBR680" s="70" t="s">
        <v>1206</v>
      </c>
      <c r="JBS680" s="312" t="s">
        <v>1851</v>
      </c>
      <c r="JBT680" s="319">
        <v>7.23</v>
      </c>
      <c r="JBU680" s="319"/>
      <c r="JBV680" s="319"/>
      <c r="JBW680" s="319"/>
      <c r="JBX680" s="17"/>
      <c r="JBY680" s="144"/>
      <c r="JBZ680" s="15"/>
      <c r="JCA680" s="319"/>
      <c r="JCB680" s="118"/>
      <c r="JCC680" s="81"/>
      <c r="JCD680" s="118"/>
      <c r="JCE680" s="283"/>
      <c r="JCF680" s="155"/>
      <c r="JCG680" s="321" t="s">
        <v>1853</v>
      </c>
      <c r="JCH680" s="70" t="s">
        <v>1206</v>
      </c>
      <c r="JCI680" s="312" t="s">
        <v>1851</v>
      </c>
      <c r="JCJ680" s="319">
        <v>7.23</v>
      </c>
      <c r="JCK680" s="319"/>
      <c r="JCL680" s="319"/>
      <c r="JCM680" s="319"/>
      <c r="JCN680" s="17"/>
      <c r="JCO680" s="144"/>
      <c r="JCP680" s="15"/>
      <c r="JCQ680" s="319"/>
      <c r="JCR680" s="118"/>
      <c r="JCS680" s="81"/>
      <c r="JCT680" s="118"/>
      <c r="JCU680" s="283"/>
      <c r="JCV680" s="155"/>
      <c r="JCW680" s="321" t="s">
        <v>1853</v>
      </c>
      <c r="JCX680" s="70" t="s">
        <v>1206</v>
      </c>
      <c r="JCY680" s="312" t="s">
        <v>1851</v>
      </c>
      <c r="JCZ680" s="319">
        <v>7.23</v>
      </c>
      <c r="JDA680" s="319"/>
      <c r="JDB680" s="319"/>
      <c r="JDC680" s="319"/>
      <c r="JDD680" s="17"/>
      <c r="JDE680" s="144"/>
      <c r="JDF680" s="15"/>
      <c r="JDG680" s="319"/>
      <c r="JDH680" s="118"/>
      <c r="JDI680" s="81"/>
      <c r="JDJ680" s="118"/>
      <c r="JDK680" s="283"/>
      <c r="JDL680" s="155"/>
      <c r="JDM680" s="321" t="s">
        <v>1853</v>
      </c>
      <c r="JDN680" s="70" t="s">
        <v>1206</v>
      </c>
      <c r="JDO680" s="312" t="s">
        <v>1851</v>
      </c>
      <c r="JDP680" s="319">
        <v>7.23</v>
      </c>
      <c r="JDQ680" s="319"/>
      <c r="JDR680" s="319"/>
      <c r="JDS680" s="319"/>
      <c r="JDT680" s="17"/>
      <c r="JDU680" s="144"/>
      <c r="JDV680" s="15"/>
      <c r="JDW680" s="319"/>
      <c r="JDX680" s="118"/>
      <c r="JDY680" s="81"/>
      <c r="JDZ680" s="118"/>
      <c r="JEA680" s="283"/>
      <c r="JEB680" s="155"/>
      <c r="JEC680" s="321" t="s">
        <v>1853</v>
      </c>
      <c r="JED680" s="70" t="s">
        <v>1206</v>
      </c>
      <c r="JEE680" s="312" t="s">
        <v>1851</v>
      </c>
      <c r="JEF680" s="319">
        <v>7.23</v>
      </c>
      <c r="JEG680" s="319"/>
      <c r="JEH680" s="319"/>
      <c r="JEI680" s="319"/>
      <c r="JEJ680" s="17"/>
      <c r="JEK680" s="144"/>
      <c r="JEL680" s="15"/>
      <c r="JEM680" s="319"/>
      <c r="JEN680" s="118"/>
      <c r="JEO680" s="81"/>
      <c r="JEP680" s="118"/>
      <c r="JEQ680" s="283"/>
      <c r="JER680" s="155"/>
      <c r="JES680" s="321" t="s">
        <v>1853</v>
      </c>
      <c r="JET680" s="70" t="s">
        <v>1206</v>
      </c>
      <c r="JEU680" s="312" t="s">
        <v>1851</v>
      </c>
      <c r="JEV680" s="319">
        <v>7.23</v>
      </c>
      <c r="JEW680" s="319"/>
      <c r="JEX680" s="319"/>
      <c r="JEY680" s="319"/>
      <c r="JEZ680" s="17"/>
      <c r="JFA680" s="144"/>
      <c r="JFB680" s="15"/>
      <c r="JFC680" s="319"/>
      <c r="JFD680" s="118"/>
      <c r="JFE680" s="81"/>
      <c r="JFF680" s="118"/>
      <c r="JFG680" s="283"/>
      <c r="JFH680" s="155"/>
      <c r="JFI680" s="321" t="s">
        <v>1853</v>
      </c>
      <c r="JFJ680" s="70" t="s">
        <v>1206</v>
      </c>
      <c r="JFK680" s="312" t="s">
        <v>1851</v>
      </c>
      <c r="JFL680" s="319">
        <v>7.23</v>
      </c>
      <c r="JFM680" s="319"/>
      <c r="JFN680" s="319"/>
      <c r="JFO680" s="319"/>
      <c r="JFP680" s="17"/>
      <c r="JFQ680" s="144"/>
      <c r="JFR680" s="15"/>
      <c r="JFS680" s="319"/>
      <c r="JFT680" s="118"/>
      <c r="JFU680" s="81"/>
      <c r="JFV680" s="118"/>
      <c r="JFW680" s="283"/>
      <c r="JFX680" s="155"/>
      <c r="JFY680" s="321" t="s">
        <v>1853</v>
      </c>
      <c r="JFZ680" s="70" t="s">
        <v>1206</v>
      </c>
      <c r="JGA680" s="312" t="s">
        <v>1851</v>
      </c>
      <c r="JGB680" s="319">
        <v>7.23</v>
      </c>
      <c r="JGC680" s="319"/>
      <c r="JGD680" s="319"/>
      <c r="JGE680" s="319"/>
      <c r="JGF680" s="17"/>
      <c r="JGG680" s="144"/>
      <c r="JGH680" s="15"/>
      <c r="JGI680" s="319"/>
      <c r="JGJ680" s="118"/>
      <c r="JGK680" s="81"/>
      <c r="JGL680" s="118"/>
      <c r="JGM680" s="283"/>
      <c r="JGN680" s="155"/>
      <c r="JGO680" s="321" t="s">
        <v>1853</v>
      </c>
      <c r="JGP680" s="70" t="s">
        <v>1206</v>
      </c>
      <c r="JGQ680" s="312" t="s">
        <v>1851</v>
      </c>
      <c r="JGR680" s="319">
        <v>7.23</v>
      </c>
      <c r="JGS680" s="319"/>
      <c r="JGT680" s="319"/>
      <c r="JGU680" s="319"/>
      <c r="JGV680" s="17"/>
      <c r="JGW680" s="144"/>
      <c r="JGX680" s="15"/>
      <c r="JGY680" s="319"/>
      <c r="JGZ680" s="118"/>
      <c r="JHA680" s="81"/>
      <c r="JHB680" s="118"/>
      <c r="JHC680" s="283"/>
      <c r="JHD680" s="155"/>
      <c r="JHE680" s="321" t="s">
        <v>1853</v>
      </c>
      <c r="JHF680" s="70" t="s">
        <v>1206</v>
      </c>
      <c r="JHG680" s="312" t="s">
        <v>1851</v>
      </c>
      <c r="JHH680" s="319">
        <v>7.23</v>
      </c>
      <c r="JHI680" s="319"/>
      <c r="JHJ680" s="319"/>
      <c r="JHK680" s="319"/>
      <c r="JHL680" s="17"/>
      <c r="JHM680" s="144"/>
      <c r="JHN680" s="15"/>
      <c r="JHO680" s="319"/>
      <c r="JHP680" s="118"/>
      <c r="JHQ680" s="81"/>
      <c r="JHR680" s="118"/>
      <c r="JHS680" s="283"/>
      <c r="JHT680" s="155"/>
      <c r="JHU680" s="321" t="s">
        <v>1853</v>
      </c>
      <c r="JHV680" s="70" t="s">
        <v>1206</v>
      </c>
      <c r="JHW680" s="312" t="s">
        <v>1851</v>
      </c>
      <c r="JHX680" s="319">
        <v>7.23</v>
      </c>
      <c r="JHY680" s="319"/>
      <c r="JHZ680" s="319"/>
      <c r="JIA680" s="319"/>
      <c r="JIB680" s="17"/>
      <c r="JIC680" s="144"/>
      <c r="JID680" s="15"/>
      <c r="JIE680" s="319"/>
      <c r="JIF680" s="118"/>
      <c r="JIG680" s="81"/>
      <c r="JIH680" s="118"/>
      <c r="JII680" s="283"/>
      <c r="JIJ680" s="155"/>
      <c r="JIK680" s="321" t="s">
        <v>1853</v>
      </c>
      <c r="JIL680" s="70" t="s">
        <v>1206</v>
      </c>
      <c r="JIM680" s="312" t="s">
        <v>1851</v>
      </c>
      <c r="JIN680" s="319">
        <v>7.23</v>
      </c>
      <c r="JIO680" s="319"/>
      <c r="JIP680" s="319"/>
      <c r="JIQ680" s="319"/>
      <c r="JIR680" s="17"/>
      <c r="JIS680" s="144"/>
      <c r="JIT680" s="15"/>
      <c r="JIU680" s="319"/>
      <c r="JIV680" s="118"/>
      <c r="JIW680" s="81"/>
      <c r="JIX680" s="118"/>
      <c r="JIY680" s="283"/>
      <c r="JIZ680" s="155"/>
      <c r="JJA680" s="321" t="s">
        <v>1853</v>
      </c>
      <c r="JJB680" s="70" t="s">
        <v>1206</v>
      </c>
      <c r="JJC680" s="312" t="s">
        <v>1851</v>
      </c>
      <c r="JJD680" s="319">
        <v>7.23</v>
      </c>
      <c r="JJE680" s="319"/>
      <c r="JJF680" s="319"/>
      <c r="JJG680" s="319"/>
      <c r="JJH680" s="17"/>
      <c r="JJI680" s="144"/>
      <c r="JJJ680" s="15"/>
      <c r="JJK680" s="319"/>
      <c r="JJL680" s="118"/>
      <c r="JJM680" s="81"/>
      <c r="JJN680" s="118"/>
      <c r="JJO680" s="283"/>
      <c r="JJP680" s="155"/>
      <c r="JJQ680" s="321" t="s">
        <v>1853</v>
      </c>
      <c r="JJR680" s="70" t="s">
        <v>1206</v>
      </c>
      <c r="JJS680" s="312" t="s">
        <v>1851</v>
      </c>
      <c r="JJT680" s="319">
        <v>7.23</v>
      </c>
      <c r="JJU680" s="319"/>
      <c r="JJV680" s="319"/>
      <c r="JJW680" s="319"/>
      <c r="JJX680" s="17"/>
      <c r="JJY680" s="144"/>
      <c r="JJZ680" s="15"/>
      <c r="JKA680" s="319"/>
      <c r="JKB680" s="118"/>
      <c r="JKC680" s="81"/>
      <c r="JKD680" s="118"/>
      <c r="JKE680" s="283"/>
      <c r="JKF680" s="155"/>
      <c r="JKG680" s="321" t="s">
        <v>1853</v>
      </c>
      <c r="JKH680" s="70" t="s">
        <v>1206</v>
      </c>
      <c r="JKI680" s="312" t="s">
        <v>1851</v>
      </c>
      <c r="JKJ680" s="319">
        <v>7.23</v>
      </c>
      <c r="JKK680" s="319"/>
      <c r="JKL680" s="319"/>
      <c r="JKM680" s="319"/>
      <c r="JKN680" s="17"/>
      <c r="JKO680" s="144"/>
      <c r="JKP680" s="15"/>
      <c r="JKQ680" s="319"/>
      <c r="JKR680" s="118"/>
      <c r="JKS680" s="81"/>
      <c r="JKT680" s="118"/>
      <c r="JKU680" s="283"/>
      <c r="JKV680" s="155"/>
      <c r="JKW680" s="321" t="s">
        <v>1853</v>
      </c>
      <c r="JKX680" s="70" t="s">
        <v>1206</v>
      </c>
      <c r="JKY680" s="312" t="s">
        <v>1851</v>
      </c>
      <c r="JKZ680" s="319">
        <v>7.23</v>
      </c>
      <c r="JLA680" s="319"/>
      <c r="JLB680" s="319"/>
      <c r="JLC680" s="319"/>
      <c r="JLD680" s="17"/>
      <c r="JLE680" s="144"/>
      <c r="JLF680" s="15"/>
      <c r="JLG680" s="319"/>
      <c r="JLH680" s="118"/>
      <c r="JLI680" s="81"/>
      <c r="JLJ680" s="118"/>
      <c r="JLK680" s="283"/>
      <c r="JLL680" s="155"/>
      <c r="JLM680" s="321" t="s">
        <v>1853</v>
      </c>
      <c r="JLN680" s="70" t="s">
        <v>1206</v>
      </c>
      <c r="JLO680" s="312" t="s">
        <v>1851</v>
      </c>
      <c r="JLP680" s="319">
        <v>7.23</v>
      </c>
      <c r="JLQ680" s="319"/>
      <c r="JLR680" s="319"/>
      <c r="JLS680" s="319"/>
      <c r="JLT680" s="17"/>
      <c r="JLU680" s="144"/>
      <c r="JLV680" s="15"/>
      <c r="JLW680" s="319"/>
      <c r="JLX680" s="118"/>
      <c r="JLY680" s="81"/>
      <c r="JLZ680" s="118"/>
      <c r="JMA680" s="283"/>
      <c r="JMB680" s="155"/>
      <c r="JMC680" s="321" t="s">
        <v>1853</v>
      </c>
      <c r="JMD680" s="70" t="s">
        <v>1206</v>
      </c>
      <c r="JME680" s="312" t="s">
        <v>1851</v>
      </c>
      <c r="JMF680" s="319">
        <v>7.23</v>
      </c>
      <c r="JMG680" s="319"/>
      <c r="JMH680" s="319"/>
      <c r="JMI680" s="319"/>
      <c r="JMJ680" s="17"/>
      <c r="JMK680" s="144"/>
      <c r="JML680" s="15"/>
      <c r="JMM680" s="319"/>
      <c r="JMN680" s="118"/>
      <c r="JMO680" s="81"/>
      <c r="JMP680" s="118"/>
      <c r="JMQ680" s="283"/>
      <c r="JMR680" s="155"/>
      <c r="JMS680" s="321" t="s">
        <v>1853</v>
      </c>
      <c r="JMT680" s="70" t="s">
        <v>1206</v>
      </c>
      <c r="JMU680" s="312" t="s">
        <v>1851</v>
      </c>
      <c r="JMV680" s="319">
        <v>7.23</v>
      </c>
      <c r="JMW680" s="319"/>
      <c r="JMX680" s="319"/>
      <c r="JMY680" s="319"/>
      <c r="JMZ680" s="17"/>
      <c r="JNA680" s="144"/>
      <c r="JNB680" s="15"/>
      <c r="JNC680" s="319"/>
      <c r="JND680" s="118"/>
      <c r="JNE680" s="81"/>
      <c r="JNF680" s="118"/>
      <c r="JNG680" s="283"/>
      <c r="JNH680" s="155"/>
      <c r="JNI680" s="321" t="s">
        <v>1853</v>
      </c>
      <c r="JNJ680" s="70" t="s">
        <v>1206</v>
      </c>
      <c r="JNK680" s="312" t="s">
        <v>1851</v>
      </c>
      <c r="JNL680" s="319">
        <v>7.23</v>
      </c>
      <c r="JNM680" s="319"/>
      <c r="JNN680" s="319"/>
      <c r="JNO680" s="319"/>
      <c r="JNP680" s="17"/>
      <c r="JNQ680" s="144"/>
      <c r="JNR680" s="15"/>
      <c r="JNS680" s="319"/>
      <c r="JNT680" s="118"/>
      <c r="JNU680" s="81"/>
      <c r="JNV680" s="118"/>
      <c r="JNW680" s="283"/>
      <c r="JNX680" s="155"/>
      <c r="JNY680" s="321" t="s">
        <v>1853</v>
      </c>
      <c r="JNZ680" s="70" t="s">
        <v>1206</v>
      </c>
      <c r="JOA680" s="312" t="s">
        <v>1851</v>
      </c>
      <c r="JOB680" s="319">
        <v>7.23</v>
      </c>
      <c r="JOC680" s="319"/>
      <c r="JOD680" s="319"/>
      <c r="JOE680" s="319"/>
      <c r="JOF680" s="17"/>
      <c r="JOG680" s="144"/>
      <c r="JOH680" s="15"/>
      <c r="JOI680" s="319"/>
      <c r="JOJ680" s="118"/>
      <c r="JOK680" s="81"/>
      <c r="JOL680" s="118"/>
      <c r="JOM680" s="283"/>
      <c r="JON680" s="155"/>
      <c r="JOO680" s="321" t="s">
        <v>1853</v>
      </c>
      <c r="JOP680" s="70" t="s">
        <v>1206</v>
      </c>
      <c r="JOQ680" s="312" t="s">
        <v>1851</v>
      </c>
      <c r="JOR680" s="319">
        <v>7.23</v>
      </c>
      <c r="JOS680" s="319"/>
      <c r="JOT680" s="319"/>
      <c r="JOU680" s="319"/>
      <c r="JOV680" s="17"/>
      <c r="JOW680" s="144"/>
      <c r="JOX680" s="15"/>
      <c r="JOY680" s="319"/>
      <c r="JOZ680" s="118"/>
      <c r="JPA680" s="81"/>
      <c r="JPB680" s="118"/>
      <c r="JPC680" s="283"/>
      <c r="JPD680" s="155"/>
      <c r="JPE680" s="321" t="s">
        <v>1853</v>
      </c>
      <c r="JPF680" s="70" t="s">
        <v>1206</v>
      </c>
      <c r="JPG680" s="312" t="s">
        <v>1851</v>
      </c>
      <c r="JPH680" s="319">
        <v>7.23</v>
      </c>
      <c r="JPI680" s="319"/>
      <c r="JPJ680" s="319"/>
      <c r="JPK680" s="319"/>
      <c r="JPL680" s="17"/>
      <c r="JPM680" s="144"/>
      <c r="JPN680" s="15"/>
      <c r="JPO680" s="319"/>
      <c r="JPP680" s="118"/>
      <c r="JPQ680" s="81"/>
      <c r="JPR680" s="118"/>
      <c r="JPS680" s="283"/>
      <c r="JPT680" s="155"/>
      <c r="JPU680" s="321" t="s">
        <v>1853</v>
      </c>
      <c r="JPV680" s="70" t="s">
        <v>1206</v>
      </c>
      <c r="JPW680" s="312" t="s">
        <v>1851</v>
      </c>
      <c r="JPX680" s="319">
        <v>7.23</v>
      </c>
      <c r="JPY680" s="319"/>
      <c r="JPZ680" s="319"/>
      <c r="JQA680" s="319"/>
      <c r="JQB680" s="17"/>
      <c r="JQC680" s="144"/>
      <c r="JQD680" s="15"/>
      <c r="JQE680" s="319"/>
      <c r="JQF680" s="118"/>
      <c r="JQG680" s="81"/>
      <c r="JQH680" s="118"/>
      <c r="JQI680" s="283"/>
      <c r="JQJ680" s="155"/>
      <c r="JQK680" s="321" t="s">
        <v>1853</v>
      </c>
      <c r="JQL680" s="70" t="s">
        <v>1206</v>
      </c>
      <c r="JQM680" s="312" t="s">
        <v>1851</v>
      </c>
      <c r="JQN680" s="319">
        <v>7.23</v>
      </c>
      <c r="JQO680" s="319"/>
      <c r="JQP680" s="319"/>
      <c r="JQQ680" s="319"/>
      <c r="JQR680" s="17"/>
      <c r="JQS680" s="144"/>
      <c r="JQT680" s="15"/>
      <c r="JQU680" s="319"/>
      <c r="JQV680" s="118"/>
      <c r="JQW680" s="81"/>
      <c r="JQX680" s="118"/>
      <c r="JQY680" s="283"/>
      <c r="JQZ680" s="155"/>
      <c r="JRA680" s="321" t="s">
        <v>1853</v>
      </c>
      <c r="JRB680" s="70" t="s">
        <v>1206</v>
      </c>
      <c r="JRC680" s="312" t="s">
        <v>1851</v>
      </c>
      <c r="JRD680" s="319">
        <v>7.23</v>
      </c>
      <c r="JRE680" s="319"/>
      <c r="JRF680" s="319"/>
      <c r="JRG680" s="319"/>
      <c r="JRH680" s="17"/>
      <c r="JRI680" s="144"/>
      <c r="JRJ680" s="15"/>
      <c r="JRK680" s="319"/>
      <c r="JRL680" s="118"/>
      <c r="JRM680" s="81"/>
      <c r="JRN680" s="118"/>
      <c r="JRO680" s="283"/>
      <c r="JRP680" s="155"/>
      <c r="JRQ680" s="321" t="s">
        <v>1853</v>
      </c>
      <c r="JRR680" s="70" t="s">
        <v>1206</v>
      </c>
      <c r="JRS680" s="312" t="s">
        <v>1851</v>
      </c>
      <c r="JRT680" s="319">
        <v>7.23</v>
      </c>
      <c r="JRU680" s="319"/>
      <c r="JRV680" s="319"/>
      <c r="JRW680" s="319"/>
      <c r="JRX680" s="17"/>
      <c r="JRY680" s="144"/>
      <c r="JRZ680" s="15"/>
      <c r="JSA680" s="319"/>
      <c r="JSB680" s="118"/>
      <c r="JSC680" s="81"/>
      <c r="JSD680" s="118"/>
      <c r="JSE680" s="283"/>
      <c r="JSF680" s="155"/>
      <c r="JSG680" s="321" t="s">
        <v>1853</v>
      </c>
      <c r="JSH680" s="70" t="s">
        <v>1206</v>
      </c>
      <c r="JSI680" s="312" t="s">
        <v>1851</v>
      </c>
      <c r="JSJ680" s="319">
        <v>7.23</v>
      </c>
      <c r="JSK680" s="319"/>
      <c r="JSL680" s="319"/>
      <c r="JSM680" s="319"/>
      <c r="JSN680" s="17"/>
      <c r="JSO680" s="144"/>
      <c r="JSP680" s="15"/>
      <c r="JSQ680" s="319"/>
      <c r="JSR680" s="118"/>
      <c r="JSS680" s="81"/>
      <c r="JST680" s="118"/>
      <c r="JSU680" s="283"/>
      <c r="JSV680" s="155"/>
      <c r="JSW680" s="321" t="s">
        <v>1853</v>
      </c>
      <c r="JSX680" s="70" t="s">
        <v>1206</v>
      </c>
      <c r="JSY680" s="312" t="s">
        <v>1851</v>
      </c>
      <c r="JSZ680" s="319">
        <v>7.23</v>
      </c>
      <c r="JTA680" s="319"/>
      <c r="JTB680" s="319"/>
      <c r="JTC680" s="319"/>
      <c r="JTD680" s="17"/>
      <c r="JTE680" s="144"/>
      <c r="JTF680" s="15"/>
      <c r="JTG680" s="319"/>
      <c r="JTH680" s="118"/>
      <c r="JTI680" s="81"/>
      <c r="JTJ680" s="118"/>
      <c r="JTK680" s="283"/>
      <c r="JTL680" s="155"/>
      <c r="JTM680" s="321" t="s">
        <v>1853</v>
      </c>
      <c r="JTN680" s="70" t="s">
        <v>1206</v>
      </c>
      <c r="JTO680" s="312" t="s">
        <v>1851</v>
      </c>
      <c r="JTP680" s="319">
        <v>7.23</v>
      </c>
      <c r="JTQ680" s="319"/>
      <c r="JTR680" s="319"/>
      <c r="JTS680" s="319"/>
      <c r="JTT680" s="17"/>
      <c r="JTU680" s="144"/>
      <c r="JTV680" s="15"/>
      <c r="JTW680" s="319"/>
      <c r="JTX680" s="118"/>
      <c r="JTY680" s="81"/>
      <c r="JTZ680" s="118"/>
      <c r="JUA680" s="283"/>
      <c r="JUB680" s="155"/>
      <c r="JUC680" s="321" t="s">
        <v>1853</v>
      </c>
      <c r="JUD680" s="70" t="s">
        <v>1206</v>
      </c>
      <c r="JUE680" s="312" t="s">
        <v>1851</v>
      </c>
      <c r="JUF680" s="319">
        <v>7.23</v>
      </c>
      <c r="JUG680" s="319"/>
      <c r="JUH680" s="319"/>
      <c r="JUI680" s="319"/>
      <c r="JUJ680" s="17"/>
      <c r="JUK680" s="144"/>
      <c r="JUL680" s="15"/>
      <c r="JUM680" s="319"/>
      <c r="JUN680" s="118"/>
      <c r="JUO680" s="81"/>
      <c r="JUP680" s="118"/>
      <c r="JUQ680" s="283"/>
      <c r="JUR680" s="155"/>
      <c r="JUS680" s="321" t="s">
        <v>1853</v>
      </c>
      <c r="JUT680" s="70" t="s">
        <v>1206</v>
      </c>
      <c r="JUU680" s="312" t="s">
        <v>1851</v>
      </c>
      <c r="JUV680" s="319">
        <v>7.23</v>
      </c>
      <c r="JUW680" s="319"/>
      <c r="JUX680" s="319"/>
      <c r="JUY680" s="319"/>
      <c r="JUZ680" s="17"/>
      <c r="JVA680" s="144"/>
      <c r="JVB680" s="15"/>
      <c r="JVC680" s="319"/>
      <c r="JVD680" s="118"/>
      <c r="JVE680" s="81"/>
      <c r="JVF680" s="118"/>
      <c r="JVG680" s="283"/>
      <c r="JVH680" s="155"/>
      <c r="JVI680" s="321" t="s">
        <v>1853</v>
      </c>
      <c r="JVJ680" s="70" t="s">
        <v>1206</v>
      </c>
      <c r="JVK680" s="312" t="s">
        <v>1851</v>
      </c>
      <c r="JVL680" s="319">
        <v>7.23</v>
      </c>
      <c r="JVM680" s="319"/>
      <c r="JVN680" s="319"/>
      <c r="JVO680" s="319"/>
      <c r="JVP680" s="17"/>
      <c r="JVQ680" s="144"/>
      <c r="JVR680" s="15"/>
      <c r="JVS680" s="319"/>
      <c r="JVT680" s="118"/>
      <c r="JVU680" s="81"/>
      <c r="JVV680" s="118"/>
      <c r="JVW680" s="283"/>
      <c r="JVX680" s="155"/>
      <c r="JVY680" s="321" t="s">
        <v>1853</v>
      </c>
      <c r="JVZ680" s="70" t="s">
        <v>1206</v>
      </c>
      <c r="JWA680" s="312" t="s">
        <v>1851</v>
      </c>
      <c r="JWB680" s="319">
        <v>7.23</v>
      </c>
      <c r="JWC680" s="319"/>
      <c r="JWD680" s="319"/>
      <c r="JWE680" s="319"/>
      <c r="JWF680" s="17"/>
      <c r="JWG680" s="144"/>
      <c r="JWH680" s="15"/>
      <c r="JWI680" s="319"/>
      <c r="JWJ680" s="118"/>
      <c r="JWK680" s="81"/>
      <c r="JWL680" s="118"/>
      <c r="JWM680" s="283"/>
      <c r="JWN680" s="155"/>
      <c r="JWO680" s="321" t="s">
        <v>1853</v>
      </c>
      <c r="JWP680" s="70" t="s">
        <v>1206</v>
      </c>
      <c r="JWQ680" s="312" t="s">
        <v>1851</v>
      </c>
      <c r="JWR680" s="319">
        <v>7.23</v>
      </c>
      <c r="JWS680" s="319"/>
      <c r="JWT680" s="319"/>
      <c r="JWU680" s="319"/>
      <c r="JWV680" s="17"/>
      <c r="JWW680" s="144"/>
      <c r="JWX680" s="15"/>
      <c r="JWY680" s="319"/>
      <c r="JWZ680" s="118"/>
      <c r="JXA680" s="81"/>
      <c r="JXB680" s="118"/>
      <c r="JXC680" s="283"/>
      <c r="JXD680" s="155"/>
      <c r="JXE680" s="321" t="s">
        <v>1853</v>
      </c>
      <c r="JXF680" s="70" t="s">
        <v>1206</v>
      </c>
      <c r="JXG680" s="312" t="s">
        <v>1851</v>
      </c>
      <c r="JXH680" s="319">
        <v>7.23</v>
      </c>
      <c r="JXI680" s="319"/>
      <c r="JXJ680" s="319"/>
      <c r="JXK680" s="319"/>
      <c r="JXL680" s="17"/>
      <c r="JXM680" s="144"/>
      <c r="JXN680" s="15"/>
      <c r="JXO680" s="319"/>
      <c r="JXP680" s="118"/>
      <c r="JXQ680" s="81"/>
      <c r="JXR680" s="118"/>
      <c r="JXS680" s="283"/>
      <c r="JXT680" s="155"/>
      <c r="JXU680" s="321" t="s">
        <v>1853</v>
      </c>
      <c r="JXV680" s="70" t="s">
        <v>1206</v>
      </c>
      <c r="JXW680" s="312" t="s">
        <v>1851</v>
      </c>
      <c r="JXX680" s="319">
        <v>7.23</v>
      </c>
      <c r="JXY680" s="319"/>
      <c r="JXZ680" s="319"/>
      <c r="JYA680" s="319"/>
      <c r="JYB680" s="17"/>
      <c r="JYC680" s="144"/>
      <c r="JYD680" s="15"/>
      <c r="JYE680" s="319"/>
      <c r="JYF680" s="118"/>
      <c r="JYG680" s="81"/>
      <c r="JYH680" s="118"/>
      <c r="JYI680" s="283"/>
      <c r="JYJ680" s="155"/>
      <c r="JYK680" s="321" t="s">
        <v>1853</v>
      </c>
      <c r="JYL680" s="70" t="s">
        <v>1206</v>
      </c>
      <c r="JYM680" s="312" t="s">
        <v>1851</v>
      </c>
      <c r="JYN680" s="319">
        <v>7.23</v>
      </c>
      <c r="JYO680" s="319"/>
      <c r="JYP680" s="319"/>
      <c r="JYQ680" s="319"/>
      <c r="JYR680" s="17"/>
      <c r="JYS680" s="144"/>
      <c r="JYT680" s="15"/>
      <c r="JYU680" s="319"/>
      <c r="JYV680" s="118"/>
      <c r="JYW680" s="81"/>
      <c r="JYX680" s="118"/>
      <c r="JYY680" s="283"/>
      <c r="JYZ680" s="155"/>
      <c r="JZA680" s="321" t="s">
        <v>1853</v>
      </c>
      <c r="JZB680" s="70" t="s">
        <v>1206</v>
      </c>
      <c r="JZC680" s="312" t="s">
        <v>1851</v>
      </c>
      <c r="JZD680" s="319">
        <v>7.23</v>
      </c>
      <c r="JZE680" s="319"/>
      <c r="JZF680" s="319"/>
      <c r="JZG680" s="319"/>
      <c r="JZH680" s="17"/>
      <c r="JZI680" s="144"/>
      <c r="JZJ680" s="15"/>
      <c r="JZK680" s="319"/>
      <c r="JZL680" s="118"/>
      <c r="JZM680" s="81"/>
      <c r="JZN680" s="118"/>
      <c r="JZO680" s="283"/>
      <c r="JZP680" s="155"/>
      <c r="JZQ680" s="321" t="s">
        <v>1853</v>
      </c>
      <c r="JZR680" s="70" t="s">
        <v>1206</v>
      </c>
      <c r="JZS680" s="312" t="s">
        <v>1851</v>
      </c>
      <c r="JZT680" s="319">
        <v>7.23</v>
      </c>
      <c r="JZU680" s="319"/>
      <c r="JZV680" s="319"/>
      <c r="JZW680" s="319"/>
      <c r="JZX680" s="17"/>
      <c r="JZY680" s="144"/>
      <c r="JZZ680" s="15"/>
      <c r="KAA680" s="319"/>
      <c r="KAB680" s="118"/>
      <c r="KAC680" s="81"/>
      <c r="KAD680" s="118"/>
      <c r="KAE680" s="283"/>
      <c r="KAF680" s="155"/>
      <c r="KAG680" s="321" t="s">
        <v>1853</v>
      </c>
      <c r="KAH680" s="70" t="s">
        <v>1206</v>
      </c>
      <c r="KAI680" s="312" t="s">
        <v>1851</v>
      </c>
      <c r="KAJ680" s="319">
        <v>7.23</v>
      </c>
      <c r="KAK680" s="319"/>
      <c r="KAL680" s="319"/>
      <c r="KAM680" s="319"/>
      <c r="KAN680" s="17"/>
      <c r="KAO680" s="144"/>
      <c r="KAP680" s="15"/>
      <c r="KAQ680" s="319"/>
      <c r="KAR680" s="118"/>
      <c r="KAS680" s="81"/>
      <c r="KAT680" s="118"/>
      <c r="KAU680" s="283"/>
      <c r="KAV680" s="155"/>
      <c r="KAW680" s="321" t="s">
        <v>1853</v>
      </c>
      <c r="KAX680" s="70" t="s">
        <v>1206</v>
      </c>
      <c r="KAY680" s="312" t="s">
        <v>1851</v>
      </c>
      <c r="KAZ680" s="319">
        <v>7.23</v>
      </c>
      <c r="KBA680" s="319"/>
      <c r="KBB680" s="319"/>
      <c r="KBC680" s="319"/>
      <c r="KBD680" s="17"/>
      <c r="KBE680" s="144"/>
      <c r="KBF680" s="15"/>
      <c r="KBG680" s="319"/>
      <c r="KBH680" s="118"/>
      <c r="KBI680" s="81"/>
      <c r="KBJ680" s="118"/>
      <c r="KBK680" s="283"/>
      <c r="KBL680" s="155"/>
      <c r="KBM680" s="321" t="s">
        <v>1853</v>
      </c>
      <c r="KBN680" s="70" t="s">
        <v>1206</v>
      </c>
      <c r="KBO680" s="312" t="s">
        <v>1851</v>
      </c>
      <c r="KBP680" s="319">
        <v>7.23</v>
      </c>
      <c r="KBQ680" s="319"/>
      <c r="KBR680" s="319"/>
      <c r="KBS680" s="319"/>
      <c r="KBT680" s="17"/>
      <c r="KBU680" s="144"/>
      <c r="KBV680" s="15"/>
      <c r="KBW680" s="319"/>
      <c r="KBX680" s="118"/>
      <c r="KBY680" s="81"/>
      <c r="KBZ680" s="118"/>
      <c r="KCA680" s="283"/>
      <c r="KCB680" s="155"/>
      <c r="KCC680" s="321" t="s">
        <v>1853</v>
      </c>
      <c r="KCD680" s="70" t="s">
        <v>1206</v>
      </c>
      <c r="KCE680" s="312" t="s">
        <v>1851</v>
      </c>
      <c r="KCF680" s="319">
        <v>7.23</v>
      </c>
      <c r="KCG680" s="319"/>
      <c r="KCH680" s="319"/>
      <c r="KCI680" s="319"/>
      <c r="KCJ680" s="17"/>
      <c r="KCK680" s="144"/>
      <c r="KCL680" s="15"/>
      <c r="KCM680" s="319"/>
      <c r="KCN680" s="118"/>
      <c r="KCO680" s="81"/>
      <c r="KCP680" s="118"/>
      <c r="KCQ680" s="283"/>
      <c r="KCR680" s="155"/>
      <c r="KCS680" s="321" t="s">
        <v>1853</v>
      </c>
      <c r="KCT680" s="70" t="s">
        <v>1206</v>
      </c>
      <c r="KCU680" s="312" t="s">
        <v>1851</v>
      </c>
      <c r="KCV680" s="319">
        <v>7.23</v>
      </c>
      <c r="KCW680" s="319"/>
      <c r="KCX680" s="319"/>
      <c r="KCY680" s="319"/>
      <c r="KCZ680" s="17"/>
      <c r="KDA680" s="144"/>
      <c r="KDB680" s="15"/>
      <c r="KDC680" s="319"/>
      <c r="KDD680" s="118"/>
      <c r="KDE680" s="81"/>
      <c r="KDF680" s="118"/>
      <c r="KDG680" s="283"/>
      <c r="KDH680" s="155"/>
      <c r="KDI680" s="321" t="s">
        <v>1853</v>
      </c>
      <c r="KDJ680" s="70" t="s">
        <v>1206</v>
      </c>
      <c r="KDK680" s="312" t="s">
        <v>1851</v>
      </c>
      <c r="KDL680" s="319">
        <v>7.23</v>
      </c>
      <c r="KDM680" s="319"/>
      <c r="KDN680" s="319"/>
      <c r="KDO680" s="319"/>
      <c r="KDP680" s="17"/>
      <c r="KDQ680" s="144"/>
      <c r="KDR680" s="15"/>
      <c r="KDS680" s="319"/>
      <c r="KDT680" s="118"/>
      <c r="KDU680" s="81"/>
      <c r="KDV680" s="118"/>
      <c r="KDW680" s="283"/>
      <c r="KDX680" s="155"/>
      <c r="KDY680" s="321" t="s">
        <v>1853</v>
      </c>
      <c r="KDZ680" s="70" t="s">
        <v>1206</v>
      </c>
      <c r="KEA680" s="312" t="s">
        <v>1851</v>
      </c>
      <c r="KEB680" s="319">
        <v>7.23</v>
      </c>
      <c r="KEC680" s="319"/>
      <c r="KED680" s="319"/>
      <c r="KEE680" s="319"/>
      <c r="KEF680" s="17"/>
      <c r="KEG680" s="144"/>
      <c r="KEH680" s="15"/>
      <c r="KEI680" s="319"/>
      <c r="KEJ680" s="118"/>
      <c r="KEK680" s="81"/>
      <c r="KEL680" s="118"/>
      <c r="KEM680" s="283"/>
      <c r="KEN680" s="155"/>
      <c r="KEO680" s="321" t="s">
        <v>1853</v>
      </c>
      <c r="KEP680" s="70" t="s">
        <v>1206</v>
      </c>
      <c r="KEQ680" s="312" t="s">
        <v>1851</v>
      </c>
      <c r="KER680" s="319">
        <v>7.23</v>
      </c>
      <c r="KES680" s="319"/>
      <c r="KET680" s="319"/>
      <c r="KEU680" s="319"/>
      <c r="KEV680" s="17"/>
      <c r="KEW680" s="144"/>
      <c r="KEX680" s="15"/>
      <c r="KEY680" s="319"/>
      <c r="KEZ680" s="118"/>
      <c r="KFA680" s="81"/>
      <c r="KFB680" s="118"/>
      <c r="KFC680" s="283"/>
      <c r="KFD680" s="155"/>
      <c r="KFE680" s="321" t="s">
        <v>1853</v>
      </c>
      <c r="KFF680" s="70" t="s">
        <v>1206</v>
      </c>
      <c r="KFG680" s="312" t="s">
        <v>1851</v>
      </c>
      <c r="KFH680" s="319">
        <v>7.23</v>
      </c>
      <c r="KFI680" s="319"/>
      <c r="KFJ680" s="319"/>
      <c r="KFK680" s="319"/>
      <c r="KFL680" s="17"/>
      <c r="KFM680" s="144"/>
      <c r="KFN680" s="15"/>
      <c r="KFO680" s="319"/>
      <c r="KFP680" s="118"/>
      <c r="KFQ680" s="81"/>
      <c r="KFR680" s="118"/>
      <c r="KFS680" s="283"/>
      <c r="KFT680" s="155"/>
      <c r="KFU680" s="321" t="s">
        <v>1853</v>
      </c>
      <c r="KFV680" s="70" t="s">
        <v>1206</v>
      </c>
      <c r="KFW680" s="312" t="s">
        <v>1851</v>
      </c>
      <c r="KFX680" s="319">
        <v>7.23</v>
      </c>
      <c r="KFY680" s="319"/>
      <c r="KFZ680" s="319"/>
      <c r="KGA680" s="319"/>
      <c r="KGB680" s="17"/>
      <c r="KGC680" s="144"/>
      <c r="KGD680" s="15"/>
      <c r="KGE680" s="319"/>
      <c r="KGF680" s="118"/>
      <c r="KGG680" s="81"/>
      <c r="KGH680" s="118"/>
      <c r="KGI680" s="283"/>
      <c r="KGJ680" s="155"/>
      <c r="KGK680" s="321" t="s">
        <v>1853</v>
      </c>
      <c r="KGL680" s="70" t="s">
        <v>1206</v>
      </c>
      <c r="KGM680" s="312" t="s">
        <v>1851</v>
      </c>
      <c r="KGN680" s="319">
        <v>7.23</v>
      </c>
      <c r="KGO680" s="319"/>
      <c r="KGP680" s="319"/>
      <c r="KGQ680" s="319"/>
      <c r="KGR680" s="17"/>
      <c r="KGS680" s="144"/>
      <c r="KGT680" s="15"/>
      <c r="KGU680" s="319"/>
      <c r="KGV680" s="118"/>
      <c r="KGW680" s="81"/>
      <c r="KGX680" s="118"/>
      <c r="KGY680" s="283"/>
      <c r="KGZ680" s="155"/>
      <c r="KHA680" s="321" t="s">
        <v>1853</v>
      </c>
      <c r="KHB680" s="70" t="s">
        <v>1206</v>
      </c>
      <c r="KHC680" s="312" t="s">
        <v>1851</v>
      </c>
      <c r="KHD680" s="319">
        <v>7.23</v>
      </c>
      <c r="KHE680" s="319"/>
      <c r="KHF680" s="319"/>
      <c r="KHG680" s="319"/>
      <c r="KHH680" s="17"/>
      <c r="KHI680" s="144"/>
      <c r="KHJ680" s="15"/>
      <c r="KHK680" s="319"/>
      <c r="KHL680" s="118"/>
      <c r="KHM680" s="81"/>
      <c r="KHN680" s="118"/>
      <c r="KHO680" s="283"/>
      <c r="KHP680" s="155"/>
      <c r="KHQ680" s="321" t="s">
        <v>1853</v>
      </c>
      <c r="KHR680" s="70" t="s">
        <v>1206</v>
      </c>
      <c r="KHS680" s="312" t="s">
        <v>1851</v>
      </c>
      <c r="KHT680" s="319">
        <v>7.23</v>
      </c>
      <c r="KHU680" s="319"/>
      <c r="KHV680" s="319"/>
      <c r="KHW680" s="319"/>
      <c r="KHX680" s="17"/>
      <c r="KHY680" s="144"/>
      <c r="KHZ680" s="15"/>
      <c r="KIA680" s="319"/>
      <c r="KIB680" s="118"/>
      <c r="KIC680" s="81"/>
      <c r="KID680" s="118"/>
      <c r="KIE680" s="283"/>
      <c r="KIF680" s="155"/>
      <c r="KIG680" s="321" t="s">
        <v>1853</v>
      </c>
      <c r="KIH680" s="70" t="s">
        <v>1206</v>
      </c>
      <c r="KII680" s="312" t="s">
        <v>1851</v>
      </c>
      <c r="KIJ680" s="319">
        <v>7.23</v>
      </c>
      <c r="KIK680" s="319"/>
      <c r="KIL680" s="319"/>
      <c r="KIM680" s="319"/>
      <c r="KIN680" s="17"/>
      <c r="KIO680" s="144"/>
      <c r="KIP680" s="15"/>
      <c r="KIQ680" s="319"/>
      <c r="KIR680" s="118"/>
      <c r="KIS680" s="81"/>
      <c r="KIT680" s="118"/>
      <c r="KIU680" s="283"/>
      <c r="KIV680" s="155"/>
      <c r="KIW680" s="321" t="s">
        <v>1853</v>
      </c>
      <c r="KIX680" s="70" t="s">
        <v>1206</v>
      </c>
      <c r="KIY680" s="312" t="s">
        <v>1851</v>
      </c>
      <c r="KIZ680" s="319">
        <v>7.23</v>
      </c>
      <c r="KJA680" s="319"/>
      <c r="KJB680" s="319"/>
      <c r="KJC680" s="319"/>
      <c r="KJD680" s="17"/>
      <c r="KJE680" s="144"/>
      <c r="KJF680" s="15"/>
      <c r="KJG680" s="319"/>
      <c r="KJH680" s="118"/>
      <c r="KJI680" s="81"/>
      <c r="KJJ680" s="118"/>
      <c r="KJK680" s="283"/>
      <c r="KJL680" s="155"/>
      <c r="KJM680" s="321" t="s">
        <v>1853</v>
      </c>
      <c r="KJN680" s="70" t="s">
        <v>1206</v>
      </c>
      <c r="KJO680" s="312" t="s">
        <v>1851</v>
      </c>
      <c r="KJP680" s="319">
        <v>7.23</v>
      </c>
      <c r="KJQ680" s="319"/>
      <c r="KJR680" s="319"/>
      <c r="KJS680" s="319"/>
      <c r="KJT680" s="17"/>
      <c r="KJU680" s="144"/>
      <c r="KJV680" s="15"/>
      <c r="KJW680" s="319"/>
      <c r="KJX680" s="118"/>
      <c r="KJY680" s="81"/>
      <c r="KJZ680" s="118"/>
      <c r="KKA680" s="283"/>
      <c r="KKB680" s="155"/>
      <c r="KKC680" s="321" t="s">
        <v>1853</v>
      </c>
      <c r="KKD680" s="70" t="s">
        <v>1206</v>
      </c>
      <c r="KKE680" s="312" t="s">
        <v>1851</v>
      </c>
      <c r="KKF680" s="319">
        <v>7.23</v>
      </c>
      <c r="KKG680" s="319"/>
      <c r="KKH680" s="319"/>
      <c r="KKI680" s="319"/>
      <c r="KKJ680" s="17"/>
      <c r="KKK680" s="144"/>
      <c r="KKL680" s="15"/>
      <c r="KKM680" s="319"/>
      <c r="KKN680" s="118"/>
      <c r="KKO680" s="81"/>
      <c r="KKP680" s="118"/>
      <c r="KKQ680" s="283"/>
      <c r="KKR680" s="155"/>
      <c r="KKS680" s="321" t="s">
        <v>1853</v>
      </c>
      <c r="KKT680" s="70" t="s">
        <v>1206</v>
      </c>
      <c r="KKU680" s="312" t="s">
        <v>1851</v>
      </c>
      <c r="KKV680" s="319">
        <v>7.23</v>
      </c>
      <c r="KKW680" s="319"/>
      <c r="KKX680" s="319"/>
      <c r="KKY680" s="319"/>
      <c r="KKZ680" s="17"/>
      <c r="KLA680" s="144"/>
      <c r="KLB680" s="15"/>
      <c r="KLC680" s="319"/>
      <c r="KLD680" s="118"/>
      <c r="KLE680" s="81"/>
      <c r="KLF680" s="118"/>
      <c r="KLG680" s="283"/>
      <c r="KLH680" s="155"/>
      <c r="KLI680" s="321" t="s">
        <v>1853</v>
      </c>
      <c r="KLJ680" s="70" t="s">
        <v>1206</v>
      </c>
      <c r="KLK680" s="312" t="s">
        <v>1851</v>
      </c>
      <c r="KLL680" s="319">
        <v>7.23</v>
      </c>
      <c r="KLM680" s="319"/>
      <c r="KLN680" s="319"/>
      <c r="KLO680" s="319"/>
      <c r="KLP680" s="17"/>
      <c r="KLQ680" s="144"/>
      <c r="KLR680" s="15"/>
      <c r="KLS680" s="319"/>
      <c r="KLT680" s="118"/>
      <c r="KLU680" s="81"/>
      <c r="KLV680" s="118"/>
      <c r="KLW680" s="283"/>
      <c r="KLX680" s="155"/>
      <c r="KLY680" s="321" t="s">
        <v>1853</v>
      </c>
      <c r="KLZ680" s="70" t="s">
        <v>1206</v>
      </c>
      <c r="KMA680" s="312" t="s">
        <v>1851</v>
      </c>
      <c r="KMB680" s="319">
        <v>7.23</v>
      </c>
      <c r="KMC680" s="319"/>
      <c r="KMD680" s="319"/>
      <c r="KME680" s="319"/>
      <c r="KMF680" s="17"/>
      <c r="KMG680" s="144"/>
      <c r="KMH680" s="15"/>
      <c r="KMI680" s="319"/>
      <c r="KMJ680" s="118"/>
      <c r="KMK680" s="81"/>
      <c r="KML680" s="118"/>
      <c r="KMM680" s="283"/>
      <c r="KMN680" s="155"/>
      <c r="KMO680" s="321" t="s">
        <v>1853</v>
      </c>
      <c r="KMP680" s="70" t="s">
        <v>1206</v>
      </c>
      <c r="KMQ680" s="312" t="s">
        <v>1851</v>
      </c>
      <c r="KMR680" s="319">
        <v>7.23</v>
      </c>
      <c r="KMS680" s="319"/>
      <c r="KMT680" s="319"/>
      <c r="KMU680" s="319"/>
      <c r="KMV680" s="17"/>
      <c r="KMW680" s="144"/>
      <c r="KMX680" s="15"/>
      <c r="KMY680" s="319"/>
      <c r="KMZ680" s="118"/>
      <c r="KNA680" s="81"/>
      <c r="KNB680" s="118"/>
      <c r="KNC680" s="283"/>
      <c r="KND680" s="155"/>
      <c r="KNE680" s="321" t="s">
        <v>1853</v>
      </c>
      <c r="KNF680" s="70" t="s">
        <v>1206</v>
      </c>
      <c r="KNG680" s="312" t="s">
        <v>1851</v>
      </c>
      <c r="KNH680" s="319">
        <v>7.23</v>
      </c>
      <c r="KNI680" s="319"/>
      <c r="KNJ680" s="319"/>
      <c r="KNK680" s="319"/>
      <c r="KNL680" s="17"/>
      <c r="KNM680" s="144"/>
      <c r="KNN680" s="15"/>
      <c r="KNO680" s="319"/>
      <c r="KNP680" s="118"/>
      <c r="KNQ680" s="81"/>
      <c r="KNR680" s="118"/>
      <c r="KNS680" s="283"/>
      <c r="KNT680" s="155"/>
      <c r="KNU680" s="321" t="s">
        <v>1853</v>
      </c>
      <c r="KNV680" s="70" t="s">
        <v>1206</v>
      </c>
      <c r="KNW680" s="312" t="s">
        <v>1851</v>
      </c>
      <c r="KNX680" s="319">
        <v>7.23</v>
      </c>
      <c r="KNY680" s="319"/>
      <c r="KNZ680" s="319"/>
      <c r="KOA680" s="319"/>
      <c r="KOB680" s="17"/>
      <c r="KOC680" s="144"/>
      <c r="KOD680" s="15"/>
      <c r="KOE680" s="319"/>
      <c r="KOF680" s="118"/>
      <c r="KOG680" s="81"/>
      <c r="KOH680" s="118"/>
      <c r="KOI680" s="283"/>
      <c r="KOJ680" s="155"/>
      <c r="KOK680" s="321" t="s">
        <v>1853</v>
      </c>
      <c r="KOL680" s="70" t="s">
        <v>1206</v>
      </c>
      <c r="KOM680" s="312" t="s">
        <v>1851</v>
      </c>
      <c r="KON680" s="319">
        <v>7.23</v>
      </c>
      <c r="KOO680" s="319"/>
      <c r="KOP680" s="319"/>
      <c r="KOQ680" s="319"/>
      <c r="KOR680" s="17"/>
      <c r="KOS680" s="144"/>
      <c r="KOT680" s="15"/>
      <c r="KOU680" s="319"/>
      <c r="KOV680" s="118"/>
      <c r="KOW680" s="81"/>
      <c r="KOX680" s="118"/>
      <c r="KOY680" s="283"/>
      <c r="KOZ680" s="155"/>
      <c r="KPA680" s="321" t="s">
        <v>1853</v>
      </c>
      <c r="KPB680" s="70" t="s">
        <v>1206</v>
      </c>
      <c r="KPC680" s="312" t="s">
        <v>1851</v>
      </c>
      <c r="KPD680" s="319">
        <v>7.23</v>
      </c>
      <c r="KPE680" s="319"/>
      <c r="KPF680" s="319"/>
      <c r="KPG680" s="319"/>
      <c r="KPH680" s="17"/>
      <c r="KPI680" s="144"/>
      <c r="KPJ680" s="15"/>
      <c r="KPK680" s="319"/>
      <c r="KPL680" s="118"/>
      <c r="KPM680" s="81"/>
      <c r="KPN680" s="118"/>
      <c r="KPO680" s="283"/>
      <c r="KPP680" s="155"/>
      <c r="KPQ680" s="321" t="s">
        <v>1853</v>
      </c>
      <c r="KPR680" s="70" t="s">
        <v>1206</v>
      </c>
      <c r="KPS680" s="312" t="s">
        <v>1851</v>
      </c>
      <c r="KPT680" s="319">
        <v>7.23</v>
      </c>
      <c r="KPU680" s="319"/>
      <c r="KPV680" s="319"/>
      <c r="KPW680" s="319"/>
      <c r="KPX680" s="17"/>
      <c r="KPY680" s="144"/>
      <c r="KPZ680" s="15"/>
      <c r="KQA680" s="319"/>
      <c r="KQB680" s="118"/>
      <c r="KQC680" s="81"/>
      <c r="KQD680" s="118"/>
      <c r="KQE680" s="283"/>
      <c r="KQF680" s="155"/>
      <c r="KQG680" s="321" t="s">
        <v>1853</v>
      </c>
      <c r="KQH680" s="70" t="s">
        <v>1206</v>
      </c>
      <c r="KQI680" s="312" t="s">
        <v>1851</v>
      </c>
      <c r="KQJ680" s="319">
        <v>7.23</v>
      </c>
      <c r="KQK680" s="319"/>
      <c r="KQL680" s="319"/>
      <c r="KQM680" s="319"/>
      <c r="KQN680" s="17"/>
      <c r="KQO680" s="144"/>
      <c r="KQP680" s="15"/>
      <c r="KQQ680" s="319"/>
      <c r="KQR680" s="118"/>
      <c r="KQS680" s="81"/>
      <c r="KQT680" s="118"/>
      <c r="KQU680" s="283"/>
      <c r="KQV680" s="155"/>
      <c r="KQW680" s="321" t="s">
        <v>1853</v>
      </c>
      <c r="KQX680" s="70" t="s">
        <v>1206</v>
      </c>
      <c r="KQY680" s="312" t="s">
        <v>1851</v>
      </c>
      <c r="KQZ680" s="319">
        <v>7.23</v>
      </c>
      <c r="KRA680" s="319"/>
      <c r="KRB680" s="319"/>
      <c r="KRC680" s="319"/>
      <c r="KRD680" s="17"/>
      <c r="KRE680" s="144"/>
      <c r="KRF680" s="15"/>
      <c r="KRG680" s="319"/>
      <c r="KRH680" s="118"/>
      <c r="KRI680" s="81"/>
      <c r="KRJ680" s="118"/>
      <c r="KRK680" s="283"/>
      <c r="KRL680" s="155"/>
      <c r="KRM680" s="321" t="s">
        <v>1853</v>
      </c>
      <c r="KRN680" s="70" t="s">
        <v>1206</v>
      </c>
      <c r="KRO680" s="312" t="s">
        <v>1851</v>
      </c>
      <c r="KRP680" s="319">
        <v>7.23</v>
      </c>
      <c r="KRQ680" s="319"/>
      <c r="KRR680" s="319"/>
      <c r="KRS680" s="319"/>
      <c r="KRT680" s="17"/>
      <c r="KRU680" s="144"/>
      <c r="KRV680" s="15"/>
      <c r="KRW680" s="319"/>
      <c r="KRX680" s="118"/>
      <c r="KRY680" s="81"/>
      <c r="KRZ680" s="118"/>
      <c r="KSA680" s="283"/>
      <c r="KSB680" s="155"/>
      <c r="KSC680" s="321" t="s">
        <v>1853</v>
      </c>
      <c r="KSD680" s="70" t="s">
        <v>1206</v>
      </c>
      <c r="KSE680" s="312" t="s">
        <v>1851</v>
      </c>
      <c r="KSF680" s="319">
        <v>7.23</v>
      </c>
      <c r="KSG680" s="319"/>
      <c r="KSH680" s="319"/>
      <c r="KSI680" s="319"/>
      <c r="KSJ680" s="17"/>
      <c r="KSK680" s="144"/>
      <c r="KSL680" s="15"/>
      <c r="KSM680" s="319"/>
      <c r="KSN680" s="118"/>
      <c r="KSO680" s="81"/>
      <c r="KSP680" s="118"/>
      <c r="KSQ680" s="283"/>
      <c r="KSR680" s="155"/>
      <c r="KSS680" s="321" t="s">
        <v>1853</v>
      </c>
      <c r="KST680" s="70" t="s">
        <v>1206</v>
      </c>
      <c r="KSU680" s="312" t="s">
        <v>1851</v>
      </c>
      <c r="KSV680" s="319">
        <v>7.23</v>
      </c>
      <c r="KSW680" s="319"/>
      <c r="KSX680" s="319"/>
      <c r="KSY680" s="319"/>
      <c r="KSZ680" s="17"/>
      <c r="KTA680" s="144"/>
      <c r="KTB680" s="15"/>
      <c r="KTC680" s="319"/>
      <c r="KTD680" s="118"/>
      <c r="KTE680" s="81"/>
      <c r="KTF680" s="118"/>
      <c r="KTG680" s="283"/>
      <c r="KTH680" s="155"/>
      <c r="KTI680" s="321" t="s">
        <v>1853</v>
      </c>
      <c r="KTJ680" s="70" t="s">
        <v>1206</v>
      </c>
      <c r="KTK680" s="312" t="s">
        <v>1851</v>
      </c>
      <c r="KTL680" s="319">
        <v>7.23</v>
      </c>
      <c r="KTM680" s="319"/>
      <c r="KTN680" s="319"/>
      <c r="KTO680" s="319"/>
      <c r="KTP680" s="17"/>
      <c r="KTQ680" s="144"/>
      <c r="KTR680" s="15"/>
      <c r="KTS680" s="319"/>
      <c r="KTT680" s="118"/>
      <c r="KTU680" s="81"/>
      <c r="KTV680" s="118"/>
      <c r="KTW680" s="283"/>
      <c r="KTX680" s="155"/>
      <c r="KTY680" s="321" t="s">
        <v>1853</v>
      </c>
      <c r="KTZ680" s="70" t="s">
        <v>1206</v>
      </c>
      <c r="KUA680" s="312" t="s">
        <v>1851</v>
      </c>
      <c r="KUB680" s="319">
        <v>7.23</v>
      </c>
      <c r="KUC680" s="319"/>
      <c r="KUD680" s="319"/>
      <c r="KUE680" s="319"/>
      <c r="KUF680" s="17"/>
      <c r="KUG680" s="144"/>
      <c r="KUH680" s="15"/>
      <c r="KUI680" s="319"/>
      <c r="KUJ680" s="118"/>
      <c r="KUK680" s="81"/>
      <c r="KUL680" s="118"/>
      <c r="KUM680" s="283"/>
      <c r="KUN680" s="155"/>
      <c r="KUO680" s="321" t="s">
        <v>1853</v>
      </c>
      <c r="KUP680" s="70" t="s">
        <v>1206</v>
      </c>
      <c r="KUQ680" s="312" t="s">
        <v>1851</v>
      </c>
      <c r="KUR680" s="319">
        <v>7.23</v>
      </c>
      <c r="KUS680" s="319"/>
      <c r="KUT680" s="319"/>
      <c r="KUU680" s="319"/>
      <c r="KUV680" s="17"/>
      <c r="KUW680" s="144"/>
      <c r="KUX680" s="15"/>
      <c r="KUY680" s="319"/>
      <c r="KUZ680" s="118"/>
      <c r="KVA680" s="81"/>
      <c r="KVB680" s="118"/>
      <c r="KVC680" s="283"/>
      <c r="KVD680" s="155"/>
      <c r="KVE680" s="321" t="s">
        <v>1853</v>
      </c>
      <c r="KVF680" s="70" t="s">
        <v>1206</v>
      </c>
      <c r="KVG680" s="312" t="s">
        <v>1851</v>
      </c>
      <c r="KVH680" s="319">
        <v>7.23</v>
      </c>
      <c r="KVI680" s="319"/>
      <c r="KVJ680" s="319"/>
      <c r="KVK680" s="319"/>
      <c r="KVL680" s="17"/>
      <c r="KVM680" s="144"/>
      <c r="KVN680" s="15"/>
      <c r="KVO680" s="319"/>
      <c r="KVP680" s="118"/>
      <c r="KVQ680" s="81"/>
      <c r="KVR680" s="118"/>
      <c r="KVS680" s="283"/>
      <c r="KVT680" s="155"/>
      <c r="KVU680" s="321" t="s">
        <v>1853</v>
      </c>
      <c r="KVV680" s="70" t="s">
        <v>1206</v>
      </c>
      <c r="KVW680" s="312" t="s">
        <v>1851</v>
      </c>
      <c r="KVX680" s="319">
        <v>7.23</v>
      </c>
      <c r="KVY680" s="319"/>
      <c r="KVZ680" s="319"/>
      <c r="KWA680" s="319"/>
      <c r="KWB680" s="17"/>
      <c r="KWC680" s="144"/>
      <c r="KWD680" s="15"/>
      <c r="KWE680" s="319"/>
      <c r="KWF680" s="118"/>
      <c r="KWG680" s="81"/>
      <c r="KWH680" s="118"/>
      <c r="KWI680" s="283"/>
      <c r="KWJ680" s="155"/>
      <c r="KWK680" s="321" t="s">
        <v>1853</v>
      </c>
      <c r="KWL680" s="70" t="s">
        <v>1206</v>
      </c>
      <c r="KWM680" s="312" t="s">
        <v>1851</v>
      </c>
      <c r="KWN680" s="319">
        <v>7.23</v>
      </c>
      <c r="KWO680" s="319"/>
      <c r="KWP680" s="319"/>
      <c r="KWQ680" s="319"/>
      <c r="KWR680" s="17"/>
      <c r="KWS680" s="144"/>
      <c r="KWT680" s="15"/>
      <c r="KWU680" s="319"/>
      <c r="KWV680" s="118"/>
      <c r="KWW680" s="81"/>
      <c r="KWX680" s="118"/>
      <c r="KWY680" s="283"/>
      <c r="KWZ680" s="155"/>
      <c r="KXA680" s="321" t="s">
        <v>1853</v>
      </c>
      <c r="KXB680" s="70" t="s">
        <v>1206</v>
      </c>
      <c r="KXC680" s="312" t="s">
        <v>1851</v>
      </c>
      <c r="KXD680" s="319">
        <v>7.23</v>
      </c>
      <c r="KXE680" s="319"/>
      <c r="KXF680" s="319"/>
      <c r="KXG680" s="319"/>
      <c r="KXH680" s="17"/>
      <c r="KXI680" s="144"/>
      <c r="KXJ680" s="15"/>
      <c r="KXK680" s="319"/>
      <c r="KXL680" s="118"/>
      <c r="KXM680" s="81"/>
      <c r="KXN680" s="118"/>
      <c r="KXO680" s="283"/>
      <c r="KXP680" s="155"/>
      <c r="KXQ680" s="321" t="s">
        <v>1853</v>
      </c>
      <c r="KXR680" s="70" t="s">
        <v>1206</v>
      </c>
      <c r="KXS680" s="312" t="s">
        <v>1851</v>
      </c>
      <c r="KXT680" s="319">
        <v>7.23</v>
      </c>
      <c r="KXU680" s="319"/>
      <c r="KXV680" s="319"/>
      <c r="KXW680" s="319"/>
      <c r="KXX680" s="17"/>
      <c r="KXY680" s="144"/>
      <c r="KXZ680" s="15"/>
      <c r="KYA680" s="319"/>
      <c r="KYB680" s="118"/>
      <c r="KYC680" s="81"/>
      <c r="KYD680" s="118"/>
      <c r="KYE680" s="283"/>
      <c r="KYF680" s="155"/>
      <c r="KYG680" s="321" t="s">
        <v>1853</v>
      </c>
      <c r="KYH680" s="70" t="s">
        <v>1206</v>
      </c>
      <c r="KYI680" s="312" t="s">
        <v>1851</v>
      </c>
      <c r="KYJ680" s="319">
        <v>7.23</v>
      </c>
      <c r="KYK680" s="319"/>
      <c r="KYL680" s="319"/>
      <c r="KYM680" s="319"/>
      <c r="KYN680" s="17"/>
      <c r="KYO680" s="144"/>
      <c r="KYP680" s="15"/>
      <c r="KYQ680" s="319"/>
      <c r="KYR680" s="118"/>
      <c r="KYS680" s="81"/>
      <c r="KYT680" s="118"/>
      <c r="KYU680" s="283"/>
      <c r="KYV680" s="155"/>
      <c r="KYW680" s="321" t="s">
        <v>1853</v>
      </c>
      <c r="KYX680" s="70" t="s">
        <v>1206</v>
      </c>
      <c r="KYY680" s="312" t="s">
        <v>1851</v>
      </c>
      <c r="KYZ680" s="319">
        <v>7.23</v>
      </c>
      <c r="KZA680" s="319"/>
      <c r="KZB680" s="319"/>
      <c r="KZC680" s="319"/>
      <c r="KZD680" s="17"/>
      <c r="KZE680" s="144"/>
      <c r="KZF680" s="15"/>
      <c r="KZG680" s="319"/>
      <c r="KZH680" s="118"/>
      <c r="KZI680" s="81"/>
      <c r="KZJ680" s="118"/>
      <c r="KZK680" s="283"/>
      <c r="KZL680" s="155"/>
      <c r="KZM680" s="321" t="s">
        <v>1853</v>
      </c>
      <c r="KZN680" s="70" t="s">
        <v>1206</v>
      </c>
      <c r="KZO680" s="312" t="s">
        <v>1851</v>
      </c>
      <c r="KZP680" s="319">
        <v>7.23</v>
      </c>
      <c r="KZQ680" s="319"/>
      <c r="KZR680" s="319"/>
      <c r="KZS680" s="319"/>
      <c r="KZT680" s="17"/>
      <c r="KZU680" s="144"/>
      <c r="KZV680" s="15"/>
      <c r="KZW680" s="319"/>
      <c r="KZX680" s="118"/>
      <c r="KZY680" s="81"/>
      <c r="KZZ680" s="118"/>
      <c r="LAA680" s="283"/>
      <c r="LAB680" s="155"/>
      <c r="LAC680" s="321" t="s">
        <v>1853</v>
      </c>
      <c r="LAD680" s="70" t="s">
        <v>1206</v>
      </c>
      <c r="LAE680" s="312" t="s">
        <v>1851</v>
      </c>
      <c r="LAF680" s="319">
        <v>7.23</v>
      </c>
      <c r="LAG680" s="319"/>
      <c r="LAH680" s="319"/>
      <c r="LAI680" s="319"/>
      <c r="LAJ680" s="17"/>
      <c r="LAK680" s="144"/>
      <c r="LAL680" s="15"/>
      <c r="LAM680" s="319"/>
      <c r="LAN680" s="118"/>
      <c r="LAO680" s="81"/>
      <c r="LAP680" s="118"/>
      <c r="LAQ680" s="283"/>
      <c r="LAR680" s="155"/>
      <c r="LAS680" s="321" t="s">
        <v>1853</v>
      </c>
      <c r="LAT680" s="70" t="s">
        <v>1206</v>
      </c>
      <c r="LAU680" s="312" t="s">
        <v>1851</v>
      </c>
      <c r="LAV680" s="319">
        <v>7.23</v>
      </c>
      <c r="LAW680" s="319"/>
      <c r="LAX680" s="319"/>
      <c r="LAY680" s="319"/>
      <c r="LAZ680" s="17"/>
      <c r="LBA680" s="144"/>
      <c r="LBB680" s="15"/>
      <c r="LBC680" s="319"/>
      <c r="LBD680" s="118"/>
      <c r="LBE680" s="81"/>
      <c r="LBF680" s="118"/>
      <c r="LBG680" s="283"/>
      <c r="LBH680" s="155"/>
      <c r="LBI680" s="321" t="s">
        <v>1853</v>
      </c>
      <c r="LBJ680" s="70" t="s">
        <v>1206</v>
      </c>
      <c r="LBK680" s="312" t="s">
        <v>1851</v>
      </c>
      <c r="LBL680" s="319">
        <v>7.23</v>
      </c>
      <c r="LBM680" s="319"/>
      <c r="LBN680" s="319"/>
      <c r="LBO680" s="319"/>
      <c r="LBP680" s="17"/>
      <c r="LBQ680" s="144"/>
      <c r="LBR680" s="15"/>
      <c r="LBS680" s="319"/>
      <c r="LBT680" s="118"/>
      <c r="LBU680" s="81"/>
      <c r="LBV680" s="118"/>
      <c r="LBW680" s="283"/>
      <c r="LBX680" s="155"/>
      <c r="LBY680" s="321" t="s">
        <v>1853</v>
      </c>
      <c r="LBZ680" s="70" t="s">
        <v>1206</v>
      </c>
      <c r="LCA680" s="312" t="s">
        <v>1851</v>
      </c>
      <c r="LCB680" s="319">
        <v>7.23</v>
      </c>
      <c r="LCC680" s="319"/>
      <c r="LCD680" s="319"/>
      <c r="LCE680" s="319"/>
      <c r="LCF680" s="17"/>
      <c r="LCG680" s="144"/>
      <c r="LCH680" s="15"/>
      <c r="LCI680" s="319"/>
      <c r="LCJ680" s="118"/>
      <c r="LCK680" s="81"/>
      <c r="LCL680" s="118"/>
      <c r="LCM680" s="283"/>
      <c r="LCN680" s="155"/>
      <c r="LCO680" s="321" t="s">
        <v>1853</v>
      </c>
      <c r="LCP680" s="70" t="s">
        <v>1206</v>
      </c>
      <c r="LCQ680" s="312" t="s">
        <v>1851</v>
      </c>
      <c r="LCR680" s="319">
        <v>7.23</v>
      </c>
      <c r="LCS680" s="319"/>
      <c r="LCT680" s="319"/>
      <c r="LCU680" s="319"/>
      <c r="LCV680" s="17"/>
      <c r="LCW680" s="144"/>
      <c r="LCX680" s="15"/>
      <c r="LCY680" s="319"/>
      <c r="LCZ680" s="118"/>
      <c r="LDA680" s="81"/>
      <c r="LDB680" s="118"/>
      <c r="LDC680" s="283"/>
      <c r="LDD680" s="155"/>
      <c r="LDE680" s="321" t="s">
        <v>1853</v>
      </c>
      <c r="LDF680" s="70" t="s">
        <v>1206</v>
      </c>
      <c r="LDG680" s="312" t="s">
        <v>1851</v>
      </c>
      <c r="LDH680" s="319">
        <v>7.23</v>
      </c>
      <c r="LDI680" s="319"/>
      <c r="LDJ680" s="319"/>
      <c r="LDK680" s="319"/>
      <c r="LDL680" s="17"/>
      <c r="LDM680" s="144"/>
      <c r="LDN680" s="15"/>
      <c r="LDO680" s="319"/>
      <c r="LDP680" s="118"/>
      <c r="LDQ680" s="81"/>
      <c r="LDR680" s="118"/>
      <c r="LDS680" s="283"/>
      <c r="LDT680" s="155"/>
      <c r="LDU680" s="321" t="s">
        <v>1853</v>
      </c>
      <c r="LDV680" s="70" t="s">
        <v>1206</v>
      </c>
      <c r="LDW680" s="312" t="s">
        <v>1851</v>
      </c>
      <c r="LDX680" s="319">
        <v>7.23</v>
      </c>
      <c r="LDY680" s="319"/>
      <c r="LDZ680" s="319"/>
      <c r="LEA680" s="319"/>
      <c r="LEB680" s="17"/>
      <c r="LEC680" s="144"/>
      <c r="LED680" s="15"/>
      <c r="LEE680" s="319"/>
      <c r="LEF680" s="118"/>
      <c r="LEG680" s="81"/>
      <c r="LEH680" s="118"/>
      <c r="LEI680" s="283"/>
      <c r="LEJ680" s="155"/>
      <c r="LEK680" s="321" t="s">
        <v>1853</v>
      </c>
      <c r="LEL680" s="70" t="s">
        <v>1206</v>
      </c>
      <c r="LEM680" s="312" t="s">
        <v>1851</v>
      </c>
      <c r="LEN680" s="319">
        <v>7.23</v>
      </c>
      <c r="LEO680" s="319"/>
      <c r="LEP680" s="319"/>
      <c r="LEQ680" s="319"/>
      <c r="LER680" s="17"/>
      <c r="LES680" s="144"/>
      <c r="LET680" s="15"/>
      <c r="LEU680" s="319"/>
      <c r="LEV680" s="118"/>
      <c r="LEW680" s="81"/>
      <c r="LEX680" s="118"/>
      <c r="LEY680" s="283"/>
      <c r="LEZ680" s="155"/>
      <c r="LFA680" s="321" t="s">
        <v>1853</v>
      </c>
      <c r="LFB680" s="70" t="s">
        <v>1206</v>
      </c>
      <c r="LFC680" s="312" t="s">
        <v>1851</v>
      </c>
      <c r="LFD680" s="319">
        <v>7.23</v>
      </c>
      <c r="LFE680" s="319"/>
      <c r="LFF680" s="319"/>
      <c r="LFG680" s="319"/>
      <c r="LFH680" s="17"/>
      <c r="LFI680" s="144"/>
      <c r="LFJ680" s="15"/>
      <c r="LFK680" s="319"/>
      <c r="LFL680" s="118"/>
      <c r="LFM680" s="81"/>
      <c r="LFN680" s="118"/>
      <c r="LFO680" s="283"/>
      <c r="LFP680" s="155"/>
      <c r="LFQ680" s="321" t="s">
        <v>1853</v>
      </c>
      <c r="LFR680" s="70" t="s">
        <v>1206</v>
      </c>
      <c r="LFS680" s="312" t="s">
        <v>1851</v>
      </c>
      <c r="LFT680" s="319">
        <v>7.23</v>
      </c>
      <c r="LFU680" s="319"/>
      <c r="LFV680" s="319"/>
      <c r="LFW680" s="319"/>
      <c r="LFX680" s="17"/>
      <c r="LFY680" s="144"/>
      <c r="LFZ680" s="15"/>
      <c r="LGA680" s="319"/>
      <c r="LGB680" s="118"/>
      <c r="LGC680" s="81"/>
      <c r="LGD680" s="118"/>
      <c r="LGE680" s="283"/>
      <c r="LGF680" s="155"/>
      <c r="LGG680" s="321" t="s">
        <v>1853</v>
      </c>
      <c r="LGH680" s="70" t="s">
        <v>1206</v>
      </c>
      <c r="LGI680" s="312" t="s">
        <v>1851</v>
      </c>
      <c r="LGJ680" s="319">
        <v>7.23</v>
      </c>
      <c r="LGK680" s="319"/>
      <c r="LGL680" s="319"/>
      <c r="LGM680" s="319"/>
      <c r="LGN680" s="17"/>
      <c r="LGO680" s="144"/>
      <c r="LGP680" s="15"/>
      <c r="LGQ680" s="319"/>
      <c r="LGR680" s="118"/>
      <c r="LGS680" s="81"/>
      <c r="LGT680" s="118"/>
      <c r="LGU680" s="283"/>
      <c r="LGV680" s="155"/>
      <c r="LGW680" s="321" t="s">
        <v>1853</v>
      </c>
      <c r="LGX680" s="70" t="s">
        <v>1206</v>
      </c>
      <c r="LGY680" s="312" t="s">
        <v>1851</v>
      </c>
      <c r="LGZ680" s="319">
        <v>7.23</v>
      </c>
      <c r="LHA680" s="319"/>
      <c r="LHB680" s="319"/>
      <c r="LHC680" s="319"/>
      <c r="LHD680" s="17"/>
      <c r="LHE680" s="144"/>
      <c r="LHF680" s="15"/>
      <c r="LHG680" s="319"/>
      <c r="LHH680" s="118"/>
      <c r="LHI680" s="81"/>
      <c r="LHJ680" s="118"/>
      <c r="LHK680" s="283"/>
      <c r="LHL680" s="155"/>
      <c r="LHM680" s="321" t="s">
        <v>1853</v>
      </c>
      <c r="LHN680" s="70" t="s">
        <v>1206</v>
      </c>
      <c r="LHO680" s="312" t="s">
        <v>1851</v>
      </c>
      <c r="LHP680" s="319">
        <v>7.23</v>
      </c>
      <c r="LHQ680" s="319"/>
      <c r="LHR680" s="319"/>
      <c r="LHS680" s="319"/>
      <c r="LHT680" s="17"/>
      <c r="LHU680" s="144"/>
      <c r="LHV680" s="15"/>
      <c r="LHW680" s="319"/>
      <c r="LHX680" s="118"/>
      <c r="LHY680" s="81"/>
      <c r="LHZ680" s="118"/>
      <c r="LIA680" s="283"/>
      <c r="LIB680" s="155"/>
      <c r="LIC680" s="321" t="s">
        <v>1853</v>
      </c>
      <c r="LID680" s="70" t="s">
        <v>1206</v>
      </c>
      <c r="LIE680" s="312" t="s">
        <v>1851</v>
      </c>
      <c r="LIF680" s="319">
        <v>7.23</v>
      </c>
      <c r="LIG680" s="319"/>
      <c r="LIH680" s="319"/>
      <c r="LII680" s="319"/>
      <c r="LIJ680" s="17"/>
      <c r="LIK680" s="144"/>
      <c r="LIL680" s="15"/>
      <c r="LIM680" s="319"/>
      <c r="LIN680" s="118"/>
      <c r="LIO680" s="81"/>
      <c r="LIP680" s="118"/>
      <c r="LIQ680" s="283"/>
      <c r="LIR680" s="155"/>
      <c r="LIS680" s="321" t="s">
        <v>1853</v>
      </c>
      <c r="LIT680" s="70" t="s">
        <v>1206</v>
      </c>
      <c r="LIU680" s="312" t="s">
        <v>1851</v>
      </c>
      <c r="LIV680" s="319">
        <v>7.23</v>
      </c>
      <c r="LIW680" s="319"/>
      <c r="LIX680" s="319"/>
      <c r="LIY680" s="319"/>
      <c r="LIZ680" s="17"/>
      <c r="LJA680" s="144"/>
      <c r="LJB680" s="15"/>
      <c r="LJC680" s="319"/>
      <c r="LJD680" s="118"/>
      <c r="LJE680" s="81"/>
      <c r="LJF680" s="118"/>
      <c r="LJG680" s="283"/>
      <c r="LJH680" s="155"/>
      <c r="LJI680" s="321" t="s">
        <v>1853</v>
      </c>
      <c r="LJJ680" s="70" t="s">
        <v>1206</v>
      </c>
      <c r="LJK680" s="312" t="s">
        <v>1851</v>
      </c>
      <c r="LJL680" s="319">
        <v>7.23</v>
      </c>
      <c r="LJM680" s="319"/>
      <c r="LJN680" s="319"/>
      <c r="LJO680" s="319"/>
      <c r="LJP680" s="17"/>
      <c r="LJQ680" s="144"/>
      <c r="LJR680" s="15"/>
      <c r="LJS680" s="319"/>
      <c r="LJT680" s="118"/>
      <c r="LJU680" s="81"/>
      <c r="LJV680" s="118"/>
      <c r="LJW680" s="283"/>
      <c r="LJX680" s="155"/>
      <c r="LJY680" s="321" t="s">
        <v>1853</v>
      </c>
      <c r="LJZ680" s="70" t="s">
        <v>1206</v>
      </c>
      <c r="LKA680" s="312" t="s">
        <v>1851</v>
      </c>
      <c r="LKB680" s="319">
        <v>7.23</v>
      </c>
      <c r="LKC680" s="319"/>
      <c r="LKD680" s="319"/>
      <c r="LKE680" s="319"/>
      <c r="LKF680" s="17"/>
      <c r="LKG680" s="144"/>
      <c r="LKH680" s="15"/>
      <c r="LKI680" s="319"/>
      <c r="LKJ680" s="118"/>
      <c r="LKK680" s="81"/>
      <c r="LKL680" s="118"/>
      <c r="LKM680" s="283"/>
      <c r="LKN680" s="155"/>
      <c r="LKO680" s="321" t="s">
        <v>1853</v>
      </c>
      <c r="LKP680" s="70" t="s">
        <v>1206</v>
      </c>
      <c r="LKQ680" s="312" t="s">
        <v>1851</v>
      </c>
      <c r="LKR680" s="319">
        <v>7.23</v>
      </c>
      <c r="LKS680" s="319"/>
      <c r="LKT680" s="319"/>
      <c r="LKU680" s="319"/>
      <c r="LKV680" s="17"/>
      <c r="LKW680" s="144"/>
      <c r="LKX680" s="15"/>
      <c r="LKY680" s="319"/>
      <c r="LKZ680" s="118"/>
      <c r="LLA680" s="81"/>
      <c r="LLB680" s="118"/>
      <c r="LLC680" s="283"/>
      <c r="LLD680" s="155"/>
      <c r="LLE680" s="321" t="s">
        <v>1853</v>
      </c>
      <c r="LLF680" s="70" t="s">
        <v>1206</v>
      </c>
      <c r="LLG680" s="312" t="s">
        <v>1851</v>
      </c>
      <c r="LLH680" s="319">
        <v>7.23</v>
      </c>
      <c r="LLI680" s="319"/>
      <c r="LLJ680" s="319"/>
      <c r="LLK680" s="319"/>
      <c r="LLL680" s="17"/>
      <c r="LLM680" s="144"/>
      <c r="LLN680" s="15"/>
      <c r="LLO680" s="319"/>
      <c r="LLP680" s="118"/>
      <c r="LLQ680" s="81"/>
      <c r="LLR680" s="118"/>
      <c r="LLS680" s="283"/>
      <c r="LLT680" s="155"/>
      <c r="LLU680" s="321" t="s">
        <v>1853</v>
      </c>
      <c r="LLV680" s="70" t="s">
        <v>1206</v>
      </c>
      <c r="LLW680" s="312" t="s">
        <v>1851</v>
      </c>
      <c r="LLX680" s="319">
        <v>7.23</v>
      </c>
      <c r="LLY680" s="319"/>
      <c r="LLZ680" s="319"/>
      <c r="LMA680" s="319"/>
      <c r="LMB680" s="17"/>
      <c r="LMC680" s="144"/>
      <c r="LMD680" s="15"/>
      <c r="LME680" s="319"/>
      <c r="LMF680" s="118"/>
      <c r="LMG680" s="81"/>
      <c r="LMH680" s="118"/>
      <c r="LMI680" s="283"/>
      <c r="LMJ680" s="155"/>
      <c r="LMK680" s="321" t="s">
        <v>1853</v>
      </c>
      <c r="LML680" s="70" t="s">
        <v>1206</v>
      </c>
      <c r="LMM680" s="312" t="s">
        <v>1851</v>
      </c>
      <c r="LMN680" s="319">
        <v>7.23</v>
      </c>
      <c r="LMO680" s="319"/>
      <c r="LMP680" s="319"/>
      <c r="LMQ680" s="319"/>
      <c r="LMR680" s="17"/>
      <c r="LMS680" s="144"/>
      <c r="LMT680" s="15"/>
      <c r="LMU680" s="319"/>
      <c r="LMV680" s="118"/>
      <c r="LMW680" s="81"/>
      <c r="LMX680" s="118"/>
      <c r="LMY680" s="283"/>
      <c r="LMZ680" s="155"/>
      <c r="LNA680" s="321" t="s">
        <v>1853</v>
      </c>
      <c r="LNB680" s="70" t="s">
        <v>1206</v>
      </c>
      <c r="LNC680" s="312" t="s">
        <v>1851</v>
      </c>
      <c r="LND680" s="319">
        <v>7.23</v>
      </c>
      <c r="LNE680" s="319"/>
      <c r="LNF680" s="319"/>
      <c r="LNG680" s="319"/>
      <c r="LNH680" s="17"/>
      <c r="LNI680" s="144"/>
      <c r="LNJ680" s="15"/>
      <c r="LNK680" s="319"/>
      <c r="LNL680" s="118"/>
      <c r="LNM680" s="81"/>
      <c r="LNN680" s="118"/>
      <c r="LNO680" s="283"/>
      <c r="LNP680" s="155"/>
      <c r="LNQ680" s="321" t="s">
        <v>1853</v>
      </c>
      <c r="LNR680" s="70" t="s">
        <v>1206</v>
      </c>
      <c r="LNS680" s="312" t="s">
        <v>1851</v>
      </c>
      <c r="LNT680" s="319">
        <v>7.23</v>
      </c>
      <c r="LNU680" s="319"/>
      <c r="LNV680" s="319"/>
      <c r="LNW680" s="319"/>
      <c r="LNX680" s="17"/>
      <c r="LNY680" s="144"/>
      <c r="LNZ680" s="15"/>
      <c r="LOA680" s="319"/>
      <c r="LOB680" s="118"/>
      <c r="LOC680" s="81"/>
      <c r="LOD680" s="118"/>
      <c r="LOE680" s="283"/>
      <c r="LOF680" s="155"/>
      <c r="LOG680" s="321" t="s">
        <v>1853</v>
      </c>
      <c r="LOH680" s="70" t="s">
        <v>1206</v>
      </c>
      <c r="LOI680" s="312" t="s">
        <v>1851</v>
      </c>
      <c r="LOJ680" s="319">
        <v>7.23</v>
      </c>
      <c r="LOK680" s="319"/>
      <c r="LOL680" s="319"/>
      <c r="LOM680" s="319"/>
      <c r="LON680" s="17"/>
      <c r="LOO680" s="144"/>
      <c r="LOP680" s="15"/>
      <c r="LOQ680" s="319"/>
      <c r="LOR680" s="118"/>
      <c r="LOS680" s="81"/>
      <c r="LOT680" s="118"/>
      <c r="LOU680" s="283"/>
      <c r="LOV680" s="155"/>
      <c r="LOW680" s="321" t="s">
        <v>1853</v>
      </c>
      <c r="LOX680" s="70" t="s">
        <v>1206</v>
      </c>
      <c r="LOY680" s="312" t="s">
        <v>1851</v>
      </c>
      <c r="LOZ680" s="319">
        <v>7.23</v>
      </c>
      <c r="LPA680" s="319"/>
      <c r="LPB680" s="319"/>
      <c r="LPC680" s="319"/>
      <c r="LPD680" s="17"/>
      <c r="LPE680" s="144"/>
      <c r="LPF680" s="15"/>
      <c r="LPG680" s="319"/>
      <c r="LPH680" s="118"/>
      <c r="LPI680" s="81"/>
      <c r="LPJ680" s="118"/>
      <c r="LPK680" s="283"/>
      <c r="LPL680" s="155"/>
      <c r="LPM680" s="321" t="s">
        <v>1853</v>
      </c>
      <c r="LPN680" s="70" t="s">
        <v>1206</v>
      </c>
      <c r="LPO680" s="312" t="s">
        <v>1851</v>
      </c>
      <c r="LPP680" s="319">
        <v>7.23</v>
      </c>
      <c r="LPQ680" s="319"/>
      <c r="LPR680" s="319"/>
      <c r="LPS680" s="319"/>
      <c r="LPT680" s="17"/>
      <c r="LPU680" s="144"/>
      <c r="LPV680" s="15"/>
      <c r="LPW680" s="319"/>
      <c r="LPX680" s="118"/>
      <c r="LPY680" s="81"/>
      <c r="LPZ680" s="118"/>
      <c r="LQA680" s="283"/>
      <c r="LQB680" s="155"/>
      <c r="LQC680" s="321" t="s">
        <v>1853</v>
      </c>
      <c r="LQD680" s="70" t="s">
        <v>1206</v>
      </c>
      <c r="LQE680" s="312" t="s">
        <v>1851</v>
      </c>
      <c r="LQF680" s="319">
        <v>7.23</v>
      </c>
      <c r="LQG680" s="319"/>
      <c r="LQH680" s="319"/>
      <c r="LQI680" s="319"/>
      <c r="LQJ680" s="17"/>
      <c r="LQK680" s="144"/>
      <c r="LQL680" s="15"/>
      <c r="LQM680" s="319"/>
      <c r="LQN680" s="118"/>
      <c r="LQO680" s="81"/>
      <c r="LQP680" s="118"/>
      <c r="LQQ680" s="283"/>
      <c r="LQR680" s="155"/>
      <c r="LQS680" s="321" t="s">
        <v>1853</v>
      </c>
      <c r="LQT680" s="70" t="s">
        <v>1206</v>
      </c>
      <c r="LQU680" s="312" t="s">
        <v>1851</v>
      </c>
      <c r="LQV680" s="319">
        <v>7.23</v>
      </c>
      <c r="LQW680" s="319"/>
      <c r="LQX680" s="319"/>
      <c r="LQY680" s="319"/>
      <c r="LQZ680" s="17"/>
      <c r="LRA680" s="144"/>
      <c r="LRB680" s="15"/>
      <c r="LRC680" s="319"/>
      <c r="LRD680" s="118"/>
      <c r="LRE680" s="81"/>
      <c r="LRF680" s="118"/>
      <c r="LRG680" s="283"/>
      <c r="LRH680" s="155"/>
      <c r="LRI680" s="321" t="s">
        <v>1853</v>
      </c>
      <c r="LRJ680" s="70" t="s">
        <v>1206</v>
      </c>
      <c r="LRK680" s="312" t="s">
        <v>1851</v>
      </c>
      <c r="LRL680" s="319">
        <v>7.23</v>
      </c>
      <c r="LRM680" s="319"/>
      <c r="LRN680" s="319"/>
      <c r="LRO680" s="319"/>
      <c r="LRP680" s="17"/>
      <c r="LRQ680" s="144"/>
      <c r="LRR680" s="15"/>
      <c r="LRS680" s="319"/>
      <c r="LRT680" s="118"/>
      <c r="LRU680" s="81"/>
      <c r="LRV680" s="118"/>
      <c r="LRW680" s="283"/>
      <c r="LRX680" s="155"/>
      <c r="LRY680" s="321" t="s">
        <v>1853</v>
      </c>
      <c r="LRZ680" s="70" t="s">
        <v>1206</v>
      </c>
      <c r="LSA680" s="312" t="s">
        <v>1851</v>
      </c>
      <c r="LSB680" s="319">
        <v>7.23</v>
      </c>
      <c r="LSC680" s="319"/>
      <c r="LSD680" s="319"/>
      <c r="LSE680" s="319"/>
      <c r="LSF680" s="17"/>
      <c r="LSG680" s="144"/>
      <c r="LSH680" s="15"/>
      <c r="LSI680" s="319"/>
      <c r="LSJ680" s="118"/>
      <c r="LSK680" s="81"/>
      <c r="LSL680" s="118"/>
      <c r="LSM680" s="283"/>
      <c r="LSN680" s="155"/>
      <c r="LSO680" s="321" t="s">
        <v>1853</v>
      </c>
      <c r="LSP680" s="70" t="s">
        <v>1206</v>
      </c>
      <c r="LSQ680" s="312" t="s">
        <v>1851</v>
      </c>
      <c r="LSR680" s="319">
        <v>7.23</v>
      </c>
      <c r="LSS680" s="319"/>
      <c r="LST680" s="319"/>
      <c r="LSU680" s="319"/>
      <c r="LSV680" s="17"/>
      <c r="LSW680" s="144"/>
      <c r="LSX680" s="15"/>
      <c r="LSY680" s="319"/>
      <c r="LSZ680" s="118"/>
      <c r="LTA680" s="81"/>
      <c r="LTB680" s="118"/>
      <c r="LTC680" s="283"/>
      <c r="LTD680" s="155"/>
      <c r="LTE680" s="321" t="s">
        <v>1853</v>
      </c>
      <c r="LTF680" s="70" t="s">
        <v>1206</v>
      </c>
      <c r="LTG680" s="312" t="s">
        <v>1851</v>
      </c>
      <c r="LTH680" s="319">
        <v>7.23</v>
      </c>
      <c r="LTI680" s="319"/>
      <c r="LTJ680" s="319"/>
      <c r="LTK680" s="319"/>
      <c r="LTL680" s="17"/>
      <c r="LTM680" s="144"/>
      <c r="LTN680" s="15"/>
      <c r="LTO680" s="319"/>
      <c r="LTP680" s="118"/>
      <c r="LTQ680" s="81"/>
      <c r="LTR680" s="118"/>
      <c r="LTS680" s="283"/>
      <c r="LTT680" s="155"/>
      <c r="LTU680" s="321" t="s">
        <v>1853</v>
      </c>
      <c r="LTV680" s="70" t="s">
        <v>1206</v>
      </c>
      <c r="LTW680" s="312" t="s">
        <v>1851</v>
      </c>
      <c r="LTX680" s="319">
        <v>7.23</v>
      </c>
      <c r="LTY680" s="319"/>
      <c r="LTZ680" s="319"/>
      <c r="LUA680" s="319"/>
      <c r="LUB680" s="17"/>
      <c r="LUC680" s="144"/>
      <c r="LUD680" s="15"/>
      <c r="LUE680" s="319"/>
      <c r="LUF680" s="118"/>
      <c r="LUG680" s="81"/>
      <c r="LUH680" s="118"/>
      <c r="LUI680" s="283"/>
      <c r="LUJ680" s="155"/>
      <c r="LUK680" s="321" t="s">
        <v>1853</v>
      </c>
      <c r="LUL680" s="70" t="s">
        <v>1206</v>
      </c>
      <c r="LUM680" s="312" t="s">
        <v>1851</v>
      </c>
      <c r="LUN680" s="319">
        <v>7.23</v>
      </c>
      <c r="LUO680" s="319"/>
      <c r="LUP680" s="319"/>
      <c r="LUQ680" s="319"/>
      <c r="LUR680" s="17"/>
      <c r="LUS680" s="144"/>
      <c r="LUT680" s="15"/>
      <c r="LUU680" s="319"/>
      <c r="LUV680" s="118"/>
      <c r="LUW680" s="81"/>
      <c r="LUX680" s="118"/>
      <c r="LUY680" s="283"/>
      <c r="LUZ680" s="155"/>
      <c r="LVA680" s="321" t="s">
        <v>1853</v>
      </c>
      <c r="LVB680" s="70" t="s">
        <v>1206</v>
      </c>
      <c r="LVC680" s="312" t="s">
        <v>1851</v>
      </c>
      <c r="LVD680" s="319">
        <v>7.23</v>
      </c>
      <c r="LVE680" s="319"/>
      <c r="LVF680" s="319"/>
      <c r="LVG680" s="319"/>
      <c r="LVH680" s="17"/>
      <c r="LVI680" s="144"/>
      <c r="LVJ680" s="15"/>
      <c r="LVK680" s="319"/>
      <c r="LVL680" s="118"/>
      <c r="LVM680" s="81"/>
      <c r="LVN680" s="118"/>
      <c r="LVO680" s="283"/>
      <c r="LVP680" s="155"/>
      <c r="LVQ680" s="321" t="s">
        <v>1853</v>
      </c>
      <c r="LVR680" s="70" t="s">
        <v>1206</v>
      </c>
      <c r="LVS680" s="312" t="s">
        <v>1851</v>
      </c>
      <c r="LVT680" s="319">
        <v>7.23</v>
      </c>
      <c r="LVU680" s="319"/>
      <c r="LVV680" s="319"/>
      <c r="LVW680" s="319"/>
      <c r="LVX680" s="17"/>
      <c r="LVY680" s="144"/>
      <c r="LVZ680" s="15"/>
      <c r="LWA680" s="319"/>
      <c r="LWB680" s="118"/>
      <c r="LWC680" s="81"/>
      <c r="LWD680" s="118"/>
      <c r="LWE680" s="283"/>
      <c r="LWF680" s="155"/>
      <c r="LWG680" s="321" t="s">
        <v>1853</v>
      </c>
      <c r="LWH680" s="70" t="s">
        <v>1206</v>
      </c>
      <c r="LWI680" s="312" t="s">
        <v>1851</v>
      </c>
      <c r="LWJ680" s="319">
        <v>7.23</v>
      </c>
      <c r="LWK680" s="319"/>
      <c r="LWL680" s="319"/>
      <c r="LWM680" s="319"/>
      <c r="LWN680" s="17"/>
      <c r="LWO680" s="144"/>
      <c r="LWP680" s="15"/>
      <c r="LWQ680" s="319"/>
      <c r="LWR680" s="118"/>
      <c r="LWS680" s="81"/>
      <c r="LWT680" s="118"/>
      <c r="LWU680" s="283"/>
      <c r="LWV680" s="155"/>
      <c r="LWW680" s="321" t="s">
        <v>1853</v>
      </c>
      <c r="LWX680" s="70" t="s">
        <v>1206</v>
      </c>
      <c r="LWY680" s="312" t="s">
        <v>1851</v>
      </c>
      <c r="LWZ680" s="319">
        <v>7.23</v>
      </c>
      <c r="LXA680" s="319"/>
      <c r="LXB680" s="319"/>
      <c r="LXC680" s="319"/>
      <c r="LXD680" s="17"/>
      <c r="LXE680" s="144"/>
      <c r="LXF680" s="15"/>
      <c r="LXG680" s="319"/>
      <c r="LXH680" s="118"/>
      <c r="LXI680" s="81"/>
      <c r="LXJ680" s="118"/>
      <c r="LXK680" s="283"/>
      <c r="LXL680" s="155"/>
      <c r="LXM680" s="321" t="s">
        <v>1853</v>
      </c>
      <c r="LXN680" s="70" t="s">
        <v>1206</v>
      </c>
      <c r="LXO680" s="312" t="s">
        <v>1851</v>
      </c>
      <c r="LXP680" s="319">
        <v>7.23</v>
      </c>
      <c r="LXQ680" s="319"/>
      <c r="LXR680" s="319"/>
      <c r="LXS680" s="319"/>
      <c r="LXT680" s="17"/>
      <c r="LXU680" s="144"/>
      <c r="LXV680" s="15"/>
      <c r="LXW680" s="319"/>
      <c r="LXX680" s="118"/>
      <c r="LXY680" s="81"/>
      <c r="LXZ680" s="118"/>
      <c r="LYA680" s="283"/>
      <c r="LYB680" s="155"/>
      <c r="LYC680" s="321" t="s">
        <v>1853</v>
      </c>
      <c r="LYD680" s="70" t="s">
        <v>1206</v>
      </c>
      <c r="LYE680" s="312" t="s">
        <v>1851</v>
      </c>
      <c r="LYF680" s="319">
        <v>7.23</v>
      </c>
      <c r="LYG680" s="319"/>
      <c r="LYH680" s="319"/>
      <c r="LYI680" s="319"/>
      <c r="LYJ680" s="17"/>
      <c r="LYK680" s="144"/>
      <c r="LYL680" s="15"/>
      <c r="LYM680" s="319"/>
      <c r="LYN680" s="118"/>
      <c r="LYO680" s="81"/>
      <c r="LYP680" s="118"/>
      <c r="LYQ680" s="283"/>
      <c r="LYR680" s="155"/>
      <c r="LYS680" s="321" t="s">
        <v>1853</v>
      </c>
      <c r="LYT680" s="70" t="s">
        <v>1206</v>
      </c>
      <c r="LYU680" s="312" t="s">
        <v>1851</v>
      </c>
      <c r="LYV680" s="319">
        <v>7.23</v>
      </c>
      <c r="LYW680" s="319"/>
      <c r="LYX680" s="319"/>
      <c r="LYY680" s="319"/>
      <c r="LYZ680" s="17"/>
      <c r="LZA680" s="144"/>
      <c r="LZB680" s="15"/>
      <c r="LZC680" s="319"/>
      <c r="LZD680" s="118"/>
      <c r="LZE680" s="81"/>
      <c r="LZF680" s="118"/>
      <c r="LZG680" s="283"/>
      <c r="LZH680" s="155"/>
      <c r="LZI680" s="321" t="s">
        <v>1853</v>
      </c>
      <c r="LZJ680" s="70" t="s">
        <v>1206</v>
      </c>
      <c r="LZK680" s="312" t="s">
        <v>1851</v>
      </c>
      <c r="LZL680" s="319">
        <v>7.23</v>
      </c>
      <c r="LZM680" s="319"/>
      <c r="LZN680" s="319"/>
      <c r="LZO680" s="319"/>
      <c r="LZP680" s="17"/>
      <c r="LZQ680" s="144"/>
      <c r="LZR680" s="15"/>
      <c r="LZS680" s="319"/>
      <c r="LZT680" s="118"/>
      <c r="LZU680" s="81"/>
      <c r="LZV680" s="118"/>
      <c r="LZW680" s="283"/>
      <c r="LZX680" s="155"/>
      <c r="LZY680" s="321" t="s">
        <v>1853</v>
      </c>
      <c r="LZZ680" s="70" t="s">
        <v>1206</v>
      </c>
      <c r="MAA680" s="312" t="s">
        <v>1851</v>
      </c>
      <c r="MAB680" s="319">
        <v>7.23</v>
      </c>
      <c r="MAC680" s="319"/>
      <c r="MAD680" s="319"/>
      <c r="MAE680" s="319"/>
      <c r="MAF680" s="17"/>
      <c r="MAG680" s="144"/>
      <c r="MAH680" s="15"/>
      <c r="MAI680" s="319"/>
      <c r="MAJ680" s="118"/>
      <c r="MAK680" s="81"/>
      <c r="MAL680" s="118"/>
      <c r="MAM680" s="283"/>
      <c r="MAN680" s="155"/>
      <c r="MAO680" s="321" t="s">
        <v>1853</v>
      </c>
      <c r="MAP680" s="70" t="s">
        <v>1206</v>
      </c>
      <c r="MAQ680" s="312" t="s">
        <v>1851</v>
      </c>
      <c r="MAR680" s="319">
        <v>7.23</v>
      </c>
      <c r="MAS680" s="319"/>
      <c r="MAT680" s="319"/>
      <c r="MAU680" s="319"/>
      <c r="MAV680" s="17"/>
      <c r="MAW680" s="144"/>
      <c r="MAX680" s="15"/>
      <c r="MAY680" s="319"/>
      <c r="MAZ680" s="118"/>
      <c r="MBA680" s="81"/>
      <c r="MBB680" s="118"/>
      <c r="MBC680" s="283"/>
      <c r="MBD680" s="155"/>
      <c r="MBE680" s="321" t="s">
        <v>1853</v>
      </c>
      <c r="MBF680" s="70" t="s">
        <v>1206</v>
      </c>
      <c r="MBG680" s="312" t="s">
        <v>1851</v>
      </c>
      <c r="MBH680" s="319">
        <v>7.23</v>
      </c>
      <c r="MBI680" s="319"/>
      <c r="MBJ680" s="319"/>
      <c r="MBK680" s="319"/>
      <c r="MBL680" s="17"/>
      <c r="MBM680" s="144"/>
      <c r="MBN680" s="15"/>
      <c r="MBO680" s="319"/>
      <c r="MBP680" s="118"/>
      <c r="MBQ680" s="81"/>
      <c r="MBR680" s="118"/>
      <c r="MBS680" s="283"/>
      <c r="MBT680" s="155"/>
      <c r="MBU680" s="321" t="s">
        <v>1853</v>
      </c>
      <c r="MBV680" s="70" t="s">
        <v>1206</v>
      </c>
      <c r="MBW680" s="312" t="s">
        <v>1851</v>
      </c>
      <c r="MBX680" s="319">
        <v>7.23</v>
      </c>
      <c r="MBY680" s="319"/>
      <c r="MBZ680" s="319"/>
      <c r="MCA680" s="319"/>
      <c r="MCB680" s="17"/>
      <c r="MCC680" s="144"/>
      <c r="MCD680" s="15"/>
      <c r="MCE680" s="319"/>
      <c r="MCF680" s="118"/>
      <c r="MCG680" s="81"/>
      <c r="MCH680" s="118"/>
      <c r="MCI680" s="283"/>
      <c r="MCJ680" s="155"/>
      <c r="MCK680" s="321" t="s">
        <v>1853</v>
      </c>
      <c r="MCL680" s="70" t="s">
        <v>1206</v>
      </c>
      <c r="MCM680" s="312" t="s">
        <v>1851</v>
      </c>
      <c r="MCN680" s="319">
        <v>7.23</v>
      </c>
      <c r="MCO680" s="319"/>
      <c r="MCP680" s="319"/>
      <c r="MCQ680" s="319"/>
      <c r="MCR680" s="17"/>
      <c r="MCS680" s="144"/>
      <c r="MCT680" s="15"/>
      <c r="MCU680" s="319"/>
      <c r="MCV680" s="118"/>
      <c r="MCW680" s="81"/>
      <c r="MCX680" s="118"/>
      <c r="MCY680" s="283"/>
      <c r="MCZ680" s="155"/>
      <c r="MDA680" s="321" t="s">
        <v>1853</v>
      </c>
      <c r="MDB680" s="70" t="s">
        <v>1206</v>
      </c>
      <c r="MDC680" s="312" t="s">
        <v>1851</v>
      </c>
      <c r="MDD680" s="319">
        <v>7.23</v>
      </c>
      <c r="MDE680" s="319"/>
      <c r="MDF680" s="319"/>
      <c r="MDG680" s="319"/>
      <c r="MDH680" s="17"/>
      <c r="MDI680" s="144"/>
      <c r="MDJ680" s="15"/>
      <c r="MDK680" s="319"/>
      <c r="MDL680" s="118"/>
      <c r="MDM680" s="81"/>
      <c r="MDN680" s="118"/>
      <c r="MDO680" s="283"/>
      <c r="MDP680" s="155"/>
      <c r="MDQ680" s="321" t="s">
        <v>1853</v>
      </c>
      <c r="MDR680" s="70" t="s">
        <v>1206</v>
      </c>
      <c r="MDS680" s="312" t="s">
        <v>1851</v>
      </c>
      <c r="MDT680" s="319">
        <v>7.23</v>
      </c>
      <c r="MDU680" s="319"/>
      <c r="MDV680" s="319"/>
      <c r="MDW680" s="319"/>
      <c r="MDX680" s="17"/>
      <c r="MDY680" s="144"/>
      <c r="MDZ680" s="15"/>
      <c r="MEA680" s="319"/>
      <c r="MEB680" s="118"/>
      <c r="MEC680" s="81"/>
      <c r="MED680" s="118"/>
      <c r="MEE680" s="283"/>
      <c r="MEF680" s="155"/>
      <c r="MEG680" s="321" t="s">
        <v>1853</v>
      </c>
      <c r="MEH680" s="70" t="s">
        <v>1206</v>
      </c>
      <c r="MEI680" s="312" t="s">
        <v>1851</v>
      </c>
      <c r="MEJ680" s="319">
        <v>7.23</v>
      </c>
      <c r="MEK680" s="319"/>
      <c r="MEL680" s="319"/>
      <c r="MEM680" s="319"/>
      <c r="MEN680" s="17"/>
      <c r="MEO680" s="144"/>
      <c r="MEP680" s="15"/>
      <c r="MEQ680" s="319"/>
      <c r="MER680" s="118"/>
      <c r="MES680" s="81"/>
      <c r="MET680" s="118"/>
      <c r="MEU680" s="283"/>
      <c r="MEV680" s="155"/>
      <c r="MEW680" s="321" t="s">
        <v>1853</v>
      </c>
      <c r="MEX680" s="70" t="s">
        <v>1206</v>
      </c>
      <c r="MEY680" s="312" t="s">
        <v>1851</v>
      </c>
      <c r="MEZ680" s="319">
        <v>7.23</v>
      </c>
      <c r="MFA680" s="319"/>
      <c r="MFB680" s="319"/>
      <c r="MFC680" s="319"/>
      <c r="MFD680" s="17"/>
      <c r="MFE680" s="144"/>
      <c r="MFF680" s="15"/>
      <c r="MFG680" s="319"/>
      <c r="MFH680" s="118"/>
      <c r="MFI680" s="81"/>
      <c r="MFJ680" s="118"/>
      <c r="MFK680" s="283"/>
      <c r="MFL680" s="155"/>
      <c r="MFM680" s="321" t="s">
        <v>1853</v>
      </c>
      <c r="MFN680" s="70" t="s">
        <v>1206</v>
      </c>
      <c r="MFO680" s="312" t="s">
        <v>1851</v>
      </c>
      <c r="MFP680" s="319">
        <v>7.23</v>
      </c>
      <c r="MFQ680" s="319"/>
      <c r="MFR680" s="319"/>
      <c r="MFS680" s="319"/>
      <c r="MFT680" s="17"/>
      <c r="MFU680" s="144"/>
      <c r="MFV680" s="15"/>
      <c r="MFW680" s="319"/>
      <c r="MFX680" s="118"/>
      <c r="MFY680" s="81"/>
      <c r="MFZ680" s="118"/>
      <c r="MGA680" s="283"/>
      <c r="MGB680" s="155"/>
      <c r="MGC680" s="321" t="s">
        <v>1853</v>
      </c>
      <c r="MGD680" s="70" t="s">
        <v>1206</v>
      </c>
      <c r="MGE680" s="312" t="s">
        <v>1851</v>
      </c>
      <c r="MGF680" s="319">
        <v>7.23</v>
      </c>
      <c r="MGG680" s="319"/>
      <c r="MGH680" s="319"/>
      <c r="MGI680" s="319"/>
      <c r="MGJ680" s="17"/>
      <c r="MGK680" s="144"/>
      <c r="MGL680" s="15"/>
      <c r="MGM680" s="319"/>
      <c r="MGN680" s="118"/>
      <c r="MGO680" s="81"/>
      <c r="MGP680" s="118"/>
      <c r="MGQ680" s="283"/>
      <c r="MGR680" s="155"/>
      <c r="MGS680" s="321" t="s">
        <v>1853</v>
      </c>
      <c r="MGT680" s="70" t="s">
        <v>1206</v>
      </c>
      <c r="MGU680" s="312" t="s">
        <v>1851</v>
      </c>
      <c r="MGV680" s="319">
        <v>7.23</v>
      </c>
      <c r="MGW680" s="319"/>
      <c r="MGX680" s="319"/>
      <c r="MGY680" s="319"/>
      <c r="MGZ680" s="17"/>
      <c r="MHA680" s="144"/>
      <c r="MHB680" s="15"/>
      <c r="MHC680" s="319"/>
      <c r="MHD680" s="118"/>
      <c r="MHE680" s="81"/>
      <c r="MHF680" s="118"/>
      <c r="MHG680" s="283"/>
      <c r="MHH680" s="155"/>
      <c r="MHI680" s="321" t="s">
        <v>1853</v>
      </c>
      <c r="MHJ680" s="70" t="s">
        <v>1206</v>
      </c>
      <c r="MHK680" s="312" t="s">
        <v>1851</v>
      </c>
      <c r="MHL680" s="319">
        <v>7.23</v>
      </c>
      <c r="MHM680" s="319"/>
      <c r="MHN680" s="319"/>
      <c r="MHO680" s="319"/>
      <c r="MHP680" s="17"/>
      <c r="MHQ680" s="144"/>
      <c r="MHR680" s="15"/>
      <c r="MHS680" s="319"/>
      <c r="MHT680" s="118"/>
      <c r="MHU680" s="81"/>
      <c r="MHV680" s="118"/>
      <c r="MHW680" s="283"/>
      <c r="MHX680" s="155"/>
      <c r="MHY680" s="321" t="s">
        <v>1853</v>
      </c>
      <c r="MHZ680" s="70" t="s">
        <v>1206</v>
      </c>
      <c r="MIA680" s="312" t="s">
        <v>1851</v>
      </c>
      <c r="MIB680" s="319">
        <v>7.23</v>
      </c>
      <c r="MIC680" s="319"/>
      <c r="MID680" s="319"/>
      <c r="MIE680" s="319"/>
      <c r="MIF680" s="17"/>
      <c r="MIG680" s="144"/>
      <c r="MIH680" s="15"/>
      <c r="MII680" s="319"/>
      <c r="MIJ680" s="118"/>
      <c r="MIK680" s="81"/>
      <c r="MIL680" s="118"/>
      <c r="MIM680" s="283"/>
      <c r="MIN680" s="155"/>
      <c r="MIO680" s="321" t="s">
        <v>1853</v>
      </c>
      <c r="MIP680" s="70" t="s">
        <v>1206</v>
      </c>
      <c r="MIQ680" s="312" t="s">
        <v>1851</v>
      </c>
      <c r="MIR680" s="319">
        <v>7.23</v>
      </c>
      <c r="MIS680" s="319"/>
      <c r="MIT680" s="319"/>
      <c r="MIU680" s="319"/>
      <c r="MIV680" s="17"/>
      <c r="MIW680" s="144"/>
      <c r="MIX680" s="15"/>
      <c r="MIY680" s="319"/>
      <c r="MIZ680" s="118"/>
      <c r="MJA680" s="81"/>
      <c r="MJB680" s="118"/>
      <c r="MJC680" s="283"/>
      <c r="MJD680" s="155"/>
      <c r="MJE680" s="321" t="s">
        <v>1853</v>
      </c>
      <c r="MJF680" s="70" t="s">
        <v>1206</v>
      </c>
      <c r="MJG680" s="312" t="s">
        <v>1851</v>
      </c>
      <c r="MJH680" s="319">
        <v>7.23</v>
      </c>
      <c r="MJI680" s="319"/>
      <c r="MJJ680" s="319"/>
      <c r="MJK680" s="319"/>
      <c r="MJL680" s="17"/>
      <c r="MJM680" s="144"/>
      <c r="MJN680" s="15"/>
      <c r="MJO680" s="319"/>
      <c r="MJP680" s="118"/>
      <c r="MJQ680" s="81"/>
      <c r="MJR680" s="118"/>
      <c r="MJS680" s="283"/>
      <c r="MJT680" s="155"/>
      <c r="MJU680" s="321" t="s">
        <v>1853</v>
      </c>
      <c r="MJV680" s="70" t="s">
        <v>1206</v>
      </c>
      <c r="MJW680" s="312" t="s">
        <v>1851</v>
      </c>
      <c r="MJX680" s="319">
        <v>7.23</v>
      </c>
      <c r="MJY680" s="319"/>
      <c r="MJZ680" s="319"/>
      <c r="MKA680" s="319"/>
      <c r="MKB680" s="17"/>
      <c r="MKC680" s="144"/>
      <c r="MKD680" s="15"/>
      <c r="MKE680" s="319"/>
      <c r="MKF680" s="118"/>
      <c r="MKG680" s="81"/>
      <c r="MKH680" s="118"/>
      <c r="MKI680" s="283"/>
      <c r="MKJ680" s="155"/>
      <c r="MKK680" s="321" t="s">
        <v>1853</v>
      </c>
      <c r="MKL680" s="70" t="s">
        <v>1206</v>
      </c>
      <c r="MKM680" s="312" t="s">
        <v>1851</v>
      </c>
      <c r="MKN680" s="319">
        <v>7.23</v>
      </c>
      <c r="MKO680" s="319"/>
      <c r="MKP680" s="319"/>
      <c r="MKQ680" s="319"/>
      <c r="MKR680" s="17"/>
      <c r="MKS680" s="144"/>
      <c r="MKT680" s="15"/>
      <c r="MKU680" s="319"/>
      <c r="MKV680" s="118"/>
      <c r="MKW680" s="81"/>
      <c r="MKX680" s="118"/>
      <c r="MKY680" s="283"/>
      <c r="MKZ680" s="155"/>
      <c r="MLA680" s="321" t="s">
        <v>1853</v>
      </c>
      <c r="MLB680" s="70" t="s">
        <v>1206</v>
      </c>
      <c r="MLC680" s="312" t="s">
        <v>1851</v>
      </c>
      <c r="MLD680" s="319">
        <v>7.23</v>
      </c>
      <c r="MLE680" s="319"/>
      <c r="MLF680" s="319"/>
      <c r="MLG680" s="319"/>
      <c r="MLH680" s="17"/>
      <c r="MLI680" s="144"/>
      <c r="MLJ680" s="15"/>
      <c r="MLK680" s="319"/>
      <c r="MLL680" s="118"/>
      <c r="MLM680" s="81"/>
      <c r="MLN680" s="118"/>
      <c r="MLO680" s="283"/>
      <c r="MLP680" s="155"/>
      <c r="MLQ680" s="321" t="s">
        <v>1853</v>
      </c>
      <c r="MLR680" s="70" t="s">
        <v>1206</v>
      </c>
      <c r="MLS680" s="312" t="s">
        <v>1851</v>
      </c>
      <c r="MLT680" s="319">
        <v>7.23</v>
      </c>
      <c r="MLU680" s="319"/>
      <c r="MLV680" s="319"/>
      <c r="MLW680" s="319"/>
      <c r="MLX680" s="17"/>
      <c r="MLY680" s="144"/>
      <c r="MLZ680" s="15"/>
      <c r="MMA680" s="319"/>
      <c r="MMB680" s="118"/>
      <c r="MMC680" s="81"/>
      <c r="MMD680" s="118"/>
      <c r="MME680" s="283"/>
      <c r="MMF680" s="155"/>
      <c r="MMG680" s="321" t="s">
        <v>1853</v>
      </c>
      <c r="MMH680" s="70" t="s">
        <v>1206</v>
      </c>
      <c r="MMI680" s="312" t="s">
        <v>1851</v>
      </c>
      <c r="MMJ680" s="319">
        <v>7.23</v>
      </c>
      <c r="MMK680" s="319"/>
      <c r="MML680" s="319"/>
      <c r="MMM680" s="319"/>
      <c r="MMN680" s="17"/>
      <c r="MMO680" s="144"/>
      <c r="MMP680" s="15"/>
      <c r="MMQ680" s="319"/>
      <c r="MMR680" s="118"/>
      <c r="MMS680" s="81"/>
      <c r="MMT680" s="118"/>
      <c r="MMU680" s="283"/>
      <c r="MMV680" s="155"/>
      <c r="MMW680" s="321" t="s">
        <v>1853</v>
      </c>
      <c r="MMX680" s="70" t="s">
        <v>1206</v>
      </c>
      <c r="MMY680" s="312" t="s">
        <v>1851</v>
      </c>
      <c r="MMZ680" s="319">
        <v>7.23</v>
      </c>
      <c r="MNA680" s="319"/>
      <c r="MNB680" s="319"/>
      <c r="MNC680" s="319"/>
      <c r="MND680" s="17"/>
      <c r="MNE680" s="144"/>
      <c r="MNF680" s="15"/>
      <c r="MNG680" s="319"/>
      <c r="MNH680" s="118"/>
      <c r="MNI680" s="81"/>
      <c r="MNJ680" s="118"/>
      <c r="MNK680" s="283"/>
      <c r="MNL680" s="155"/>
      <c r="MNM680" s="321" t="s">
        <v>1853</v>
      </c>
      <c r="MNN680" s="70" t="s">
        <v>1206</v>
      </c>
      <c r="MNO680" s="312" t="s">
        <v>1851</v>
      </c>
      <c r="MNP680" s="319">
        <v>7.23</v>
      </c>
      <c r="MNQ680" s="319"/>
      <c r="MNR680" s="319"/>
      <c r="MNS680" s="319"/>
      <c r="MNT680" s="17"/>
      <c r="MNU680" s="144"/>
      <c r="MNV680" s="15"/>
      <c r="MNW680" s="319"/>
      <c r="MNX680" s="118"/>
      <c r="MNY680" s="81"/>
      <c r="MNZ680" s="118"/>
      <c r="MOA680" s="283"/>
      <c r="MOB680" s="155"/>
      <c r="MOC680" s="321" t="s">
        <v>1853</v>
      </c>
      <c r="MOD680" s="70" t="s">
        <v>1206</v>
      </c>
      <c r="MOE680" s="312" t="s">
        <v>1851</v>
      </c>
      <c r="MOF680" s="319">
        <v>7.23</v>
      </c>
      <c r="MOG680" s="319"/>
      <c r="MOH680" s="319"/>
      <c r="MOI680" s="319"/>
      <c r="MOJ680" s="17"/>
      <c r="MOK680" s="144"/>
      <c r="MOL680" s="15"/>
      <c r="MOM680" s="319"/>
      <c r="MON680" s="118"/>
      <c r="MOO680" s="81"/>
      <c r="MOP680" s="118"/>
      <c r="MOQ680" s="283"/>
      <c r="MOR680" s="155"/>
      <c r="MOS680" s="321" t="s">
        <v>1853</v>
      </c>
      <c r="MOT680" s="70" t="s">
        <v>1206</v>
      </c>
      <c r="MOU680" s="312" t="s">
        <v>1851</v>
      </c>
      <c r="MOV680" s="319">
        <v>7.23</v>
      </c>
      <c r="MOW680" s="319"/>
      <c r="MOX680" s="319"/>
      <c r="MOY680" s="319"/>
      <c r="MOZ680" s="17"/>
      <c r="MPA680" s="144"/>
      <c r="MPB680" s="15"/>
      <c r="MPC680" s="319"/>
      <c r="MPD680" s="118"/>
      <c r="MPE680" s="81"/>
      <c r="MPF680" s="118"/>
      <c r="MPG680" s="283"/>
      <c r="MPH680" s="155"/>
      <c r="MPI680" s="321" t="s">
        <v>1853</v>
      </c>
      <c r="MPJ680" s="70" t="s">
        <v>1206</v>
      </c>
      <c r="MPK680" s="312" t="s">
        <v>1851</v>
      </c>
      <c r="MPL680" s="319">
        <v>7.23</v>
      </c>
      <c r="MPM680" s="319"/>
      <c r="MPN680" s="319"/>
      <c r="MPO680" s="319"/>
      <c r="MPP680" s="17"/>
      <c r="MPQ680" s="144"/>
      <c r="MPR680" s="15"/>
      <c r="MPS680" s="319"/>
      <c r="MPT680" s="118"/>
      <c r="MPU680" s="81"/>
      <c r="MPV680" s="118"/>
      <c r="MPW680" s="283"/>
      <c r="MPX680" s="155"/>
      <c r="MPY680" s="321" t="s">
        <v>1853</v>
      </c>
      <c r="MPZ680" s="70" t="s">
        <v>1206</v>
      </c>
      <c r="MQA680" s="312" t="s">
        <v>1851</v>
      </c>
      <c r="MQB680" s="319">
        <v>7.23</v>
      </c>
      <c r="MQC680" s="319"/>
      <c r="MQD680" s="319"/>
      <c r="MQE680" s="319"/>
      <c r="MQF680" s="17"/>
      <c r="MQG680" s="144"/>
      <c r="MQH680" s="15"/>
      <c r="MQI680" s="319"/>
      <c r="MQJ680" s="118"/>
      <c r="MQK680" s="81"/>
      <c r="MQL680" s="118"/>
      <c r="MQM680" s="283"/>
      <c r="MQN680" s="155"/>
      <c r="MQO680" s="321" t="s">
        <v>1853</v>
      </c>
      <c r="MQP680" s="70" t="s">
        <v>1206</v>
      </c>
      <c r="MQQ680" s="312" t="s">
        <v>1851</v>
      </c>
      <c r="MQR680" s="319">
        <v>7.23</v>
      </c>
      <c r="MQS680" s="319"/>
      <c r="MQT680" s="319"/>
      <c r="MQU680" s="319"/>
      <c r="MQV680" s="17"/>
      <c r="MQW680" s="144"/>
      <c r="MQX680" s="15"/>
      <c r="MQY680" s="319"/>
      <c r="MQZ680" s="118"/>
      <c r="MRA680" s="81"/>
      <c r="MRB680" s="118"/>
      <c r="MRC680" s="283"/>
      <c r="MRD680" s="155"/>
      <c r="MRE680" s="321" t="s">
        <v>1853</v>
      </c>
      <c r="MRF680" s="70" t="s">
        <v>1206</v>
      </c>
      <c r="MRG680" s="312" t="s">
        <v>1851</v>
      </c>
      <c r="MRH680" s="319">
        <v>7.23</v>
      </c>
      <c r="MRI680" s="319"/>
      <c r="MRJ680" s="319"/>
      <c r="MRK680" s="319"/>
      <c r="MRL680" s="17"/>
      <c r="MRM680" s="144"/>
      <c r="MRN680" s="15"/>
      <c r="MRO680" s="319"/>
      <c r="MRP680" s="118"/>
      <c r="MRQ680" s="81"/>
      <c r="MRR680" s="118"/>
      <c r="MRS680" s="283"/>
      <c r="MRT680" s="155"/>
      <c r="MRU680" s="321" t="s">
        <v>1853</v>
      </c>
      <c r="MRV680" s="70" t="s">
        <v>1206</v>
      </c>
      <c r="MRW680" s="312" t="s">
        <v>1851</v>
      </c>
      <c r="MRX680" s="319">
        <v>7.23</v>
      </c>
      <c r="MRY680" s="319"/>
      <c r="MRZ680" s="319"/>
      <c r="MSA680" s="319"/>
      <c r="MSB680" s="17"/>
      <c r="MSC680" s="144"/>
      <c r="MSD680" s="15"/>
      <c r="MSE680" s="319"/>
      <c r="MSF680" s="118"/>
      <c r="MSG680" s="81"/>
      <c r="MSH680" s="118"/>
      <c r="MSI680" s="283"/>
      <c r="MSJ680" s="155"/>
      <c r="MSK680" s="321" t="s">
        <v>1853</v>
      </c>
      <c r="MSL680" s="70" t="s">
        <v>1206</v>
      </c>
      <c r="MSM680" s="312" t="s">
        <v>1851</v>
      </c>
      <c r="MSN680" s="319">
        <v>7.23</v>
      </c>
      <c r="MSO680" s="319"/>
      <c r="MSP680" s="319"/>
      <c r="MSQ680" s="319"/>
      <c r="MSR680" s="17"/>
      <c r="MSS680" s="144"/>
      <c r="MST680" s="15"/>
      <c r="MSU680" s="319"/>
      <c r="MSV680" s="118"/>
      <c r="MSW680" s="81"/>
      <c r="MSX680" s="118"/>
      <c r="MSY680" s="283"/>
      <c r="MSZ680" s="155"/>
      <c r="MTA680" s="321" t="s">
        <v>1853</v>
      </c>
      <c r="MTB680" s="70" t="s">
        <v>1206</v>
      </c>
      <c r="MTC680" s="312" t="s">
        <v>1851</v>
      </c>
      <c r="MTD680" s="319">
        <v>7.23</v>
      </c>
      <c r="MTE680" s="319"/>
      <c r="MTF680" s="319"/>
      <c r="MTG680" s="319"/>
      <c r="MTH680" s="17"/>
      <c r="MTI680" s="144"/>
      <c r="MTJ680" s="15"/>
      <c r="MTK680" s="319"/>
      <c r="MTL680" s="118"/>
      <c r="MTM680" s="81"/>
      <c r="MTN680" s="118"/>
      <c r="MTO680" s="283"/>
      <c r="MTP680" s="155"/>
      <c r="MTQ680" s="321" t="s">
        <v>1853</v>
      </c>
      <c r="MTR680" s="70" t="s">
        <v>1206</v>
      </c>
      <c r="MTS680" s="312" t="s">
        <v>1851</v>
      </c>
      <c r="MTT680" s="319">
        <v>7.23</v>
      </c>
      <c r="MTU680" s="319"/>
      <c r="MTV680" s="319"/>
      <c r="MTW680" s="319"/>
      <c r="MTX680" s="17"/>
      <c r="MTY680" s="144"/>
      <c r="MTZ680" s="15"/>
      <c r="MUA680" s="319"/>
      <c r="MUB680" s="118"/>
      <c r="MUC680" s="81"/>
      <c r="MUD680" s="118"/>
      <c r="MUE680" s="283"/>
      <c r="MUF680" s="155"/>
      <c r="MUG680" s="321" t="s">
        <v>1853</v>
      </c>
      <c r="MUH680" s="70" t="s">
        <v>1206</v>
      </c>
      <c r="MUI680" s="312" t="s">
        <v>1851</v>
      </c>
      <c r="MUJ680" s="319">
        <v>7.23</v>
      </c>
      <c r="MUK680" s="319"/>
      <c r="MUL680" s="319"/>
      <c r="MUM680" s="319"/>
      <c r="MUN680" s="17"/>
      <c r="MUO680" s="144"/>
      <c r="MUP680" s="15"/>
      <c r="MUQ680" s="319"/>
      <c r="MUR680" s="118"/>
      <c r="MUS680" s="81"/>
      <c r="MUT680" s="118"/>
      <c r="MUU680" s="283"/>
      <c r="MUV680" s="155"/>
      <c r="MUW680" s="321" t="s">
        <v>1853</v>
      </c>
      <c r="MUX680" s="70" t="s">
        <v>1206</v>
      </c>
      <c r="MUY680" s="312" t="s">
        <v>1851</v>
      </c>
      <c r="MUZ680" s="319">
        <v>7.23</v>
      </c>
      <c r="MVA680" s="319"/>
      <c r="MVB680" s="319"/>
      <c r="MVC680" s="319"/>
      <c r="MVD680" s="17"/>
      <c r="MVE680" s="144"/>
      <c r="MVF680" s="15"/>
      <c r="MVG680" s="319"/>
      <c r="MVH680" s="118"/>
      <c r="MVI680" s="81"/>
      <c r="MVJ680" s="118"/>
      <c r="MVK680" s="283"/>
      <c r="MVL680" s="155"/>
      <c r="MVM680" s="321" t="s">
        <v>1853</v>
      </c>
      <c r="MVN680" s="70" t="s">
        <v>1206</v>
      </c>
      <c r="MVO680" s="312" t="s">
        <v>1851</v>
      </c>
      <c r="MVP680" s="319">
        <v>7.23</v>
      </c>
      <c r="MVQ680" s="319"/>
      <c r="MVR680" s="319"/>
      <c r="MVS680" s="319"/>
      <c r="MVT680" s="17"/>
      <c r="MVU680" s="144"/>
      <c r="MVV680" s="15"/>
      <c r="MVW680" s="319"/>
      <c r="MVX680" s="118"/>
      <c r="MVY680" s="81"/>
      <c r="MVZ680" s="118"/>
      <c r="MWA680" s="283"/>
      <c r="MWB680" s="155"/>
      <c r="MWC680" s="321" t="s">
        <v>1853</v>
      </c>
      <c r="MWD680" s="70" t="s">
        <v>1206</v>
      </c>
      <c r="MWE680" s="312" t="s">
        <v>1851</v>
      </c>
      <c r="MWF680" s="319">
        <v>7.23</v>
      </c>
      <c r="MWG680" s="319"/>
      <c r="MWH680" s="319"/>
      <c r="MWI680" s="319"/>
      <c r="MWJ680" s="17"/>
      <c r="MWK680" s="144"/>
      <c r="MWL680" s="15"/>
      <c r="MWM680" s="319"/>
      <c r="MWN680" s="118"/>
      <c r="MWO680" s="81"/>
      <c r="MWP680" s="118"/>
      <c r="MWQ680" s="283"/>
      <c r="MWR680" s="155"/>
      <c r="MWS680" s="321" t="s">
        <v>1853</v>
      </c>
      <c r="MWT680" s="70" t="s">
        <v>1206</v>
      </c>
      <c r="MWU680" s="312" t="s">
        <v>1851</v>
      </c>
      <c r="MWV680" s="319">
        <v>7.23</v>
      </c>
      <c r="MWW680" s="319"/>
      <c r="MWX680" s="319"/>
      <c r="MWY680" s="319"/>
      <c r="MWZ680" s="17"/>
      <c r="MXA680" s="144"/>
      <c r="MXB680" s="15"/>
      <c r="MXC680" s="319"/>
      <c r="MXD680" s="118"/>
      <c r="MXE680" s="81"/>
      <c r="MXF680" s="118"/>
      <c r="MXG680" s="283"/>
      <c r="MXH680" s="155"/>
      <c r="MXI680" s="321" t="s">
        <v>1853</v>
      </c>
      <c r="MXJ680" s="70" t="s">
        <v>1206</v>
      </c>
      <c r="MXK680" s="312" t="s">
        <v>1851</v>
      </c>
      <c r="MXL680" s="319">
        <v>7.23</v>
      </c>
      <c r="MXM680" s="319"/>
      <c r="MXN680" s="319"/>
      <c r="MXO680" s="319"/>
      <c r="MXP680" s="17"/>
      <c r="MXQ680" s="144"/>
      <c r="MXR680" s="15"/>
      <c r="MXS680" s="319"/>
      <c r="MXT680" s="118"/>
      <c r="MXU680" s="81"/>
      <c r="MXV680" s="118"/>
      <c r="MXW680" s="283"/>
      <c r="MXX680" s="155"/>
      <c r="MXY680" s="321" t="s">
        <v>1853</v>
      </c>
      <c r="MXZ680" s="70" t="s">
        <v>1206</v>
      </c>
      <c r="MYA680" s="312" t="s">
        <v>1851</v>
      </c>
      <c r="MYB680" s="319">
        <v>7.23</v>
      </c>
      <c r="MYC680" s="319"/>
      <c r="MYD680" s="319"/>
      <c r="MYE680" s="319"/>
      <c r="MYF680" s="17"/>
      <c r="MYG680" s="144"/>
      <c r="MYH680" s="15"/>
      <c r="MYI680" s="319"/>
      <c r="MYJ680" s="118"/>
      <c r="MYK680" s="81"/>
      <c r="MYL680" s="118"/>
      <c r="MYM680" s="283"/>
      <c r="MYN680" s="155"/>
      <c r="MYO680" s="321" t="s">
        <v>1853</v>
      </c>
      <c r="MYP680" s="70" t="s">
        <v>1206</v>
      </c>
      <c r="MYQ680" s="312" t="s">
        <v>1851</v>
      </c>
      <c r="MYR680" s="319">
        <v>7.23</v>
      </c>
      <c r="MYS680" s="319"/>
      <c r="MYT680" s="319"/>
      <c r="MYU680" s="319"/>
      <c r="MYV680" s="17"/>
      <c r="MYW680" s="144"/>
      <c r="MYX680" s="15"/>
      <c r="MYY680" s="319"/>
      <c r="MYZ680" s="118"/>
      <c r="MZA680" s="81"/>
      <c r="MZB680" s="118"/>
      <c r="MZC680" s="283"/>
      <c r="MZD680" s="155"/>
      <c r="MZE680" s="321" t="s">
        <v>1853</v>
      </c>
      <c r="MZF680" s="70" t="s">
        <v>1206</v>
      </c>
      <c r="MZG680" s="312" t="s">
        <v>1851</v>
      </c>
      <c r="MZH680" s="319">
        <v>7.23</v>
      </c>
      <c r="MZI680" s="319"/>
      <c r="MZJ680" s="319"/>
      <c r="MZK680" s="319"/>
      <c r="MZL680" s="17"/>
      <c r="MZM680" s="144"/>
      <c r="MZN680" s="15"/>
      <c r="MZO680" s="319"/>
      <c r="MZP680" s="118"/>
      <c r="MZQ680" s="81"/>
      <c r="MZR680" s="118"/>
      <c r="MZS680" s="283"/>
      <c r="MZT680" s="155"/>
      <c r="MZU680" s="321" t="s">
        <v>1853</v>
      </c>
      <c r="MZV680" s="70" t="s">
        <v>1206</v>
      </c>
      <c r="MZW680" s="312" t="s">
        <v>1851</v>
      </c>
      <c r="MZX680" s="319">
        <v>7.23</v>
      </c>
      <c r="MZY680" s="319"/>
      <c r="MZZ680" s="319"/>
      <c r="NAA680" s="319"/>
      <c r="NAB680" s="17"/>
      <c r="NAC680" s="144"/>
      <c r="NAD680" s="15"/>
      <c r="NAE680" s="319"/>
      <c r="NAF680" s="118"/>
      <c r="NAG680" s="81"/>
      <c r="NAH680" s="118"/>
      <c r="NAI680" s="283"/>
      <c r="NAJ680" s="155"/>
      <c r="NAK680" s="321" t="s">
        <v>1853</v>
      </c>
      <c r="NAL680" s="70" t="s">
        <v>1206</v>
      </c>
      <c r="NAM680" s="312" t="s">
        <v>1851</v>
      </c>
      <c r="NAN680" s="319">
        <v>7.23</v>
      </c>
      <c r="NAO680" s="319"/>
      <c r="NAP680" s="319"/>
      <c r="NAQ680" s="319"/>
      <c r="NAR680" s="17"/>
      <c r="NAS680" s="144"/>
      <c r="NAT680" s="15"/>
      <c r="NAU680" s="319"/>
      <c r="NAV680" s="118"/>
      <c r="NAW680" s="81"/>
      <c r="NAX680" s="118"/>
      <c r="NAY680" s="283"/>
      <c r="NAZ680" s="155"/>
      <c r="NBA680" s="321" t="s">
        <v>1853</v>
      </c>
      <c r="NBB680" s="70" t="s">
        <v>1206</v>
      </c>
      <c r="NBC680" s="312" t="s">
        <v>1851</v>
      </c>
      <c r="NBD680" s="319">
        <v>7.23</v>
      </c>
      <c r="NBE680" s="319"/>
      <c r="NBF680" s="319"/>
      <c r="NBG680" s="319"/>
      <c r="NBH680" s="17"/>
      <c r="NBI680" s="144"/>
      <c r="NBJ680" s="15"/>
      <c r="NBK680" s="319"/>
      <c r="NBL680" s="118"/>
      <c r="NBM680" s="81"/>
      <c r="NBN680" s="118"/>
      <c r="NBO680" s="283"/>
      <c r="NBP680" s="155"/>
      <c r="NBQ680" s="321" t="s">
        <v>1853</v>
      </c>
      <c r="NBR680" s="70" t="s">
        <v>1206</v>
      </c>
      <c r="NBS680" s="312" t="s">
        <v>1851</v>
      </c>
      <c r="NBT680" s="319">
        <v>7.23</v>
      </c>
      <c r="NBU680" s="319"/>
      <c r="NBV680" s="319"/>
      <c r="NBW680" s="319"/>
      <c r="NBX680" s="17"/>
      <c r="NBY680" s="144"/>
      <c r="NBZ680" s="15"/>
      <c r="NCA680" s="319"/>
      <c r="NCB680" s="118"/>
      <c r="NCC680" s="81"/>
      <c r="NCD680" s="118"/>
      <c r="NCE680" s="283"/>
      <c r="NCF680" s="155"/>
      <c r="NCG680" s="321" t="s">
        <v>1853</v>
      </c>
      <c r="NCH680" s="70" t="s">
        <v>1206</v>
      </c>
      <c r="NCI680" s="312" t="s">
        <v>1851</v>
      </c>
      <c r="NCJ680" s="319">
        <v>7.23</v>
      </c>
      <c r="NCK680" s="319"/>
      <c r="NCL680" s="319"/>
      <c r="NCM680" s="319"/>
      <c r="NCN680" s="17"/>
      <c r="NCO680" s="144"/>
      <c r="NCP680" s="15"/>
      <c r="NCQ680" s="319"/>
      <c r="NCR680" s="118"/>
      <c r="NCS680" s="81"/>
      <c r="NCT680" s="118"/>
      <c r="NCU680" s="283"/>
      <c r="NCV680" s="155"/>
      <c r="NCW680" s="321" t="s">
        <v>1853</v>
      </c>
      <c r="NCX680" s="70" t="s">
        <v>1206</v>
      </c>
      <c r="NCY680" s="312" t="s">
        <v>1851</v>
      </c>
      <c r="NCZ680" s="319">
        <v>7.23</v>
      </c>
      <c r="NDA680" s="319"/>
      <c r="NDB680" s="319"/>
      <c r="NDC680" s="319"/>
      <c r="NDD680" s="17"/>
      <c r="NDE680" s="144"/>
      <c r="NDF680" s="15"/>
      <c r="NDG680" s="319"/>
      <c r="NDH680" s="118"/>
      <c r="NDI680" s="81"/>
      <c r="NDJ680" s="118"/>
      <c r="NDK680" s="283"/>
      <c r="NDL680" s="155"/>
      <c r="NDM680" s="321" t="s">
        <v>1853</v>
      </c>
      <c r="NDN680" s="70" t="s">
        <v>1206</v>
      </c>
      <c r="NDO680" s="312" t="s">
        <v>1851</v>
      </c>
      <c r="NDP680" s="319">
        <v>7.23</v>
      </c>
      <c r="NDQ680" s="319"/>
      <c r="NDR680" s="319"/>
      <c r="NDS680" s="319"/>
      <c r="NDT680" s="17"/>
      <c r="NDU680" s="144"/>
      <c r="NDV680" s="15"/>
      <c r="NDW680" s="319"/>
      <c r="NDX680" s="118"/>
      <c r="NDY680" s="81"/>
      <c r="NDZ680" s="118"/>
      <c r="NEA680" s="283"/>
      <c r="NEB680" s="155"/>
      <c r="NEC680" s="321" t="s">
        <v>1853</v>
      </c>
      <c r="NED680" s="70" t="s">
        <v>1206</v>
      </c>
      <c r="NEE680" s="312" t="s">
        <v>1851</v>
      </c>
      <c r="NEF680" s="319">
        <v>7.23</v>
      </c>
      <c r="NEG680" s="319"/>
      <c r="NEH680" s="319"/>
      <c r="NEI680" s="319"/>
      <c r="NEJ680" s="17"/>
      <c r="NEK680" s="144"/>
      <c r="NEL680" s="15"/>
      <c r="NEM680" s="319"/>
      <c r="NEN680" s="118"/>
      <c r="NEO680" s="81"/>
      <c r="NEP680" s="118"/>
      <c r="NEQ680" s="283"/>
      <c r="NER680" s="155"/>
      <c r="NES680" s="321" t="s">
        <v>1853</v>
      </c>
      <c r="NET680" s="70" t="s">
        <v>1206</v>
      </c>
      <c r="NEU680" s="312" t="s">
        <v>1851</v>
      </c>
      <c r="NEV680" s="319">
        <v>7.23</v>
      </c>
      <c r="NEW680" s="319"/>
      <c r="NEX680" s="319"/>
      <c r="NEY680" s="319"/>
      <c r="NEZ680" s="17"/>
      <c r="NFA680" s="144"/>
      <c r="NFB680" s="15"/>
      <c r="NFC680" s="319"/>
      <c r="NFD680" s="118"/>
      <c r="NFE680" s="81"/>
      <c r="NFF680" s="118"/>
      <c r="NFG680" s="283"/>
      <c r="NFH680" s="155"/>
      <c r="NFI680" s="321" t="s">
        <v>1853</v>
      </c>
      <c r="NFJ680" s="70" t="s">
        <v>1206</v>
      </c>
      <c r="NFK680" s="312" t="s">
        <v>1851</v>
      </c>
      <c r="NFL680" s="319">
        <v>7.23</v>
      </c>
      <c r="NFM680" s="319"/>
      <c r="NFN680" s="319"/>
      <c r="NFO680" s="319"/>
      <c r="NFP680" s="17"/>
      <c r="NFQ680" s="144"/>
      <c r="NFR680" s="15"/>
      <c r="NFS680" s="319"/>
      <c r="NFT680" s="118"/>
      <c r="NFU680" s="81"/>
      <c r="NFV680" s="118"/>
      <c r="NFW680" s="283"/>
      <c r="NFX680" s="155"/>
      <c r="NFY680" s="321" t="s">
        <v>1853</v>
      </c>
      <c r="NFZ680" s="70" t="s">
        <v>1206</v>
      </c>
      <c r="NGA680" s="312" t="s">
        <v>1851</v>
      </c>
      <c r="NGB680" s="319">
        <v>7.23</v>
      </c>
      <c r="NGC680" s="319"/>
      <c r="NGD680" s="319"/>
      <c r="NGE680" s="319"/>
      <c r="NGF680" s="17"/>
      <c r="NGG680" s="144"/>
      <c r="NGH680" s="15"/>
      <c r="NGI680" s="319"/>
      <c r="NGJ680" s="118"/>
      <c r="NGK680" s="81"/>
      <c r="NGL680" s="118"/>
      <c r="NGM680" s="283"/>
      <c r="NGN680" s="155"/>
      <c r="NGO680" s="321" t="s">
        <v>1853</v>
      </c>
      <c r="NGP680" s="70" t="s">
        <v>1206</v>
      </c>
      <c r="NGQ680" s="312" t="s">
        <v>1851</v>
      </c>
      <c r="NGR680" s="319">
        <v>7.23</v>
      </c>
      <c r="NGS680" s="319"/>
      <c r="NGT680" s="319"/>
      <c r="NGU680" s="319"/>
      <c r="NGV680" s="17"/>
      <c r="NGW680" s="144"/>
      <c r="NGX680" s="15"/>
      <c r="NGY680" s="319"/>
      <c r="NGZ680" s="118"/>
      <c r="NHA680" s="81"/>
      <c r="NHB680" s="118"/>
      <c r="NHC680" s="283"/>
      <c r="NHD680" s="155"/>
      <c r="NHE680" s="321" t="s">
        <v>1853</v>
      </c>
      <c r="NHF680" s="70" t="s">
        <v>1206</v>
      </c>
      <c r="NHG680" s="312" t="s">
        <v>1851</v>
      </c>
      <c r="NHH680" s="319">
        <v>7.23</v>
      </c>
      <c r="NHI680" s="319"/>
      <c r="NHJ680" s="319"/>
      <c r="NHK680" s="319"/>
      <c r="NHL680" s="17"/>
      <c r="NHM680" s="144"/>
      <c r="NHN680" s="15"/>
      <c r="NHO680" s="319"/>
      <c r="NHP680" s="118"/>
      <c r="NHQ680" s="81"/>
      <c r="NHR680" s="118"/>
      <c r="NHS680" s="283"/>
      <c r="NHT680" s="155"/>
      <c r="NHU680" s="321" t="s">
        <v>1853</v>
      </c>
      <c r="NHV680" s="70" t="s">
        <v>1206</v>
      </c>
      <c r="NHW680" s="312" t="s">
        <v>1851</v>
      </c>
      <c r="NHX680" s="319">
        <v>7.23</v>
      </c>
      <c r="NHY680" s="319"/>
      <c r="NHZ680" s="319"/>
      <c r="NIA680" s="319"/>
      <c r="NIB680" s="17"/>
      <c r="NIC680" s="144"/>
      <c r="NID680" s="15"/>
      <c r="NIE680" s="319"/>
      <c r="NIF680" s="118"/>
      <c r="NIG680" s="81"/>
      <c r="NIH680" s="118"/>
      <c r="NII680" s="283"/>
      <c r="NIJ680" s="155"/>
      <c r="NIK680" s="321" t="s">
        <v>1853</v>
      </c>
      <c r="NIL680" s="70" t="s">
        <v>1206</v>
      </c>
      <c r="NIM680" s="312" t="s">
        <v>1851</v>
      </c>
      <c r="NIN680" s="319">
        <v>7.23</v>
      </c>
      <c r="NIO680" s="319"/>
      <c r="NIP680" s="319"/>
      <c r="NIQ680" s="319"/>
      <c r="NIR680" s="17"/>
      <c r="NIS680" s="144"/>
      <c r="NIT680" s="15"/>
      <c r="NIU680" s="319"/>
      <c r="NIV680" s="118"/>
      <c r="NIW680" s="81"/>
      <c r="NIX680" s="118"/>
      <c r="NIY680" s="283"/>
      <c r="NIZ680" s="155"/>
      <c r="NJA680" s="321" t="s">
        <v>1853</v>
      </c>
      <c r="NJB680" s="70" t="s">
        <v>1206</v>
      </c>
      <c r="NJC680" s="312" t="s">
        <v>1851</v>
      </c>
      <c r="NJD680" s="319">
        <v>7.23</v>
      </c>
      <c r="NJE680" s="319"/>
      <c r="NJF680" s="319"/>
      <c r="NJG680" s="319"/>
      <c r="NJH680" s="17"/>
      <c r="NJI680" s="144"/>
      <c r="NJJ680" s="15"/>
      <c r="NJK680" s="319"/>
      <c r="NJL680" s="118"/>
      <c r="NJM680" s="81"/>
      <c r="NJN680" s="118"/>
      <c r="NJO680" s="283"/>
      <c r="NJP680" s="155"/>
      <c r="NJQ680" s="321" t="s">
        <v>1853</v>
      </c>
      <c r="NJR680" s="70" t="s">
        <v>1206</v>
      </c>
      <c r="NJS680" s="312" t="s">
        <v>1851</v>
      </c>
      <c r="NJT680" s="319">
        <v>7.23</v>
      </c>
      <c r="NJU680" s="319"/>
      <c r="NJV680" s="319"/>
      <c r="NJW680" s="319"/>
      <c r="NJX680" s="17"/>
      <c r="NJY680" s="144"/>
      <c r="NJZ680" s="15"/>
      <c r="NKA680" s="319"/>
      <c r="NKB680" s="118"/>
      <c r="NKC680" s="81"/>
      <c r="NKD680" s="118"/>
      <c r="NKE680" s="283"/>
      <c r="NKF680" s="155"/>
      <c r="NKG680" s="321" t="s">
        <v>1853</v>
      </c>
      <c r="NKH680" s="70" t="s">
        <v>1206</v>
      </c>
      <c r="NKI680" s="312" t="s">
        <v>1851</v>
      </c>
      <c r="NKJ680" s="319">
        <v>7.23</v>
      </c>
      <c r="NKK680" s="319"/>
      <c r="NKL680" s="319"/>
      <c r="NKM680" s="319"/>
      <c r="NKN680" s="17"/>
      <c r="NKO680" s="144"/>
      <c r="NKP680" s="15"/>
      <c r="NKQ680" s="319"/>
      <c r="NKR680" s="118"/>
      <c r="NKS680" s="81"/>
      <c r="NKT680" s="118"/>
      <c r="NKU680" s="283"/>
      <c r="NKV680" s="155"/>
      <c r="NKW680" s="321" t="s">
        <v>1853</v>
      </c>
      <c r="NKX680" s="70" t="s">
        <v>1206</v>
      </c>
      <c r="NKY680" s="312" t="s">
        <v>1851</v>
      </c>
      <c r="NKZ680" s="319">
        <v>7.23</v>
      </c>
      <c r="NLA680" s="319"/>
      <c r="NLB680" s="319"/>
      <c r="NLC680" s="319"/>
      <c r="NLD680" s="17"/>
      <c r="NLE680" s="144"/>
      <c r="NLF680" s="15"/>
      <c r="NLG680" s="319"/>
      <c r="NLH680" s="118"/>
      <c r="NLI680" s="81"/>
      <c r="NLJ680" s="118"/>
      <c r="NLK680" s="283"/>
      <c r="NLL680" s="155"/>
      <c r="NLM680" s="321" t="s">
        <v>1853</v>
      </c>
      <c r="NLN680" s="70" t="s">
        <v>1206</v>
      </c>
      <c r="NLO680" s="312" t="s">
        <v>1851</v>
      </c>
      <c r="NLP680" s="319">
        <v>7.23</v>
      </c>
      <c r="NLQ680" s="319"/>
      <c r="NLR680" s="319"/>
      <c r="NLS680" s="319"/>
      <c r="NLT680" s="17"/>
      <c r="NLU680" s="144"/>
      <c r="NLV680" s="15"/>
      <c r="NLW680" s="319"/>
      <c r="NLX680" s="118"/>
      <c r="NLY680" s="81"/>
      <c r="NLZ680" s="118"/>
      <c r="NMA680" s="283"/>
      <c r="NMB680" s="155"/>
      <c r="NMC680" s="321" t="s">
        <v>1853</v>
      </c>
      <c r="NMD680" s="70" t="s">
        <v>1206</v>
      </c>
      <c r="NME680" s="312" t="s">
        <v>1851</v>
      </c>
      <c r="NMF680" s="319">
        <v>7.23</v>
      </c>
      <c r="NMG680" s="319"/>
      <c r="NMH680" s="319"/>
      <c r="NMI680" s="319"/>
      <c r="NMJ680" s="17"/>
      <c r="NMK680" s="144"/>
      <c r="NML680" s="15"/>
      <c r="NMM680" s="319"/>
      <c r="NMN680" s="118"/>
      <c r="NMO680" s="81"/>
      <c r="NMP680" s="118"/>
      <c r="NMQ680" s="283"/>
      <c r="NMR680" s="155"/>
      <c r="NMS680" s="321" t="s">
        <v>1853</v>
      </c>
      <c r="NMT680" s="70" t="s">
        <v>1206</v>
      </c>
      <c r="NMU680" s="312" t="s">
        <v>1851</v>
      </c>
      <c r="NMV680" s="319">
        <v>7.23</v>
      </c>
      <c r="NMW680" s="319"/>
      <c r="NMX680" s="319"/>
      <c r="NMY680" s="319"/>
      <c r="NMZ680" s="17"/>
      <c r="NNA680" s="144"/>
      <c r="NNB680" s="15"/>
      <c r="NNC680" s="319"/>
      <c r="NND680" s="118"/>
      <c r="NNE680" s="81"/>
      <c r="NNF680" s="118"/>
      <c r="NNG680" s="283"/>
      <c r="NNH680" s="155"/>
      <c r="NNI680" s="321" t="s">
        <v>1853</v>
      </c>
      <c r="NNJ680" s="70" t="s">
        <v>1206</v>
      </c>
      <c r="NNK680" s="312" t="s">
        <v>1851</v>
      </c>
      <c r="NNL680" s="319">
        <v>7.23</v>
      </c>
      <c r="NNM680" s="319"/>
      <c r="NNN680" s="319"/>
      <c r="NNO680" s="319"/>
      <c r="NNP680" s="17"/>
      <c r="NNQ680" s="144"/>
      <c r="NNR680" s="15"/>
      <c r="NNS680" s="319"/>
      <c r="NNT680" s="118"/>
      <c r="NNU680" s="81"/>
      <c r="NNV680" s="118"/>
      <c r="NNW680" s="283"/>
      <c r="NNX680" s="155"/>
      <c r="NNY680" s="321" t="s">
        <v>1853</v>
      </c>
      <c r="NNZ680" s="70" t="s">
        <v>1206</v>
      </c>
      <c r="NOA680" s="312" t="s">
        <v>1851</v>
      </c>
      <c r="NOB680" s="319">
        <v>7.23</v>
      </c>
      <c r="NOC680" s="319"/>
      <c r="NOD680" s="319"/>
      <c r="NOE680" s="319"/>
      <c r="NOF680" s="17"/>
      <c r="NOG680" s="144"/>
      <c r="NOH680" s="15"/>
      <c r="NOI680" s="319"/>
      <c r="NOJ680" s="118"/>
      <c r="NOK680" s="81"/>
      <c r="NOL680" s="118"/>
      <c r="NOM680" s="283"/>
      <c r="NON680" s="155"/>
      <c r="NOO680" s="321" t="s">
        <v>1853</v>
      </c>
      <c r="NOP680" s="70" t="s">
        <v>1206</v>
      </c>
      <c r="NOQ680" s="312" t="s">
        <v>1851</v>
      </c>
      <c r="NOR680" s="319">
        <v>7.23</v>
      </c>
      <c r="NOS680" s="319"/>
      <c r="NOT680" s="319"/>
      <c r="NOU680" s="319"/>
      <c r="NOV680" s="17"/>
      <c r="NOW680" s="144"/>
      <c r="NOX680" s="15"/>
      <c r="NOY680" s="319"/>
      <c r="NOZ680" s="118"/>
      <c r="NPA680" s="81"/>
      <c r="NPB680" s="118"/>
      <c r="NPC680" s="283"/>
      <c r="NPD680" s="155"/>
      <c r="NPE680" s="321" t="s">
        <v>1853</v>
      </c>
      <c r="NPF680" s="70" t="s">
        <v>1206</v>
      </c>
      <c r="NPG680" s="312" t="s">
        <v>1851</v>
      </c>
      <c r="NPH680" s="319">
        <v>7.23</v>
      </c>
      <c r="NPI680" s="319"/>
      <c r="NPJ680" s="319"/>
      <c r="NPK680" s="319"/>
      <c r="NPL680" s="17"/>
      <c r="NPM680" s="144"/>
      <c r="NPN680" s="15"/>
      <c r="NPO680" s="319"/>
      <c r="NPP680" s="118"/>
      <c r="NPQ680" s="81"/>
      <c r="NPR680" s="118"/>
      <c r="NPS680" s="283"/>
      <c r="NPT680" s="155"/>
      <c r="NPU680" s="321" t="s">
        <v>1853</v>
      </c>
      <c r="NPV680" s="70" t="s">
        <v>1206</v>
      </c>
      <c r="NPW680" s="312" t="s">
        <v>1851</v>
      </c>
      <c r="NPX680" s="319">
        <v>7.23</v>
      </c>
      <c r="NPY680" s="319"/>
      <c r="NPZ680" s="319"/>
      <c r="NQA680" s="319"/>
      <c r="NQB680" s="17"/>
      <c r="NQC680" s="144"/>
      <c r="NQD680" s="15"/>
      <c r="NQE680" s="319"/>
      <c r="NQF680" s="118"/>
      <c r="NQG680" s="81"/>
      <c r="NQH680" s="118"/>
      <c r="NQI680" s="283"/>
      <c r="NQJ680" s="155"/>
      <c r="NQK680" s="321" t="s">
        <v>1853</v>
      </c>
      <c r="NQL680" s="70" t="s">
        <v>1206</v>
      </c>
      <c r="NQM680" s="312" t="s">
        <v>1851</v>
      </c>
      <c r="NQN680" s="319">
        <v>7.23</v>
      </c>
      <c r="NQO680" s="319"/>
      <c r="NQP680" s="319"/>
      <c r="NQQ680" s="319"/>
      <c r="NQR680" s="17"/>
      <c r="NQS680" s="144"/>
      <c r="NQT680" s="15"/>
      <c r="NQU680" s="319"/>
      <c r="NQV680" s="118"/>
      <c r="NQW680" s="81"/>
      <c r="NQX680" s="118"/>
      <c r="NQY680" s="283"/>
      <c r="NQZ680" s="155"/>
      <c r="NRA680" s="321" t="s">
        <v>1853</v>
      </c>
      <c r="NRB680" s="70" t="s">
        <v>1206</v>
      </c>
      <c r="NRC680" s="312" t="s">
        <v>1851</v>
      </c>
      <c r="NRD680" s="319">
        <v>7.23</v>
      </c>
      <c r="NRE680" s="319"/>
      <c r="NRF680" s="319"/>
      <c r="NRG680" s="319"/>
      <c r="NRH680" s="17"/>
      <c r="NRI680" s="144"/>
      <c r="NRJ680" s="15"/>
      <c r="NRK680" s="319"/>
      <c r="NRL680" s="118"/>
      <c r="NRM680" s="81"/>
      <c r="NRN680" s="118"/>
      <c r="NRO680" s="283"/>
      <c r="NRP680" s="155"/>
      <c r="NRQ680" s="321" t="s">
        <v>1853</v>
      </c>
      <c r="NRR680" s="70" t="s">
        <v>1206</v>
      </c>
      <c r="NRS680" s="312" t="s">
        <v>1851</v>
      </c>
      <c r="NRT680" s="319">
        <v>7.23</v>
      </c>
      <c r="NRU680" s="319"/>
      <c r="NRV680" s="319"/>
      <c r="NRW680" s="319"/>
      <c r="NRX680" s="17"/>
      <c r="NRY680" s="144"/>
      <c r="NRZ680" s="15"/>
      <c r="NSA680" s="319"/>
      <c r="NSB680" s="118"/>
      <c r="NSC680" s="81"/>
      <c r="NSD680" s="118"/>
      <c r="NSE680" s="283"/>
      <c r="NSF680" s="155"/>
      <c r="NSG680" s="321" t="s">
        <v>1853</v>
      </c>
      <c r="NSH680" s="70" t="s">
        <v>1206</v>
      </c>
      <c r="NSI680" s="312" t="s">
        <v>1851</v>
      </c>
      <c r="NSJ680" s="319">
        <v>7.23</v>
      </c>
      <c r="NSK680" s="319"/>
      <c r="NSL680" s="319"/>
      <c r="NSM680" s="319"/>
      <c r="NSN680" s="17"/>
      <c r="NSO680" s="144"/>
      <c r="NSP680" s="15"/>
      <c r="NSQ680" s="319"/>
      <c r="NSR680" s="118"/>
      <c r="NSS680" s="81"/>
      <c r="NST680" s="118"/>
      <c r="NSU680" s="283"/>
      <c r="NSV680" s="155"/>
      <c r="NSW680" s="321" t="s">
        <v>1853</v>
      </c>
      <c r="NSX680" s="70" t="s">
        <v>1206</v>
      </c>
      <c r="NSY680" s="312" t="s">
        <v>1851</v>
      </c>
      <c r="NSZ680" s="319">
        <v>7.23</v>
      </c>
      <c r="NTA680" s="319"/>
      <c r="NTB680" s="319"/>
      <c r="NTC680" s="319"/>
      <c r="NTD680" s="17"/>
      <c r="NTE680" s="144"/>
      <c r="NTF680" s="15"/>
      <c r="NTG680" s="319"/>
      <c r="NTH680" s="118"/>
      <c r="NTI680" s="81"/>
      <c r="NTJ680" s="118"/>
      <c r="NTK680" s="283"/>
      <c r="NTL680" s="155"/>
      <c r="NTM680" s="321" t="s">
        <v>1853</v>
      </c>
      <c r="NTN680" s="70" t="s">
        <v>1206</v>
      </c>
      <c r="NTO680" s="312" t="s">
        <v>1851</v>
      </c>
      <c r="NTP680" s="319">
        <v>7.23</v>
      </c>
      <c r="NTQ680" s="319"/>
      <c r="NTR680" s="319"/>
      <c r="NTS680" s="319"/>
      <c r="NTT680" s="17"/>
      <c r="NTU680" s="144"/>
      <c r="NTV680" s="15"/>
      <c r="NTW680" s="319"/>
      <c r="NTX680" s="118"/>
      <c r="NTY680" s="81"/>
      <c r="NTZ680" s="118"/>
      <c r="NUA680" s="283"/>
      <c r="NUB680" s="155"/>
      <c r="NUC680" s="321" t="s">
        <v>1853</v>
      </c>
      <c r="NUD680" s="70" t="s">
        <v>1206</v>
      </c>
      <c r="NUE680" s="312" t="s">
        <v>1851</v>
      </c>
      <c r="NUF680" s="319">
        <v>7.23</v>
      </c>
      <c r="NUG680" s="319"/>
      <c r="NUH680" s="319"/>
      <c r="NUI680" s="319"/>
      <c r="NUJ680" s="17"/>
      <c r="NUK680" s="144"/>
      <c r="NUL680" s="15"/>
      <c r="NUM680" s="319"/>
      <c r="NUN680" s="118"/>
      <c r="NUO680" s="81"/>
      <c r="NUP680" s="118"/>
      <c r="NUQ680" s="283"/>
      <c r="NUR680" s="155"/>
      <c r="NUS680" s="321" t="s">
        <v>1853</v>
      </c>
      <c r="NUT680" s="70" t="s">
        <v>1206</v>
      </c>
      <c r="NUU680" s="312" t="s">
        <v>1851</v>
      </c>
      <c r="NUV680" s="319">
        <v>7.23</v>
      </c>
      <c r="NUW680" s="319"/>
      <c r="NUX680" s="319"/>
      <c r="NUY680" s="319"/>
      <c r="NUZ680" s="17"/>
      <c r="NVA680" s="144"/>
      <c r="NVB680" s="15"/>
      <c r="NVC680" s="319"/>
      <c r="NVD680" s="118"/>
      <c r="NVE680" s="81"/>
      <c r="NVF680" s="118"/>
      <c r="NVG680" s="283"/>
      <c r="NVH680" s="155"/>
      <c r="NVI680" s="321" t="s">
        <v>1853</v>
      </c>
      <c r="NVJ680" s="70" t="s">
        <v>1206</v>
      </c>
      <c r="NVK680" s="312" t="s">
        <v>1851</v>
      </c>
      <c r="NVL680" s="319">
        <v>7.23</v>
      </c>
      <c r="NVM680" s="319"/>
      <c r="NVN680" s="319"/>
      <c r="NVO680" s="319"/>
      <c r="NVP680" s="17"/>
      <c r="NVQ680" s="144"/>
      <c r="NVR680" s="15"/>
      <c r="NVS680" s="319"/>
      <c r="NVT680" s="118"/>
      <c r="NVU680" s="81"/>
      <c r="NVV680" s="118"/>
      <c r="NVW680" s="283"/>
      <c r="NVX680" s="155"/>
      <c r="NVY680" s="321" t="s">
        <v>1853</v>
      </c>
      <c r="NVZ680" s="70" t="s">
        <v>1206</v>
      </c>
      <c r="NWA680" s="312" t="s">
        <v>1851</v>
      </c>
      <c r="NWB680" s="319">
        <v>7.23</v>
      </c>
      <c r="NWC680" s="319"/>
      <c r="NWD680" s="319"/>
      <c r="NWE680" s="319"/>
      <c r="NWF680" s="17"/>
      <c r="NWG680" s="144"/>
      <c r="NWH680" s="15"/>
      <c r="NWI680" s="319"/>
      <c r="NWJ680" s="118"/>
      <c r="NWK680" s="81"/>
      <c r="NWL680" s="118"/>
      <c r="NWM680" s="283"/>
      <c r="NWN680" s="155"/>
      <c r="NWO680" s="321" t="s">
        <v>1853</v>
      </c>
      <c r="NWP680" s="70" t="s">
        <v>1206</v>
      </c>
      <c r="NWQ680" s="312" t="s">
        <v>1851</v>
      </c>
      <c r="NWR680" s="319">
        <v>7.23</v>
      </c>
      <c r="NWS680" s="319"/>
      <c r="NWT680" s="319"/>
      <c r="NWU680" s="319"/>
      <c r="NWV680" s="17"/>
      <c r="NWW680" s="144"/>
      <c r="NWX680" s="15"/>
      <c r="NWY680" s="319"/>
      <c r="NWZ680" s="118"/>
      <c r="NXA680" s="81"/>
      <c r="NXB680" s="118"/>
      <c r="NXC680" s="283"/>
      <c r="NXD680" s="155"/>
      <c r="NXE680" s="321" t="s">
        <v>1853</v>
      </c>
      <c r="NXF680" s="70" t="s">
        <v>1206</v>
      </c>
      <c r="NXG680" s="312" t="s">
        <v>1851</v>
      </c>
      <c r="NXH680" s="319">
        <v>7.23</v>
      </c>
      <c r="NXI680" s="319"/>
      <c r="NXJ680" s="319"/>
      <c r="NXK680" s="319"/>
      <c r="NXL680" s="17"/>
      <c r="NXM680" s="144"/>
      <c r="NXN680" s="15"/>
      <c r="NXO680" s="319"/>
      <c r="NXP680" s="118"/>
      <c r="NXQ680" s="81"/>
      <c r="NXR680" s="118"/>
      <c r="NXS680" s="283"/>
      <c r="NXT680" s="155"/>
      <c r="NXU680" s="321" t="s">
        <v>1853</v>
      </c>
      <c r="NXV680" s="70" t="s">
        <v>1206</v>
      </c>
      <c r="NXW680" s="312" t="s">
        <v>1851</v>
      </c>
      <c r="NXX680" s="319">
        <v>7.23</v>
      </c>
      <c r="NXY680" s="319"/>
      <c r="NXZ680" s="319"/>
      <c r="NYA680" s="319"/>
      <c r="NYB680" s="17"/>
      <c r="NYC680" s="144"/>
      <c r="NYD680" s="15"/>
      <c r="NYE680" s="319"/>
      <c r="NYF680" s="118"/>
      <c r="NYG680" s="81"/>
      <c r="NYH680" s="118"/>
      <c r="NYI680" s="283"/>
      <c r="NYJ680" s="155"/>
      <c r="NYK680" s="321" t="s">
        <v>1853</v>
      </c>
      <c r="NYL680" s="70" t="s">
        <v>1206</v>
      </c>
      <c r="NYM680" s="312" t="s">
        <v>1851</v>
      </c>
      <c r="NYN680" s="319">
        <v>7.23</v>
      </c>
      <c r="NYO680" s="319"/>
      <c r="NYP680" s="319"/>
      <c r="NYQ680" s="319"/>
      <c r="NYR680" s="17"/>
      <c r="NYS680" s="144"/>
      <c r="NYT680" s="15"/>
      <c r="NYU680" s="319"/>
      <c r="NYV680" s="118"/>
      <c r="NYW680" s="81"/>
      <c r="NYX680" s="118"/>
      <c r="NYY680" s="283"/>
      <c r="NYZ680" s="155"/>
      <c r="NZA680" s="321" t="s">
        <v>1853</v>
      </c>
      <c r="NZB680" s="70" t="s">
        <v>1206</v>
      </c>
      <c r="NZC680" s="312" t="s">
        <v>1851</v>
      </c>
      <c r="NZD680" s="319">
        <v>7.23</v>
      </c>
      <c r="NZE680" s="319"/>
      <c r="NZF680" s="319"/>
      <c r="NZG680" s="319"/>
      <c r="NZH680" s="17"/>
      <c r="NZI680" s="144"/>
      <c r="NZJ680" s="15"/>
      <c r="NZK680" s="319"/>
      <c r="NZL680" s="118"/>
      <c r="NZM680" s="81"/>
      <c r="NZN680" s="118"/>
      <c r="NZO680" s="283"/>
      <c r="NZP680" s="155"/>
      <c r="NZQ680" s="321" t="s">
        <v>1853</v>
      </c>
      <c r="NZR680" s="70" t="s">
        <v>1206</v>
      </c>
      <c r="NZS680" s="312" t="s">
        <v>1851</v>
      </c>
      <c r="NZT680" s="319">
        <v>7.23</v>
      </c>
      <c r="NZU680" s="319"/>
      <c r="NZV680" s="319"/>
      <c r="NZW680" s="319"/>
      <c r="NZX680" s="17"/>
      <c r="NZY680" s="144"/>
      <c r="NZZ680" s="15"/>
      <c r="OAA680" s="319"/>
      <c r="OAB680" s="118"/>
      <c r="OAC680" s="81"/>
      <c r="OAD680" s="118"/>
      <c r="OAE680" s="283"/>
      <c r="OAF680" s="155"/>
      <c r="OAG680" s="321" t="s">
        <v>1853</v>
      </c>
      <c r="OAH680" s="70" t="s">
        <v>1206</v>
      </c>
      <c r="OAI680" s="312" t="s">
        <v>1851</v>
      </c>
      <c r="OAJ680" s="319">
        <v>7.23</v>
      </c>
      <c r="OAK680" s="319"/>
      <c r="OAL680" s="319"/>
      <c r="OAM680" s="319"/>
      <c r="OAN680" s="17"/>
      <c r="OAO680" s="144"/>
      <c r="OAP680" s="15"/>
      <c r="OAQ680" s="319"/>
      <c r="OAR680" s="118"/>
      <c r="OAS680" s="81"/>
      <c r="OAT680" s="118"/>
      <c r="OAU680" s="283"/>
      <c r="OAV680" s="155"/>
      <c r="OAW680" s="321" t="s">
        <v>1853</v>
      </c>
      <c r="OAX680" s="70" t="s">
        <v>1206</v>
      </c>
      <c r="OAY680" s="312" t="s">
        <v>1851</v>
      </c>
      <c r="OAZ680" s="319">
        <v>7.23</v>
      </c>
      <c r="OBA680" s="319"/>
      <c r="OBB680" s="319"/>
      <c r="OBC680" s="319"/>
      <c r="OBD680" s="17"/>
      <c r="OBE680" s="144"/>
      <c r="OBF680" s="15"/>
      <c r="OBG680" s="319"/>
      <c r="OBH680" s="118"/>
      <c r="OBI680" s="81"/>
      <c r="OBJ680" s="118"/>
      <c r="OBK680" s="283"/>
      <c r="OBL680" s="155"/>
      <c r="OBM680" s="321" t="s">
        <v>1853</v>
      </c>
      <c r="OBN680" s="70" t="s">
        <v>1206</v>
      </c>
      <c r="OBO680" s="312" t="s">
        <v>1851</v>
      </c>
      <c r="OBP680" s="319">
        <v>7.23</v>
      </c>
      <c r="OBQ680" s="319"/>
      <c r="OBR680" s="319"/>
      <c r="OBS680" s="319"/>
      <c r="OBT680" s="17"/>
      <c r="OBU680" s="144"/>
      <c r="OBV680" s="15"/>
      <c r="OBW680" s="319"/>
      <c r="OBX680" s="118"/>
      <c r="OBY680" s="81"/>
      <c r="OBZ680" s="118"/>
      <c r="OCA680" s="283"/>
      <c r="OCB680" s="155"/>
      <c r="OCC680" s="321" t="s">
        <v>1853</v>
      </c>
      <c r="OCD680" s="70" t="s">
        <v>1206</v>
      </c>
      <c r="OCE680" s="312" t="s">
        <v>1851</v>
      </c>
      <c r="OCF680" s="319">
        <v>7.23</v>
      </c>
      <c r="OCG680" s="319"/>
      <c r="OCH680" s="319"/>
      <c r="OCI680" s="319"/>
      <c r="OCJ680" s="17"/>
      <c r="OCK680" s="144"/>
      <c r="OCL680" s="15"/>
      <c r="OCM680" s="319"/>
      <c r="OCN680" s="118"/>
      <c r="OCO680" s="81"/>
      <c r="OCP680" s="118"/>
      <c r="OCQ680" s="283"/>
      <c r="OCR680" s="155"/>
      <c r="OCS680" s="321" t="s">
        <v>1853</v>
      </c>
      <c r="OCT680" s="70" t="s">
        <v>1206</v>
      </c>
      <c r="OCU680" s="312" t="s">
        <v>1851</v>
      </c>
      <c r="OCV680" s="319">
        <v>7.23</v>
      </c>
      <c r="OCW680" s="319"/>
      <c r="OCX680" s="319"/>
      <c r="OCY680" s="319"/>
      <c r="OCZ680" s="17"/>
      <c r="ODA680" s="144"/>
      <c r="ODB680" s="15"/>
      <c r="ODC680" s="319"/>
      <c r="ODD680" s="118"/>
      <c r="ODE680" s="81"/>
      <c r="ODF680" s="118"/>
      <c r="ODG680" s="283"/>
      <c r="ODH680" s="155"/>
      <c r="ODI680" s="321" t="s">
        <v>1853</v>
      </c>
      <c r="ODJ680" s="70" t="s">
        <v>1206</v>
      </c>
      <c r="ODK680" s="312" t="s">
        <v>1851</v>
      </c>
      <c r="ODL680" s="319">
        <v>7.23</v>
      </c>
      <c r="ODM680" s="319"/>
      <c r="ODN680" s="319"/>
      <c r="ODO680" s="319"/>
      <c r="ODP680" s="17"/>
      <c r="ODQ680" s="144"/>
      <c r="ODR680" s="15"/>
      <c r="ODS680" s="319"/>
      <c r="ODT680" s="118"/>
      <c r="ODU680" s="81"/>
      <c r="ODV680" s="118"/>
      <c r="ODW680" s="283"/>
      <c r="ODX680" s="155"/>
      <c r="ODY680" s="321" t="s">
        <v>1853</v>
      </c>
      <c r="ODZ680" s="70" t="s">
        <v>1206</v>
      </c>
      <c r="OEA680" s="312" t="s">
        <v>1851</v>
      </c>
      <c r="OEB680" s="319">
        <v>7.23</v>
      </c>
      <c r="OEC680" s="319"/>
      <c r="OED680" s="319"/>
      <c r="OEE680" s="319"/>
      <c r="OEF680" s="17"/>
      <c r="OEG680" s="144"/>
      <c r="OEH680" s="15"/>
      <c r="OEI680" s="319"/>
      <c r="OEJ680" s="118"/>
      <c r="OEK680" s="81"/>
      <c r="OEL680" s="118"/>
      <c r="OEM680" s="283"/>
      <c r="OEN680" s="155"/>
      <c r="OEO680" s="321" t="s">
        <v>1853</v>
      </c>
      <c r="OEP680" s="70" t="s">
        <v>1206</v>
      </c>
      <c r="OEQ680" s="312" t="s">
        <v>1851</v>
      </c>
      <c r="OER680" s="319">
        <v>7.23</v>
      </c>
      <c r="OES680" s="319"/>
      <c r="OET680" s="319"/>
      <c r="OEU680" s="319"/>
      <c r="OEV680" s="17"/>
      <c r="OEW680" s="144"/>
      <c r="OEX680" s="15"/>
      <c r="OEY680" s="319"/>
      <c r="OEZ680" s="118"/>
      <c r="OFA680" s="81"/>
      <c r="OFB680" s="118"/>
      <c r="OFC680" s="283"/>
      <c r="OFD680" s="155"/>
      <c r="OFE680" s="321" t="s">
        <v>1853</v>
      </c>
      <c r="OFF680" s="70" t="s">
        <v>1206</v>
      </c>
      <c r="OFG680" s="312" t="s">
        <v>1851</v>
      </c>
      <c r="OFH680" s="319">
        <v>7.23</v>
      </c>
      <c r="OFI680" s="319"/>
      <c r="OFJ680" s="319"/>
      <c r="OFK680" s="319"/>
      <c r="OFL680" s="17"/>
      <c r="OFM680" s="144"/>
      <c r="OFN680" s="15"/>
      <c r="OFO680" s="319"/>
      <c r="OFP680" s="118"/>
      <c r="OFQ680" s="81"/>
      <c r="OFR680" s="118"/>
      <c r="OFS680" s="283"/>
      <c r="OFT680" s="155"/>
      <c r="OFU680" s="321" t="s">
        <v>1853</v>
      </c>
      <c r="OFV680" s="70" t="s">
        <v>1206</v>
      </c>
      <c r="OFW680" s="312" t="s">
        <v>1851</v>
      </c>
      <c r="OFX680" s="319">
        <v>7.23</v>
      </c>
      <c r="OFY680" s="319"/>
      <c r="OFZ680" s="319"/>
      <c r="OGA680" s="319"/>
      <c r="OGB680" s="17"/>
      <c r="OGC680" s="144"/>
      <c r="OGD680" s="15"/>
      <c r="OGE680" s="319"/>
      <c r="OGF680" s="118"/>
      <c r="OGG680" s="81"/>
      <c r="OGH680" s="118"/>
      <c r="OGI680" s="283"/>
      <c r="OGJ680" s="155"/>
      <c r="OGK680" s="321" t="s">
        <v>1853</v>
      </c>
      <c r="OGL680" s="70" t="s">
        <v>1206</v>
      </c>
      <c r="OGM680" s="312" t="s">
        <v>1851</v>
      </c>
      <c r="OGN680" s="319">
        <v>7.23</v>
      </c>
      <c r="OGO680" s="319"/>
      <c r="OGP680" s="319"/>
      <c r="OGQ680" s="319"/>
      <c r="OGR680" s="17"/>
      <c r="OGS680" s="144"/>
      <c r="OGT680" s="15"/>
      <c r="OGU680" s="319"/>
      <c r="OGV680" s="118"/>
      <c r="OGW680" s="81"/>
      <c r="OGX680" s="118"/>
      <c r="OGY680" s="283"/>
      <c r="OGZ680" s="155"/>
      <c r="OHA680" s="321" t="s">
        <v>1853</v>
      </c>
      <c r="OHB680" s="70" t="s">
        <v>1206</v>
      </c>
      <c r="OHC680" s="312" t="s">
        <v>1851</v>
      </c>
      <c r="OHD680" s="319">
        <v>7.23</v>
      </c>
      <c r="OHE680" s="319"/>
      <c r="OHF680" s="319"/>
      <c r="OHG680" s="319"/>
      <c r="OHH680" s="17"/>
      <c r="OHI680" s="144"/>
      <c r="OHJ680" s="15"/>
      <c r="OHK680" s="319"/>
      <c r="OHL680" s="118"/>
      <c r="OHM680" s="81"/>
      <c r="OHN680" s="118"/>
      <c r="OHO680" s="283"/>
      <c r="OHP680" s="155"/>
      <c r="OHQ680" s="321" t="s">
        <v>1853</v>
      </c>
      <c r="OHR680" s="70" t="s">
        <v>1206</v>
      </c>
      <c r="OHS680" s="312" t="s">
        <v>1851</v>
      </c>
      <c r="OHT680" s="319">
        <v>7.23</v>
      </c>
      <c r="OHU680" s="319"/>
      <c r="OHV680" s="319"/>
      <c r="OHW680" s="319"/>
      <c r="OHX680" s="17"/>
      <c r="OHY680" s="144"/>
      <c r="OHZ680" s="15"/>
      <c r="OIA680" s="319"/>
      <c r="OIB680" s="118"/>
      <c r="OIC680" s="81"/>
      <c r="OID680" s="118"/>
      <c r="OIE680" s="283"/>
      <c r="OIF680" s="155"/>
      <c r="OIG680" s="321" t="s">
        <v>1853</v>
      </c>
      <c r="OIH680" s="70" t="s">
        <v>1206</v>
      </c>
      <c r="OII680" s="312" t="s">
        <v>1851</v>
      </c>
      <c r="OIJ680" s="319">
        <v>7.23</v>
      </c>
      <c r="OIK680" s="319"/>
      <c r="OIL680" s="319"/>
      <c r="OIM680" s="319"/>
      <c r="OIN680" s="17"/>
      <c r="OIO680" s="144"/>
      <c r="OIP680" s="15"/>
      <c r="OIQ680" s="319"/>
      <c r="OIR680" s="118"/>
      <c r="OIS680" s="81"/>
      <c r="OIT680" s="118"/>
      <c r="OIU680" s="283"/>
      <c r="OIV680" s="155"/>
      <c r="OIW680" s="321" t="s">
        <v>1853</v>
      </c>
      <c r="OIX680" s="70" t="s">
        <v>1206</v>
      </c>
      <c r="OIY680" s="312" t="s">
        <v>1851</v>
      </c>
      <c r="OIZ680" s="319">
        <v>7.23</v>
      </c>
      <c r="OJA680" s="319"/>
      <c r="OJB680" s="319"/>
      <c r="OJC680" s="319"/>
      <c r="OJD680" s="17"/>
      <c r="OJE680" s="144"/>
      <c r="OJF680" s="15"/>
      <c r="OJG680" s="319"/>
      <c r="OJH680" s="118"/>
      <c r="OJI680" s="81"/>
      <c r="OJJ680" s="118"/>
      <c r="OJK680" s="283"/>
      <c r="OJL680" s="155"/>
      <c r="OJM680" s="321" t="s">
        <v>1853</v>
      </c>
      <c r="OJN680" s="70" t="s">
        <v>1206</v>
      </c>
      <c r="OJO680" s="312" t="s">
        <v>1851</v>
      </c>
      <c r="OJP680" s="319">
        <v>7.23</v>
      </c>
      <c r="OJQ680" s="319"/>
      <c r="OJR680" s="319"/>
      <c r="OJS680" s="319"/>
      <c r="OJT680" s="17"/>
      <c r="OJU680" s="144"/>
      <c r="OJV680" s="15"/>
      <c r="OJW680" s="319"/>
      <c r="OJX680" s="118"/>
      <c r="OJY680" s="81"/>
      <c r="OJZ680" s="118"/>
      <c r="OKA680" s="283"/>
      <c r="OKB680" s="155"/>
      <c r="OKC680" s="321" t="s">
        <v>1853</v>
      </c>
      <c r="OKD680" s="70" t="s">
        <v>1206</v>
      </c>
      <c r="OKE680" s="312" t="s">
        <v>1851</v>
      </c>
      <c r="OKF680" s="319">
        <v>7.23</v>
      </c>
      <c r="OKG680" s="319"/>
      <c r="OKH680" s="319"/>
      <c r="OKI680" s="319"/>
      <c r="OKJ680" s="17"/>
      <c r="OKK680" s="144"/>
      <c r="OKL680" s="15"/>
      <c r="OKM680" s="319"/>
      <c r="OKN680" s="118"/>
      <c r="OKO680" s="81"/>
      <c r="OKP680" s="118"/>
      <c r="OKQ680" s="283"/>
      <c r="OKR680" s="155"/>
      <c r="OKS680" s="321" t="s">
        <v>1853</v>
      </c>
      <c r="OKT680" s="70" t="s">
        <v>1206</v>
      </c>
      <c r="OKU680" s="312" t="s">
        <v>1851</v>
      </c>
      <c r="OKV680" s="319">
        <v>7.23</v>
      </c>
      <c r="OKW680" s="319"/>
      <c r="OKX680" s="319"/>
      <c r="OKY680" s="319"/>
      <c r="OKZ680" s="17"/>
      <c r="OLA680" s="144"/>
      <c r="OLB680" s="15"/>
      <c r="OLC680" s="319"/>
      <c r="OLD680" s="118"/>
      <c r="OLE680" s="81"/>
      <c r="OLF680" s="118"/>
      <c r="OLG680" s="283"/>
      <c r="OLH680" s="155"/>
      <c r="OLI680" s="321" t="s">
        <v>1853</v>
      </c>
      <c r="OLJ680" s="70" t="s">
        <v>1206</v>
      </c>
      <c r="OLK680" s="312" t="s">
        <v>1851</v>
      </c>
      <c r="OLL680" s="319">
        <v>7.23</v>
      </c>
      <c r="OLM680" s="319"/>
      <c r="OLN680" s="319"/>
      <c r="OLO680" s="319"/>
      <c r="OLP680" s="17"/>
      <c r="OLQ680" s="144"/>
      <c r="OLR680" s="15"/>
      <c r="OLS680" s="319"/>
      <c r="OLT680" s="118"/>
      <c r="OLU680" s="81"/>
      <c r="OLV680" s="118"/>
      <c r="OLW680" s="283"/>
      <c r="OLX680" s="155"/>
      <c r="OLY680" s="321" t="s">
        <v>1853</v>
      </c>
      <c r="OLZ680" s="70" t="s">
        <v>1206</v>
      </c>
      <c r="OMA680" s="312" t="s">
        <v>1851</v>
      </c>
      <c r="OMB680" s="319">
        <v>7.23</v>
      </c>
      <c r="OMC680" s="319"/>
      <c r="OMD680" s="319"/>
      <c r="OME680" s="319"/>
      <c r="OMF680" s="17"/>
      <c r="OMG680" s="144"/>
      <c r="OMH680" s="15"/>
      <c r="OMI680" s="319"/>
      <c r="OMJ680" s="118"/>
      <c r="OMK680" s="81"/>
      <c r="OML680" s="118"/>
      <c r="OMM680" s="283"/>
      <c r="OMN680" s="155"/>
      <c r="OMO680" s="321" t="s">
        <v>1853</v>
      </c>
      <c r="OMP680" s="70" t="s">
        <v>1206</v>
      </c>
      <c r="OMQ680" s="312" t="s">
        <v>1851</v>
      </c>
      <c r="OMR680" s="319">
        <v>7.23</v>
      </c>
      <c r="OMS680" s="319"/>
      <c r="OMT680" s="319"/>
      <c r="OMU680" s="319"/>
      <c r="OMV680" s="17"/>
      <c r="OMW680" s="144"/>
      <c r="OMX680" s="15"/>
      <c r="OMY680" s="319"/>
      <c r="OMZ680" s="118"/>
      <c r="ONA680" s="81"/>
      <c r="ONB680" s="118"/>
      <c r="ONC680" s="283"/>
      <c r="OND680" s="155"/>
      <c r="ONE680" s="321" t="s">
        <v>1853</v>
      </c>
      <c r="ONF680" s="70" t="s">
        <v>1206</v>
      </c>
      <c r="ONG680" s="312" t="s">
        <v>1851</v>
      </c>
      <c r="ONH680" s="319">
        <v>7.23</v>
      </c>
      <c r="ONI680" s="319"/>
      <c r="ONJ680" s="319"/>
      <c r="ONK680" s="319"/>
      <c r="ONL680" s="17"/>
      <c r="ONM680" s="144"/>
      <c r="ONN680" s="15"/>
      <c r="ONO680" s="319"/>
      <c r="ONP680" s="118"/>
      <c r="ONQ680" s="81"/>
      <c r="ONR680" s="118"/>
      <c r="ONS680" s="283"/>
      <c r="ONT680" s="155"/>
      <c r="ONU680" s="321" t="s">
        <v>1853</v>
      </c>
      <c r="ONV680" s="70" t="s">
        <v>1206</v>
      </c>
      <c r="ONW680" s="312" t="s">
        <v>1851</v>
      </c>
      <c r="ONX680" s="319">
        <v>7.23</v>
      </c>
      <c r="ONY680" s="319"/>
      <c r="ONZ680" s="319"/>
      <c r="OOA680" s="319"/>
      <c r="OOB680" s="17"/>
      <c r="OOC680" s="144"/>
      <c r="OOD680" s="15"/>
      <c r="OOE680" s="319"/>
      <c r="OOF680" s="118"/>
      <c r="OOG680" s="81"/>
      <c r="OOH680" s="118"/>
      <c r="OOI680" s="283"/>
      <c r="OOJ680" s="155"/>
      <c r="OOK680" s="321" t="s">
        <v>1853</v>
      </c>
      <c r="OOL680" s="70" t="s">
        <v>1206</v>
      </c>
      <c r="OOM680" s="312" t="s">
        <v>1851</v>
      </c>
      <c r="OON680" s="319">
        <v>7.23</v>
      </c>
      <c r="OOO680" s="319"/>
      <c r="OOP680" s="319"/>
      <c r="OOQ680" s="319"/>
      <c r="OOR680" s="17"/>
      <c r="OOS680" s="144"/>
      <c r="OOT680" s="15"/>
      <c r="OOU680" s="319"/>
      <c r="OOV680" s="118"/>
      <c r="OOW680" s="81"/>
      <c r="OOX680" s="118"/>
      <c r="OOY680" s="283"/>
      <c r="OOZ680" s="155"/>
      <c r="OPA680" s="321" t="s">
        <v>1853</v>
      </c>
      <c r="OPB680" s="70" t="s">
        <v>1206</v>
      </c>
      <c r="OPC680" s="312" t="s">
        <v>1851</v>
      </c>
      <c r="OPD680" s="319">
        <v>7.23</v>
      </c>
      <c r="OPE680" s="319"/>
      <c r="OPF680" s="319"/>
      <c r="OPG680" s="319"/>
      <c r="OPH680" s="17"/>
      <c r="OPI680" s="144"/>
      <c r="OPJ680" s="15"/>
      <c r="OPK680" s="319"/>
      <c r="OPL680" s="118"/>
      <c r="OPM680" s="81"/>
      <c r="OPN680" s="118"/>
      <c r="OPO680" s="283"/>
      <c r="OPP680" s="155"/>
      <c r="OPQ680" s="321" t="s">
        <v>1853</v>
      </c>
      <c r="OPR680" s="70" t="s">
        <v>1206</v>
      </c>
      <c r="OPS680" s="312" t="s">
        <v>1851</v>
      </c>
      <c r="OPT680" s="319">
        <v>7.23</v>
      </c>
      <c r="OPU680" s="319"/>
      <c r="OPV680" s="319"/>
      <c r="OPW680" s="319"/>
      <c r="OPX680" s="17"/>
      <c r="OPY680" s="144"/>
      <c r="OPZ680" s="15"/>
      <c r="OQA680" s="319"/>
      <c r="OQB680" s="118"/>
      <c r="OQC680" s="81"/>
      <c r="OQD680" s="118"/>
      <c r="OQE680" s="283"/>
      <c r="OQF680" s="155"/>
      <c r="OQG680" s="321" t="s">
        <v>1853</v>
      </c>
      <c r="OQH680" s="70" t="s">
        <v>1206</v>
      </c>
      <c r="OQI680" s="312" t="s">
        <v>1851</v>
      </c>
      <c r="OQJ680" s="319">
        <v>7.23</v>
      </c>
      <c r="OQK680" s="319"/>
      <c r="OQL680" s="319"/>
      <c r="OQM680" s="319"/>
      <c r="OQN680" s="17"/>
      <c r="OQO680" s="144"/>
      <c r="OQP680" s="15"/>
      <c r="OQQ680" s="319"/>
      <c r="OQR680" s="118"/>
      <c r="OQS680" s="81"/>
      <c r="OQT680" s="118"/>
      <c r="OQU680" s="283"/>
      <c r="OQV680" s="155"/>
      <c r="OQW680" s="321" t="s">
        <v>1853</v>
      </c>
      <c r="OQX680" s="70" t="s">
        <v>1206</v>
      </c>
      <c r="OQY680" s="312" t="s">
        <v>1851</v>
      </c>
      <c r="OQZ680" s="319">
        <v>7.23</v>
      </c>
      <c r="ORA680" s="319"/>
      <c r="ORB680" s="319"/>
      <c r="ORC680" s="319"/>
      <c r="ORD680" s="17"/>
      <c r="ORE680" s="144"/>
      <c r="ORF680" s="15"/>
      <c r="ORG680" s="319"/>
      <c r="ORH680" s="118"/>
      <c r="ORI680" s="81"/>
      <c r="ORJ680" s="118"/>
      <c r="ORK680" s="283"/>
      <c r="ORL680" s="155"/>
      <c r="ORM680" s="321" t="s">
        <v>1853</v>
      </c>
      <c r="ORN680" s="70" t="s">
        <v>1206</v>
      </c>
      <c r="ORO680" s="312" t="s">
        <v>1851</v>
      </c>
      <c r="ORP680" s="319">
        <v>7.23</v>
      </c>
      <c r="ORQ680" s="319"/>
      <c r="ORR680" s="319"/>
      <c r="ORS680" s="319"/>
      <c r="ORT680" s="17"/>
      <c r="ORU680" s="144"/>
      <c r="ORV680" s="15"/>
      <c r="ORW680" s="319"/>
      <c r="ORX680" s="118"/>
      <c r="ORY680" s="81"/>
      <c r="ORZ680" s="118"/>
      <c r="OSA680" s="283"/>
      <c r="OSB680" s="155"/>
      <c r="OSC680" s="321" t="s">
        <v>1853</v>
      </c>
      <c r="OSD680" s="70" t="s">
        <v>1206</v>
      </c>
      <c r="OSE680" s="312" t="s">
        <v>1851</v>
      </c>
      <c r="OSF680" s="319">
        <v>7.23</v>
      </c>
      <c r="OSG680" s="319"/>
      <c r="OSH680" s="319"/>
      <c r="OSI680" s="319"/>
      <c r="OSJ680" s="17"/>
      <c r="OSK680" s="144"/>
      <c r="OSL680" s="15"/>
      <c r="OSM680" s="319"/>
      <c r="OSN680" s="118"/>
      <c r="OSO680" s="81"/>
      <c r="OSP680" s="118"/>
      <c r="OSQ680" s="283"/>
      <c r="OSR680" s="155"/>
      <c r="OSS680" s="321" t="s">
        <v>1853</v>
      </c>
      <c r="OST680" s="70" t="s">
        <v>1206</v>
      </c>
      <c r="OSU680" s="312" t="s">
        <v>1851</v>
      </c>
      <c r="OSV680" s="319">
        <v>7.23</v>
      </c>
      <c r="OSW680" s="319"/>
      <c r="OSX680" s="319"/>
      <c r="OSY680" s="319"/>
      <c r="OSZ680" s="17"/>
      <c r="OTA680" s="144"/>
      <c r="OTB680" s="15"/>
      <c r="OTC680" s="319"/>
      <c r="OTD680" s="118"/>
      <c r="OTE680" s="81"/>
      <c r="OTF680" s="118"/>
      <c r="OTG680" s="283"/>
      <c r="OTH680" s="155"/>
      <c r="OTI680" s="321" t="s">
        <v>1853</v>
      </c>
      <c r="OTJ680" s="70" t="s">
        <v>1206</v>
      </c>
      <c r="OTK680" s="312" t="s">
        <v>1851</v>
      </c>
      <c r="OTL680" s="319">
        <v>7.23</v>
      </c>
      <c r="OTM680" s="319"/>
      <c r="OTN680" s="319"/>
      <c r="OTO680" s="319"/>
      <c r="OTP680" s="17"/>
      <c r="OTQ680" s="144"/>
      <c r="OTR680" s="15"/>
      <c r="OTS680" s="319"/>
      <c r="OTT680" s="118"/>
      <c r="OTU680" s="81"/>
      <c r="OTV680" s="118"/>
      <c r="OTW680" s="283"/>
      <c r="OTX680" s="155"/>
      <c r="OTY680" s="321" t="s">
        <v>1853</v>
      </c>
      <c r="OTZ680" s="70" t="s">
        <v>1206</v>
      </c>
      <c r="OUA680" s="312" t="s">
        <v>1851</v>
      </c>
      <c r="OUB680" s="319">
        <v>7.23</v>
      </c>
      <c r="OUC680" s="319"/>
      <c r="OUD680" s="319"/>
      <c r="OUE680" s="319"/>
      <c r="OUF680" s="17"/>
      <c r="OUG680" s="144"/>
      <c r="OUH680" s="15"/>
      <c r="OUI680" s="319"/>
      <c r="OUJ680" s="118"/>
      <c r="OUK680" s="81"/>
      <c r="OUL680" s="118"/>
      <c r="OUM680" s="283"/>
      <c r="OUN680" s="155"/>
      <c r="OUO680" s="321" t="s">
        <v>1853</v>
      </c>
      <c r="OUP680" s="70" t="s">
        <v>1206</v>
      </c>
      <c r="OUQ680" s="312" t="s">
        <v>1851</v>
      </c>
      <c r="OUR680" s="319">
        <v>7.23</v>
      </c>
      <c r="OUS680" s="319"/>
      <c r="OUT680" s="319"/>
      <c r="OUU680" s="319"/>
      <c r="OUV680" s="17"/>
      <c r="OUW680" s="144"/>
      <c r="OUX680" s="15"/>
      <c r="OUY680" s="319"/>
      <c r="OUZ680" s="118"/>
      <c r="OVA680" s="81"/>
      <c r="OVB680" s="118"/>
      <c r="OVC680" s="283"/>
      <c r="OVD680" s="155"/>
      <c r="OVE680" s="321" t="s">
        <v>1853</v>
      </c>
      <c r="OVF680" s="70" t="s">
        <v>1206</v>
      </c>
      <c r="OVG680" s="312" t="s">
        <v>1851</v>
      </c>
      <c r="OVH680" s="319">
        <v>7.23</v>
      </c>
      <c r="OVI680" s="319"/>
      <c r="OVJ680" s="319"/>
      <c r="OVK680" s="319"/>
      <c r="OVL680" s="17"/>
      <c r="OVM680" s="144"/>
      <c r="OVN680" s="15"/>
      <c r="OVO680" s="319"/>
      <c r="OVP680" s="118"/>
      <c r="OVQ680" s="81"/>
      <c r="OVR680" s="118"/>
      <c r="OVS680" s="283"/>
      <c r="OVT680" s="155"/>
      <c r="OVU680" s="321" t="s">
        <v>1853</v>
      </c>
      <c r="OVV680" s="70" t="s">
        <v>1206</v>
      </c>
      <c r="OVW680" s="312" t="s">
        <v>1851</v>
      </c>
      <c r="OVX680" s="319">
        <v>7.23</v>
      </c>
      <c r="OVY680" s="319"/>
      <c r="OVZ680" s="319"/>
      <c r="OWA680" s="319"/>
      <c r="OWB680" s="17"/>
      <c r="OWC680" s="144"/>
      <c r="OWD680" s="15"/>
      <c r="OWE680" s="319"/>
      <c r="OWF680" s="118"/>
      <c r="OWG680" s="81"/>
      <c r="OWH680" s="118"/>
      <c r="OWI680" s="283"/>
      <c r="OWJ680" s="155"/>
      <c r="OWK680" s="321" t="s">
        <v>1853</v>
      </c>
      <c r="OWL680" s="70" t="s">
        <v>1206</v>
      </c>
      <c r="OWM680" s="312" t="s">
        <v>1851</v>
      </c>
      <c r="OWN680" s="319">
        <v>7.23</v>
      </c>
      <c r="OWO680" s="319"/>
      <c r="OWP680" s="319"/>
      <c r="OWQ680" s="319"/>
      <c r="OWR680" s="17"/>
      <c r="OWS680" s="144"/>
      <c r="OWT680" s="15"/>
      <c r="OWU680" s="319"/>
      <c r="OWV680" s="118"/>
      <c r="OWW680" s="81"/>
      <c r="OWX680" s="118"/>
      <c r="OWY680" s="283"/>
      <c r="OWZ680" s="155"/>
      <c r="OXA680" s="321" t="s">
        <v>1853</v>
      </c>
      <c r="OXB680" s="70" t="s">
        <v>1206</v>
      </c>
      <c r="OXC680" s="312" t="s">
        <v>1851</v>
      </c>
      <c r="OXD680" s="319">
        <v>7.23</v>
      </c>
      <c r="OXE680" s="319"/>
      <c r="OXF680" s="319"/>
      <c r="OXG680" s="319"/>
      <c r="OXH680" s="17"/>
      <c r="OXI680" s="144"/>
      <c r="OXJ680" s="15"/>
      <c r="OXK680" s="319"/>
      <c r="OXL680" s="118"/>
      <c r="OXM680" s="81"/>
      <c r="OXN680" s="118"/>
      <c r="OXO680" s="283"/>
      <c r="OXP680" s="155"/>
      <c r="OXQ680" s="321" t="s">
        <v>1853</v>
      </c>
      <c r="OXR680" s="70" t="s">
        <v>1206</v>
      </c>
      <c r="OXS680" s="312" t="s">
        <v>1851</v>
      </c>
      <c r="OXT680" s="319">
        <v>7.23</v>
      </c>
      <c r="OXU680" s="319"/>
      <c r="OXV680" s="319"/>
      <c r="OXW680" s="319"/>
      <c r="OXX680" s="17"/>
      <c r="OXY680" s="144"/>
      <c r="OXZ680" s="15"/>
      <c r="OYA680" s="319"/>
      <c r="OYB680" s="118"/>
      <c r="OYC680" s="81"/>
      <c r="OYD680" s="118"/>
      <c r="OYE680" s="283"/>
      <c r="OYF680" s="155"/>
      <c r="OYG680" s="321" t="s">
        <v>1853</v>
      </c>
      <c r="OYH680" s="70" t="s">
        <v>1206</v>
      </c>
      <c r="OYI680" s="312" t="s">
        <v>1851</v>
      </c>
      <c r="OYJ680" s="319">
        <v>7.23</v>
      </c>
      <c r="OYK680" s="319"/>
      <c r="OYL680" s="319"/>
      <c r="OYM680" s="319"/>
      <c r="OYN680" s="17"/>
      <c r="OYO680" s="144"/>
      <c r="OYP680" s="15"/>
      <c r="OYQ680" s="319"/>
      <c r="OYR680" s="118"/>
      <c r="OYS680" s="81"/>
      <c r="OYT680" s="118"/>
      <c r="OYU680" s="283"/>
      <c r="OYV680" s="155"/>
      <c r="OYW680" s="321" t="s">
        <v>1853</v>
      </c>
      <c r="OYX680" s="70" t="s">
        <v>1206</v>
      </c>
      <c r="OYY680" s="312" t="s">
        <v>1851</v>
      </c>
      <c r="OYZ680" s="319">
        <v>7.23</v>
      </c>
      <c r="OZA680" s="319"/>
      <c r="OZB680" s="319"/>
      <c r="OZC680" s="319"/>
      <c r="OZD680" s="17"/>
      <c r="OZE680" s="144"/>
      <c r="OZF680" s="15"/>
      <c r="OZG680" s="319"/>
      <c r="OZH680" s="118"/>
      <c r="OZI680" s="81"/>
      <c r="OZJ680" s="118"/>
      <c r="OZK680" s="283"/>
      <c r="OZL680" s="155"/>
      <c r="OZM680" s="321" t="s">
        <v>1853</v>
      </c>
      <c r="OZN680" s="70" t="s">
        <v>1206</v>
      </c>
      <c r="OZO680" s="312" t="s">
        <v>1851</v>
      </c>
      <c r="OZP680" s="319">
        <v>7.23</v>
      </c>
      <c r="OZQ680" s="319"/>
      <c r="OZR680" s="319"/>
      <c r="OZS680" s="319"/>
      <c r="OZT680" s="17"/>
      <c r="OZU680" s="144"/>
      <c r="OZV680" s="15"/>
      <c r="OZW680" s="319"/>
      <c r="OZX680" s="118"/>
      <c r="OZY680" s="81"/>
      <c r="OZZ680" s="118"/>
      <c r="PAA680" s="283"/>
      <c r="PAB680" s="155"/>
      <c r="PAC680" s="321" t="s">
        <v>1853</v>
      </c>
      <c r="PAD680" s="70" t="s">
        <v>1206</v>
      </c>
      <c r="PAE680" s="312" t="s">
        <v>1851</v>
      </c>
      <c r="PAF680" s="319">
        <v>7.23</v>
      </c>
      <c r="PAG680" s="319"/>
      <c r="PAH680" s="319"/>
      <c r="PAI680" s="319"/>
      <c r="PAJ680" s="17"/>
      <c r="PAK680" s="144"/>
      <c r="PAL680" s="15"/>
      <c r="PAM680" s="319"/>
      <c r="PAN680" s="118"/>
      <c r="PAO680" s="81"/>
      <c r="PAP680" s="118"/>
      <c r="PAQ680" s="283"/>
      <c r="PAR680" s="155"/>
      <c r="PAS680" s="321" t="s">
        <v>1853</v>
      </c>
      <c r="PAT680" s="70" t="s">
        <v>1206</v>
      </c>
      <c r="PAU680" s="312" t="s">
        <v>1851</v>
      </c>
      <c r="PAV680" s="319">
        <v>7.23</v>
      </c>
      <c r="PAW680" s="319"/>
      <c r="PAX680" s="319"/>
      <c r="PAY680" s="319"/>
      <c r="PAZ680" s="17"/>
      <c r="PBA680" s="144"/>
      <c r="PBB680" s="15"/>
      <c r="PBC680" s="319"/>
      <c r="PBD680" s="118"/>
      <c r="PBE680" s="81"/>
      <c r="PBF680" s="118"/>
      <c r="PBG680" s="283"/>
      <c r="PBH680" s="155"/>
      <c r="PBI680" s="321" t="s">
        <v>1853</v>
      </c>
      <c r="PBJ680" s="70" t="s">
        <v>1206</v>
      </c>
      <c r="PBK680" s="312" t="s">
        <v>1851</v>
      </c>
      <c r="PBL680" s="319">
        <v>7.23</v>
      </c>
      <c r="PBM680" s="319"/>
      <c r="PBN680" s="319"/>
      <c r="PBO680" s="319"/>
      <c r="PBP680" s="17"/>
      <c r="PBQ680" s="144"/>
      <c r="PBR680" s="15"/>
      <c r="PBS680" s="319"/>
      <c r="PBT680" s="118"/>
      <c r="PBU680" s="81"/>
      <c r="PBV680" s="118"/>
      <c r="PBW680" s="283"/>
      <c r="PBX680" s="155"/>
      <c r="PBY680" s="321" t="s">
        <v>1853</v>
      </c>
      <c r="PBZ680" s="70" t="s">
        <v>1206</v>
      </c>
      <c r="PCA680" s="312" t="s">
        <v>1851</v>
      </c>
      <c r="PCB680" s="319">
        <v>7.23</v>
      </c>
      <c r="PCC680" s="319"/>
      <c r="PCD680" s="319"/>
      <c r="PCE680" s="319"/>
      <c r="PCF680" s="17"/>
      <c r="PCG680" s="144"/>
      <c r="PCH680" s="15"/>
      <c r="PCI680" s="319"/>
      <c r="PCJ680" s="118"/>
      <c r="PCK680" s="81"/>
      <c r="PCL680" s="118"/>
      <c r="PCM680" s="283"/>
      <c r="PCN680" s="155"/>
      <c r="PCO680" s="321" t="s">
        <v>1853</v>
      </c>
      <c r="PCP680" s="70" t="s">
        <v>1206</v>
      </c>
      <c r="PCQ680" s="312" t="s">
        <v>1851</v>
      </c>
      <c r="PCR680" s="319">
        <v>7.23</v>
      </c>
      <c r="PCS680" s="319"/>
      <c r="PCT680" s="319"/>
      <c r="PCU680" s="319"/>
      <c r="PCV680" s="17"/>
      <c r="PCW680" s="144"/>
      <c r="PCX680" s="15"/>
      <c r="PCY680" s="319"/>
      <c r="PCZ680" s="118"/>
      <c r="PDA680" s="81"/>
      <c r="PDB680" s="118"/>
      <c r="PDC680" s="283"/>
      <c r="PDD680" s="155"/>
      <c r="PDE680" s="321" t="s">
        <v>1853</v>
      </c>
      <c r="PDF680" s="70" t="s">
        <v>1206</v>
      </c>
      <c r="PDG680" s="312" t="s">
        <v>1851</v>
      </c>
      <c r="PDH680" s="319">
        <v>7.23</v>
      </c>
      <c r="PDI680" s="319"/>
      <c r="PDJ680" s="319"/>
      <c r="PDK680" s="319"/>
      <c r="PDL680" s="17"/>
      <c r="PDM680" s="144"/>
      <c r="PDN680" s="15"/>
      <c r="PDO680" s="319"/>
      <c r="PDP680" s="118"/>
      <c r="PDQ680" s="81"/>
      <c r="PDR680" s="118"/>
      <c r="PDS680" s="283"/>
      <c r="PDT680" s="155"/>
      <c r="PDU680" s="321" t="s">
        <v>1853</v>
      </c>
      <c r="PDV680" s="70" t="s">
        <v>1206</v>
      </c>
      <c r="PDW680" s="312" t="s">
        <v>1851</v>
      </c>
      <c r="PDX680" s="319">
        <v>7.23</v>
      </c>
      <c r="PDY680" s="319"/>
      <c r="PDZ680" s="319"/>
      <c r="PEA680" s="319"/>
      <c r="PEB680" s="17"/>
      <c r="PEC680" s="144"/>
      <c r="PED680" s="15"/>
      <c r="PEE680" s="319"/>
      <c r="PEF680" s="118"/>
      <c r="PEG680" s="81"/>
      <c r="PEH680" s="118"/>
      <c r="PEI680" s="283"/>
      <c r="PEJ680" s="155"/>
      <c r="PEK680" s="321" t="s">
        <v>1853</v>
      </c>
      <c r="PEL680" s="70" t="s">
        <v>1206</v>
      </c>
      <c r="PEM680" s="312" t="s">
        <v>1851</v>
      </c>
      <c r="PEN680" s="319">
        <v>7.23</v>
      </c>
      <c r="PEO680" s="319"/>
      <c r="PEP680" s="319"/>
      <c r="PEQ680" s="319"/>
      <c r="PER680" s="17"/>
      <c r="PES680" s="144"/>
      <c r="PET680" s="15"/>
      <c r="PEU680" s="319"/>
      <c r="PEV680" s="118"/>
      <c r="PEW680" s="81"/>
      <c r="PEX680" s="118"/>
      <c r="PEY680" s="283"/>
      <c r="PEZ680" s="155"/>
      <c r="PFA680" s="321" t="s">
        <v>1853</v>
      </c>
      <c r="PFB680" s="70" t="s">
        <v>1206</v>
      </c>
      <c r="PFC680" s="312" t="s">
        <v>1851</v>
      </c>
      <c r="PFD680" s="319">
        <v>7.23</v>
      </c>
      <c r="PFE680" s="319"/>
      <c r="PFF680" s="319"/>
      <c r="PFG680" s="319"/>
      <c r="PFH680" s="17"/>
      <c r="PFI680" s="144"/>
      <c r="PFJ680" s="15"/>
      <c r="PFK680" s="319"/>
      <c r="PFL680" s="118"/>
      <c r="PFM680" s="81"/>
      <c r="PFN680" s="118"/>
      <c r="PFO680" s="283"/>
      <c r="PFP680" s="155"/>
      <c r="PFQ680" s="321" t="s">
        <v>1853</v>
      </c>
      <c r="PFR680" s="70" t="s">
        <v>1206</v>
      </c>
      <c r="PFS680" s="312" t="s">
        <v>1851</v>
      </c>
      <c r="PFT680" s="319">
        <v>7.23</v>
      </c>
      <c r="PFU680" s="319"/>
      <c r="PFV680" s="319"/>
      <c r="PFW680" s="319"/>
      <c r="PFX680" s="17"/>
      <c r="PFY680" s="144"/>
      <c r="PFZ680" s="15"/>
      <c r="PGA680" s="319"/>
      <c r="PGB680" s="118"/>
      <c r="PGC680" s="81"/>
      <c r="PGD680" s="118"/>
      <c r="PGE680" s="283"/>
      <c r="PGF680" s="155"/>
      <c r="PGG680" s="321" t="s">
        <v>1853</v>
      </c>
      <c r="PGH680" s="70" t="s">
        <v>1206</v>
      </c>
      <c r="PGI680" s="312" t="s">
        <v>1851</v>
      </c>
      <c r="PGJ680" s="319">
        <v>7.23</v>
      </c>
      <c r="PGK680" s="319"/>
      <c r="PGL680" s="319"/>
      <c r="PGM680" s="319"/>
      <c r="PGN680" s="17"/>
      <c r="PGO680" s="144"/>
      <c r="PGP680" s="15"/>
      <c r="PGQ680" s="319"/>
      <c r="PGR680" s="118"/>
      <c r="PGS680" s="81"/>
      <c r="PGT680" s="118"/>
      <c r="PGU680" s="283"/>
      <c r="PGV680" s="155"/>
      <c r="PGW680" s="321" t="s">
        <v>1853</v>
      </c>
      <c r="PGX680" s="70" t="s">
        <v>1206</v>
      </c>
      <c r="PGY680" s="312" t="s">
        <v>1851</v>
      </c>
      <c r="PGZ680" s="319">
        <v>7.23</v>
      </c>
      <c r="PHA680" s="319"/>
      <c r="PHB680" s="319"/>
      <c r="PHC680" s="319"/>
      <c r="PHD680" s="17"/>
      <c r="PHE680" s="144"/>
      <c r="PHF680" s="15"/>
      <c r="PHG680" s="319"/>
      <c r="PHH680" s="118"/>
      <c r="PHI680" s="81"/>
      <c r="PHJ680" s="118"/>
      <c r="PHK680" s="283"/>
      <c r="PHL680" s="155"/>
      <c r="PHM680" s="321" t="s">
        <v>1853</v>
      </c>
      <c r="PHN680" s="70" t="s">
        <v>1206</v>
      </c>
      <c r="PHO680" s="312" t="s">
        <v>1851</v>
      </c>
      <c r="PHP680" s="319">
        <v>7.23</v>
      </c>
      <c r="PHQ680" s="319"/>
      <c r="PHR680" s="319"/>
      <c r="PHS680" s="319"/>
      <c r="PHT680" s="17"/>
      <c r="PHU680" s="144"/>
      <c r="PHV680" s="15"/>
      <c r="PHW680" s="319"/>
      <c r="PHX680" s="118"/>
      <c r="PHY680" s="81"/>
      <c r="PHZ680" s="118"/>
      <c r="PIA680" s="283"/>
      <c r="PIB680" s="155"/>
      <c r="PIC680" s="321" t="s">
        <v>1853</v>
      </c>
      <c r="PID680" s="70" t="s">
        <v>1206</v>
      </c>
      <c r="PIE680" s="312" t="s">
        <v>1851</v>
      </c>
      <c r="PIF680" s="319">
        <v>7.23</v>
      </c>
      <c r="PIG680" s="319"/>
      <c r="PIH680" s="319"/>
      <c r="PII680" s="319"/>
      <c r="PIJ680" s="17"/>
      <c r="PIK680" s="144"/>
      <c r="PIL680" s="15"/>
      <c r="PIM680" s="319"/>
      <c r="PIN680" s="118"/>
      <c r="PIO680" s="81"/>
      <c r="PIP680" s="118"/>
      <c r="PIQ680" s="283"/>
      <c r="PIR680" s="155"/>
      <c r="PIS680" s="321" t="s">
        <v>1853</v>
      </c>
      <c r="PIT680" s="70" t="s">
        <v>1206</v>
      </c>
      <c r="PIU680" s="312" t="s">
        <v>1851</v>
      </c>
      <c r="PIV680" s="319">
        <v>7.23</v>
      </c>
      <c r="PIW680" s="319"/>
      <c r="PIX680" s="319"/>
      <c r="PIY680" s="319"/>
      <c r="PIZ680" s="17"/>
      <c r="PJA680" s="144"/>
      <c r="PJB680" s="15"/>
      <c r="PJC680" s="319"/>
      <c r="PJD680" s="118"/>
      <c r="PJE680" s="81"/>
      <c r="PJF680" s="118"/>
      <c r="PJG680" s="283"/>
      <c r="PJH680" s="155"/>
      <c r="PJI680" s="321" t="s">
        <v>1853</v>
      </c>
      <c r="PJJ680" s="70" t="s">
        <v>1206</v>
      </c>
      <c r="PJK680" s="312" t="s">
        <v>1851</v>
      </c>
      <c r="PJL680" s="319">
        <v>7.23</v>
      </c>
      <c r="PJM680" s="319"/>
      <c r="PJN680" s="319"/>
      <c r="PJO680" s="319"/>
      <c r="PJP680" s="17"/>
      <c r="PJQ680" s="144"/>
      <c r="PJR680" s="15"/>
      <c r="PJS680" s="319"/>
      <c r="PJT680" s="118"/>
      <c r="PJU680" s="81"/>
      <c r="PJV680" s="118"/>
      <c r="PJW680" s="283"/>
      <c r="PJX680" s="155"/>
      <c r="PJY680" s="321" t="s">
        <v>1853</v>
      </c>
      <c r="PJZ680" s="70" t="s">
        <v>1206</v>
      </c>
      <c r="PKA680" s="312" t="s">
        <v>1851</v>
      </c>
      <c r="PKB680" s="319">
        <v>7.23</v>
      </c>
      <c r="PKC680" s="319"/>
      <c r="PKD680" s="319"/>
      <c r="PKE680" s="319"/>
      <c r="PKF680" s="17"/>
      <c r="PKG680" s="144"/>
      <c r="PKH680" s="15"/>
      <c r="PKI680" s="319"/>
      <c r="PKJ680" s="118"/>
      <c r="PKK680" s="81"/>
      <c r="PKL680" s="118"/>
      <c r="PKM680" s="283"/>
      <c r="PKN680" s="155"/>
      <c r="PKO680" s="321" t="s">
        <v>1853</v>
      </c>
      <c r="PKP680" s="70" t="s">
        <v>1206</v>
      </c>
      <c r="PKQ680" s="312" t="s">
        <v>1851</v>
      </c>
      <c r="PKR680" s="319">
        <v>7.23</v>
      </c>
      <c r="PKS680" s="319"/>
      <c r="PKT680" s="319"/>
      <c r="PKU680" s="319"/>
      <c r="PKV680" s="17"/>
      <c r="PKW680" s="144"/>
      <c r="PKX680" s="15"/>
      <c r="PKY680" s="319"/>
      <c r="PKZ680" s="118"/>
      <c r="PLA680" s="81"/>
      <c r="PLB680" s="118"/>
      <c r="PLC680" s="283"/>
      <c r="PLD680" s="155"/>
      <c r="PLE680" s="321" t="s">
        <v>1853</v>
      </c>
      <c r="PLF680" s="70" t="s">
        <v>1206</v>
      </c>
      <c r="PLG680" s="312" t="s">
        <v>1851</v>
      </c>
      <c r="PLH680" s="319">
        <v>7.23</v>
      </c>
      <c r="PLI680" s="319"/>
      <c r="PLJ680" s="319"/>
      <c r="PLK680" s="319"/>
      <c r="PLL680" s="17"/>
      <c r="PLM680" s="144"/>
      <c r="PLN680" s="15"/>
      <c r="PLO680" s="319"/>
      <c r="PLP680" s="118"/>
      <c r="PLQ680" s="81"/>
      <c r="PLR680" s="118"/>
      <c r="PLS680" s="283"/>
      <c r="PLT680" s="155"/>
      <c r="PLU680" s="321" t="s">
        <v>1853</v>
      </c>
      <c r="PLV680" s="70" t="s">
        <v>1206</v>
      </c>
      <c r="PLW680" s="312" t="s">
        <v>1851</v>
      </c>
      <c r="PLX680" s="319">
        <v>7.23</v>
      </c>
      <c r="PLY680" s="319"/>
      <c r="PLZ680" s="319"/>
      <c r="PMA680" s="319"/>
      <c r="PMB680" s="17"/>
      <c r="PMC680" s="144"/>
      <c r="PMD680" s="15"/>
      <c r="PME680" s="319"/>
      <c r="PMF680" s="118"/>
      <c r="PMG680" s="81"/>
      <c r="PMH680" s="118"/>
      <c r="PMI680" s="283"/>
      <c r="PMJ680" s="155"/>
      <c r="PMK680" s="321" t="s">
        <v>1853</v>
      </c>
      <c r="PML680" s="70" t="s">
        <v>1206</v>
      </c>
      <c r="PMM680" s="312" t="s">
        <v>1851</v>
      </c>
      <c r="PMN680" s="319">
        <v>7.23</v>
      </c>
      <c r="PMO680" s="319"/>
      <c r="PMP680" s="319"/>
      <c r="PMQ680" s="319"/>
      <c r="PMR680" s="17"/>
      <c r="PMS680" s="144"/>
      <c r="PMT680" s="15"/>
      <c r="PMU680" s="319"/>
      <c r="PMV680" s="118"/>
      <c r="PMW680" s="81"/>
      <c r="PMX680" s="118"/>
      <c r="PMY680" s="283"/>
      <c r="PMZ680" s="155"/>
      <c r="PNA680" s="321" t="s">
        <v>1853</v>
      </c>
      <c r="PNB680" s="70" t="s">
        <v>1206</v>
      </c>
      <c r="PNC680" s="312" t="s">
        <v>1851</v>
      </c>
      <c r="PND680" s="319">
        <v>7.23</v>
      </c>
      <c r="PNE680" s="319"/>
      <c r="PNF680" s="319"/>
      <c r="PNG680" s="319"/>
      <c r="PNH680" s="17"/>
      <c r="PNI680" s="144"/>
      <c r="PNJ680" s="15"/>
      <c r="PNK680" s="319"/>
      <c r="PNL680" s="118"/>
      <c r="PNM680" s="81"/>
      <c r="PNN680" s="118"/>
      <c r="PNO680" s="283"/>
      <c r="PNP680" s="155"/>
      <c r="PNQ680" s="321" t="s">
        <v>1853</v>
      </c>
      <c r="PNR680" s="70" t="s">
        <v>1206</v>
      </c>
      <c r="PNS680" s="312" t="s">
        <v>1851</v>
      </c>
      <c r="PNT680" s="319">
        <v>7.23</v>
      </c>
      <c r="PNU680" s="319"/>
      <c r="PNV680" s="319"/>
      <c r="PNW680" s="319"/>
      <c r="PNX680" s="17"/>
      <c r="PNY680" s="144"/>
      <c r="PNZ680" s="15"/>
      <c r="POA680" s="319"/>
      <c r="POB680" s="118"/>
      <c r="POC680" s="81"/>
      <c r="POD680" s="118"/>
      <c r="POE680" s="283"/>
      <c r="POF680" s="155"/>
      <c r="POG680" s="321" t="s">
        <v>1853</v>
      </c>
      <c r="POH680" s="70" t="s">
        <v>1206</v>
      </c>
      <c r="POI680" s="312" t="s">
        <v>1851</v>
      </c>
      <c r="POJ680" s="319">
        <v>7.23</v>
      </c>
      <c r="POK680" s="319"/>
      <c r="POL680" s="319"/>
      <c r="POM680" s="319"/>
      <c r="PON680" s="17"/>
      <c r="POO680" s="144"/>
      <c r="POP680" s="15"/>
      <c r="POQ680" s="319"/>
      <c r="POR680" s="118"/>
      <c r="POS680" s="81"/>
      <c r="POT680" s="118"/>
      <c r="POU680" s="283"/>
      <c r="POV680" s="155"/>
      <c r="POW680" s="321" t="s">
        <v>1853</v>
      </c>
      <c r="POX680" s="70" t="s">
        <v>1206</v>
      </c>
      <c r="POY680" s="312" t="s">
        <v>1851</v>
      </c>
      <c r="POZ680" s="319">
        <v>7.23</v>
      </c>
      <c r="PPA680" s="319"/>
      <c r="PPB680" s="319"/>
      <c r="PPC680" s="319"/>
      <c r="PPD680" s="17"/>
      <c r="PPE680" s="144"/>
      <c r="PPF680" s="15"/>
      <c r="PPG680" s="319"/>
      <c r="PPH680" s="118"/>
      <c r="PPI680" s="81"/>
      <c r="PPJ680" s="118"/>
      <c r="PPK680" s="283"/>
      <c r="PPL680" s="155"/>
      <c r="PPM680" s="321" t="s">
        <v>1853</v>
      </c>
      <c r="PPN680" s="70" t="s">
        <v>1206</v>
      </c>
      <c r="PPO680" s="312" t="s">
        <v>1851</v>
      </c>
      <c r="PPP680" s="319">
        <v>7.23</v>
      </c>
      <c r="PPQ680" s="319"/>
      <c r="PPR680" s="319"/>
      <c r="PPS680" s="319"/>
      <c r="PPT680" s="17"/>
      <c r="PPU680" s="144"/>
      <c r="PPV680" s="15"/>
      <c r="PPW680" s="319"/>
      <c r="PPX680" s="118"/>
      <c r="PPY680" s="81"/>
      <c r="PPZ680" s="118"/>
      <c r="PQA680" s="283"/>
      <c r="PQB680" s="155"/>
      <c r="PQC680" s="321" t="s">
        <v>1853</v>
      </c>
      <c r="PQD680" s="70" t="s">
        <v>1206</v>
      </c>
      <c r="PQE680" s="312" t="s">
        <v>1851</v>
      </c>
      <c r="PQF680" s="319">
        <v>7.23</v>
      </c>
      <c r="PQG680" s="319"/>
      <c r="PQH680" s="319"/>
      <c r="PQI680" s="319"/>
      <c r="PQJ680" s="17"/>
      <c r="PQK680" s="144"/>
      <c r="PQL680" s="15"/>
      <c r="PQM680" s="319"/>
      <c r="PQN680" s="118"/>
      <c r="PQO680" s="81"/>
      <c r="PQP680" s="118"/>
      <c r="PQQ680" s="283"/>
      <c r="PQR680" s="155"/>
      <c r="PQS680" s="321" t="s">
        <v>1853</v>
      </c>
      <c r="PQT680" s="70" t="s">
        <v>1206</v>
      </c>
      <c r="PQU680" s="312" t="s">
        <v>1851</v>
      </c>
      <c r="PQV680" s="319">
        <v>7.23</v>
      </c>
      <c r="PQW680" s="319"/>
      <c r="PQX680" s="319"/>
      <c r="PQY680" s="319"/>
      <c r="PQZ680" s="17"/>
      <c r="PRA680" s="144"/>
      <c r="PRB680" s="15"/>
      <c r="PRC680" s="319"/>
      <c r="PRD680" s="118"/>
      <c r="PRE680" s="81"/>
      <c r="PRF680" s="118"/>
      <c r="PRG680" s="283"/>
      <c r="PRH680" s="155"/>
      <c r="PRI680" s="321" t="s">
        <v>1853</v>
      </c>
      <c r="PRJ680" s="70" t="s">
        <v>1206</v>
      </c>
      <c r="PRK680" s="312" t="s">
        <v>1851</v>
      </c>
      <c r="PRL680" s="319">
        <v>7.23</v>
      </c>
      <c r="PRM680" s="319"/>
      <c r="PRN680" s="319"/>
      <c r="PRO680" s="319"/>
      <c r="PRP680" s="17"/>
      <c r="PRQ680" s="144"/>
      <c r="PRR680" s="15"/>
      <c r="PRS680" s="319"/>
      <c r="PRT680" s="118"/>
      <c r="PRU680" s="81"/>
      <c r="PRV680" s="118"/>
      <c r="PRW680" s="283"/>
      <c r="PRX680" s="155"/>
      <c r="PRY680" s="321" t="s">
        <v>1853</v>
      </c>
      <c r="PRZ680" s="70" t="s">
        <v>1206</v>
      </c>
      <c r="PSA680" s="312" t="s">
        <v>1851</v>
      </c>
      <c r="PSB680" s="319">
        <v>7.23</v>
      </c>
      <c r="PSC680" s="319"/>
      <c r="PSD680" s="319"/>
      <c r="PSE680" s="319"/>
      <c r="PSF680" s="17"/>
      <c r="PSG680" s="144"/>
      <c r="PSH680" s="15"/>
      <c r="PSI680" s="319"/>
      <c r="PSJ680" s="118"/>
      <c r="PSK680" s="81"/>
      <c r="PSL680" s="118"/>
      <c r="PSM680" s="283"/>
      <c r="PSN680" s="155"/>
      <c r="PSO680" s="321" t="s">
        <v>1853</v>
      </c>
      <c r="PSP680" s="70" t="s">
        <v>1206</v>
      </c>
      <c r="PSQ680" s="312" t="s">
        <v>1851</v>
      </c>
      <c r="PSR680" s="319">
        <v>7.23</v>
      </c>
      <c r="PSS680" s="319"/>
      <c r="PST680" s="319"/>
      <c r="PSU680" s="319"/>
      <c r="PSV680" s="17"/>
      <c r="PSW680" s="144"/>
      <c r="PSX680" s="15"/>
      <c r="PSY680" s="319"/>
      <c r="PSZ680" s="118"/>
      <c r="PTA680" s="81"/>
      <c r="PTB680" s="118"/>
      <c r="PTC680" s="283"/>
      <c r="PTD680" s="155"/>
      <c r="PTE680" s="321" t="s">
        <v>1853</v>
      </c>
      <c r="PTF680" s="70" t="s">
        <v>1206</v>
      </c>
      <c r="PTG680" s="312" t="s">
        <v>1851</v>
      </c>
      <c r="PTH680" s="319">
        <v>7.23</v>
      </c>
      <c r="PTI680" s="319"/>
      <c r="PTJ680" s="319"/>
      <c r="PTK680" s="319"/>
      <c r="PTL680" s="17"/>
      <c r="PTM680" s="144"/>
      <c r="PTN680" s="15"/>
      <c r="PTO680" s="319"/>
      <c r="PTP680" s="118"/>
      <c r="PTQ680" s="81"/>
      <c r="PTR680" s="118"/>
      <c r="PTS680" s="283"/>
      <c r="PTT680" s="155"/>
      <c r="PTU680" s="321" t="s">
        <v>1853</v>
      </c>
      <c r="PTV680" s="70" t="s">
        <v>1206</v>
      </c>
      <c r="PTW680" s="312" t="s">
        <v>1851</v>
      </c>
      <c r="PTX680" s="319">
        <v>7.23</v>
      </c>
      <c r="PTY680" s="319"/>
      <c r="PTZ680" s="319"/>
      <c r="PUA680" s="319"/>
      <c r="PUB680" s="17"/>
      <c r="PUC680" s="144"/>
      <c r="PUD680" s="15"/>
      <c r="PUE680" s="319"/>
      <c r="PUF680" s="118"/>
      <c r="PUG680" s="81"/>
      <c r="PUH680" s="118"/>
      <c r="PUI680" s="283"/>
      <c r="PUJ680" s="155"/>
      <c r="PUK680" s="321" t="s">
        <v>1853</v>
      </c>
      <c r="PUL680" s="70" t="s">
        <v>1206</v>
      </c>
      <c r="PUM680" s="312" t="s">
        <v>1851</v>
      </c>
      <c r="PUN680" s="319">
        <v>7.23</v>
      </c>
      <c r="PUO680" s="319"/>
      <c r="PUP680" s="319"/>
      <c r="PUQ680" s="319"/>
      <c r="PUR680" s="17"/>
      <c r="PUS680" s="144"/>
      <c r="PUT680" s="15"/>
      <c r="PUU680" s="319"/>
      <c r="PUV680" s="118"/>
      <c r="PUW680" s="81"/>
      <c r="PUX680" s="118"/>
      <c r="PUY680" s="283"/>
      <c r="PUZ680" s="155"/>
      <c r="PVA680" s="321" t="s">
        <v>1853</v>
      </c>
      <c r="PVB680" s="70" t="s">
        <v>1206</v>
      </c>
      <c r="PVC680" s="312" t="s">
        <v>1851</v>
      </c>
      <c r="PVD680" s="319">
        <v>7.23</v>
      </c>
      <c r="PVE680" s="319"/>
      <c r="PVF680" s="319"/>
      <c r="PVG680" s="319"/>
      <c r="PVH680" s="17"/>
      <c r="PVI680" s="144"/>
      <c r="PVJ680" s="15"/>
      <c r="PVK680" s="319"/>
      <c r="PVL680" s="118"/>
      <c r="PVM680" s="81"/>
      <c r="PVN680" s="118"/>
      <c r="PVO680" s="283"/>
      <c r="PVP680" s="155"/>
      <c r="PVQ680" s="321" t="s">
        <v>1853</v>
      </c>
      <c r="PVR680" s="70" t="s">
        <v>1206</v>
      </c>
      <c r="PVS680" s="312" t="s">
        <v>1851</v>
      </c>
      <c r="PVT680" s="319">
        <v>7.23</v>
      </c>
      <c r="PVU680" s="319"/>
      <c r="PVV680" s="319"/>
      <c r="PVW680" s="319"/>
      <c r="PVX680" s="17"/>
      <c r="PVY680" s="144"/>
      <c r="PVZ680" s="15"/>
      <c r="PWA680" s="319"/>
      <c r="PWB680" s="118"/>
      <c r="PWC680" s="81"/>
      <c r="PWD680" s="118"/>
      <c r="PWE680" s="283"/>
      <c r="PWF680" s="155"/>
      <c r="PWG680" s="321" t="s">
        <v>1853</v>
      </c>
      <c r="PWH680" s="70" t="s">
        <v>1206</v>
      </c>
      <c r="PWI680" s="312" t="s">
        <v>1851</v>
      </c>
      <c r="PWJ680" s="319">
        <v>7.23</v>
      </c>
      <c r="PWK680" s="319"/>
      <c r="PWL680" s="319"/>
      <c r="PWM680" s="319"/>
      <c r="PWN680" s="17"/>
      <c r="PWO680" s="144"/>
      <c r="PWP680" s="15"/>
      <c r="PWQ680" s="319"/>
      <c r="PWR680" s="118"/>
      <c r="PWS680" s="81"/>
      <c r="PWT680" s="118"/>
      <c r="PWU680" s="283"/>
      <c r="PWV680" s="155"/>
      <c r="PWW680" s="321" t="s">
        <v>1853</v>
      </c>
      <c r="PWX680" s="70" t="s">
        <v>1206</v>
      </c>
      <c r="PWY680" s="312" t="s">
        <v>1851</v>
      </c>
      <c r="PWZ680" s="319">
        <v>7.23</v>
      </c>
      <c r="PXA680" s="319"/>
      <c r="PXB680" s="319"/>
      <c r="PXC680" s="319"/>
      <c r="PXD680" s="17"/>
      <c r="PXE680" s="144"/>
      <c r="PXF680" s="15"/>
      <c r="PXG680" s="319"/>
      <c r="PXH680" s="118"/>
      <c r="PXI680" s="81"/>
      <c r="PXJ680" s="118"/>
      <c r="PXK680" s="283"/>
      <c r="PXL680" s="155"/>
      <c r="PXM680" s="321" t="s">
        <v>1853</v>
      </c>
      <c r="PXN680" s="70" t="s">
        <v>1206</v>
      </c>
      <c r="PXO680" s="312" t="s">
        <v>1851</v>
      </c>
      <c r="PXP680" s="319">
        <v>7.23</v>
      </c>
      <c r="PXQ680" s="319"/>
      <c r="PXR680" s="319"/>
      <c r="PXS680" s="319"/>
      <c r="PXT680" s="17"/>
      <c r="PXU680" s="144"/>
      <c r="PXV680" s="15"/>
      <c r="PXW680" s="319"/>
      <c r="PXX680" s="118"/>
      <c r="PXY680" s="81"/>
      <c r="PXZ680" s="118"/>
      <c r="PYA680" s="283"/>
      <c r="PYB680" s="155"/>
      <c r="PYC680" s="321" t="s">
        <v>1853</v>
      </c>
      <c r="PYD680" s="70" t="s">
        <v>1206</v>
      </c>
      <c r="PYE680" s="312" t="s">
        <v>1851</v>
      </c>
      <c r="PYF680" s="319">
        <v>7.23</v>
      </c>
      <c r="PYG680" s="319"/>
      <c r="PYH680" s="319"/>
      <c r="PYI680" s="319"/>
      <c r="PYJ680" s="17"/>
      <c r="PYK680" s="144"/>
      <c r="PYL680" s="15"/>
      <c r="PYM680" s="319"/>
      <c r="PYN680" s="118"/>
      <c r="PYO680" s="81"/>
      <c r="PYP680" s="118"/>
      <c r="PYQ680" s="283"/>
      <c r="PYR680" s="155"/>
      <c r="PYS680" s="321" t="s">
        <v>1853</v>
      </c>
      <c r="PYT680" s="70" t="s">
        <v>1206</v>
      </c>
      <c r="PYU680" s="312" t="s">
        <v>1851</v>
      </c>
      <c r="PYV680" s="319">
        <v>7.23</v>
      </c>
      <c r="PYW680" s="319"/>
      <c r="PYX680" s="319"/>
      <c r="PYY680" s="319"/>
      <c r="PYZ680" s="17"/>
      <c r="PZA680" s="144"/>
      <c r="PZB680" s="15"/>
      <c r="PZC680" s="319"/>
      <c r="PZD680" s="118"/>
      <c r="PZE680" s="81"/>
      <c r="PZF680" s="118"/>
      <c r="PZG680" s="283"/>
      <c r="PZH680" s="155"/>
      <c r="PZI680" s="321" t="s">
        <v>1853</v>
      </c>
      <c r="PZJ680" s="70" t="s">
        <v>1206</v>
      </c>
      <c r="PZK680" s="312" t="s">
        <v>1851</v>
      </c>
      <c r="PZL680" s="319">
        <v>7.23</v>
      </c>
      <c r="PZM680" s="319"/>
      <c r="PZN680" s="319"/>
      <c r="PZO680" s="319"/>
      <c r="PZP680" s="17"/>
      <c r="PZQ680" s="144"/>
      <c r="PZR680" s="15"/>
      <c r="PZS680" s="319"/>
      <c r="PZT680" s="118"/>
      <c r="PZU680" s="81"/>
      <c r="PZV680" s="118"/>
      <c r="PZW680" s="283"/>
      <c r="PZX680" s="155"/>
      <c r="PZY680" s="321" t="s">
        <v>1853</v>
      </c>
      <c r="PZZ680" s="70" t="s">
        <v>1206</v>
      </c>
      <c r="QAA680" s="312" t="s">
        <v>1851</v>
      </c>
      <c r="QAB680" s="319">
        <v>7.23</v>
      </c>
      <c r="QAC680" s="319"/>
      <c r="QAD680" s="319"/>
      <c r="QAE680" s="319"/>
      <c r="QAF680" s="17"/>
      <c r="QAG680" s="144"/>
      <c r="QAH680" s="15"/>
      <c r="QAI680" s="319"/>
      <c r="QAJ680" s="118"/>
      <c r="QAK680" s="81"/>
      <c r="QAL680" s="118"/>
      <c r="QAM680" s="283"/>
      <c r="QAN680" s="155"/>
      <c r="QAO680" s="321" t="s">
        <v>1853</v>
      </c>
      <c r="QAP680" s="70" t="s">
        <v>1206</v>
      </c>
      <c r="QAQ680" s="312" t="s">
        <v>1851</v>
      </c>
      <c r="QAR680" s="319">
        <v>7.23</v>
      </c>
      <c r="QAS680" s="319"/>
      <c r="QAT680" s="319"/>
      <c r="QAU680" s="319"/>
      <c r="QAV680" s="17"/>
      <c r="QAW680" s="144"/>
      <c r="QAX680" s="15"/>
      <c r="QAY680" s="319"/>
      <c r="QAZ680" s="118"/>
      <c r="QBA680" s="81"/>
      <c r="QBB680" s="118"/>
      <c r="QBC680" s="283"/>
      <c r="QBD680" s="155"/>
      <c r="QBE680" s="321" t="s">
        <v>1853</v>
      </c>
      <c r="QBF680" s="70" t="s">
        <v>1206</v>
      </c>
      <c r="QBG680" s="312" t="s">
        <v>1851</v>
      </c>
      <c r="QBH680" s="319">
        <v>7.23</v>
      </c>
      <c r="QBI680" s="319"/>
      <c r="QBJ680" s="319"/>
      <c r="QBK680" s="319"/>
      <c r="QBL680" s="17"/>
      <c r="QBM680" s="144"/>
      <c r="QBN680" s="15"/>
      <c r="QBO680" s="319"/>
      <c r="QBP680" s="118"/>
      <c r="QBQ680" s="81"/>
      <c r="QBR680" s="118"/>
      <c r="QBS680" s="283"/>
      <c r="QBT680" s="155"/>
      <c r="QBU680" s="321" t="s">
        <v>1853</v>
      </c>
      <c r="QBV680" s="70" t="s">
        <v>1206</v>
      </c>
      <c r="QBW680" s="312" t="s">
        <v>1851</v>
      </c>
      <c r="QBX680" s="319">
        <v>7.23</v>
      </c>
      <c r="QBY680" s="319"/>
      <c r="QBZ680" s="319"/>
      <c r="QCA680" s="319"/>
      <c r="QCB680" s="17"/>
      <c r="QCC680" s="144"/>
      <c r="QCD680" s="15"/>
      <c r="QCE680" s="319"/>
      <c r="QCF680" s="118"/>
      <c r="QCG680" s="81"/>
      <c r="QCH680" s="118"/>
      <c r="QCI680" s="283"/>
      <c r="QCJ680" s="155"/>
      <c r="QCK680" s="321" t="s">
        <v>1853</v>
      </c>
      <c r="QCL680" s="70" t="s">
        <v>1206</v>
      </c>
      <c r="QCM680" s="312" t="s">
        <v>1851</v>
      </c>
      <c r="QCN680" s="319">
        <v>7.23</v>
      </c>
      <c r="QCO680" s="319"/>
      <c r="QCP680" s="319"/>
      <c r="QCQ680" s="319"/>
      <c r="QCR680" s="17"/>
      <c r="QCS680" s="144"/>
      <c r="QCT680" s="15"/>
      <c r="QCU680" s="319"/>
      <c r="QCV680" s="118"/>
      <c r="QCW680" s="81"/>
      <c r="QCX680" s="118"/>
      <c r="QCY680" s="283"/>
      <c r="QCZ680" s="155"/>
      <c r="QDA680" s="321" t="s">
        <v>1853</v>
      </c>
      <c r="QDB680" s="70" t="s">
        <v>1206</v>
      </c>
      <c r="QDC680" s="312" t="s">
        <v>1851</v>
      </c>
      <c r="QDD680" s="319">
        <v>7.23</v>
      </c>
      <c r="QDE680" s="319"/>
      <c r="QDF680" s="319"/>
      <c r="QDG680" s="319"/>
      <c r="QDH680" s="17"/>
      <c r="QDI680" s="144"/>
      <c r="QDJ680" s="15"/>
      <c r="QDK680" s="319"/>
      <c r="QDL680" s="118"/>
      <c r="QDM680" s="81"/>
      <c r="QDN680" s="118"/>
      <c r="QDO680" s="283"/>
      <c r="QDP680" s="155"/>
      <c r="QDQ680" s="321" t="s">
        <v>1853</v>
      </c>
      <c r="QDR680" s="70" t="s">
        <v>1206</v>
      </c>
      <c r="QDS680" s="312" t="s">
        <v>1851</v>
      </c>
      <c r="QDT680" s="319">
        <v>7.23</v>
      </c>
      <c r="QDU680" s="319"/>
      <c r="QDV680" s="319"/>
      <c r="QDW680" s="319"/>
      <c r="QDX680" s="17"/>
      <c r="QDY680" s="144"/>
      <c r="QDZ680" s="15"/>
      <c r="QEA680" s="319"/>
      <c r="QEB680" s="118"/>
      <c r="QEC680" s="81"/>
      <c r="QED680" s="118"/>
      <c r="QEE680" s="283"/>
      <c r="QEF680" s="155"/>
      <c r="QEG680" s="321" t="s">
        <v>1853</v>
      </c>
      <c r="QEH680" s="70" t="s">
        <v>1206</v>
      </c>
      <c r="QEI680" s="312" t="s">
        <v>1851</v>
      </c>
      <c r="QEJ680" s="319">
        <v>7.23</v>
      </c>
      <c r="QEK680" s="319"/>
      <c r="QEL680" s="319"/>
      <c r="QEM680" s="319"/>
      <c r="QEN680" s="17"/>
      <c r="QEO680" s="144"/>
      <c r="QEP680" s="15"/>
      <c r="QEQ680" s="319"/>
      <c r="QER680" s="118"/>
      <c r="QES680" s="81"/>
      <c r="QET680" s="118"/>
      <c r="QEU680" s="283"/>
      <c r="QEV680" s="155"/>
      <c r="QEW680" s="321" t="s">
        <v>1853</v>
      </c>
      <c r="QEX680" s="70" t="s">
        <v>1206</v>
      </c>
      <c r="QEY680" s="312" t="s">
        <v>1851</v>
      </c>
      <c r="QEZ680" s="319">
        <v>7.23</v>
      </c>
      <c r="QFA680" s="319"/>
      <c r="QFB680" s="319"/>
      <c r="QFC680" s="319"/>
      <c r="QFD680" s="17"/>
      <c r="QFE680" s="144"/>
      <c r="QFF680" s="15"/>
      <c r="QFG680" s="319"/>
      <c r="QFH680" s="118"/>
      <c r="QFI680" s="81"/>
      <c r="QFJ680" s="118"/>
      <c r="QFK680" s="283"/>
      <c r="QFL680" s="155"/>
      <c r="QFM680" s="321" t="s">
        <v>1853</v>
      </c>
      <c r="QFN680" s="70" t="s">
        <v>1206</v>
      </c>
      <c r="QFO680" s="312" t="s">
        <v>1851</v>
      </c>
      <c r="QFP680" s="319">
        <v>7.23</v>
      </c>
      <c r="QFQ680" s="319"/>
      <c r="QFR680" s="319"/>
      <c r="QFS680" s="319"/>
      <c r="QFT680" s="17"/>
      <c r="QFU680" s="144"/>
      <c r="QFV680" s="15"/>
      <c r="QFW680" s="319"/>
      <c r="QFX680" s="118"/>
      <c r="QFY680" s="81"/>
      <c r="QFZ680" s="118"/>
      <c r="QGA680" s="283"/>
      <c r="QGB680" s="155"/>
      <c r="QGC680" s="321" t="s">
        <v>1853</v>
      </c>
      <c r="QGD680" s="70" t="s">
        <v>1206</v>
      </c>
      <c r="QGE680" s="312" t="s">
        <v>1851</v>
      </c>
      <c r="QGF680" s="319">
        <v>7.23</v>
      </c>
      <c r="QGG680" s="319"/>
      <c r="QGH680" s="319"/>
      <c r="QGI680" s="319"/>
      <c r="QGJ680" s="17"/>
      <c r="QGK680" s="144"/>
      <c r="QGL680" s="15"/>
      <c r="QGM680" s="319"/>
      <c r="QGN680" s="118"/>
      <c r="QGO680" s="81"/>
      <c r="QGP680" s="118"/>
      <c r="QGQ680" s="283"/>
      <c r="QGR680" s="155"/>
      <c r="QGS680" s="321" t="s">
        <v>1853</v>
      </c>
      <c r="QGT680" s="70" t="s">
        <v>1206</v>
      </c>
      <c r="QGU680" s="312" t="s">
        <v>1851</v>
      </c>
      <c r="QGV680" s="319">
        <v>7.23</v>
      </c>
      <c r="QGW680" s="319"/>
      <c r="QGX680" s="319"/>
      <c r="QGY680" s="319"/>
      <c r="QGZ680" s="17"/>
      <c r="QHA680" s="144"/>
      <c r="QHB680" s="15"/>
      <c r="QHC680" s="319"/>
      <c r="QHD680" s="118"/>
      <c r="QHE680" s="81"/>
      <c r="QHF680" s="118"/>
      <c r="QHG680" s="283"/>
      <c r="QHH680" s="155"/>
      <c r="QHI680" s="321" t="s">
        <v>1853</v>
      </c>
      <c r="QHJ680" s="70" t="s">
        <v>1206</v>
      </c>
      <c r="QHK680" s="312" t="s">
        <v>1851</v>
      </c>
      <c r="QHL680" s="319">
        <v>7.23</v>
      </c>
      <c r="QHM680" s="319"/>
      <c r="QHN680" s="319"/>
      <c r="QHO680" s="319"/>
      <c r="QHP680" s="17"/>
      <c r="QHQ680" s="144"/>
      <c r="QHR680" s="15"/>
      <c r="QHS680" s="319"/>
      <c r="QHT680" s="118"/>
      <c r="QHU680" s="81"/>
      <c r="QHV680" s="118"/>
      <c r="QHW680" s="283"/>
      <c r="QHX680" s="155"/>
      <c r="QHY680" s="321" t="s">
        <v>1853</v>
      </c>
      <c r="QHZ680" s="70" t="s">
        <v>1206</v>
      </c>
      <c r="QIA680" s="312" t="s">
        <v>1851</v>
      </c>
      <c r="QIB680" s="319">
        <v>7.23</v>
      </c>
      <c r="QIC680" s="319"/>
      <c r="QID680" s="319"/>
      <c r="QIE680" s="319"/>
      <c r="QIF680" s="17"/>
      <c r="QIG680" s="144"/>
      <c r="QIH680" s="15"/>
      <c r="QII680" s="319"/>
      <c r="QIJ680" s="118"/>
      <c r="QIK680" s="81"/>
      <c r="QIL680" s="118"/>
      <c r="QIM680" s="283"/>
      <c r="QIN680" s="155"/>
      <c r="QIO680" s="321" t="s">
        <v>1853</v>
      </c>
      <c r="QIP680" s="70" t="s">
        <v>1206</v>
      </c>
      <c r="QIQ680" s="312" t="s">
        <v>1851</v>
      </c>
      <c r="QIR680" s="319">
        <v>7.23</v>
      </c>
      <c r="QIS680" s="319"/>
      <c r="QIT680" s="319"/>
      <c r="QIU680" s="319"/>
      <c r="QIV680" s="17"/>
      <c r="QIW680" s="144"/>
      <c r="QIX680" s="15"/>
      <c r="QIY680" s="319"/>
      <c r="QIZ680" s="118"/>
      <c r="QJA680" s="81"/>
      <c r="QJB680" s="118"/>
      <c r="QJC680" s="283"/>
      <c r="QJD680" s="155"/>
      <c r="QJE680" s="321" t="s">
        <v>1853</v>
      </c>
      <c r="QJF680" s="70" t="s">
        <v>1206</v>
      </c>
      <c r="QJG680" s="312" t="s">
        <v>1851</v>
      </c>
      <c r="QJH680" s="319">
        <v>7.23</v>
      </c>
      <c r="QJI680" s="319"/>
      <c r="QJJ680" s="319"/>
      <c r="QJK680" s="319"/>
      <c r="QJL680" s="17"/>
      <c r="QJM680" s="144"/>
      <c r="QJN680" s="15"/>
      <c r="QJO680" s="319"/>
      <c r="QJP680" s="118"/>
      <c r="QJQ680" s="81"/>
      <c r="QJR680" s="118"/>
      <c r="QJS680" s="283"/>
      <c r="QJT680" s="155"/>
      <c r="QJU680" s="321" t="s">
        <v>1853</v>
      </c>
      <c r="QJV680" s="70" t="s">
        <v>1206</v>
      </c>
      <c r="QJW680" s="312" t="s">
        <v>1851</v>
      </c>
      <c r="QJX680" s="319">
        <v>7.23</v>
      </c>
      <c r="QJY680" s="319"/>
      <c r="QJZ680" s="319"/>
      <c r="QKA680" s="319"/>
      <c r="QKB680" s="17"/>
      <c r="QKC680" s="144"/>
      <c r="QKD680" s="15"/>
      <c r="QKE680" s="319"/>
      <c r="QKF680" s="118"/>
      <c r="QKG680" s="81"/>
      <c r="QKH680" s="118"/>
      <c r="QKI680" s="283"/>
      <c r="QKJ680" s="155"/>
      <c r="QKK680" s="321" t="s">
        <v>1853</v>
      </c>
      <c r="QKL680" s="70" t="s">
        <v>1206</v>
      </c>
      <c r="QKM680" s="312" t="s">
        <v>1851</v>
      </c>
      <c r="QKN680" s="319">
        <v>7.23</v>
      </c>
      <c r="QKO680" s="319"/>
      <c r="QKP680" s="319"/>
      <c r="QKQ680" s="319"/>
      <c r="QKR680" s="17"/>
      <c r="QKS680" s="144"/>
      <c r="QKT680" s="15"/>
      <c r="QKU680" s="319"/>
      <c r="QKV680" s="118"/>
      <c r="QKW680" s="81"/>
      <c r="QKX680" s="118"/>
      <c r="QKY680" s="283"/>
      <c r="QKZ680" s="155"/>
      <c r="QLA680" s="321" t="s">
        <v>1853</v>
      </c>
      <c r="QLB680" s="70" t="s">
        <v>1206</v>
      </c>
      <c r="QLC680" s="312" t="s">
        <v>1851</v>
      </c>
      <c r="QLD680" s="319">
        <v>7.23</v>
      </c>
      <c r="QLE680" s="319"/>
      <c r="QLF680" s="319"/>
      <c r="QLG680" s="319"/>
      <c r="QLH680" s="17"/>
      <c r="QLI680" s="144"/>
      <c r="QLJ680" s="15"/>
      <c r="QLK680" s="319"/>
      <c r="QLL680" s="118"/>
      <c r="QLM680" s="81"/>
      <c r="QLN680" s="118"/>
      <c r="QLO680" s="283"/>
      <c r="QLP680" s="155"/>
      <c r="QLQ680" s="321" t="s">
        <v>1853</v>
      </c>
      <c r="QLR680" s="70" t="s">
        <v>1206</v>
      </c>
      <c r="QLS680" s="312" t="s">
        <v>1851</v>
      </c>
      <c r="QLT680" s="319">
        <v>7.23</v>
      </c>
      <c r="QLU680" s="319"/>
      <c r="QLV680" s="319"/>
      <c r="QLW680" s="319"/>
      <c r="QLX680" s="17"/>
      <c r="QLY680" s="144"/>
      <c r="QLZ680" s="15"/>
      <c r="QMA680" s="319"/>
      <c r="QMB680" s="118"/>
      <c r="QMC680" s="81"/>
      <c r="QMD680" s="118"/>
      <c r="QME680" s="283"/>
      <c r="QMF680" s="155"/>
      <c r="QMG680" s="321" t="s">
        <v>1853</v>
      </c>
      <c r="QMH680" s="70" t="s">
        <v>1206</v>
      </c>
      <c r="QMI680" s="312" t="s">
        <v>1851</v>
      </c>
      <c r="QMJ680" s="319">
        <v>7.23</v>
      </c>
      <c r="QMK680" s="319"/>
      <c r="QML680" s="319"/>
      <c r="QMM680" s="319"/>
      <c r="QMN680" s="17"/>
      <c r="QMO680" s="144"/>
      <c r="QMP680" s="15"/>
      <c r="QMQ680" s="319"/>
      <c r="QMR680" s="118"/>
      <c r="QMS680" s="81"/>
      <c r="QMT680" s="118"/>
      <c r="QMU680" s="283"/>
      <c r="QMV680" s="155"/>
      <c r="QMW680" s="321" t="s">
        <v>1853</v>
      </c>
      <c r="QMX680" s="70" t="s">
        <v>1206</v>
      </c>
      <c r="QMY680" s="312" t="s">
        <v>1851</v>
      </c>
      <c r="QMZ680" s="319">
        <v>7.23</v>
      </c>
      <c r="QNA680" s="319"/>
      <c r="QNB680" s="319"/>
      <c r="QNC680" s="319"/>
      <c r="QND680" s="17"/>
      <c r="QNE680" s="144"/>
      <c r="QNF680" s="15"/>
      <c r="QNG680" s="319"/>
      <c r="QNH680" s="118"/>
      <c r="QNI680" s="81"/>
      <c r="QNJ680" s="118"/>
      <c r="QNK680" s="283"/>
      <c r="QNL680" s="155"/>
      <c r="QNM680" s="321" t="s">
        <v>1853</v>
      </c>
      <c r="QNN680" s="70" t="s">
        <v>1206</v>
      </c>
      <c r="QNO680" s="312" t="s">
        <v>1851</v>
      </c>
      <c r="QNP680" s="319">
        <v>7.23</v>
      </c>
      <c r="QNQ680" s="319"/>
      <c r="QNR680" s="319"/>
      <c r="QNS680" s="319"/>
      <c r="QNT680" s="17"/>
      <c r="QNU680" s="144"/>
      <c r="QNV680" s="15"/>
      <c r="QNW680" s="319"/>
      <c r="QNX680" s="118"/>
      <c r="QNY680" s="81"/>
      <c r="QNZ680" s="118"/>
      <c r="QOA680" s="283"/>
      <c r="QOB680" s="155"/>
      <c r="QOC680" s="321" t="s">
        <v>1853</v>
      </c>
      <c r="QOD680" s="70" t="s">
        <v>1206</v>
      </c>
      <c r="QOE680" s="312" t="s">
        <v>1851</v>
      </c>
      <c r="QOF680" s="319">
        <v>7.23</v>
      </c>
      <c r="QOG680" s="319"/>
      <c r="QOH680" s="319"/>
      <c r="QOI680" s="319"/>
      <c r="QOJ680" s="17"/>
      <c r="QOK680" s="144"/>
      <c r="QOL680" s="15"/>
      <c r="QOM680" s="319"/>
      <c r="QON680" s="118"/>
      <c r="QOO680" s="81"/>
      <c r="QOP680" s="118"/>
      <c r="QOQ680" s="283"/>
      <c r="QOR680" s="155"/>
      <c r="QOS680" s="321" t="s">
        <v>1853</v>
      </c>
      <c r="QOT680" s="70" t="s">
        <v>1206</v>
      </c>
      <c r="QOU680" s="312" t="s">
        <v>1851</v>
      </c>
      <c r="QOV680" s="319">
        <v>7.23</v>
      </c>
      <c r="QOW680" s="319"/>
      <c r="QOX680" s="319"/>
      <c r="QOY680" s="319"/>
      <c r="QOZ680" s="17"/>
      <c r="QPA680" s="144"/>
      <c r="QPB680" s="15"/>
      <c r="QPC680" s="319"/>
      <c r="QPD680" s="118"/>
      <c r="QPE680" s="81"/>
      <c r="QPF680" s="118"/>
      <c r="QPG680" s="283"/>
      <c r="QPH680" s="155"/>
      <c r="QPI680" s="321" t="s">
        <v>1853</v>
      </c>
      <c r="QPJ680" s="70" t="s">
        <v>1206</v>
      </c>
      <c r="QPK680" s="312" t="s">
        <v>1851</v>
      </c>
      <c r="QPL680" s="319">
        <v>7.23</v>
      </c>
      <c r="QPM680" s="319"/>
      <c r="QPN680" s="319"/>
      <c r="QPO680" s="319"/>
      <c r="QPP680" s="17"/>
      <c r="QPQ680" s="144"/>
      <c r="QPR680" s="15"/>
      <c r="QPS680" s="319"/>
      <c r="QPT680" s="118"/>
      <c r="QPU680" s="81"/>
      <c r="QPV680" s="118"/>
      <c r="QPW680" s="283"/>
      <c r="QPX680" s="155"/>
      <c r="QPY680" s="321" t="s">
        <v>1853</v>
      </c>
      <c r="QPZ680" s="70" t="s">
        <v>1206</v>
      </c>
      <c r="QQA680" s="312" t="s">
        <v>1851</v>
      </c>
      <c r="QQB680" s="319">
        <v>7.23</v>
      </c>
      <c r="QQC680" s="319"/>
      <c r="QQD680" s="319"/>
      <c r="QQE680" s="319"/>
      <c r="QQF680" s="17"/>
      <c r="QQG680" s="144"/>
      <c r="QQH680" s="15"/>
      <c r="QQI680" s="319"/>
      <c r="QQJ680" s="118"/>
      <c r="QQK680" s="81"/>
      <c r="QQL680" s="118"/>
      <c r="QQM680" s="283"/>
      <c r="QQN680" s="155"/>
      <c r="QQO680" s="321" t="s">
        <v>1853</v>
      </c>
      <c r="QQP680" s="70" t="s">
        <v>1206</v>
      </c>
      <c r="QQQ680" s="312" t="s">
        <v>1851</v>
      </c>
      <c r="QQR680" s="319">
        <v>7.23</v>
      </c>
      <c r="QQS680" s="319"/>
      <c r="QQT680" s="319"/>
      <c r="QQU680" s="319"/>
      <c r="QQV680" s="17"/>
      <c r="QQW680" s="144"/>
      <c r="QQX680" s="15"/>
      <c r="QQY680" s="319"/>
      <c r="QQZ680" s="118"/>
      <c r="QRA680" s="81"/>
      <c r="QRB680" s="118"/>
      <c r="QRC680" s="283"/>
      <c r="QRD680" s="155"/>
      <c r="QRE680" s="321" t="s">
        <v>1853</v>
      </c>
      <c r="QRF680" s="70" t="s">
        <v>1206</v>
      </c>
      <c r="QRG680" s="312" t="s">
        <v>1851</v>
      </c>
      <c r="QRH680" s="319">
        <v>7.23</v>
      </c>
      <c r="QRI680" s="319"/>
      <c r="QRJ680" s="319"/>
      <c r="QRK680" s="319"/>
      <c r="QRL680" s="17"/>
      <c r="QRM680" s="144"/>
      <c r="QRN680" s="15"/>
      <c r="QRO680" s="319"/>
      <c r="QRP680" s="118"/>
      <c r="QRQ680" s="81"/>
      <c r="QRR680" s="118"/>
      <c r="QRS680" s="283"/>
      <c r="QRT680" s="155"/>
      <c r="QRU680" s="321" t="s">
        <v>1853</v>
      </c>
      <c r="QRV680" s="70" t="s">
        <v>1206</v>
      </c>
      <c r="QRW680" s="312" t="s">
        <v>1851</v>
      </c>
      <c r="QRX680" s="319">
        <v>7.23</v>
      </c>
      <c r="QRY680" s="319"/>
      <c r="QRZ680" s="319"/>
      <c r="QSA680" s="319"/>
      <c r="QSB680" s="17"/>
      <c r="QSC680" s="144"/>
      <c r="QSD680" s="15"/>
      <c r="QSE680" s="319"/>
      <c r="QSF680" s="118"/>
      <c r="QSG680" s="81"/>
      <c r="QSH680" s="118"/>
      <c r="QSI680" s="283"/>
      <c r="QSJ680" s="155"/>
      <c r="QSK680" s="321" t="s">
        <v>1853</v>
      </c>
      <c r="QSL680" s="70" t="s">
        <v>1206</v>
      </c>
      <c r="QSM680" s="312" t="s">
        <v>1851</v>
      </c>
      <c r="QSN680" s="319">
        <v>7.23</v>
      </c>
      <c r="QSO680" s="319"/>
      <c r="QSP680" s="319"/>
      <c r="QSQ680" s="319"/>
      <c r="QSR680" s="17"/>
      <c r="QSS680" s="144"/>
      <c r="QST680" s="15"/>
      <c r="QSU680" s="319"/>
      <c r="QSV680" s="118"/>
      <c r="QSW680" s="81"/>
      <c r="QSX680" s="118"/>
      <c r="QSY680" s="283"/>
      <c r="QSZ680" s="155"/>
      <c r="QTA680" s="321" t="s">
        <v>1853</v>
      </c>
      <c r="QTB680" s="70" t="s">
        <v>1206</v>
      </c>
      <c r="QTC680" s="312" t="s">
        <v>1851</v>
      </c>
      <c r="QTD680" s="319">
        <v>7.23</v>
      </c>
      <c r="QTE680" s="319"/>
      <c r="QTF680" s="319"/>
      <c r="QTG680" s="319"/>
      <c r="QTH680" s="17"/>
      <c r="QTI680" s="144"/>
      <c r="QTJ680" s="15"/>
      <c r="QTK680" s="319"/>
      <c r="QTL680" s="118"/>
      <c r="QTM680" s="81"/>
      <c r="QTN680" s="118"/>
      <c r="QTO680" s="283"/>
      <c r="QTP680" s="155"/>
      <c r="QTQ680" s="321" t="s">
        <v>1853</v>
      </c>
      <c r="QTR680" s="70" t="s">
        <v>1206</v>
      </c>
      <c r="QTS680" s="312" t="s">
        <v>1851</v>
      </c>
      <c r="QTT680" s="319">
        <v>7.23</v>
      </c>
      <c r="QTU680" s="319"/>
      <c r="QTV680" s="319"/>
      <c r="QTW680" s="319"/>
      <c r="QTX680" s="17"/>
      <c r="QTY680" s="144"/>
      <c r="QTZ680" s="15"/>
      <c r="QUA680" s="319"/>
      <c r="QUB680" s="118"/>
      <c r="QUC680" s="81"/>
      <c r="QUD680" s="118"/>
      <c r="QUE680" s="283"/>
      <c r="QUF680" s="155"/>
      <c r="QUG680" s="321" t="s">
        <v>1853</v>
      </c>
      <c r="QUH680" s="70" t="s">
        <v>1206</v>
      </c>
      <c r="QUI680" s="312" t="s">
        <v>1851</v>
      </c>
      <c r="QUJ680" s="319">
        <v>7.23</v>
      </c>
      <c r="QUK680" s="319"/>
      <c r="QUL680" s="319"/>
      <c r="QUM680" s="319"/>
      <c r="QUN680" s="17"/>
      <c r="QUO680" s="144"/>
      <c r="QUP680" s="15"/>
      <c r="QUQ680" s="319"/>
      <c r="QUR680" s="118"/>
      <c r="QUS680" s="81"/>
      <c r="QUT680" s="118"/>
      <c r="QUU680" s="283"/>
      <c r="QUV680" s="155"/>
      <c r="QUW680" s="321" t="s">
        <v>1853</v>
      </c>
      <c r="QUX680" s="70" t="s">
        <v>1206</v>
      </c>
      <c r="QUY680" s="312" t="s">
        <v>1851</v>
      </c>
      <c r="QUZ680" s="319">
        <v>7.23</v>
      </c>
      <c r="QVA680" s="319"/>
      <c r="QVB680" s="319"/>
      <c r="QVC680" s="319"/>
      <c r="QVD680" s="17"/>
      <c r="QVE680" s="144"/>
      <c r="QVF680" s="15"/>
      <c r="QVG680" s="319"/>
      <c r="QVH680" s="118"/>
      <c r="QVI680" s="81"/>
      <c r="QVJ680" s="118"/>
      <c r="QVK680" s="283"/>
      <c r="QVL680" s="155"/>
      <c r="QVM680" s="321" t="s">
        <v>1853</v>
      </c>
      <c r="QVN680" s="70" t="s">
        <v>1206</v>
      </c>
      <c r="QVO680" s="312" t="s">
        <v>1851</v>
      </c>
      <c r="QVP680" s="319">
        <v>7.23</v>
      </c>
      <c r="QVQ680" s="319"/>
      <c r="QVR680" s="319"/>
      <c r="QVS680" s="319"/>
      <c r="QVT680" s="17"/>
      <c r="QVU680" s="144"/>
      <c r="QVV680" s="15"/>
      <c r="QVW680" s="319"/>
      <c r="QVX680" s="118"/>
      <c r="QVY680" s="81"/>
      <c r="QVZ680" s="118"/>
      <c r="QWA680" s="283"/>
      <c r="QWB680" s="155"/>
      <c r="QWC680" s="321" t="s">
        <v>1853</v>
      </c>
      <c r="QWD680" s="70" t="s">
        <v>1206</v>
      </c>
      <c r="QWE680" s="312" t="s">
        <v>1851</v>
      </c>
      <c r="QWF680" s="319">
        <v>7.23</v>
      </c>
      <c r="QWG680" s="319"/>
      <c r="QWH680" s="319"/>
      <c r="QWI680" s="319"/>
      <c r="QWJ680" s="17"/>
      <c r="QWK680" s="144"/>
      <c r="QWL680" s="15"/>
      <c r="QWM680" s="319"/>
      <c r="QWN680" s="118"/>
      <c r="QWO680" s="81"/>
      <c r="QWP680" s="118"/>
      <c r="QWQ680" s="283"/>
      <c r="QWR680" s="155"/>
      <c r="QWS680" s="321" t="s">
        <v>1853</v>
      </c>
      <c r="QWT680" s="70" t="s">
        <v>1206</v>
      </c>
      <c r="QWU680" s="312" t="s">
        <v>1851</v>
      </c>
      <c r="QWV680" s="319">
        <v>7.23</v>
      </c>
      <c r="QWW680" s="319"/>
      <c r="QWX680" s="319"/>
      <c r="QWY680" s="319"/>
      <c r="QWZ680" s="17"/>
      <c r="QXA680" s="144"/>
      <c r="QXB680" s="15"/>
      <c r="QXC680" s="319"/>
      <c r="QXD680" s="118"/>
      <c r="QXE680" s="81"/>
      <c r="QXF680" s="118"/>
      <c r="QXG680" s="283"/>
      <c r="QXH680" s="155"/>
      <c r="QXI680" s="321" t="s">
        <v>1853</v>
      </c>
      <c r="QXJ680" s="70" t="s">
        <v>1206</v>
      </c>
      <c r="QXK680" s="312" t="s">
        <v>1851</v>
      </c>
      <c r="QXL680" s="319">
        <v>7.23</v>
      </c>
      <c r="QXM680" s="319"/>
      <c r="QXN680" s="319"/>
      <c r="QXO680" s="319"/>
      <c r="QXP680" s="17"/>
      <c r="QXQ680" s="144"/>
      <c r="QXR680" s="15"/>
      <c r="QXS680" s="319"/>
      <c r="QXT680" s="118"/>
      <c r="QXU680" s="81"/>
      <c r="QXV680" s="118"/>
      <c r="QXW680" s="283"/>
      <c r="QXX680" s="155"/>
      <c r="QXY680" s="321" t="s">
        <v>1853</v>
      </c>
      <c r="QXZ680" s="70" t="s">
        <v>1206</v>
      </c>
      <c r="QYA680" s="312" t="s">
        <v>1851</v>
      </c>
      <c r="QYB680" s="319">
        <v>7.23</v>
      </c>
      <c r="QYC680" s="319"/>
      <c r="QYD680" s="319"/>
      <c r="QYE680" s="319"/>
      <c r="QYF680" s="17"/>
      <c r="QYG680" s="144"/>
      <c r="QYH680" s="15"/>
      <c r="QYI680" s="319"/>
      <c r="QYJ680" s="118"/>
      <c r="QYK680" s="81"/>
      <c r="QYL680" s="118"/>
      <c r="QYM680" s="283"/>
      <c r="QYN680" s="155"/>
      <c r="QYO680" s="321" t="s">
        <v>1853</v>
      </c>
      <c r="QYP680" s="70" t="s">
        <v>1206</v>
      </c>
      <c r="QYQ680" s="312" t="s">
        <v>1851</v>
      </c>
      <c r="QYR680" s="319">
        <v>7.23</v>
      </c>
      <c r="QYS680" s="319"/>
      <c r="QYT680" s="319"/>
      <c r="QYU680" s="319"/>
      <c r="QYV680" s="17"/>
      <c r="QYW680" s="144"/>
      <c r="QYX680" s="15"/>
      <c r="QYY680" s="319"/>
      <c r="QYZ680" s="118"/>
      <c r="QZA680" s="81"/>
      <c r="QZB680" s="118"/>
      <c r="QZC680" s="283"/>
      <c r="QZD680" s="155"/>
      <c r="QZE680" s="321" t="s">
        <v>1853</v>
      </c>
      <c r="QZF680" s="70" t="s">
        <v>1206</v>
      </c>
      <c r="QZG680" s="312" t="s">
        <v>1851</v>
      </c>
      <c r="QZH680" s="319">
        <v>7.23</v>
      </c>
      <c r="QZI680" s="319"/>
      <c r="QZJ680" s="319"/>
      <c r="QZK680" s="319"/>
      <c r="QZL680" s="17"/>
      <c r="QZM680" s="144"/>
      <c r="QZN680" s="15"/>
      <c r="QZO680" s="319"/>
      <c r="QZP680" s="118"/>
      <c r="QZQ680" s="81"/>
      <c r="QZR680" s="118"/>
      <c r="QZS680" s="283"/>
      <c r="QZT680" s="155"/>
      <c r="QZU680" s="321" t="s">
        <v>1853</v>
      </c>
      <c r="QZV680" s="70" t="s">
        <v>1206</v>
      </c>
      <c r="QZW680" s="312" t="s">
        <v>1851</v>
      </c>
      <c r="QZX680" s="319">
        <v>7.23</v>
      </c>
      <c r="QZY680" s="319"/>
      <c r="QZZ680" s="319"/>
      <c r="RAA680" s="319"/>
      <c r="RAB680" s="17"/>
      <c r="RAC680" s="144"/>
      <c r="RAD680" s="15"/>
      <c r="RAE680" s="319"/>
      <c r="RAF680" s="118"/>
      <c r="RAG680" s="81"/>
      <c r="RAH680" s="118"/>
      <c r="RAI680" s="283"/>
      <c r="RAJ680" s="155"/>
      <c r="RAK680" s="321" t="s">
        <v>1853</v>
      </c>
      <c r="RAL680" s="70" t="s">
        <v>1206</v>
      </c>
      <c r="RAM680" s="312" t="s">
        <v>1851</v>
      </c>
      <c r="RAN680" s="319">
        <v>7.23</v>
      </c>
      <c r="RAO680" s="319"/>
      <c r="RAP680" s="319"/>
      <c r="RAQ680" s="319"/>
      <c r="RAR680" s="17"/>
      <c r="RAS680" s="144"/>
      <c r="RAT680" s="15"/>
      <c r="RAU680" s="319"/>
      <c r="RAV680" s="118"/>
      <c r="RAW680" s="81"/>
      <c r="RAX680" s="118"/>
      <c r="RAY680" s="283"/>
      <c r="RAZ680" s="155"/>
      <c r="RBA680" s="321" t="s">
        <v>1853</v>
      </c>
      <c r="RBB680" s="70" t="s">
        <v>1206</v>
      </c>
      <c r="RBC680" s="312" t="s">
        <v>1851</v>
      </c>
      <c r="RBD680" s="319">
        <v>7.23</v>
      </c>
      <c r="RBE680" s="319"/>
      <c r="RBF680" s="319"/>
      <c r="RBG680" s="319"/>
      <c r="RBH680" s="17"/>
      <c r="RBI680" s="144"/>
      <c r="RBJ680" s="15"/>
      <c r="RBK680" s="319"/>
      <c r="RBL680" s="118"/>
      <c r="RBM680" s="81"/>
      <c r="RBN680" s="118"/>
      <c r="RBO680" s="283"/>
      <c r="RBP680" s="155"/>
      <c r="RBQ680" s="321" t="s">
        <v>1853</v>
      </c>
      <c r="RBR680" s="70" t="s">
        <v>1206</v>
      </c>
      <c r="RBS680" s="312" t="s">
        <v>1851</v>
      </c>
      <c r="RBT680" s="319">
        <v>7.23</v>
      </c>
      <c r="RBU680" s="319"/>
      <c r="RBV680" s="319"/>
      <c r="RBW680" s="319"/>
      <c r="RBX680" s="17"/>
      <c r="RBY680" s="144"/>
      <c r="RBZ680" s="15"/>
      <c r="RCA680" s="319"/>
      <c r="RCB680" s="118"/>
      <c r="RCC680" s="81"/>
      <c r="RCD680" s="118"/>
      <c r="RCE680" s="283"/>
      <c r="RCF680" s="155"/>
      <c r="RCG680" s="321" t="s">
        <v>1853</v>
      </c>
      <c r="RCH680" s="70" t="s">
        <v>1206</v>
      </c>
      <c r="RCI680" s="312" t="s">
        <v>1851</v>
      </c>
      <c r="RCJ680" s="319">
        <v>7.23</v>
      </c>
      <c r="RCK680" s="319"/>
      <c r="RCL680" s="319"/>
      <c r="RCM680" s="319"/>
      <c r="RCN680" s="17"/>
      <c r="RCO680" s="144"/>
      <c r="RCP680" s="15"/>
      <c r="RCQ680" s="319"/>
      <c r="RCR680" s="118"/>
      <c r="RCS680" s="81"/>
      <c r="RCT680" s="118"/>
      <c r="RCU680" s="283"/>
      <c r="RCV680" s="155"/>
      <c r="RCW680" s="321" t="s">
        <v>1853</v>
      </c>
      <c r="RCX680" s="70" t="s">
        <v>1206</v>
      </c>
      <c r="RCY680" s="312" t="s">
        <v>1851</v>
      </c>
      <c r="RCZ680" s="319">
        <v>7.23</v>
      </c>
      <c r="RDA680" s="319"/>
      <c r="RDB680" s="319"/>
      <c r="RDC680" s="319"/>
      <c r="RDD680" s="17"/>
      <c r="RDE680" s="144"/>
      <c r="RDF680" s="15"/>
      <c r="RDG680" s="319"/>
      <c r="RDH680" s="118"/>
      <c r="RDI680" s="81"/>
      <c r="RDJ680" s="118"/>
      <c r="RDK680" s="283"/>
      <c r="RDL680" s="155"/>
      <c r="RDM680" s="321" t="s">
        <v>1853</v>
      </c>
      <c r="RDN680" s="70" t="s">
        <v>1206</v>
      </c>
      <c r="RDO680" s="312" t="s">
        <v>1851</v>
      </c>
      <c r="RDP680" s="319">
        <v>7.23</v>
      </c>
      <c r="RDQ680" s="319"/>
      <c r="RDR680" s="319"/>
      <c r="RDS680" s="319"/>
      <c r="RDT680" s="17"/>
      <c r="RDU680" s="144"/>
      <c r="RDV680" s="15"/>
      <c r="RDW680" s="319"/>
      <c r="RDX680" s="118"/>
      <c r="RDY680" s="81"/>
      <c r="RDZ680" s="118"/>
      <c r="REA680" s="283"/>
      <c r="REB680" s="155"/>
      <c r="REC680" s="321" t="s">
        <v>1853</v>
      </c>
      <c r="RED680" s="70" t="s">
        <v>1206</v>
      </c>
      <c r="REE680" s="312" t="s">
        <v>1851</v>
      </c>
      <c r="REF680" s="319">
        <v>7.23</v>
      </c>
      <c r="REG680" s="319"/>
      <c r="REH680" s="319"/>
      <c r="REI680" s="319"/>
      <c r="REJ680" s="17"/>
      <c r="REK680" s="144"/>
      <c r="REL680" s="15"/>
      <c r="REM680" s="319"/>
      <c r="REN680" s="118"/>
      <c r="REO680" s="81"/>
      <c r="REP680" s="118"/>
      <c r="REQ680" s="283"/>
      <c r="RER680" s="155"/>
      <c r="RES680" s="321" t="s">
        <v>1853</v>
      </c>
      <c r="RET680" s="70" t="s">
        <v>1206</v>
      </c>
      <c r="REU680" s="312" t="s">
        <v>1851</v>
      </c>
      <c r="REV680" s="319">
        <v>7.23</v>
      </c>
      <c r="REW680" s="319"/>
      <c r="REX680" s="319"/>
      <c r="REY680" s="319"/>
      <c r="REZ680" s="17"/>
      <c r="RFA680" s="144"/>
      <c r="RFB680" s="15"/>
      <c r="RFC680" s="319"/>
      <c r="RFD680" s="118"/>
      <c r="RFE680" s="81"/>
      <c r="RFF680" s="118"/>
      <c r="RFG680" s="283"/>
      <c r="RFH680" s="155"/>
      <c r="RFI680" s="321" t="s">
        <v>1853</v>
      </c>
      <c r="RFJ680" s="70" t="s">
        <v>1206</v>
      </c>
      <c r="RFK680" s="312" t="s">
        <v>1851</v>
      </c>
      <c r="RFL680" s="319">
        <v>7.23</v>
      </c>
      <c r="RFM680" s="319"/>
      <c r="RFN680" s="319"/>
      <c r="RFO680" s="319"/>
      <c r="RFP680" s="17"/>
      <c r="RFQ680" s="144"/>
      <c r="RFR680" s="15"/>
      <c r="RFS680" s="319"/>
      <c r="RFT680" s="118"/>
      <c r="RFU680" s="81"/>
      <c r="RFV680" s="118"/>
      <c r="RFW680" s="283"/>
      <c r="RFX680" s="155"/>
      <c r="RFY680" s="321" t="s">
        <v>1853</v>
      </c>
      <c r="RFZ680" s="70" t="s">
        <v>1206</v>
      </c>
      <c r="RGA680" s="312" t="s">
        <v>1851</v>
      </c>
      <c r="RGB680" s="319">
        <v>7.23</v>
      </c>
      <c r="RGC680" s="319"/>
      <c r="RGD680" s="319"/>
      <c r="RGE680" s="319"/>
      <c r="RGF680" s="17"/>
      <c r="RGG680" s="144"/>
      <c r="RGH680" s="15"/>
      <c r="RGI680" s="319"/>
      <c r="RGJ680" s="118"/>
      <c r="RGK680" s="81"/>
      <c r="RGL680" s="118"/>
      <c r="RGM680" s="283"/>
      <c r="RGN680" s="155"/>
      <c r="RGO680" s="321" t="s">
        <v>1853</v>
      </c>
      <c r="RGP680" s="70" t="s">
        <v>1206</v>
      </c>
      <c r="RGQ680" s="312" t="s">
        <v>1851</v>
      </c>
      <c r="RGR680" s="319">
        <v>7.23</v>
      </c>
      <c r="RGS680" s="319"/>
      <c r="RGT680" s="319"/>
      <c r="RGU680" s="319"/>
      <c r="RGV680" s="17"/>
      <c r="RGW680" s="144"/>
      <c r="RGX680" s="15"/>
      <c r="RGY680" s="319"/>
      <c r="RGZ680" s="118"/>
      <c r="RHA680" s="81"/>
      <c r="RHB680" s="118"/>
      <c r="RHC680" s="283"/>
      <c r="RHD680" s="155"/>
      <c r="RHE680" s="321" t="s">
        <v>1853</v>
      </c>
      <c r="RHF680" s="70" t="s">
        <v>1206</v>
      </c>
      <c r="RHG680" s="312" t="s">
        <v>1851</v>
      </c>
      <c r="RHH680" s="319">
        <v>7.23</v>
      </c>
      <c r="RHI680" s="319"/>
      <c r="RHJ680" s="319"/>
      <c r="RHK680" s="319"/>
      <c r="RHL680" s="17"/>
      <c r="RHM680" s="144"/>
      <c r="RHN680" s="15"/>
      <c r="RHO680" s="319"/>
      <c r="RHP680" s="118"/>
      <c r="RHQ680" s="81"/>
      <c r="RHR680" s="118"/>
      <c r="RHS680" s="283"/>
      <c r="RHT680" s="155"/>
      <c r="RHU680" s="321" t="s">
        <v>1853</v>
      </c>
      <c r="RHV680" s="70" t="s">
        <v>1206</v>
      </c>
      <c r="RHW680" s="312" t="s">
        <v>1851</v>
      </c>
      <c r="RHX680" s="319">
        <v>7.23</v>
      </c>
      <c r="RHY680" s="319"/>
      <c r="RHZ680" s="319"/>
      <c r="RIA680" s="319"/>
      <c r="RIB680" s="17"/>
      <c r="RIC680" s="144"/>
      <c r="RID680" s="15"/>
      <c r="RIE680" s="319"/>
      <c r="RIF680" s="118"/>
      <c r="RIG680" s="81"/>
      <c r="RIH680" s="118"/>
      <c r="RII680" s="283"/>
      <c r="RIJ680" s="155"/>
      <c r="RIK680" s="321" t="s">
        <v>1853</v>
      </c>
      <c r="RIL680" s="70" t="s">
        <v>1206</v>
      </c>
      <c r="RIM680" s="312" t="s">
        <v>1851</v>
      </c>
      <c r="RIN680" s="319">
        <v>7.23</v>
      </c>
      <c r="RIO680" s="319"/>
      <c r="RIP680" s="319"/>
      <c r="RIQ680" s="319"/>
      <c r="RIR680" s="17"/>
      <c r="RIS680" s="144"/>
      <c r="RIT680" s="15"/>
      <c r="RIU680" s="319"/>
      <c r="RIV680" s="118"/>
      <c r="RIW680" s="81"/>
      <c r="RIX680" s="118"/>
      <c r="RIY680" s="283"/>
      <c r="RIZ680" s="155"/>
      <c r="RJA680" s="321" t="s">
        <v>1853</v>
      </c>
      <c r="RJB680" s="70" t="s">
        <v>1206</v>
      </c>
      <c r="RJC680" s="312" t="s">
        <v>1851</v>
      </c>
      <c r="RJD680" s="319">
        <v>7.23</v>
      </c>
      <c r="RJE680" s="319"/>
      <c r="RJF680" s="319"/>
      <c r="RJG680" s="319"/>
      <c r="RJH680" s="17"/>
      <c r="RJI680" s="144"/>
      <c r="RJJ680" s="15"/>
      <c r="RJK680" s="319"/>
      <c r="RJL680" s="118"/>
      <c r="RJM680" s="81"/>
      <c r="RJN680" s="118"/>
      <c r="RJO680" s="283"/>
      <c r="RJP680" s="155"/>
      <c r="RJQ680" s="321" t="s">
        <v>1853</v>
      </c>
      <c r="RJR680" s="70" t="s">
        <v>1206</v>
      </c>
      <c r="RJS680" s="312" t="s">
        <v>1851</v>
      </c>
      <c r="RJT680" s="319">
        <v>7.23</v>
      </c>
      <c r="RJU680" s="319"/>
      <c r="RJV680" s="319"/>
      <c r="RJW680" s="319"/>
      <c r="RJX680" s="17"/>
      <c r="RJY680" s="144"/>
      <c r="RJZ680" s="15"/>
      <c r="RKA680" s="319"/>
      <c r="RKB680" s="118"/>
      <c r="RKC680" s="81"/>
      <c r="RKD680" s="118"/>
      <c r="RKE680" s="283"/>
      <c r="RKF680" s="155"/>
      <c r="RKG680" s="321" t="s">
        <v>1853</v>
      </c>
      <c r="RKH680" s="70" t="s">
        <v>1206</v>
      </c>
      <c r="RKI680" s="312" t="s">
        <v>1851</v>
      </c>
      <c r="RKJ680" s="319">
        <v>7.23</v>
      </c>
      <c r="RKK680" s="319"/>
      <c r="RKL680" s="319"/>
      <c r="RKM680" s="319"/>
      <c r="RKN680" s="17"/>
      <c r="RKO680" s="144"/>
      <c r="RKP680" s="15"/>
      <c r="RKQ680" s="319"/>
      <c r="RKR680" s="118"/>
      <c r="RKS680" s="81"/>
      <c r="RKT680" s="118"/>
      <c r="RKU680" s="283"/>
      <c r="RKV680" s="155"/>
      <c r="RKW680" s="321" t="s">
        <v>1853</v>
      </c>
      <c r="RKX680" s="70" t="s">
        <v>1206</v>
      </c>
      <c r="RKY680" s="312" t="s">
        <v>1851</v>
      </c>
      <c r="RKZ680" s="319">
        <v>7.23</v>
      </c>
      <c r="RLA680" s="319"/>
      <c r="RLB680" s="319"/>
      <c r="RLC680" s="319"/>
      <c r="RLD680" s="17"/>
      <c r="RLE680" s="144"/>
      <c r="RLF680" s="15"/>
      <c r="RLG680" s="319"/>
      <c r="RLH680" s="118"/>
      <c r="RLI680" s="81"/>
      <c r="RLJ680" s="118"/>
      <c r="RLK680" s="283"/>
      <c r="RLL680" s="155"/>
      <c r="RLM680" s="321" t="s">
        <v>1853</v>
      </c>
      <c r="RLN680" s="70" t="s">
        <v>1206</v>
      </c>
      <c r="RLO680" s="312" t="s">
        <v>1851</v>
      </c>
      <c r="RLP680" s="319">
        <v>7.23</v>
      </c>
      <c r="RLQ680" s="319"/>
      <c r="RLR680" s="319"/>
      <c r="RLS680" s="319"/>
      <c r="RLT680" s="17"/>
      <c r="RLU680" s="144"/>
      <c r="RLV680" s="15"/>
      <c r="RLW680" s="319"/>
      <c r="RLX680" s="118"/>
      <c r="RLY680" s="81"/>
      <c r="RLZ680" s="118"/>
      <c r="RMA680" s="283"/>
      <c r="RMB680" s="155"/>
      <c r="RMC680" s="321" t="s">
        <v>1853</v>
      </c>
      <c r="RMD680" s="70" t="s">
        <v>1206</v>
      </c>
      <c r="RME680" s="312" t="s">
        <v>1851</v>
      </c>
      <c r="RMF680" s="319">
        <v>7.23</v>
      </c>
      <c r="RMG680" s="319"/>
      <c r="RMH680" s="319"/>
      <c r="RMI680" s="319"/>
      <c r="RMJ680" s="17"/>
      <c r="RMK680" s="144"/>
      <c r="RML680" s="15"/>
      <c r="RMM680" s="319"/>
      <c r="RMN680" s="118"/>
      <c r="RMO680" s="81"/>
      <c r="RMP680" s="118"/>
      <c r="RMQ680" s="283"/>
      <c r="RMR680" s="155"/>
      <c r="RMS680" s="321" t="s">
        <v>1853</v>
      </c>
      <c r="RMT680" s="70" t="s">
        <v>1206</v>
      </c>
      <c r="RMU680" s="312" t="s">
        <v>1851</v>
      </c>
      <c r="RMV680" s="319">
        <v>7.23</v>
      </c>
      <c r="RMW680" s="319"/>
      <c r="RMX680" s="319"/>
      <c r="RMY680" s="319"/>
      <c r="RMZ680" s="17"/>
      <c r="RNA680" s="144"/>
      <c r="RNB680" s="15"/>
      <c r="RNC680" s="319"/>
      <c r="RND680" s="118"/>
      <c r="RNE680" s="81"/>
      <c r="RNF680" s="118"/>
      <c r="RNG680" s="283"/>
      <c r="RNH680" s="155"/>
      <c r="RNI680" s="321" t="s">
        <v>1853</v>
      </c>
      <c r="RNJ680" s="70" t="s">
        <v>1206</v>
      </c>
      <c r="RNK680" s="312" t="s">
        <v>1851</v>
      </c>
      <c r="RNL680" s="319">
        <v>7.23</v>
      </c>
      <c r="RNM680" s="319"/>
      <c r="RNN680" s="319"/>
      <c r="RNO680" s="319"/>
      <c r="RNP680" s="17"/>
      <c r="RNQ680" s="144"/>
      <c r="RNR680" s="15"/>
      <c r="RNS680" s="319"/>
      <c r="RNT680" s="118"/>
      <c r="RNU680" s="81"/>
      <c r="RNV680" s="118"/>
      <c r="RNW680" s="283"/>
      <c r="RNX680" s="155"/>
      <c r="RNY680" s="321" t="s">
        <v>1853</v>
      </c>
      <c r="RNZ680" s="70" t="s">
        <v>1206</v>
      </c>
      <c r="ROA680" s="312" t="s">
        <v>1851</v>
      </c>
      <c r="ROB680" s="319">
        <v>7.23</v>
      </c>
      <c r="ROC680" s="319"/>
      <c r="ROD680" s="319"/>
      <c r="ROE680" s="319"/>
      <c r="ROF680" s="17"/>
      <c r="ROG680" s="144"/>
      <c r="ROH680" s="15"/>
      <c r="ROI680" s="319"/>
      <c r="ROJ680" s="118"/>
      <c r="ROK680" s="81"/>
      <c r="ROL680" s="118"/>
      <c r="ROM680" s="283"/>
      <c r="RON680" s="155"/>
      <c r="ROO680" s="321" t="s">
        <v>1853</v>
      </c>
      <c r="ROP680" s="70" t="s">
        <v>1206</v>
      </c>
      <c r="ROQ680" s="312" t="s">
        <v>1851</v>
      </c>
      <c r="ROR680" s="319">
        <v>7.23</v>
      </c>
      <c r="ROS680" s="319"/>
      <c r="ROT680" s="319"/>
      <c r="ROU680" s="319"/>
      <c r="ROV680" s="17"/>
      <c r="ROW680" s="144"/>
      <c r="ROX680" s="15"/>
      <c r="ROY680" s="319"/>
      <c r="ROZ680" s="118"/>
      <c r="RPA680" s="81"/>
      <c r="RPB680" s="118"/>
      <c r="RPC680" s="283"/>
      <c r="RPD680" s="155"/>
      <c r="RPE680" s="321" t="s">
        <v>1853</v>
      </c>
      <c r="RPF680" s="70" t="s">
        <v>1206</v>
      </c>
      <c r="RPG680" s="312" t="s">
        <v>1851</v>
      </c>
      <c r="RPH680" s="319">
        <v>7.23</v>
      </c>
      <c r="RPI680" s="319"/>
      <c r="RPJ680" s="319"/>
      <c r="RPK680" s="319"/>
      <c r="RPL680" s="17"/>
      <c r="RPM680" s="144"/>
      <c r="RPN680" s="15"/>
      <c r="RPO680" s="319"/>
      <c r="RPP680" s="118"/>
      <c r="RPQ680" s="81"/>
      <c r="RPR680" s="118"/>
      <c r="RPS680" s="283"/>
      <c r="RPT680" s="155"/>
      <c r="RPU680" s="321" t="s">
        <v>1853</v>
      </c>
      <c r="RPV680" s="70" t="s">
        <v>1206</v>
      </c>
      <c r="RPW680" s="312" t="s">
        <v>1851</v>
      </c>
      <c r="RPX680" s="319">
        <v>7.23</v>
      </c>
      <c r="RPY680" s="319"/>
      <c r="RPZ680" s="319"/>
      <c r="RQA680" s="319"/>
      <c r="RQB680" s="17"/>
      <c r="RQC680" s="144"/>
      <c r="RQD680" s="15"/>
      <c r="RQE680" s="319"/>
      <c r="RQF680" s="118"/>
      <c r="RQG680" s="81"/>
      <c r="RQH680" s="118"/>
      <c r="RQI680" s="283"/>
      <c r="RQJ680" s="155"/>
      <c r="RQK680" s="321" t="s">
        <v>1853</v>
      </c>
      <c r="RQL680" s="70" t="s">
        <v>1206</v>
      </c>
      <c r="RQM680" s="312" t="s">
        <v>1851</v>
      </c>
      <c r="RQN680" s="319">
        <v>7.23</v>
      </c>
      <c r="RQO680" s="319"/>
      <c r="RQP680" s="319"/>
      <c r="RQQ680" s="319"/>
      <c r="RQR680" s="17"/>
      <c r="RQS680" s="144"/>
      <c r="RQT680" s="15"/>
      <c r="RQU680" s="319"/>
      <c r="RQV680" s="118"/>
      <c r="RQW680" s="81"/>
      <c r="RQX680" s="118"/>
      <c r="RQY680" s="283"/>
      <c r="RQZ680" s="155"/>
      <c r="RRA680" s="321" t="s">
        <v>1853</v>
      </c>
      <c r="RRB680" s="70" t="s">
        <v>1206</v>
      </c>
      <c r="RRC680" s="312" t="s">
        <v>1851</v>
      </c>
      <c r="RRD680" s="319">
        <v>7.23</v>
      </c>
      <c r="RRE680" s="319"/>
      <c r="RRF680" s="319"/>
      <c r="RRG680" s="319"/>
      <c r="RRH680" s="17"/>
      <c r="RRI680" s="144"/>
      <c r="RRJ680" s="15"/>
      <c r="RRK680" s="319"/>
      <c r="RRL680" s="118"/>
      <c r="RRM680" s="81"/>
      <c r="RRN680" s="118"/>
      <c r="RRO680" s="283"/>
      <c r="RRP680" s="155"/>
      <c r="RRQ680" s="321" t="s">
        <v>1853</v>
      </c>
      <c r="RRR680" s="70" t="s">
        <v>1206</v>
      </c>
      <c r="RRS680" s="312" t="s">
        <v>1851</v>
      </c>
      <c r="RRT680" s="319">
        <v>7.23</v>
      </c>
      <c r="RRU680" s="319"/>
      <c r="RRV680" s="319"/>
      <c r="RRW680" s="319"/>
      <c r="RRX680" s="17"/>
      <c r="RRY680" s="144"/>
      <c r="RRZ680" s="15"/>
      <c r="RSA680" s="319"/>
      <c r="RSB680" s="118"/>
      <c r="RSC680" s="81"/>
      <c r="RSD680" s="118"/>
      <c r="RSE680" s="283"/>
      <c r="RSF680" s="155"/>
      <c r="RSG680" s="321" t="s">
        <v>1853</v>
      </c>
      <c r="RSH680" s="70" t="s">
        <v>1206</v>
      </c>
      <c r="RSI680" s="312" t="s">
        <v>1851</v>
      </c>
      <c r="RSJ680" s="319">
        <v>7.23</v>
      </c>
      <c r="RSK680" s="319"/>
      <c r="RSL680" s="319"/>
      <c r="RSM680" s="319"/>
      <c r="RSN680" s="17"/>
      <c r="RSO680" s="144"/>
      <c r="RSP680" s="15"/>
      <c r="RSQ680" s="319"/>
      <c r="RSR680" s="118"/>
      <c r="RSS680" s="81"/>
      <c r="RST680" s="118"/>
      <c r="RSU680" s="283"/>
      <c r="RSV680" s="155"/>
      <c r="RSW680" s="321" t="s">
        <v>1853</v>
      </c>
      <c r="RSX680" s="70" t="s">
        <v>1206</v>
      </c>
      <c r="RSY680" s="312" t="s">
        <v>1851</v>
      </c>
      <c r="RSZ680" s="319">
        <v>7.23</v>
      </c>
      <c r="RTA680" s="319"/>
      <c r="RTB680" s="319"/>
      <c r="RTC680" s="319"/>
      <c r="RTD680" s="17"/>
      <c r="RTE680" s="144"/>
      <c r="RTF680" s="15"/>
      <c r="RTG680" s="319"/>
      <c r="RTH680" s="118"/>
      <c r="RTI680" s="81"/>
      <c r="RTJ680" s="118"/>
      <c r="RTK680" s="283"/>
      <c r="RTL680" s="155"/>
      <c r="RTM680" s="321" t="s">
        <v>1853</v>
      </c>
      <c r="RTN680" s="70" t="s">
        <v>1206</v>
      </c>
      <c r="RTO680" s="312" t="s">
        <v>1851</v>
      </c>
      <c r="RTP680" s="319">
        <v>7.23</v>
      </c>
      <c r="RTQ680" s="319"/>
      <c r="RTR680" s="319"/>
      <c r="RTS680" s="319"/>
      <c r="RTT680" s="17"/>
      <c r="RTU680" s="144"/>
      <c r="RTV680" s="15"/>
      <c r="RTW680" s="319"/>
      <c r="RTX680" s="118"/>
      <c r="RTY680" s="81"/>
      <c r="RTZ680" s="118"/>
      <c r="RUA680" s="283"/>
      <c r="RUB680" s="155"/>
      <c r="RUC680" s="321" t="s">
        <v>1853</v>
      </c>
      <c r="RUD680" s="70" t="s">
        <v>1206</v>
      </c>
      <c r="RUE680" s="312" t="s">
        <v>1851</v>
      </c>
      <c r="RUF680" s="319">
        <v>7.23</v>
      </c>
      <c r="RUG680" s="319"/>
      <c r="RUH680" s="319"/>
      <c r="RUI680" s="319"/>
      <c r="RUJ680" s="17"/>
      <c r="RUK680" s="144"/>
      <c r="RUL680" s="15"/>
      <c r="RUM680" s="319"/>
      <c r="RUN680" s="118"/>
      <c r="RUO680" s="81"/>
      <c r="RUP680" s="118"/>
      <c r="RUQ680" s="283"/>
      <c r="RUR680" s="155"/>
      <c r="RUS680" s="321" t="s">
        <v>1853</v>
      </c>
      <c r="RUT680" s="70" t="s">
        <v>1206</v>
      </c>
      <c r="RUU680" s="312" t="s">
        <v>1851</v>
      </c>
      <c r="RUV680" s="319">
        <v>7.23</v>
      </c>
      <c r="RUW680" s="319"/>
      <c r="RUX680" s="319"/>
      <c r="RUY680" s="319"/>
      <c r="RUZ680" s="17"/>
      <c r="RVA680" s="144"/>
      <c r="RVB680" s="15"/>
      <c r="RVC680" s="319"/>
      <c r="RVD680" s="118"/>
      <c r="RVE680" s="81"/>
      <c r="RVF680" s="118"/>
      <c r="RVG680" s="283"/>
      <c r="RVH680" s="155"/>
      <c r="RVI680" s="321" t="s">
        <v>1853</v>
      </c>
      <c r="RVJ680" s="70" t="s">
        <v>1206</v>
      </c>
      <c r="RVK680" s="312" t="s">
        <v>1851</v>
      </c>
      <c r="RVL680" s="319">
        <v>7.23</v>
      </c>
      <c r="RVM680" s="319"/>
      <c r="RVN680" s="319"/>
      <c r="RVO680" s="319"/>
      <c r="RVP680" s="17"/>
      <c r="RVQ680" s="144"/>
      <c r="RVR680" s="15"/>
      <c r="RVS680" s="319"/>
      <c r="RVT680" s="118"/>
      <c r="RVU680" s="81"/>
      <c r="RVV680" s="118"/>
      <c r="RVW680" s="283"/>
      <c r="RVX680" s="155"/>
      <c r="RVY680" s="321" t="s">
        <v>1853</v>
      </c>
      <c r="RVZ680" s="70" t="s">
        <v>1206</v>
      </c>
      <c r="RWA680" s="312" t="s">
        <v>1851</v>
      </c>
      <c r="RWB680" s="319">
        <v>7.23</v>
      </c>
      <c r="RWC680" s="319"/>
      <c r="RWD680" s="319"/>
      <c r="RWE680" s="319"/>
      <c r="RWF680" s="17"/>
      <c r="RWG680" s="144"/>
      <c r="RWH680" s="15"/>
      <c r="RWI680" s="319"/>
      <c r="RWJ680" s="118"/>
      <c r="RWK680" s="81"/>
      <c r="RWL680" s="118"/>
      <c r="RWM680" s="283"/>
      <c r="RWN680" s="155"/>
      <c r="RWO680" s="321" t="s">
        <v>1853</v>
      </c>
      <c r="RWP680" s="70" t="s">
        <v>1206</v>
      </c>
      <c r="RWQ680" s="312" t="s">
        <v>1851</v>
      </c>
      <c r="RWR680" s="319">
        <v>7.23</v>
      </c>
      <c r="RWS680" s="319"/>
      <c r="RWT680" s="319"/>
      <c r="RWU680" s="319"/>
      <c r="RWV680" s="17"/>
      <c r="RWW680" s="144"/>
      <c r="RWX680" s="15"/>
      <c r="RWY680" s="319"/>
      <c r="RWZ680" s="118"/>
      <c r="RXA680" s="81"/>
      <c r="RXB680" s="118"/>
      <c r="RXC680" s="283"/>
      <c r="RXD680" s="155"/>
      <c r="RXE680" s="321" t="s">
        <v>1853</v>
      </c>
      <c r="RXF680" s="70" t="s">
        <v>1206</v>
      </c>
      <c r="RXG680" s="312" t="s">
        <v>1851</v>
      </c>
      <c r="RXH680" s="319">
        <v>7.23</v>
      </c>
      <c r="RXI680" s="319"/>
      <c r="RXJ680" s="319"/>
      <c r="RXK680" s="319"/>
      <c r="RXL680" s="17"/>
      <c r="RXM680" s="144"/>
      <c r="RXN680" s="15"/>
      <c r="RXO680" s="319"/>
      <c r="RXP680" s="118"/>
      <c r="RXQ680" s="81"/>
      <c r="RXR680" s="118"/>
      <c r="RXS680" s="283"/>
      <c r="RXT680" s="155"/>
      <c r="RXU680" s="321" t="s">
        <v>1853</v>
      </c>
      <c r="RXV680" s="70" t="s">
        <v>1206</v>
      </c>
      <c r="RXW680" s="312" t="s">
        <v>1851</v>
      </c>
      <c r="RXX680" s="319">
        <v>7.23</v>
      </c>
      <c r="RXY680" s="319"/>
      <c r="RXZ680" s="319"/>
      <c r="RYA680" s="319"/>
      <c r="RYB680" s="17"/>
      <c r="RYC680" s="144"/>
      <c r="RYD680" s="15"/>
      <c r="RYE680" s="319"/>
      <c r="RYF680" s="118"/>
      <c r="RYG680" s="81"/>
      <c r="RYH680" s="118"/>
      <c r="RYI680" s="283"/>
      <c r="RYJ680" s="155"/>
      <c r="RYK680" s="321" t="s">
        <v>1853</v>
      </c>
      <c r="RYL680" s="70" t="s">
        <v>1206</v>
      </c>
      <c r="RYM680" s="312" t="s">
        <v>1851</v>
      </c>
      <c r="RYN680" s="319">
        <v>7.23</v>
      </c>
      <c r="RYO680" s="319"/>
      <c r="RYP680" s="319"/>
      <c r="RYQ680" s="319"/>
      <c r="RYR680" s="17"/>
      <c r="RYS680" s="144"/>
      <c r="RYT680" s="15"/>
      <c r="RYU680" s="319"/>
      <c r="RYV680" s="118"/>
      <c r="RYW680" s="81"/>
      <c r="RYX680" s="118"/>
      <c r="RYY680" s="283"/>
      <c r="RYZ680" s="155"/>
      <c r="RZA680" s="321" t="s">
        <v>1853</v>
      </c>
      <c r="RZB680" s="70" t="s">
        <v>1206</v>
      </c>
      <c r="RZC680" s="312" t="s">
        <v>1851</v>
      </c>
      <c r="RZD680" s="319">
        <v>7.23</v>
      </c>
      <c r="RZE680" s="319"/>
      <c r="RZF680" s="319"/>
      <c r="RZG680" s="319"/>
      <c r="RZH680" s="17"/>
      <c r="RZI680" s="144"/>
      <c r="RZJ680" s="15"/>
      <c r="RZK680" s="319"/>
      <c r="RZL680" s="118"/>
      <c r="RZM680" s="81"/>
      <c r="RZN680" s="118"/>
      <c r="RZO680" s="283"/>
      <c r="RZP680" s="155"/>
      <c r="RZQ680" s="321" t="s">
        <v>1853</v>
      </c>
      <c r="RZR680" s="70" t="s">
        <v>1206</v>
      </c>
      <c r="RZS680" s="312" t="s">
        <v>1851</v>
      </c>
      <c r="RZT680" s="319">
        <v>7.23</v>
      </c>
      <c r="RZU680" s="319"/>
      <c r="RZV680" s="319"/>
      <c r="RZW680" s="319"/>
      <c r="RZX680" s="17"/>
      <c r="RZY680" s="144"/>
      <c r="RZZ680" s="15"/>
      <c r="SAA680" s="319"/>
      <c r="SAB680" s="118"/>
      <c r="SAC680" s="81"/>
      <c r="SAD680" s="118"/>
      <c r="SAE680" s="283"/>
      <c r="SAF680" s="155"/>
      <c r="SAG680" s="321" t="s">
        <v>1853</v>
      </c>
      <c r="SAH680" s="70" t="s">
        <v>1206</v>
      </c>
      <c r="SAI680" s="312" t="s">
        <v>1851</v>
      </c>
      <c r="SAJ680" s="319">
        <v>7.23</v>
      </c>
      <c r="SAK680" s="319"/>
      <c r="SAL680" s="319"/>
      <c r="SAM680" s="319"/>
      <c r="SAN680" s="17"/>
      <c r="SAO680" s="144"/>
      <c r="SAP680" s="15"/>
      <c r="SAQ680" s="319"/>
      <c r="SAR680" s="118"/>
      <c r="SAS680" s="81"/>
      <c r="SAT680" s="118"/>
      <c r="SAU680" s="283"/>
      <c r="SAV680" s="155"/>
      <c r="SAW680" s="321" t="s">
        <v>1853</v>
      </c>
      <c r="SAX680" s="70" t="s">
        <v>1206</v>
      </c>
      <c r="SAY680" s="312" t="s">
        <v>1851</v>
      </c>
      <c r="SAZ680" s="319">
        <v>7.23</v>
      </c>
      <c r="SBA680" s="319"/>
      <c r="SBB680" s="319"/>
      <c r="SBC680" s="319"/>
      <c r="SBD680" s="17"/>
      <c r="SBE680" s="144"/>
      <c r="SBF680" s="15"/>
      <c r="SBG680" s="319"/>
      <c r="SBH680" s="118"/>
      <c r="SBI680" s="81"/>
      <c r="SBJ680" s="118"/>
      <c r="SBK680" s="283"/>
      <c r="SBL680" s="155"/>
      <c r="SBM680" s="321" t="s">
        <v>1853</v>
      </c>
      <c r="SBN680" s="70" t="s">
        <v>1206</v>
      </c>
      <c r="SBO680" s="312" t="s">
        <v>1851</v>
      </c>
      <c r="SBP680" s="319">
        <v>7.23</v>
      </c>
      <c r="SBQ680" s="319"/>
      <c r="SBR680" s="319"/>
      <c r="SBS680" s="319"/>
      <c r="SBT680" s="17"/>
      <c r="SBU680" s="144"/>
      <c r="SBV680" s="15"/>
      <c r="SBW680" s="319"/>
      <c r="SBX680" s="118"/>
      <c r="SBY680" s="81"/>
      <c r="SBZ680" s="118"/>
      <c r="SCA680" s="283"/>
      <c r="SCB680" s="155"/>
      <c r="SCC680" s="321" t="s">
        <v>1853</v>
      </c>
      <c r="SCD680" s="70" t="s">
        <v>1206</v>
      </c>
      <c r="SCE680" s="312" t="s">
        <v>1851</v>
      </c>
      <c r="SCF680" s="319">
        <v>7.23</v>
      </c>
      <c r="SCG680" s="319"/>
      <c r="SCH680" s="319"/>
      <c r="SCI680" s="319"/>
      <c r="SCJ680" s="17"/>
      <c r="SCK680" s="144"/>
      <c r="SCL680" s="15"/>
      <c r="SCM680" s="319"/>
      <c r="SCN680" s="118"/>
      <c r="SCO680" s="81"/>
      <c r="SCP680" s="118"/>
      <c r="SCQ680" s="283"/>
      <c r="SCR680" s="155"/>
      <c r="SCS680" s="321" t="s">
        <v>1853</v>
      </c>
      <c r="SCT680" s="70" t="s">
        <v>1206</v>
      </c>
      <c r="SCU680" s="312" t="s">
        <v>1851</v>
      </c>
      <c r="SCV680" s="319">
        <v>7.23</v>
      </c>
      <c r="SCW680" s="319"/>
      <c r="SCX680" s="319"/>
      <c r="SCY680" s="319"/>
      <c r="SCZ680" s="17"/>
      <c r="SDA680" s="144"/>
      <c r="SDB680" s="15"/>
      <c r="SDC680" s="319"/>
      <c r="SDD680" s="118"/>
      <c r="SDE680" s="81"/>
      <c r="SDF680" s="118"/>
      <c r="SDG680" s="283"/>
      <c r="SDH680" s="155"/>
      <c r="SDI680" s="321" t="s">
        <v>1853</v>
      </c>
      <c r="SDJ680" s="70" t="s">
        <v>1206</v>
      </c>
      <c r="SDK680" s="312" t="s">
        <v>1851</v>
      </c>
      <c r="SDL680" s="319">
        <v>7.23</v>
      </c>
      <c r="SDM680" s="319"/>
      <c r="SDN680" s="319"/>
      <c r="SDO680" s="319"/>
      <c r="SDP680" s="17"/>
      <c r="SDQ680" s="144"/>
      <c r="SDR680" s="15"/>
      <c r="SDS680" s="319"/>
      <c r="SDT680" s="118"/>
      <c r="SDU680" s="81"/>
      <c r="SDV680" s="118"/>
      <c r="SDW680" s="283"/>
      <c r="SDX680" s="155"/>
      <c r="SDY680" s="321" t="s">
        <v>1853</v>
      </c>
      <c r="SDZ680" s="70" t="s">
        <v>1206</v>
      </c>
      <c r="SEA680" s="312" t="s">
        <v>1851</v>
      </c>
      <c r="SEB680" s="319">
        <v>7.23</v>
      </c>
      <c r="SEC680" s="319"/>
      <c r="SED680" s="319"/>
      <c r="SEE680" s="319"/>
      <c r="SEF680" s="17"/>
      <c r="SEG680" s="144"/>
      <c r="SEH680" s="15"/>
      <c r="SEI680" s="319"/>
      <c r="SEJ680" s="118"/>
      <c r="SEK680" s="81"/>
      <c r="SEL680" s="118"/>
      <c r="SEM680" s="283"/>
      <c r="SEN680" s="155"/>
      <c r="SEO680" s="321" t="s">
        <v>1853</v>
      </c>
      <c r="SEP680" s="70" t="s">
        <v>1206</v>
      </c>
      <c r="SEQ680" s="312" t="s">
        <v>1851</v>
      </c>
      <c r="SER680" s="319">
        <v>7.23</v>
      </c>
      <c r="SES680" s="319"/>
      <c r="SET680" s="319"/>
      <c r="SEU680" s="319"/>
      <c r="SEV680" s="17"/>
      <c r="SEW680" s="144"/>
      <c r="SEX680" s="15"/>
      <c r="SEY680" s="319"/>
      <c r="SEZ680" s="118"/>
      <c r="SFA680" s="81"/>
      <c r="SFB680" s="118"/>
      <c r="SFC680" s="283"/>
      <c r="SFD680" s="155"/>
      <c r="SFE680" s="321" t="s">
        <v>1853</v>
      </c>
      <c r="SFF680" s="70" t="s">
        <v>1206</v>
      </c>
      <c r="SFG680" s="312" t="s">
        <v>1851</v>
      </c>
      <c r="SFH680" s="319">
        <v>7.23</v>
      </c>
      <c r="SFI680" s="319"/>
      <c r="SFJ680" s="319"/>
      <c r="SFK680" s="319"/>
      <c r="SFL680" s="17"/>
      <c r="SFM680" s="144"/>
      <c r="SFN680" s="15"/>
      <c r="SFO680" s="319"/>
      <c r="SFP680" s="118"/>
      <c r="SFQ680" s="81"/>
      <c r="SFR680" s="118"/>
      <c r="SFS680" s="283"/>
      <c r="SFT680" s="155"/>
      <c r="SFU680" s="321" t="s">
        <v>1853</v>
      </c>
      <c r="SFV680" s="70" t="s">
        <v>1206</v>
      </c>
      <c r="SFW680" s="312" t="s">
        <v>1851</v>
      </c>
      <c r="SFX680" s="319">
        <v>7.23</v>
      </c>
      <c r="SFY680" s="319"/>
      <c r="SFZ680" s="319"/>
      <c r="SGA680" s="319"/>
      <c r="SGB680" s="17"/>
      <c r="SGC680" s="144"/>
      <c r="SGD680" s="15"/>
      <c r="SGE680" s="319"/>
      <c r="SGF680" s="118"/>
      <c r="SGG680" s="81"/>
      <c r="SGH680" s="118"/>
      <c r="SGI680" s="283"/>
      <c r="SGJ680" s="155"/>
      <c r="SGK680" s="321" t="s">
        <v>1853</v>
      </c>
      <c r="SGL680" s="70" t="s">
        <v>1206</v>
      </c>
      <c r="SGM680" s="312" t="s">
        <v>1851</v>
      </c>
      <c r="SGN680" s="319">
        <v>7.23</v>
      </c>
      <c r="SGO680" s="319"/>
      <c r="SGP680" s="319"/>
      <c r="SGQ680" s="319"/>
      <c r="SGR680" s="17"/>
      <c r="SGS680" s="144"/>
      <c r="SGT680" s="15"/>
      <c r="SGU680" s="319"/>
      <c r="SGV680" s="118"/>
      <c r="SGW680" s="81"/>
      <c r="SGX680" s="118"/>
      <c r="SGY680" s="283"/>
      <c r="SGZ680" s="155"/>
      <c r="SHA680" s="321" t="s">
        <v>1853</v>
      </c>
      <c r="SHB680" s="70" t="s">
        <v>1206</v>
      </c>
      <c r="SHC680" s="312" t="s">
        <v>1851</v>
      </c>
      <c r="SHD680" s="319">
        <v>7.23</v>
      </c>
      <c r="SHE680" s="319"/>
      <c r="SHF680" s="319"/>
      <c r="SHG680" s="319"/>
      <c r="SHH680" s="17"/>
      <c r="SHI680" s="144"/>
      <c r="SHJ680" s="15"/>
      <c r="SHK680" s="319"/>
      <c r="SHL680" s="118"/>
      <c r="SHM680" s="81"/>
      <c r="SHN680" s="118"/>
      <c r="SHO680" s="283"/>
      <c r="SHP680" s="155"/>
      <c r="SHQ680" s="321" t="s">
        <v>1853</v>
      </c>
      <c r="SHR680" s="70" t="s">
        <v>1206</v>
      </c>
      <c r="SHS680" s="312" t="s">
        <v>1851</v>
      </c>
      <c r="SHT680" s="319">
        <v>7.23</v>
      </c>
      <c r="SHU680" s="319"/>
      <c r="SHV680" s="319"/>
      <c r="SHW680" s="319"/>
      <c r="SHX680" s="17"/>
      <c r="SHY680" s="144"/>
      <c r="SHZ680" s="15"/>
      <c r="SIA680" s="319"/>
      <c r="SIB680" s="118"/>
      <c r="SIC680" s="81"/>
      <c r="SID680" s="118"/>
      <c r="SIE680" s="283"/>
      <c r="SIF680" s="155"/>
      <c r="SIG680" s="321" t="s">
        <v>1853</v>
      </c>
      <c r="SIH680" s="70" t="s">
        <v>1206</v>
      </c>
      <c r="SII680" s="312" t="s">
        <v>1851</v>
      </c>
      <c r="SIJ680" s="319">
        <v>7.23</v>
      </c>
      <c r="SIK680" s="319"/>
      <c r="SIL680" s="319"/>
      <c r="SIM680" s="319"/>
      <c r="SIN680" s="17"/>
      <c r="SIO680" s="144"/>
      <c r="SIP680" s="15"/>
      <c r="SIQ680" s="319"/>
      <c r="SIR680" s="118"/>
      <c r="SIS680" s="81"/>
      <c r="SIT680" s="118"/>
      <c r="SIU680" s="283"/>
      <c r="SIV680" s="155"/>
      <c r="SIW680" s="321" t="s">
        <v>1853</v>
      </c>
      <c r="SIX680" s="70" t="s">
        <v>1206</v>
      </c>
      <c r="SIY680" s="312" t="s">
        <v>1851</v>
      </c>
      <c r="SIZ680" s="319">
        <v>7.23</v>
      </c>
      <c r="SJA680" s="319"/>
      <c r="SJB680" s="319"/>
      <c r="SJC680" s="319"/>
      <c r="SJD680" s="17"/>
      <c r="SJE680" s="144"/>
      <c r="SJF680" s="15"/>
      <c r="SJG680" s="319"/>
      <c r="SJH680" s="118"/>
      <c r="SJI680" s="81"/>
      <c r="SJJ680" s="118"/>
      <c r="SJK680" s="283"/>
      <c r="SJL680" s="155"/>
      <c r="SJM680" s="321" t="s">
        <v>1853</v>
      </c>
      <c r="SJN680" s="70" t="s">
        <v>1206</v>
      </c>
      <c r="SJO680" s="312" t="s">
        <v>1851</v>
      </c>
      <c r="SJP680" s="319">
        <v>7.23</v>
      </c>
      <c r="SJQ680" s="319"/>
      <c r="SJR680" s="319"/>
      <c r="SJS680" s="319"/>
      <c r="SJT680" s="17"/>
      <c r="SJU680" s="144"/>
      <c r="SJV680" s="15"/>
      <c r="SJW680" s="319"/>
      <c r="SJX680" s="118"/>
      <c r="SJY680" s="81"/>
      <c r="SJZ680" s="118"/>
      <c r="SKA680" s="283"/>
      <c r="SKB680" s="155"/>
      <c r="SKC680" s="321" t="s">
        <v>1853</v>
      </c>
      <c r="SKD680" s="70" t="s">
        <v>1206</v>
      </c>
      <c r="SKE680" s="312" t="s">
        <v>1851</v>
      </c>
      <c r="SKF680" s="319">
        <v>7.23</v>
      </c>
      <c r="SKG680" s="319"/>
      <c r="SKH680" s="319"/>
      <c r="SKI680" s="319"/>
      <c r="SKJ680" s="17"/>
      <c r="SKK680" s="144"/>
      <c r="SKL680" s="15"/>
      <c r="SKM680" s="319"/>
      <c r="SKN680" s="118"/>
      <c r="SKO680" s="81"/>
      <c r="SKP680" s="118"/>
      <c r="SKQ680" s="283"/>
      <c r="SKR680" s="155"/>
      <c r="SKS680" s="321" t="s">
        <v>1853</v>
      </c>
      <c r="SKT680" s="70" t="s">
        <v>1206</v>
      </c>
      <c r="SKU680" s="312" t="s">
        <v>1851</v>
      </c>
      <c r="SKV680" s="319">
        <v>7.23</v>
      </c>
      <c r="SKW680" s="319"/>
      <c r="SKX680" s="319"/>
      <c r="SKY680" s="319"/>
      <c r="SKZ680" s="17"/>
      <c r="SLA680" s="144"/>
      <c r="SLB680" s="15"/>
      <c r="SLC680" s="319"/>
      <c r="SLD680" s="118"/>
      <c r="SLE680" s="81"/>
      <c r="SLF680" s="118"/>
      <c r="SLG680" s="283"/>
      <c r="SLH680" s="155"/>
      <c r="SLI680" s="321" t="s">
        <v>1853</v>
      </c>
      <c r="SLJ680" s="70" t="s">
        <v>1206</v>
      </c>
      <c r="SLK680" s="312" t="s">
        <v>1851</v>
      </c>
      <c r="SLL680" s="319">
        <v>7.23</v>
      </c>
      <c r="SLM680" s="319"/>
      <c r="SLN680" s="319"/>
      <c r="SLO680" s="319"/>
      <c r="SLP680" s="17"/>
      <c r="SLQ680" s="144"/>
      <c r="SLR680" s="15"/>
      <c r="SLS680" s="319"/>
      <c r="SLT680" s="118"/>
      <c r="SLU680" s="81"/>
      <c r="SLV680" s="118"/>
      <c r="SLW680" s="283"/>
      <c r="SLX680" s="155"/>
      <c r="SLY680" s="321" t="s">
        <v>1853</v>
      </c>
      <c r="SLZ680" s="70" t="s">
        <v>1206</v>
      </c>
      <c r="SMA680" s="312" t="s">
        <v>1851</v>
      </c>
      <c r="SMB680" s="319">
        <v>7.23</v>
      </c>
      <c r="SMC680" s="319"/>
      <c r="SMD680" s="319"/>
      <c r="SME680" s="319"/>
      <c r="SMF680" s="17"/>
      <c r="SMG680" s="144"/>
      <c r="SMH680" s="15"/>
      <c r="SMI680" s="319"/>
      <c r="SMJ680" s="118"/>
      <c r="SMK680" s="81"/>
      <c r="SML680" s="118"/>
      <c r="SMM680" s="283"/>
      <c r="SMN680" s="155"/>
      <c r="SMO680" s="321" t="s">
        <v>1853</v>
      </c>
      <c r="SMP680" s="70" t="s">
        <v>1206</v>
      </c>
      <c r="SMQ680" s="312" t="s">
        <v>1851</v>
      </c>
      <c r="SMR680" s="319">
        <v>7.23</v>
      </c>
      <c r="SMS680" s="319"/>
      <c r="SMT680" s="319"/>
      <c r="SMU680" s="319"/>
      <c r="SMV680" s="17"/>
      <c r="SMW680" s="144"/>
      <c r="SMX680" s="15"/>
      <c r="SMY680" s="319"/>
      <c r="SMZ680" s="118"/>
      <c r="SNA680" s="81"/>
      <c r="SNB680" s="118"/>
      <c r="SNC680" s="283"/>
      <c r="SND680" s="155"/>
      <c r="SNE680" s="321" t="s">
        <v>1853</v>
      </c>
      <c r="SNF680" s="70" t="s">
        <v>1206</v>
      </c>
      <c r="SNG680" s="312" t="s">
        <v>1851</v>
      </c>
      <c r="SNH680" s="319">
        <v>7.23</v>
      </c>
      <c r="SNI680" s="319"/>
      <c r="SNJ680" s="319"/>
      <c r="SNK680" s="319"/>
      <c r="SNL680" s="17"/>
      <c r="SNM680" s="144"/>
      <c r="SNN680" s="15"/>
      <c r="SNO680" s="319"/>
      <c r="SNP680" s="118"/>
      <c r="SNQ680" s="81"/>
      <c r="SNR680" s="118"/>
      <c r="SNS680" s="283"/>
      <c r="SNT680" s="155"/>
      <c r="SNU680" s="321" t="s">
        <v>1853</v>
      </c>
      <c r="SNV680" s="70" t="s">
        <v>1206</v>
      </c>
      <c r="SNW680" s="312" t="s">
        <v>1851</v>
      </c>
      <c r="SNX680" s="319">
        <v>7.23</v>
      </c>
      <c r="SNY680" s="319"/>
      <c r="SNZ680" s="319"/>
      <c r="SOA680" s="319"/>
      <c r="SOB680" s="17"/>
      <c r="SOC680" s="144"/>
      <c r="SOD680" s="15"/>
      <c r="SOE680" s="319"/>
      <c r="SOF680" s="118"/>
      <c r="SOG680" s="81"/>
      <c r="SOH680" s="118"/>
      <c r="SOI680" s="283"/>
      <c r="SOJ680" s="155"/>
      <c r="SOK680" s="321" t="s">
        <v>1853</v>
      </c>
      <c r="SOL680" s="70" t="s">
        <v>1206</v>
      </c>
      <c r="SOM680" s="312" t="s">
        <v>1851</v>
      </c>
      <c r="SON680" s="319">
        <v>7.23</v>
      </c>
      <c r="SOO680" s="319"/>
      <c r="SOP680" s="319"/>
      <c r="SOQ680" s="319"/>
      <c r="SOR680" s="17"/>
      <c r="SOS680" s="144"/>
      <c r="SOT680" s="15"/>
      <c r="SOU680" s="319"/>
      <c r="SOV680" s="118"/>
      <c r="SOW680" s="81"/>
      <c r="SOX680" s="118"/>
      <c r="SOY680" s="283"/>
      <c r="SOZ680" s="155"/>
      <c r="SPA680" s="321" t="s">
        <v>1853</v>
      </c>
      <c r="SPB680" s="70" t="s">
        <v>1206</v>
      </c>
      <c r="SPC680" s="312" t="s">
        <v>1851</v>
      </c>
      <c r="SPD680" s="319">
        <v>7.23</v>
      </c>
      <c r="SPE680" s="319"/>
      <c r="SPF680" s="319"/>
      <c r="SPG680" s="319"/>
      <c r="SPH680" s="17"/>
      <c r="SPI680" s="144"/>
      <c r="SPJ680" s="15"/>
      <c r="SPK680" s="319"/>
      <c r="SPL680" s="118"/>
      <c r="SPM680" s="81"/>
      <c r="SPN680" s="118"/>
      <c r="SPO680" s="283"/>
      <c r="SPP680" s="155"/>
      <c r="SPQ680" s="321" t="s">
        <v>1853</v>
      </c>
      <c r="SPR680" s="70" t="s">
        <v>1206</v>
      </c>
      <c r="SPS680" s="312" t="s">
        <v>1851</v>
      </c>
      <c r="SPT680" s="319">
        <v>7.23</v>
      </c>
      <c r="SPU680" s="319"/>
      <c r="SPV680" s="319"/>
      <c r="SPW680" s="319"/>
      <c r="SPX680" s="17"/>
      <c r="SPY680" s="144"/>
      <c r="SPZ680" s="15"/>
      <c r="SQA680" s="319"/>
      <c r="SQB680" s="118"/>
      <c r="SQC680" s="81"/>
      <c r="SQD680" s="118"/>
      <c r="SQE680" s="283"/>
      <c r="SQF680" s="155"/>
      <c r="SQG680" s="321" t="s">
        <v>1853</v>
      </c>
      <c r="SQH680" s="70" t="s">
        <v>1206</v>
      </c>
      <c r="SQI680" s="312" t="s">
        <v>1851</v>
      </c>
      <c r="SQJ680" s="319">
        <v>7.23</v>
      </c>
      <c r="SQK680" s="319"/>
      <c r="SQL680" s="319"/>
      <c r="SQM680" s="319"/>
      <c r="SQN680" s="17"/>
      <c r="SQO680" s="144"/>
      <c r="SQP680" s="15"/>
      <c r="SQQ680" s="319"/>
      <c r="SQR680" s="118"/>
      <c r="SQS680" s="81"/>
      <c r="SQT680" s="118"/>
      <c r="SQU680" s="283"/>
      <c r="SQV680" s="155"/>
      <c r="SQW680" s="321" t="s">
        <v>1853</v>
      </c>
      <c r="SQX680" s="70" t="s">
        <v>1206</v>
      </c>
      <c r="SQY680" s="312" t="s">
        <v>1851</v>
      </c>
      <c r="SQZ680" s="319">
        <v>7.23</v>
      </c>
      <c r="SRA680" s="319"/>
      <c r="SRB680" s="319"/>
      <c r="SRC680" s="319"/>
      <c r="SRD680" s="17"/>
      <c r="SRE680" s="144"/>
      <c r="SRF680" s="15"/>
      <c r="SRG680" s="319"/>
      <c r="SRH680" s="118"/>
      <c r="SRI680" s="81"/>
      <c r="SRJ680" s="118"/>
      <c r="SRK680" s="283"/>
      <c r="SRL680" s="155"/>
      <c r="SRM680" s="321" t="s">
        <v>1853</v>
      </c>
      <c r="SRN680" s="70" t="s">
        <v>1206</v>
      </c>
      <c r="SRO680" s="312" t="s">
        <v>1851</v>
      </c>
      <c r="SRP680" s="319">
        <v>7.23</v>
      </c>
      <c r="SRQ680" s="319"/>
      <c r="SRR680" s="319"/>
      <c r="SRS680" s="319"/>
      <c r="SRT680" s="17"/>
      <c r="SRU680" s="144"/>
      <c r="SRV680" s="15"/>
      <c r="SRW680" s="319"/>
      <c r="SRX680" s="118"/>
      <c r="SRY680" s="81"/>
      <c r="SRZ680" s="118"/>
      <c r="SSA680" s="283"/>
      <c r="SSB680" s="155"/>
      <c r="SSC680" s="321" t="s">
        <v>1853</v>
      </c>
      <c r="SSD680" s="70" t="s">
        <v>1206</v>
      </c>
      <c r="SSE680" s="312" t="s">
        <v>1851</v>
      </c>
      <c r="SSF680" s="319">
        <v>7.23</v>
      </c>
      <c r="SSG680" s="319"/>
      <c r="SSH680" s="319"/>
      <c r="SSI680" s="319"/>
      <c r="SSJ680" s="17"/>
      <c r="SSK680" s="144"/>
      <c r="SSL680" s="15"/>
      <c r="SSM680" s="319"/>
      <c r="SSN680" s="118"/>
      <c r="SSO680" s="81"/>
      <c r="SSP680" s="118"/>
      <c r="SSQ680" s="283"/>
      <c r="SSR680" s="155"/>
      <c r="SSS680" s="321" t="s">
        <v>1853</v>
      </c>
      <c r="SST680" s="70" t="s">
        <v>1206</v>
      </c>
      <c r="SSU680" s="312" t="s">
        <v>1851</v>
      </c>
      <c r="SSV680" s="319">
        <v>7.23</v>
      </c>
      <c r="SSW680" s="319"/>
      <c r="SSX680" s="319"/>
      <c r="SSY680" s="319"/>
      <c r="SSZ680" s="17"/>
      <c r="STA680" s="144"/>
      <c r="STB680" s="15"/>
      <c r="STC680" s="319"/>
      <c r="STD680" s="118"/>
      <c r="STE680" s="81"/>
      <c r="STF680" s="118"/>
      <c r="STG680" s="283"/>
      <c r="STH680" s="155"/>
      <c r="STI680" s="321" t="s">
        <v>1853</v>
      </c>
      <c r="STJ680" s="70" t="s">
        <v>1206</v>
      </c>
      <c r="STK680" s="312" t="s">
        <v>1851</v>
      </c>
      <c r="STL680" s="319">
        <v>7.23</v>
      </c>
      <c r="STM680" s="319"/>
      <c r="STN680" s="319"/>
      <c r="STO680" s="319"/>
      <c r="STP680" s="17"/>
      <c r="STQ680" s="144"/>
      <c r="STR680" s="15"/>
      <c r="STS680" s="319"/>
      <c r="STT680" s="118"/>
      <c r="STU680" s="81"/>
      <c r="STV680" s="118"/>
      <c r="STW680" s="283"/>
      <c r="STX680" s="155"/>
      <c r="STY680" s="321" t="s">
        <v>1853</v>
      </c>
      <c r="STZ680" s="70" t="s">
        <v>1206</v>
      </c>
      <c r="SUA680" s="312" t="s">
        <v>1851</v>
      </c>
      <c r="SUB680" s="319">
        <v>7.23</v>
      </c>
      <c r="SUC680" s="319"/>
      <c r="SUD680" s="319"/>
      <c r="SUE680" s="319"/>
      <c r="SUF680" s="17"/>
      <c r="SUG680" s="144"/>
      <c r="SUH680" s="15"/>
      <c r="SUI680" s="319"/>
      <c r="SUJ680" s="118"/>
      <c r="SUK680" s="81"/>
      <c r="SUL680" s="118"/>
      <c r="SUM680" s="283"/>
      <c r="SUN680" s="155"/>
      <c r="SUO680" s="321" t="s">
        <v>1853</v>
      </c>
      <c r="SUP680" s="70" t="s">
        <v>1206</v>
      </c>
      <c r="SUQ680" s="312" t="s">
        <v>1851</v>
      </c>
      <c r="SUR680" s="319">
        <v>7.23</v>
      </c>
      <c r="SUS680" s="319"/>
      <c r="SUT680" s="319"/>
      <c r="SUU680" s="319"/>
      <c r="SUV680" s="17"/>
      <c r="SUW680" s="144"/>
      <c r="SUX680" s="15"/>
      <c r="SUY680" s="319"/>
      <c r="SUZ680" s="118"/>
      <c r="SVA680" s="81"/>
      <c r="SVB680" s="118"/>
      <c r="SVC680" s="283"/>
      <c r="SVD680" s="155"/>
      <c r="SVE680" s="321" t="s">
        <v>1853</v>
      </c>
      <c r="SVF680" s="70" t="s">
        <v>1206</v>
      </c>
      <c r="SVG680" s="312" t="s">
        <v>1851</v>
      </c>
      <c r="SVH680" s="319">
        <v>7.23</v>
      </c>
      <c r="SVI680" s="319"/>
      <c r="SVJ680" s="319"/>
      <c r="SVK680" s="319"/>
      <c r="SVL680" s="17"/>
      <c r="SVM680" s="144"/>
      <c r="SVN680" s="15"/>
      <c r="SVO680" s="319"/>
      <c r="SVP680" s="118"/>
      <c r="SVQ680" s="81"/>
      <c r="SVR680" s="118"/>
      <c r="SVS680" s="283"/>
      <c r="SVT680" s="155"/>
      <c r="SVU680" s="321" t="s">
        <v>1853</v>
      </c>
      <c r="SVV680" s="70" t="s">
        <v>1206</v>
      </c>
      <c r="SVW680" s="312" t="s">
        <v>1851</v>
      </c>
      <c r="SVX680" s="319">
        <v>7.23</v>
      </c>
      <c r="SVY680" s="319"/>
      <c r="SVZ680" s="319"/>
      <c r="SWA680" s="319"/>
      <c r="SWB680" s="17"/>
      <c r="SWC680" s="144"/>
      <c r="SWD680" s="15"/>
      <c r="SWE680" s="319"/>
      <c r="SWF680" s="118"/>
      <c r="SWG680" s="81"/>
      <c r="SWH680" s="118"/>
      <c r="SWI680" s="283"/>
      <c r="SWJ680" s="155"/>
      <c r="SWK680" s="321" t="s">
        <v>1853</v>
      </c>
      <c r="SWL680" s="70" t="s">
        <v>1206</v>
      </c>
      <c r="SWM680" s="312" t="s">
        <v>1851</v>
      </c>
      <c r="SWN680" s="319">
        <v>7.23</v>
      </c>
      <c r="SWO680" s="319"/>
      <c r="SWP680" s="319"/>
      <c r="SWQ680" s="319"/>
      <c r="SWR680" s="17"/>
      <c r="SWS680" s="144"/>
      <c r="SWT680" s="15"/>
      <c r="SWU680" s="319"/>
      <c r="SWV680" s="118"/>
      <c r="SWW680" s="81"/>
      <c r="SWX680" s="118"/>
      <c r="SWY680" s="283"/>
      <c r="SWZ680" s="155"/>
      <c r="SXA680" s="321" t="s">
        <v>1853</v>
      </c>
      <c r="SXB680" s="70" t="s">
        <v>1206</v>
      </c>
      <c r="SXC680" s="312" t="s">
        <v>1851</v>
      </c>
      <c r="SXD680" s="319">
        <v>7.23</v>
      </c>
      <c r="SXE680" s="319"/>
      <c r="SXF680" s="319"/>
      <c r="SXG680" s="319"/>
      <c r="SXH680" s="17"/>
      <c r="SXI680" s="144"/>
      <c r="SXJ680" s="15"/>
      <c r="SXK680" s="319"/>
      <c r="SXL680" s="118"/>
      <c r="SXM680" s="81"/>
      <c r="SXN680" s="118"/>
      <c r="SXO680" s="283"/>
      <c r="SXP680" s="155"/>
      <c r="SXQ680" s="321" t="s">
        <v>1853</v>
      </c>
      <c r="SXR680" s="70" t="s">
        <v>1206</v>
      </c>
      <c r="SXS680" s="312" t="s">
        <v>1851</v>
      </c>
      <c r="SXT680" s="319">
        <v>7.23</v>
      </c>
      <c r="SXU680" s="319"/>
      <c r="SXV680" s="319"/>
      <c r="SXW680" s="319"/>
      <c r="SXX680" s="17"/>
      <c r="SXY680" s="144"/>
      <c r="SXZ680" s="15"/>
      <c r="SYA680" s="319"/>
      <c r="SYB680" s="118"/>
      <c r="SYC680" s="81"/>
      <c r="SYD680" s="118"/>
      <c r="SYE680" s="283"/>
      <c r="SYF680" s="155"/>
      <c r="SYG680" s="321" t="s">
        <v>1853</v>
      </c>
      <c r="SYH680" s="70" t="s">
        <v>1206</v>
      </c>
      <c r="SYI680" s="312" t="s">
        <v>1851</v>
      </c>
      <c r="SYJ680" s="319">
        <v>7.23</v>
      </c>
      <c r="SYK680" s="319"/>
      <c r="SYL680" s="319"/>
      <c r="SYM680" s="319"/>
      <c r="SYN680" s="17"/>
      <c r="SYO680" s="144"/>
      <c r="SYP680" s="15"/>
      <c r="SYQ680" s="319"/>
      <c r="SYR680" s="118"/>
      <c r="SYS680" s="81"/>
      <c r="SYT680" s="118"/>
      <c r="SYU680" s="283"/>
      <c r="SYV680" s="155"/>
      <c r="SYW680" s="321" t="s">
        <v>1853</v>
      </c>
      <c r="SYX680" s="70" t="s">
        <v>1206</v>
      </c>
      <c r="SYY680" s="312" t="s">
        <v>1851</v>
      </c>
      <c r="SYZ680" s="319">
        <v>7.23</v>
      </c>
      <c r="SZA680" s="319"/>
      <c r="SZB680" s="319"/>
      <c r="SZC680" s="319"/>
      <c r="SZD680" s="17"/>
      <c r="SZE680" s="144"/>
      <c r="SZF680" s="15"/>
      <c r="SZG680" s="319"/>
      <c r="SZH680" s="118"/>
      <c r="SZI680" s="81"/>
      <c r="SZJ680" s="118"/>
      <c r="SZK680" s="283"/>
      <c r="SZL680" s="155"/>
      <c r="SZM680" s="321" t="s">
        <v>1853</v>
      </c>
      <c r="SZN680" s="70" t="s">
        <v>1206</v>
      </c>
      <c r="SZO680" s="312" t="s">
        <v>1851</v>
      </c>
      <c r="SZP680" s="319">
        <v>7.23</v>
      </c>
      <c r="SZQ680" s="319"/>
      <c r="SZR680" s="319"/>
      <c r="SZS680" s="319"/>
      <c r="SZT680" s="17"/>
      <c r="SZU680" s="144"/>
      <c r="SZV680" s="15"/>
      <c r="SZW680" s="319"/>
      <c r="SZX680" s="118"/>
      <c r="SZY680" s="81"/>
      <c r="SZZ680" s="118"/>
      <c r="TAA680" s="283"/>
      <c r="TAB680" s="155"/>
      <c r="TAC680" s="321" t="s">
        <v>1853</v>
      </c>
      <c r="TAD680" s="70" t="s">
        <v>1206</v>
      </c>
      <c r="TAE680" s="312" t="s">
        <v>1851</v>
      </c>
      <c r="TAF680" s="319">
        <v>7.23</v>
      </c>
      <c r="TAG680" s="319"/>
      <c r="TAH680" s="319"/>
      <c r="TAI680" s="319"/>
      <c r="TAJ680" s="17"/>
      <c r="TAK680" s="144"/>
      <c r="TAL680" s="15"/>
      <c r="TAM680" s="319"/>
      <c r="TAN680" s="118"/>
      <c r="TAO680" s="81"/>
      <c r="TAP680" s="118"/>
      <c r="TAQ680" s="283"/>
      <c r="TAR680" s="155"/>
      <c r="TAS680" s="321" t="s">
        <v>1853</v>
      </c>
      <c r="TAT680" s="70" t="s">
        <v>1206</v>
      </c>
      <c r="TAU680" s="312" t="s">
        <v>1851</v>
      </c>
      <c r="TAV680" s="319">
        <v>7.23</v>
      </c>
      <c r="TAW680" s="319"/>
      <c r="TAX680" s="319"/>
      <c r="TAY680" s="319"/>
      <c r="TAZ680" s="17"/>
      <c r="TBA680" s="144"/>
      <c r="TBB680" s="15"/>
      <c r="TBC680" s="319"/>
      <c r="TBD680" s="118"/>
      <c r="TBE680" s="81"/>
      <c r="TBF680" s="118"/>
      <c r="TBG680" s="283"/>
      <c r="TBH680" s="155"/>
      <c r="TBI680" s="321" t="s">
        <v>1853</v>
      </c>
      <c r="TBJ680" s="70" t="s">
        <v>1206</v>
      </c>
      <c r="TBK680" s="312" t="s">
        <v>1851</v>
      </c>
      <c r="TBL680" s="319">
        <v>7.23</v>
      </c>
      <c r="TBM680" s="319"/>
      <c r="TBN680" s="319"/>
      <c r="TBO680" s="319"/>
      <c r="TBP680" s="17"/>
      <c r="TBQ680" s="144"/>
      <c r="TBR680" s="15"/>
      <c r="TBS680" s="319"/>
      <c r="TBT680" s="118"/>
      <c r="TBU680" s="81"/>
      <c r="TBV680" s="118"/>
      <c r="TBW680" s="283"/>
      <c r="TBX680" s="155"/>
      <c r="TBY680" s="321" t="s">
        <v>1853</v>
      </c>
      <c r="TBZ680" s="70" t="s">
        <v>1206</v>
      </c>
      <c r="TCA680" s="312" t="s">
        <v>1851</v>
      </c>
      <c r="TCB680" s="319">
        <v>7.23</v>
      </c>
      <c r="TCC680" s="319"/>
      <c r="TCD680" s="319"/>
      <c r="TCE680" s="319"/>
      <c r="TCF680" s="17"/>
      <c r="TCG680" s="144"/>
      <c r="TCH680" s="15"/>
      <c r="TCI680" s="319"/>
      <c r="TCJ680" s="118"/>
      <c r="TCK680" s="81"/>
      <c r="TCL680" s="118"/>
      <c r="TCM680" s="283"/>
      <c r="TCN680" s="155"/>
      <c r="TCO680" s="321" t="s">
        <v>1853</v>
      </c>
      <c r="TCP680" s="70" t="s">
        <v>1206</v>
      </c>
      <c r="TCQ680" s="312" t="s">
        <v>1851</v>
      </c>
      <c r="TCR680" s="319">
        <v>7.23</v>
      </c>
      <c r="TCS680" s="319"/>
      <c r="TCT680" s="319"/>
      <c r="TCU680" s="319"/>
      <c r="TCV680" s="17"/>
      <c r="TCW680" s="144"/>
      <c r="TCX680" s="15"/>
      <c r="TCY680" s="319"/>
      <c r="TCZ680" s="118"/>
      <c r="TDA680" s="81"/>
      <c r="TDB680" s="118"/>
      <c r="TDC680" s="283"/>
      <c r="TDD680" s="155"/>
      <c r="TDE680" s="321" t="s">
        <v>1853</v>
      </c>
      <c r="TDF680" s="70" t="s">
        <v>1206</v>
      </c>
      <c r="TDG680" s="312" t="s">
        <v>1851</v>
      </c>
      <c r="TDH680" s="319">
        <v>7.23</v>
      </c>
      <c r="TDI680" s="319"/>
      <c r="TDJ680" s="319"/>
      <c r="TDK680" s="319"/>
      <c r="TDL680" s="17"/>
      <c r="TDM680" s="144"/>
      <c r="TDN680" s="15"/>
      <c r="TDO680" s="319"/>
      <c r="TDP680" s="118"/>
      <c r="TDQ680" s="81"/>
      <c r="TDR680" s="118"/>
      <c r="TDS680" s="283"/>
      <c r="TDT680" s="155"/>
      <c r="TDU680" s="321" t="s">
        <v>1853</v>
      </c>
      <c r="TDV680" s="70" t="s">
        <v>1206</v>
      </c>
      <c r="TDW680" s="312" t="s">
        <v>1851</v>
      </c>
      <c r="TDX680" s="319">
        <v>7.23</v>
      </c>
      <c r="TDY680" s="319"/>
      <c r="TDZ680" s="319"/>
      <c r="TEA680" s="319"/>
      <c r="TEB680" s="17"/>
      <c r="TEC680" s="144"/>
      <c r="TED680" s="15"/>
      <c r="TEE680" s="319"/>
      <c r="TEF680" s="118"/>
      <c r="TEG680" s="81"/>
      <c r="TEH680" s="118"/>
      <c r="TEI680" s="283"/>
      <c r="TEJ680" s="155"/>
      <c r="TEK680" s="321" t="s">
        <v>1853</v>
      </c>
      <c r="TEL680" s="70" t="s">
        <v>1206</v>
      </c>
      <c r="TEM680" s="312" t="s">
        <v>1851</v>
      </c>
      <c r="TEN680" s="319">
        <v>7.23</v>
      </c>
      <c r="TEO680" s="319"/>
      <c r="TEP680" s="319"/>
      <c r="TEQ680" s="319"/>
      <c r="TER680" s="17"/>
      <c r="TES680" s="144"/>
      <c r="TET680" s="15"/>
      <c r="TEU680" s="319"/>
      <c r="TEV680" s="118"/>
      <c r="TEW680" s="81"/>
      <c r="TEX680" s="118"/>
      <c r="TEY680" s="283"/>
      <c r="TEZ680" s="155"/>
      <c r="TFA680" s="321" t="s">
        <v>1853</v>
      </c>
      <c r="TFB680" s="70" t="s">
        <v>1206</v>
      </c>
      <c r="TFC680" s="312" t="s">
        <v>1851</v>
      </c>
      <c r="TFD680" s="319">
        <v>7.23</v>
      </c>
      <c r="TFE680" s="319"/>
      <c r="TFF680" s="319"/>
      <c r="TFG680" s="319"/>
      <c r="TFH680" s="17"/>
      <c r="TFI680" s="144"/>
      <c r="TFJ680" s="15"/>
      <c r="TFK680" s="319"/>
      <c r="TFL680" s="118"/>
      <c r="TFM680" s="81"/>
      <c r="TFN680" s="118"/>
      <c r="TFO680" s="283"/>
      <c r="TFP680" s="155"/>
      <c r="TFQ680" s="321" t="s">
        <v>1853</v>
      </c>
      <c r="TFR680" s="70" t="s">
        <v>1206</v>
      </c>
      <c r="TFS680" s="312" t="s">
        <v>1851</v>
      </c>
      <c r="TFT680" s="319">
        <v>7.23</v>
      </c>
      <c r="TFU680" s="319"/>
      <c r="TFV680" s="319"/>
      <c r="TFW680" s="319"/>
      <c r="TFX680" s="17"/>
      <c r="TFY680" s="144"/>
      <c r="TFZ680" s="15"/>
      <c r="TGA680" s="319"/>
      <c r="TGB680" s="118"/>
      <c r="TGC680" s="81"/>
      <c r="TGD680" s="118"/>
      <c r="TGE680" s="283"/>
      <c r="TGF680" s="155"/>
      <c r="TGG680" s="321" t="s">
        <v>1853</v>
      </c>
      <c r="TGH680" s="70" t="s">
        <v>1206</v>
      </c>
      <c r="TGI680" s="312" t="s">
        <v>1851</v>
      </c>
      <c r="TGJ680" s="319">
        <v>7.23</v>
      </c>
      <c r="TGK680" s="319"/>
      <c r="TGL680" s="319"/>
      <c r="TGM680" s="319"/>
      <c r="TGN680" s="17"/>
      <c r="TGO680" s="144"/>
      <c r="TGP680" s="15"/>
      <c r="TGQ680" s="319"/>
      <c r="TGR680" s="118"/>
      <c r="TGS680" s="81"/>
      <c r="TGT680" s="118"/>
      <c r="TGU680" s="283"/>
      <c r="TGV680" s="155"/>
      <c r="TGW680" s="321" t="s">
        <v>1853</v>
      </c>
      <c r="TGX680" s="70" t="s">
        <v>1206</v>
      </c>
      <c r="TGY680" s="312" t="s">
        <v>1851</v>
      </c>
      <c r="TGZ680" s="319">
        <v>7.23</v>
      </c>
      <c r="THA680" s="319"/>
      <c r="THB680" s="319"/>
      <c r="THC680" s="319"/>
      <c r="THD680" s="17"/>
      <c r="THE680" s="144"/>
      <c r="THF680" s="15"/>
      <c r="THG680" s="319"/>
      <c r="THH680" s="118"/>
      <c r="THI680" s="81"/>
      <c r="THJ680" s="118"/>
      <c r="THK680" s="283"/>
      <c r="THL680" s="155"/>
      <c r="THM680" s="321" t="s">
        <v>1853</v>
      </c>
      <c r="THN680" s="70" t="s">
        <v>1206</v>
      </c>
      <c r="THO680" s="312" t="s">
        <v>1851</v>
      </c>
      <c r="THP680" s="319">
        <v>7.23</v>
      </c>
      <c r="THQ680" s="319"/>
      <c r="THR680" s="319"/>
      <c r="THS680" s="319"/>
      <c r="THT680" s="17"/>
      <c r="THU680" s="144"/>
      <c r="THV680" s="15"/>
      <c r="THW680" s="319"/>
      <c r="THX680" s="118"/>
      <c r="THY680" s="81"/>
      <c r="THZ680" s="118"/>
      <c r="TIA680" s="283"/>
      <c r="TIB680" s="155"/>
      <c r="TIC680" s="321" t="s">
        <v>1853</v>
      </c>
      <c r="TID680" s="70" t="s">
        <v>1206</v>
      </c>
      <c r="TIE680" s="312" t="s">
        <v>1851</v>
      </c>
      <c r="TIF680" s="319">
        <v>7.23</v>
      </c>
      <c r="TIG680" s="319"/>
      <c r="TIH680" s="319"/>
      <c r="TII680" s="319"/>
      <c r="TIJ680" s="17"/>
      <c r="TIK680" s="144"/>
      <c r="TIL680" s="15"/>
      <c r="TIM680" s="319"/>
      <c r="TIN680" s="118"/>
      <c r="TIO680" s="81"/>
      <c r="TIP680" s="118"/>
      <c r="TIQ680" s="283"/>
      <c r="TIR680" s="155"/>
      <c r="TIS680" s="321" t="s">
        <v>1853</v>
      </c>
      <c r="TIT680" s="70" t="s">
        <v>1206</v>
      </c>
      <c r="TIU680" s="312" t="s">
        <v>1851</v>
      </c>
      <c r="TIV680" s="319">
        <v>7.23</v>
      </c>
      <c r="TIW680" s="319"/>
      <c r="TIX680" s="319"/>
      <c r="TIY680" s="319"/>
      <c r="TIZ680" s="17"/>
      <c r="TJA680" s="144"/>
      <c r="TJB680" s="15"/>
      <c r="TJC680" s="319"/>
      <c r="TJD680" s="118"/>
      <c r="TJE680" s="81"/>
      <c r="TJF680" s="118"/>
      <c r="TJG680" s="283"/>
      <c r="TJH680" s="155"/>
      <c r="TJI680" s="321" t="s">
        <v>1853</v>
      </c>
      <c r="TJJ680" s="70" t="s">
        <v>1206</v>
      </c>
      <c r="TJK680" s="312" t="s">
        <v>1851</v>
      </c>
      <c r="TJL680" s="319">
        <v>7.23</v>
      </c>
      <c r="TJM680" s="319"/>
      <c r="TJN680" s="319"/>
      <c r="TJO680" s="319"/>
      <c r="TJP680" s="17"/>
      <c r="TJQ680" s="144"/>
      <c r="TJR680" s="15"/>
      <c r="TJS680" s="319"/>
      <c r="TJT680" s="118"/>
      <c r="TJU680" s="81"/>
      <c r="TJV680" s="118"/>
      <c r="TJW680" s="283"/>
      <c r="TJX680" s="155"/>
      <c r="TJY680" s="321" t="s">
        <v>1853</v>
      </c>
      <c r="TJZ680" s="70" t="s">
        <v>1206</v>
      </c>
      <c r="TKA680" s="312" t="s">
        <v>1851</v>
      </c>
      <c r="TKB680" s="319">
        <v>7.23</v>
      </c>
      <c r="TKC680" s="319"/>
      <c r="TKD680" s="319"/>
      <c r="TKE680" s="319"/>
      <c r="TKF680" s="17"/>
      <c r="TKG680" s="144"/>
      <c r="TKH680" s="15"/>
      <c r="TKI680" s="319"/>
      <c r="TKJ680" s="118"/>
      <c r="TKK680" s="81"/>
      <c r="TKL680" s="118"/>
      <c r="TKM680" s="283"/>
      <c r="TKN680" s="155"/>
      <c r="TKO680" s="321" t="s">
        <v>1853</v>
      </c>
      <c r="TKP680" s="70" t="s">
        <v>1206</v>
      </c>
      <c r="TKQ680" s="312" t="s">
        <v>1851</v>
      </c>
      <c r="TKR680" s="319">
        <v>7.23</v>
      </c>
      <c r="TKS680" s="319"/>
      <c r="TKT680" s="319"/>
      <c r="TKU680" s="319"/>
      <c r="TKV680" s="17"/>
      <c r="TKW680" s="144"/>
      <c r="TKX680" s="15"/>
      <c r="TKY680" s="319"/>
      <c r="TKZ680" s="118"/>
      <c r="TLA680" s="81"/>
      <c r="TLB680" s="118"/>
      <c r="TLC680" s="283"/>
      <c r="TLD680" s="155"/>
      <c r="TLE680" s="321" t="s">
        <v>1853</v>
      </c>
      <c r="TLF680" s="70" t="s">
        <v>1206</v>
      </c>
      <c r="TLG680" s="312" t="s">
        <v>1851</v>
      </c>
      <c r="TLH680" s="319">
        <v>7.23</v>
      </c>
      <c r="TLI680" s="319"/>
      <c r="TLJ680" s="319"/>
      <c r="TLK680" s="319"/>
      <c r="TLL680" s="17"/>
      <c r="TLM680" s="144"/>
      <c r="TLN680" s="15"/>
      <c r="TLO680" s="319"/>
      <c r="TLP680" s="118"/>
      <c r="TLQ680" s="81"/>
      <c r="TLR680" s="118"/>
      <c r="TLS680" s="283"/>
      <c r="TLT680" s="155"/>
      <c r="TLU680" s="321" t="s">
        <v>1853</v>
      </c>
      <c r="TLV680" s="70" t="s">
        <v>1206</v>
      </c>
      <c r="TLW680" s="312" t="s">
        <v>1851</v>
      </c>
      <c r="TLX680" s="319">
        <v>7.23</v>
      </c>
      <c r="TLY680" s="319"/>
      <c r="TLZ680" s="319"/>
      <c r="TMA680" s="319"/>
      <c r="TMB680" s="17"/>
      <c r="TMC680" s="144"/>
      <c r="TMD680" s="15"/>
      <c r="TME680" s="319"/>
      <c r="TMF680" s="118"/>
      <c r="TMG680" s="81"/>
      <c r="TMH680" s="118"/>
      <c r="TMI680" s="283"/>
      <c r="TMJ680" s="155"/>
      <c r="TMK680" s="321" t="s">
        <v>1853</v>
      </c>
      <c r="TML680" s="70" t="s">
        <v>1206</v>
      </c>
      <c r="TMM680" s="312" t="s">
        <v>1851</v>
      </c>
      <c r="TMN680" s="319">
        <v>7.23</v>
      </c>
      <c r="TMO680" s="319"/>
      <c r="TMP680" s="319"/>
      <c r="TMQ680" s="319"/>
      <c r="TMR680" s="17"/>
      <c r="TMS680" s="144"/>
      <c r="TMT680" s="15"/>
      <c r="TMU680" s="319"/>
      <c r="TMV680" s="118"/>
      <c r="TMW680" s="81"/>
      <c r="TMX680" s="118"/>
      <c r="TMY680" s="283"/>
      <c r="TMZ680" s="155"/>
      <c r="TNA680" s="321" t="s">
        <v>1853</v>
      </c>
      <c r="TNB680" s="70" t="s">
        <v>1206</v>
      </c>
      <c r="TNC680" s="312" t="s">
        <v>1851</v>
      </c>
      <c r="TND680" s="319">
        <v>7.23</v>
      </c>
      <c r="TNE680" s="319"/>
      <c r="TNF680" s="319"/>
      <c r="TNG680" s="319"/>
      <c r="TNH680" s="17"/>
      <c r="TNI680" s="144"/>
      <c r="TNJ680" s="15"/>
      <c r="TNK680" s="319"/>
      <c r="TNL680" s="118"/>
      <c r="TNM680" s="81"/>
      <c r="TNN680" s="118"/>
      <c r="TNO680" s="283"/>
      <c r="TNP680" s="155"/>
      <c r="TNQ680" s="321" t="s">
        <v>1853</v>
      </c>
      <c r="TNR680" s="70" t="s">
        <v>1206</v>
      </c>
      <c r="TNS680" s="312" t="s">
        <v>1851</v>
      </c>
      <c r="TNT680" s="319">
        <v>7.23</v>
      </c>
      <c r="TNU680" s="319"/>
      <c r="TNV680" s="319"/>
      <c r="TNW680" s="319"/>
      <c r="TNX680" s="17"/>
      <c r="TNY680" s="144"/>
      <c r="TNZ680" s="15"/>
      <c r="TOA680" s="319"/>
      <c r="TOB680" s="118"/>
      <c r="TOC680" s="81"/>
      <c r="TOD680" s="118"/>
      <c r="TOE680" s="283"/>
      <c r="TOF680" s="155"/>
      <c r="TOG680" s="321" t="s">
        <v>1853</v>
      </c>
      <c r="TOH680" s="70" t="s">
        <v>1206</v>
      </c>
      <c r="TOI680" s="312" t="s">
        <v>1851</v>
      </c>
      <c r="TOJ680" s="319">
        <v>7.23</v>
      </c>
      <c r="TOK680" s="319"/>
      <c r="TOL680" s="319"/>
      <c r="TOM680" s="319"/>
      <c r="TON680" s="17"/>
      <c r="TOO680" s="144"/>
      <c r="TOP680" s="15"/>
      <c r="TOQ680" s="319"/>
      <c r="TOR680" s="118"/>
      <c r="TOS680" s="81"/>
      <c r="TOT680" s="118"/>
      <c r="TOU680" s="283"/>
      <c r="TOV680" s="155"/>
      <c r="TOW680" s="321" t="s">
        <v>1853</v>
      </c>
      <c r="TOX680" s="70" t="s">
        <v>1206</v>
      </c>
      <c r="TOY680" s="312" t="s">
        <v>1851</v>
      </c>
      <c r="TOZ680" s="319">
        <v>7.23</v>
      </c>
      <c r="TPA680" s="319"/>
      <c r="TPB680" s="319"/>
      <c r="TPC680" s="319"/>
      <c r="TPD680" s="17"/>
      <c r="TPE680" s="144"/>
      <c r="TPF680" s="15"/>
      <c r="TPG680" s="319"/>
      <c r="TPH680" s="118"/>
      <c r="TPI680" s="81"/>
      <c r="TPJ680" s="118"/>
      <c r="TPK680" s="283"/>
      <c r="TPL680" s="155"/>
      <c r="TPM680" s="321" t="s">
        <v>1853</v>
      </c>
      <c r="TPN680" s="70" t="s">
        <v>1206</v>
      </c>
      <c r="TPO680" s="312" t="s">
        <v>1851</v>
      </c>
      <c r="TPP680" s="319">
        <v>7.23</v>
      </c>
      <c r="TPQ680" s="319"/>
      <c r="TPR680" s="319"/>
      <c r="TPS680" s="319"/>
      <c r="TPT680" s="17"/>
      <c r="TPU680" s="144"/>
      <c r="TPV680" s="15"/>
      <c r="TPW680" s="319"/>
      <c r="TPX680" s="118"/>
      <c r="TPY680" s="81"/>
      <c r="TPZ680" s="118"/>
      <c r="TQA680" s="283"/>
      <c r="TQB680" s="155"/>
      <c r="TQC680" s="321" t="s">
        <v>1853</v>
      </c>
      <c r="TQD680" s="70" t="s">
        <v>1206</v>
      </c>
      <c r="TQE680" s="312" t="s">
        <v>1851</v>
      </c>
      <c r="TQF680" s="319">
        <v>7.23</v>
      </c>
      <c r="TQG680" s="319"/>
      <c r="TQH680" s="319"/>
      <c r="TQI680" s="319"/>
      <c r="TQJ680" s="17"/>
      <c r="TQK680" s="144"/>
      <c r="TQL680" s="15"/>
      <c r="TQM680" s="319"/>
      <c r="TQN680" s="118"/>
      <c r="TQO680" s="81"/>
      <c r="TQP680" s="118"/>
      <c r="TQQ680" s="283"/>
      <c r="TQR680" s="155"/>
      <c r="TQS680" s="321" t="s">
        <v>1853</v>
      </c>
      <c r="TQT680" s="70" t="s">
        <v>1206</v>
      </c>
      <c r="TQU680" s="312" t="s">
        <v>1851</v>
      </c>
      <c r="TQV680" s="319">
        <v>7.23</v>
      </c>
      <c r="TQW680" s="319"/>
      <c r="TQX680" s="319"/>
      <c r="TQY680" s="319"/>
      <c r="TQZ680" s="17"/>
      <c r="TRA680" s="144"/>
      <c r="TRB680" s="15"/>
      <c r="TRC680" s="319"/>
      <c r="TRD680" s="118"/>
      <c r="TRE680" s="81"/>
      <c r="TRF680" s="118"/>
      <c r="TRG680" s="283"/>
      <c r="TRH680" s="155"/>
      <c r="TRI680" s="321" t="s">
        <v>1853</v>
      </c>
      <c r="TRJ680" s="70" t="s">
        <v>1206</v>
      </c>
      <c r="TRK680" s="312" t="s">
        <v>1851</v>
      </c>
      <c r="TRL680" s="319">
        <v>7.23</v>
      </c>
      <c r="TRM680" s="319"/>
      <c r="TRN680" s="319"/>
      <c r="TRO680" s="319"/>
      <c r="TRP680" s="17"/>
      <c r="TRQ680" s="144"/>
      <c r="TRR680" s="15"/>
      <c r="TRS680" s="319"/>
      <c r="TRT680" s="118"/>
      <c r="TRU680" s="81"/>
      <c r="TRV680" s="118"/>
      <c r="TRW680" s="283"/>
      <c r="TRX680" s="155"/>
      <c r="TRY680" s="321" t="s">
        <v>1853</v>
      </c>
      <c r="TRZ680" s="70" t="s">
        <v>1206</v>
      </c>
      <c r="TSA680" s="312" t="s">
        <v>1851</v>
      </c>
      <c r="TSB680" s="319">
        <v>7.23</v>
      </c>
      <c r="TSC680" s="319"/>
      <c r="TSD680" s="319"/>
      <c r="TSE680" s="319"/>
      <c r="TSF680" s="17"/>
      <c r="TSG680" s="144"/>
      <c r="TSH680" s="15"/>
      <c r="TSI680" s="319"/>
      <c r="TSJ680" s="118"/>
      <c r="TSK680" s="81"/>
      <c r="TSL680" s="118"/>
      <c r="TSM680" s="283"/>
      <c r="TSN680" s="155"/>
      <c r="TSO680" s="321" t="s">
        <v>1853</v>
      </c>
      <c r="TSP680" s="70" t="s">
        <v>1206</v>
      </c>
      <c r="TSQ680" s="312" t="s">
        <v>1851</v>
      </c>
      <c r="TSR680" s="319">
        <v>7.23</v>
      </c>
      <c r="TSS680" s="319"/>
      <c r="TST680" s="319"/>
      <c r="TSU680" s="319"/>
      <c r="TSV680" s="17"/>
      <c r="TSW680" s="144"/>
      <c r="TSX680" s="15"/>
      <c r="TSY680" s="319"/>
      <c r="TSZ680" s="118"/>
      <c r="TTA680" s="81"/>
      <c r="TTB680" s="118"/>
      <c r="TTC680" s="283"/>
      <c r="TTD680" s="155"/>
      <c r="TTE680" s="321" t="s">
        <v>1853</v>
      </c>
      <c r="TTF680" s="70" t="s">
        <v>1206</v>
      </c>
      <c r="TTG680" s="312" t="s">
        <v>1851</v>
      </c>
      <c r="TTH680" s="319">
        <v>7.23</v>
      </c>
      <c r="TTI680" s="319"/>
      <c r="TTJ680" s="319"/>
      <c r="TTK680" s="319"/>
      <c r="TTL680" s="17"/>
      <c r="TTM680" s="144"/>
      <c r="TTN680" s="15"/>
      <c r="TTO680" s="319"/>
      <c r="TTP680" s="118"/>
      <c r="TTQ680" s="81"/>
      <c r="TTR680" s="118"/>
      <c r="TTS680" s="283"/>
      <c r="TTT680" s="155"/>
      <c r="TTU680" s="321" t="s">
        <v>1853</v>
      </c>
      <c r="TTV680" s="70" t="s">
        <v>1206</v>
      </c>
      <c r="TTW680" s="312" t="s">
        <v>1851</v>
      </c>
      <c r="TTX680" s="319">
        <v>7.23</v>
      </c>
      <c r="TTY680" s="319"/>
      <c r="TTZ680" s="319"/>
      <c r="TUA680" s="319"/>
      <c r="TUB680" s="17"/>
      <c r="TUC680" s="144"/>
      <c r="TUD680" s="15"/>
      <c r="TUE680" s="319"/>
      <c r="TUF680" s="118"/>
      <c r="TUG680" s="81"/>
      <c r="TUH680" s="118"/>
      <c r="TUI680" s="283"/>
      <c r="TUJ680" s="155"/>
      <c r="TUK680" s="321" t="s">
        <v>1853</v>
      </c>
      <c r="TUL680" s="70" t="s">
        <v>1206</v>
      </c>
      <c r="TUM680" s="312" t="s">
        <v>1851</v>
      </c>
      <c r="TUN680" s="319">
        <v>7.23</v>
      </c>
      <c r="TUO680" s="319"/>
      <c r="TUP680" s="319"/>
      <c r="TUQ680" s="319"/>
      <c r="TUR680" s="17"/>
      <c r="TUS680" s="144"/>
      <c r="TUT680" s="15"/>
      <c r="TUU680" s="319"/>
      <c r="TUV680" s="118"/>
      <c r="TUW680" s="81"/>
      <c r="TUX680" s="118"/>
      <c r="TUY680" s="283"/>
      <c r="TUZ680" s="155"/>
      <c r="TVA680" s="321" t="s">
        <v>1853</v>
      </c>
      <c r="TVB680" s="70" t="s">
        <v>1206</v>
      </c>
      <c r="TVC680" s="312" t="s">
        <v>1851</v>
      </c>
      <c r="TVD680" s="319">
        <v>7.23</v>
      </c>
      <c r="TVE680" s="319"/>
      <c r="TVF680" s="319"/>
      <c r="TVG680" s="319"/>
      <c r="TVH680" s="17"/>
      <c r="TVI680" s="144"/>
      <c r="TVJ680" s="15"/>
      <c r="TVK680" s="319"/>
      <c r="TVL680" s="118"/>
      <c r="TVM680" s="81"/>
      <c r="TVN680" s="118"/>
      <c r="TVO680" s="283"/>
      <c r="TVP680" s="155"/>
      <c r="TVQ680" s="321" t="s">
        <v>1853</v>
      </c>
      <c r="TVR680" s="70" t="s">
        <v>1206</v>
      </c>
      <c r="TVS680" s="312" t="s">
        <v>1851</v>
      </c>
      <c r="TVT680" s="319">
        <v>7.23</v>
      </c>
      <c r="TVU680" s="319"/>
      <c r="TVV680" s="319"/>
      <c r="TVW680" s="319"/>
      <c r="TVX680" s="17"/>
      <c r="TVY680" s="144"/>
      <c r="TVZ680" s="15"/>
      <c r="TWA680" s="319"/>
      <c r="TWB680" s="118"/>
      <c r="TWC680" s="81"/>
      <c r="TWD680" s="118"/>
      <c r="TWE680" s="283"/>
      <c r="TWF680" s="155"/>
      <c r="TWG680" s="321" t="s">
        <v>1853</v>
      </c>
      <c r="TWH680" s="70" t="s">
        <v>1206</v>
      </c>
      <c r="TWI680" s="312" t="s">
        <v>1851</v>
      </c>
      <c r="TWJ680" s="319">
        <v>7.23</v>
      </c>
      <c r="TWK680" s="319"/>
      <c r="TWL680" s="319"/>
      <c r="TWM680" s="319"/>
      <c r="TWN680" s="17"/>
      <c r="TWO680" s="144"/>
      <c r="TWP680" s="15"/>
      <c r="TWQ680" s="319"/>
      <c r="TWR680" s="118"/>
      <c r="TWS680" s="81"/>
      <c r="TWT680" s="118"/>
      <c r="TWU680" s="283"/>
      <c r="TWV680" s="155"/>
      <c r="TWW680" s="321" t="s">
        <v>1853</v>
      </c>
      <c r="TWX680" s="70" t="s">
        <v>1206</v>
      </c>
      <c r="TWY680" s="312" t="s">
        <v>1851</v>
      </c>
      <c r="TWZ680" s="319">
        <v>7.23</v>
      </c>
      <c r="TXA680" s="319"/>
      <c r="TXB680" s="319"/>
      <c r="TXC680" s="319"/>
      <c r="TXD680" s="17"/>
      <c r="TXE680" s="144"/>
      <c r="TXF680" s="15"/>
      <c r="TXG680" s="319"/>
      <c r="TXH680" s="118"/>
      <c r="TXI680" s="81"/>
      <c r="TXJ680" s="118"/>
      <c r="TXK680" s="283"/>
      <c r="TXL680" s="155"/>
      <c r="TXM680" s="321" t="s">
        <v>1853</v>
      </c>
      <c r="TXN680" s="70" t="s">
        <v>1206</v>
      </c>
      <c r="TXO680" s="312" t="s">
        <v>1851</v>
      </c>
      <c r="TXP680" s="319">
        <v>7.23</v>
      </c>
      <c r="TXQ680" s="319"/>
      <c r="TXR680" s="319"/>
      <c r="TXS680" s="319"/>
      <c r="TXT680" s="17"/>
      <c r="TXU680" s="144"/>
      <c r="TXV680" s="15"/>
      <c r="TXW680" s="319"/>
      <c r="TXX680" s="118"/>
      <c r="TXY680" s="81"/>
      <c r="TXZ680" s="118"/>
      <c r="TYA680" s="283"/>
      <c r="TYB680" s="155"/>
      <c r="TYC680" s="321" t="s">
        <v>1853</v>
      </c>
      <c r="TYD680" s="70" t="s">
        <v>1206</v>
      </c>
      <c r="TYE680" s="312" t="s">
        <v>1851</v>
      </c>
      <c r="TYF680" s="319">
        <v>7.23</v>
      </c>
      <c r="TYG680" s="319"/>
      <c r="TYH680" s="319"/>
      <c r="TYI680" s="319"/>
      <c r="TYJ680" s="17"/>
      <c r="TYK680" s="144"/>
      <c r="TYL680" s="15"/>
      <c r="TYM680" s="319"/>
      <c r="TYN680" s="118"/>
      <c r="TYO680" s="81"/>
      <c r="TYP680" s="118"/>
      <c r="TYQ680" s="283"/>
      <c r="TYR680" s="155"/>
      <c r="TYS680" s="321" t="s">
        <v>1853</v>
      </c>
      <c r="TYT680" s="70" t="s">
        <v>1206</v>
      </c>
      <c r="TYU680" s="312" t="s">
        <v>1851</v>
      </c>
      <c r="TYV680" s="319">
        <v>7.23</v>
      </c>
      <c r="TYW680" s="319"/>
      <c r="TYX680" s="319"/>
      <c r="TYY680" s="319"/>
      <c r="TYZ680" s="17"/>
      <c r="TZA680" s="144"/>
      <c r="TZB680" s="15"/>
      <c r="TZC680" s="319"/>
      <c r="TZD680" s="118"/>
      <c r="TZE680" s="81"/>
      <c r="TZF680" s="118"/>
      <c r="TZG680" s="283"/>
      <c r="TZH680" s="155"/>
      <c r="TZI680" s="321" t="s">
        <v>1853</v>
      </c>
      <c r="TZJ680" s="70" t="s">
        <v>1206</v>
      </c>
      <c r="TZK680" s="312" t="s">
        <v>1851</v>
      </c>
      <c r="TZL680" s="319">
        <v>7.23</v>
      </c>
      <c r="TZM680" s="319"/>
      <c r="TZN680" s="319"/>
      <c r="TZO680" s="319"/>
      <c r="TZP680" s="17"/>
      <c r="TZQ680" s="144"/>
      <c r="TZR680" s="15"/>
      <c r="TZS680" s="319"/>
      <c r="TZT680" s="118"/>
      <c r="TZU680" s="81"/>
      <c r="TZV680" s="118"/>
      <c r="TZW680" s="283"/>
      <c r="TZX680" s="155"/>
      <c r="TZY680" s="321" t="s">
        <v>1853</v>
      </c>
      <c r="TZZ680" s="70" t="s">
        <v>1206</v>
      </c>
      <c r="UAA680" s="312" t="s">
        <v>1851</v>
      </c>
      <c r="UAB680" s="319">
        <v>7.23</v>
      </c>
      <c r="UAC680" s="319"/>
      <c r="UAD680" s="319"/>
      <c r="UAE680" s="319"/>
      <c r="UAF680" s="17"/>
      <c r="UAG680" s="144"/>
      <c r="UAH680" s="15"/>
      <c r="UAI680" s="319"/>
      <c r="UAJ680" s="118"/>
      <c r="UAK680" s="81"/>
      <c r="UAL680" s="118"/>
      <c r="UAM680" s="283"/>
      <c r="UAN680" s="155"/>
      <c r="UAO680" s="321" t="s">
        <v>1853</v>
      </c>
      <c r="UAP680" s="70" t="s">
        <v>1206</v>
      </c>
      <c r="UAQ680" s="312" t="s">
        <v>1851</v>
      </c>
      <c r="UAR680" s="319">
        <v>7.23</v>
      </c>
      <c r="UAS680" s="319"/>
      <c r="UAT680" s="319"/>
      <c r="UAU680" s="319"/>
      <c r="UAV680" s="17"/>
      <c r="UAW680" s="144"/>
      <c r="UAX680" s="15"/>
      <c r="UAY680" s="319"/>
      <c r="UAZ680" s="118"/>
      <c r="UBA680" s="81"/>
      <c r="UBB680" s="118"/>
      <c r="UBC680" s="283"/>
      <c r="UBD680" s="155"/>
      <c r="UBE680" s="321" t="s">
        <v>1853</v>
      </c>
      <c r="UBF680" s="70" t="s">
        <v>1206</v>
      </c>
      <c r="UBG680" s="312" t="s">
        <v>1851</v>
      </c>
      <c r="UBH680" s="319">
        <v>7.23</v>
      </c>
      <c r="UBI680" s="319"/>
      <c r="UBJ680" s="319"/>
      <c r="UBK680" s="319"/>
      <c r="UBL680" s="17"/>
      <c r="UBM680" s="144"/>
      <c r="UBN680" s="15"/>
      <c r="UBO680" s="319"/>
      <c r="UBP680" s="118"/>
      <c r="UBQ680" s="81"/>
      <c r="UBR680" s="118"/>
      <c r="UBS680" s="283"/>
      <c r="UBT680" s="155"/>
      <c r="UBU680" s="321" t="s">
        <v>1853</v>
      </c>
      <c r="UBV680" s="70" t="s">
        <v>1206</v>
      </c>
      <c r="UBW680" s="312" t="s">
        <v>1851</v>
      </c>
      <c r="UBX680" s="319">
        <v>7.23</v>
      </c>
      <c r="UBY680" s="319"/>
      <c r="UBZ680" s="319"/>
      <c r="UCA680" s="319"/>
      <c r="UCB680" s="17"/>
      <c r="UCC680" s="144"/>
      <c r="UCD680" s="15"/>
      <c r="UCE680" s="319"/>
      <c r="UCF680" s="118"/>
      <c r="UCG680" s="81"/>
      <c r="UCH680" s="118"/>
      <c r="UCI680" s="283"/>
      <c r="UCJ680" s="155"/>
      <c r="UCK680" s="321" t="s">
        <v>1853</v>
      </c>
      <c r="UCL680" s="70" t="s">
        <v>1206</v>
      </c>
      <c r="UCM680" s="312" t="s">
        <v>1851</v>
      </c>
      <c r="UCN680" s="319">
        <v>7.23</v>
      </c>
      <c r="UCO680" s="319"/>
      <c r="UCP680" s="319"/>
      <c r="UCQ680" s="319"/>
      <c r="UCR680" s="17"/>
      <c r="UCS680" s="144"/>
      <c r="UCT680" s="15"/>
      <c r="UCU680" s="319"/>
      <c r="UCV680" s="118"/>
      <c r="UCW680" s="81"/>
      <c r="UCX680" s="118"/>
      <c r="UCY680" s="283"/>
      <c r="UCZ680" s="155"/>
      <c r="UDA680" s="321" t="s">
        <v>1853</v>
      </c>
      <c r="UDB680" s="70" t="s">
        <v>1206</v>
      </c>
      <c r="UDC680" s="312" t="s">
        <v>1851</v>
      </c>
      <c r="UDD680" s="319">
        <v>7.23</v>
      </c>
      <c r="UDE680" s="319"/>
      <c r="UDF680" s="319"/>
      <c r="UDG680" s="319"/>
      <c r="UDH680" s="17"/>
      <c r="UDI680" s="144"/>
      <c r="UDJ680" s="15"/>
      <c r="UDK680" s="319"/>
      <c r="UDL680" s="118"/>
      <c r="UDM680" s="81"/>
      <c r="UDN680" s="118"/>
      <c r="UDO680" s="283"/>
      <c r="UDP680" s="155"/>
      <c r="UDQ680" s="321" t="s">
        <v>1853</v>
      </c>
      <c r="UDR680" s="70" t="s">
        <v>1206</v>
      </c>
      <c r="UDS680" s="312" t="s">
        <v>1851</v>
      </c>
      <c r="UDT680" s="319">
        <v>7.23</v>
      </c>
      <c r="UDU680" s="319"/>
      <c r="UDV680" s="319"/>
      <c r="UDW680" s="319"/>
      <c r="UDX680" s="17"/>
      <c r="UDY680" s="144"/>
      <c r="UDZ680" s="15"/>
      <c r="UEA680" s="319"/>
      <c r="UEB680" s="118"/>
      <c r="UEC680" s="81"/>
      <c r="UED680" s="118"/>
      <c r="UEE680" s="283"/>
      <c r="UEF680" s="155"/>
      <c r="UEG680" s="321" t="s">
        <v>1853</v>
      </c>
      <c r="UEH680" s="70" t="s">
        <v>1206</v>
      </c>
      <c r="UEI680" s="312" t="s">
        <v>1851</v>
      </c>
      <c r="UEJ680" s="319">
        <v>7.23</v>
      </c>
      <c r="UEK680" s="319"/>
      <c r="UEL680" s="319"/>
      <c r="UEM680" s="319"/>
      <c r="UEN680" s="17"/>
      <c r="UEO680" s="144"/>
      <c r="UEP680" s="15"/>
      <c r="UEQ680" s="319"/>
      <c r="UER680" s="118"/>
      <c r="UES680" s="81"/>
      <c r="UET680" s="118"/>
      <c r="UEU680" s="283"/>
      <c r="UEV680" s="155"/>
      <c r="UEW680" s="321" t="s">
        <v>1853</v>
      </c>
      <c r="UEX680" s="70" t="s">
        <v>1206</v>
      </c>
      <c r="UEY680" s="312" t="s">
        <v>1851</v>
      </c>
      <c r="UEZ680" s="319">
        <v>7.23</v>
      </c>
      <c r="UFA680" s="319"/>
      <c r="UFB680" s="319"/>
      <c r="UFC680" s="319"/>
      <c r="UFD680" s="17"/>
      <c r="UFE680" s="144"/>
      <c r="UFF680" s="15"/>
      <c r="UFG680" s="319"/>
      <c r="UFH680" s="118"/>
      <c r="UFI680" s="81"/>
      <c r="UFJ680" s="118"/>
      <c r="UFK680" s="283"/>
      <c r="UFL680" s="155"/>
      <c r="UFM680" s="321" t="s">
        <v>1853</v>
      </c>
      <c r="UFN680" s="70" t="s">
        <v>1206</v>
      </c>
      <c r="UFO680" s="312" t="s">
        <v>1851</v>
      </c>
      <c r="UFP680" s="319">
        <v>7.23</v>
      </c>
      <c r="UFQ680" s="319"/>
      <c r="UFR680" s="319"/>
      <c r="UFS680" s="319"/>
      <c r="UFT680" s="17"/>
      <c r="UFU680" s="144"/>
      <c r="UFV680" s="15"/>
      <c r="UFW680" s="319"/>
      <c r="UFX680" s="118"/>
      <c r="UFY680" s="81"/>
      <c r="UFZ680" s="118"/>
      <c r="UGA680" s="283"/>
      <c r="UGB680" s="155"/>
      <c r="UGC680" s="321" t="s">
        <v>1853</v>
      </c>
      <c r="UGD680" s="70" t="s">
        <v>1206</v>
      </c>
      <c r="UGE680" s="312" t="s">
        <v>1851</v>
      </c>
      <c r="UGF680" s="319">
        <v>7.23</v>
      </c>
      <c r="UGG680" s="319"/>
      <c r="UGH680" s="319"/>
      <c r="UGI680" s="319"/>
      <c r="UGJ680" s="17"/>
      <c r="UGK680" s="144"/>
      <c r="UGL680" s="15"/>
      <c r="UGM680" s="319"/>
      <c r="UGN680" s="118"/>
      <c r="UGO680" s="81"/>
      <c r="UGP680" s="118"/>
      <c r="UGQ680" s="283"/>
      <c r="UGR680" s="155"/>
      <c r="UGS680" s="321" t="s">
        <v>1853</v>
      </c>
      <c r="UGT680" s="70" t="s">
        <v>1206</v>
      </c>
      <c r="UGU680" s="312" t="s">
        <v>1851</v>
      </c>
      <c r="UGV680" s="319">
        <v>7.23</v>
      </c>
      <c r="UGW680" s="319"/>
      <c r="UGX680" s="319"/>
      <c r="UGY680" s="319"/>
      <c r="UGZ680" s="17"/>
      <c r="UHA680" s="144"/>
      <c r="UHB680" s="15"/>
      <c r="UHC680" s="319"/>
      <c r="UHD680" s="118"/>
      <c r="UHE680" s="81"/>
      <c r="UHF680" s="118"/>
      <c r="UHG680" s="283"/>
      <c r="UHH680" s="155"/>
      <c r="UHI680" s="321" t="s">
        <v>1853</v>
      </c>
      <c r="UHJ680" s="70" t="s">
        <v>1206</v>
      </c>
      <c r="UHK680" s="312" t="s">
        <v>1851</v>
      </c>
      <c r="UHL680" s="319">
        <v>7.23</v>
      </c>
      <c r="UHM680" s="319"/>
      <c r="UHN680" s="319"/>
      <c r="UHO680" s="319"/>
      <c r="UHP680" s="17"/>
      <c r="UHQ680" s="144"/>
      <c r="UHR680" s="15"/>
      <c r="UHS680" s="319"/>
      <c r="UHT680" s="118"/>
      <c r="UHU680" s="81"/>
      <c r="UHV680" s="118"/>
      <c r="UHW680" s="283"/>
      <c r="UHX680" s="155"/>
      <c r="UHY680" s="321" t="s">
        <v>1853</v>
      </c>
      <c r="UHZ680" s="70" t="s">
        <v>1206</v>
      </c>
      <c r="UIA680" s="312" t="s">
        <v>1851</v>
      </c>
      <c r="UIB680" s="319">
        <v>7.23</v>
      </c>
      <c r="UIC680" s="319"/>
      <c r="UID680" s="319"/>
      <c r="UIE680" s="319"/>
      <c r="UIF680" s="17"/>
      <c r="UIG680" s="144"/>
      <c r="UIH680" s="15"/>
      <c r="UII680" s="319"/>
      <c r="UIJ680" s="118"/>
      <c r="UIK680" s="81"/>
      <c r="UIL680" s="118"/>
      <c r="UIM680" s="283"/>
      <c r="UIN680" s="155"/>
      <c r="UIO680" s="321" t="s">
        <v>1853</v>
      </c>
      <c r="UIP680" s="70" t="s">
        <v>1206</v>
      </c>
      <c r="UIQ680" s="312" t="s">
        <v>1851</v>
      </c>
      <c r="UIR680" s="319">
        <v>7.23</v>
      </c>
      <c r="UIS680" s="319"/>
      <c r="UIT680" s="319"/>
      <c r="UIU680" s="319"/>
      <c r="UIV680" s="17"/>
      <c r="UIW680" s="144"/>
      <c r="UIX680" s="15"/>
      <c r="UIY680" s="319"/>
      <c r="UIZ680" s="118"/>
      <c r="UJA680" s="81"/>
      <c r="UJB680" s="118"/>
      <c r="UJC680" s="283"/>
      <c r="UJD680" s="155"/>
      <c r="UJE680" s="321" t="s">
        <v>1853</v>
      </c>
      <c r="UJF680" s="70" t="s">
        <v>1206</v>
      </c>
      <c r="UJG680" s="312" t="s">
        <v>1851</v>
      </c>
      <c r="UJH680" s="319">
        <v>7.23</v>
      </c>
      <c r="UJI680" s="319"/>
      <c r="UJJ680" s="319"/>
      <c r="UJK680" s="319"/>
      <c r="UJL680" s="17"/>
      <c r="UJM680" s="144"/>
      <c r="UJN680" s="15"/>
      <c r="UJO680" s="319"/>
      <c r="UJP680" s="118"/>
      <c r="UJQ680" s="81"/>
      <c r="UJR680" s="118"/>
      <c r="UJS680" s="283"/>
      <c r="UJT680" s="155"/>
      <c r="UJU680" s="321" t="s">
        <v>1853</v>
      </c>
      <c r="UJV680" s="70" t="s">
        <v>1206</v>
      </c>
      <c r="UJW680" s="312" t="s">
        <v>1851</v>
      </c>
      <c r="UJX680" s="319">
        <v>7.23</v>
      </c>
      <c r="UJY680" s="319"/>
      <c r="UJZ680" s="319"/>
      <c r="UKA680" s="319"/>
      <c r="UKB680" s="17"/>
      <c r="UKC680" s="144"/>
      <c r="UKD680" s="15"/>
      <c r="UKE680" s="319"/>
      <c r="UKF680" s="118"/>
      <c r="UKG680" s="81"/>
      <c r="UKH680" s="118"/>
      <c r="UKI680" s="283"/>
      <c r="UKJ680" s="155"/>
      <c r="UKK680" s="321" t="s">
        <v>1853</v>
      </c>
      <c r="UKL680" s="70" t="s">
        <v>1206</v>
      </c>
      <c r="UKM680" s="312" t="s">
        <v>1851</v>
      </c>
      <c r="UKN680" s="319">
        <v>7.23</v>
      </c>
      <c r="UKO680" s="319"/>
      <c r="UKP680" s="319"/>
      <c r="UKQ680" s="319"/>
      <c r="UKR680" s="17"/>
      <c r="UKS680" s="144"/>
      <c r="UKT680" s="15"/>
      <c r="UKU680" s="319"/>
      <c r="UKV680" s="118"/>
      <c r="UKW680" s="81"/>
      <c r="UKX680" s="118"/>
      <c r="UKY680" s="283"/>
      <c r="UKZ680" s="155"/>
      <c r="ULA680" s="321" t="s">
        <v>1853</v>
      </c>
      <c r="ULB680" s="70" t="s">
        <v>1206</v>
      </c>
      <c r="ULC680" s="312" t="s">
        <v>1851</v>
      </c>
      <c r="ULD680" s="319">
        <v>7.23</v>
      </c>
      <c r="ULE680" s="319"/>
      <c r="ULF680" s="319"/>
      <c r="ULG680" s="319"/>
      <c r="ULH680" s="17"/>
      <c r="ULI680" s="144"/>
      <c r="ULJ680" s="15"/>
      <c r="ULK680" s="319"/>
      <c r="ULL680" s="118"/>
      <c r="ULM680" s="81"/>
      <c r="ULN680" s="118"/>
      <c r="ULO680" s="283"/>
      <c r="ULP680" s="155"/>
      <c r="ULQ680" s="321" t="s">
        <v>1853</v>
      </c>
      <c r="ULR680" s="70" t="s">
        <v>1206</v>
      </c>
      <c r="ULS680" s="312" t="s">
        <v>1851</v>
      </c>
      <c r="ULT680" s="319">
        <v>7.23</v>
      </c>
      <c r="ULU680" s="319"/>
      <c r="ULV680" s="319"/>
      <c r="ULW680" s="319"/>
      <c r="ULX680" s="17"/>
      <c r="ULY680" s="144"/>
      <c r="ULZ680" s="15"/>
      <c r="UMA680" s="319"/>
      <c r="UMB680" s="118"/>
      <c r="UMC680" s="81"/>
      <c r="UMD680" s="118"/>
      <c r="UME680" s="283"/>
      <c r="UMF680" s="155"/>
      <c r="UMG680" s="321" t="s">
        <v>1853</v>
      </c>
      <c r="UMH680" s="70" t="s">
        <v>1206</v>
      </c>
      <c r="UMI680" s="312" t="s">
        <v>1851</v>
      </c>
      <c r="UMJ680" s="319">
        <v>7.23</v>
      </c>
      <c r="UMK680" s="319"/>
      <c r="UML680" s="319"/>
      <c r="UMM680" s="319"/>
      <c r="UMN680" s="17"/>
      <c r="UMO680" s="144"/>
      <c r="UMP680" s="15"/>
      <c r="UMQ680" s="319"/>
      <c r="UMR680" s="118"/>
      <c r="UMS680" s="81"/>
      <c r="UMT680" s="118"/>
      <c r="UMU680" s="283"/>
      <c r="UMV680" s="155"/>
      <c r="UMW680" s="321" t="s">
        <v>1853</v>
      </c>
      <c r="UMX680" s="70" t="s">
        <v>1206</v>
      </c>
      <c r="UMY680" s="312" t="s">
        <v>1851</v>
      </c>
      <c r="UMZ680" s="319">
        <v>7.23</v>
      </c>
      <c r="UNA680" s="319"/>
      <c r="UNB680" s="319"/>
      <c r="UNC680" s="319"/>
      <c r="UND680" s="17"/>
      <c r="UNE680" s="144"/>
      <c r="UNF680" s="15"/>
      <c r="UNG680" s="319"/>
      <c r="UNH680" s="118"/>
      <c r="UNI680" s="81"/>
      <c r="UNJ680" s="118"/>
      <c r="UNK680" s="283"/>
      <c r="UNL680" s="155"/>
      <c r="UNM680" s="321" t="s">
        <v>1853</v>
      </c>
      <c r="UNN680" s="70" t="s">
        <v>1206</v>
      </c>
      <c r="UNO680" s="312" t="s">
        <v>1851</v>
      </c>
      <c r="UNP680" s="319">
        <v>7.23</v>
      </c>
      <c r="UNQ680" s="319"/>
      <c r="UNR680" s="319"/>
      <c r="UNS680" s="319"/>
      <c r="UNT680" s="17"/>
      <c r="UNU680" s="144"/>
      <c r="UNV680" s="15"/>
      <c r="UNW680" s="319"/>
      <c r="UNX680" s="118"/>
      <c r="UNY680" s="81"/>
      <c r="UNZ680" s="118"/>
      <c r="UOA680" s="283"/>
      <c r="UOB680" s="155"/>
      <c r="UOC680" s="321" t="s">
        <v>1853</v>
      </c>
      <c r="UOD680" s="70" t="s">
        <v>1206</v>
      </c>
      <c r="UOE680" s="312" t="s">
        <v>1851</v>
      </c>
      <c r="UOF680" s="319">
        <v>7.23</v>
      </c>
      <c r="UOG680" s="319"/>
      <c r="UOH680" s="319"/>
      <c r="UOI680" s="319"/>
      <c r="UOJ680" s="17"/>
      <c r="UOK680" s="144"/>
      <c r="UOL680" s="15"/>
      <c r="UOM680" s="319"/>
      <c r="UON680" s="118"/>
      <c r="UOO680" s="81"/>
      <c r="UOP680" s="118"/>
      <c r="UOQ680" s="283"/>
      <c r="UOR680" s="155"/>
      <c r="UOS680" s="321" t="s">
        <v>1853</v>
      </c>
      <c r="UOT680" s="70" t="s">
        <v>1206</v>
      </c>
      <c r="UOU680" s="312" t="s">
        <v>1851</v>
      </c>
      <c r="UOV680" s="319">
        <v>7.23</v>
      </c>
      <c r="UOW680" s="319"/>
      <c r="UOX680" s="319"/>
      <c r="UOY680" s="319"/>
      <c r="UOZ680" s="17"/>
      <c r="UPA680" s="144"/>
      <c r="UPB680" s="15"/>
      <c r="UPC680" s="319"/>
      <c r="UPD680" s="118"/>
      <c r="UPE680" s="81"/>
      <c r="UPF680" s="118"/>
      <c r="UPG680" s="283"/>
      <c r="UPH680" s="155"/>
      <c r="UPI680" s="321" t="s">
        <v>1853</v>
      </c>
      <c r="UPJ680" s="70" t="s">
        <v>1206</v>
      </c>
      <c r="UPK680" s="312" t="s">
        <v>1851</v>
      </c>
      <c r="UPL680" s="319">
        <v>7.23</v>
      </c>
      <c r="UPM680" s="319"/>
      <c r="UPN680" s="319"/>
      <c r="UPO680" s="319"/>
      <c r="UPP680" s="17"/>
      <c r="UPQ680" s="144"/>
      <c r="UPR680" s="15"/>
      <c r="UPS680" s="319"/>
      <c r="UPT680" s="118"/>
      <c r="UPU680" s="81"/>
      <c r="UPV680" s="118"/>
      <c r="UPW680" s="283"/>
      <c r="UPX680" s="155"/>
      <c r="UPY680" s="321" t="s">
        <v>1853</v>
      </c>
      <c r="UPZ680" s="70" t="s">
        <v>1206</v>
      </c>
      <c r="UQA680" s="312" t="s">
        <v>1851</v>
      </c>
      <c r="UQB680" s="319">
        <v>7.23</v>
      </c>
      <c r="UQC680" s="319"/>
      <c r="UQD680" s="319"/>
      <c r="UQE680" s="319"/>
      <c r="UQF680" s="17"/>
      <c r="UQG680" s="144"/>
      <c r="UQH680" s="15"/>
      <c r="UQI680" s="319"/>
      <c r="UQJ680" s="118"/>
      <c r="UQK680" s="81"/>
      <c r="UQL680" s="118"/>
      <c r="UQM680" s="283"/>
      <c r="UQN680" s="155"/>
      <c r="UQO680" s="321" t="s">
        <v>1853</v>
      </c>
      <c r="UQP680" s="70" t="s">
        <v>1206</v>
      </c>
      <c r="UQQ680" s="312" t="s">
        <v>1851</v>
      </c>
      <c r="UQR680" s="319">
        <v>7.23</v>
      </c>
      <c r="UQS680" s="319"/>
      <c r="UQT680" s="319"/>
      <c r="UQU680" s="319"/>
      <c r="UQV680" s="17"/>
      <c r="UQW680" s="144"/>
      <c r="UQX680" s="15"/>
      <c r="UQY680" s="319"/>
      <c r="UQZ680" s="118"/>
      <c r="URA680" s="81"/>
      <c r="URB680" s="118"/>
      <c r="URC680" s="283"/>
      <c r="URD680" s="155"/>
      <c r="URE680" s="321" t="s">
        <v>1853</v>
      </c>
      <c r="URF680" s="70" t="s">
        <v>1206</v>
      </c>
      <c r="URG680" s="312" t="s">
        <v>1851</v>
      </c>
      <c r="URH680" s="319">
        <v>7.23</v>
      </c>
      <c r="URI680" s="319"/>
      <c r="URJ680" s="319"/>
      <c r="URK680" s="319"/>
      <c r="URL680" s="17"/>
      <c r="URM680" s="144"/>
      <c r="URN680" s="15"/>
      <c r="URO680" s="319"/>
      <c r="URP680" s="118"/>
      <c r="URQ680" s="81"/>
      <c r="URR680" s="118"/>
      <c r="URS680" s="283"/>
      <c r="URT680" s="155"/>
      <c r="URU680" s="321" t="s">
        <v>1853</v>
      </c>
      <c r="URV680" s="70" t="s">
        <v>1206</v>
      </c>
      <c r="URW680" s="312" t="s">
        <v>1851</v>
      </c>
      <c r="URX680" s="319">
        <v>7.23</v>
      </c>
      <c r="URY680" s="319"/>
      <c r="URZ680" s="319"/>
      <c r="USA680" s="319"/>
      <c r="USB680" s="17"/>
      <c r="USC680" s="144"/>
      <c r="USD680" s="15"/>
      <c r="USE680" s="319"/>
      <c r="USF680" s="118"/>
      <c r="USG680" s="81"/>
      <c r="USH680" s="118"/>
      <c r="USI680" s="283"/>
      <c r="USJ680" s="155"/>
      <c r="USK680" s="321" t="s">
        <v>1853</v>
      </c>
      <c r="USL680" s="70" t="s">
        <v>1206</v>
      </c>
      <c r="USM680" s="312" t="s">
        <v>1851</v>
      </c>
      <c r="USN680" s="319">
        <v>7.23</v>
      </c>
      <c r="USO680" s="319"/>
      <c r="USP680" s="319"/>
      <c r="USQ680" s="319"/>
      <c r="USR680" s="17"/>
      <c r="USS680" s="144"/>
      <c r="UST680" s="15"/>
      <c r="USU680" s="319"/>
      <c r="USV680" s="118"/>
      <c r="USW680" s="81"/>
      <c r="USX680" s="118"/>
      <c r="USY680" s="283"/>
      <c r="USZ680" s="155"/>
      <c r="UTA680" s="321" t="s">
        <v>1853</v>
      </c>
      <c r="UTB680" s="70" t="s">
        <v>1206</v>
      </c>
      <c r="UTC680" s="312" t="s">
        <v>1851</v>
      </c>
      <c r="UTD680" s="319">
        <v>7.23</v>
      </c>
      <c r="UTE680" s="319"/>
      <c r="UTF680" s="319"/>
      <c r="UTG680" s="319"/>
      <c r="UTH680" s="17"/>
      <c r="UTI680" s="144"/>
      <c r="UTJ680" s="15"/>
      <c r="UTK680" s="319"/>
      <c r="UTL680" s="118"/>
      <c r="UTM680" s="81"/>
      <c r="UTN680" s="118"/>
      <c r="UTO680" s="283"/>
      <c r="UTP680" s="155"/>
      <c r="UTQ680" s="321" t="s">
        <v>1853</v>
      </c>
      <c r="UTR680" s="70" t="s">
        <v>1206</v>
      </c>
      <c r="UTS680" s="312" t="s">
        <v>1851</v>
      </c>
      <c r="UTT680" s="319">
        <v>7.23</v>
      </c>
      <c r="UTU680" s="319"/>
      <c r="UTV680" s="319"/>
      <c r="UTW680" s="319"/>
      <c r="UTX680" s="17"/>
      <c r="UTY680" s="144"/>
      <c r="UTZ680" s="15"/>
      <c r="UUA680" s="319"/>
      <c r="UUB680" s="118"/>
      <c r="UUC680" s="81"/>
      <c r="UUD680" s="118"/>
      <c r="UUE680" s="283"/>
      <c r="UUF680" s="155"/>
      <c r="UUG680" s="321" t="s">
        <v>1853</v>
      </c>
      <c r="UUH680" s="70" t="s">
        <v>1206</v>
      </c>
      <c r="UUI680" s="312" t="s">
        <v>1851</v>
      </c>
      <c r="UUJ680" s="319">
        <v>7.23</v>
      </c>
      <c r="UUK680" s="319"/>
      <c r="UUL680" s="319"/>
      <c r="UUM680" s="319"/>
      <c r="UUN680" s="17"/>
      <c r="UUO680" s="144"/>
      <c r="UUP680" s="15"/>
      <c r="UUQ680" s="319"/>
      <c r="UUR680" s="118"/>
      <c r="UUS680" s="81"/>
      <c r="UUT680" s="118"/>
      <c r="UUU680" s="283"/>
      <c r="UUV680" s="155"/>
      <c r="UUW680" s="321" t="s">
        <v>1853</v>
      </c>
      <c r="UUX680" s="70" t="s">
        <v>1206</v>
      </c>
      <c r="UUY680" s="312" t="s">
        <v>1851</v>
      </c>
      <c r="UUZ680" s="319">
        <v>7.23</v>
      </c>
      <c r="UVA680" s="319"/>
      <c r="UVB680" s="319"/>
      <c r="UVC680" s="319"/>
      <c r="UVD680" s="17"/>
      <c r="UVE680" s="144"/>
      <c r="UVF680" s="15"/>
      <c r="UVG680" s="319"/>
      <c r="UVH680" s="118"/>
      <c r="UVI680" s="81"/>
      <c r="UVJ680" s="118"/>
      <c r="UVK680" s="283"/>
      <c r="UVL680" s="155"/>
      <c r="UVM680" s="321" t="s">
        <v>1853</v>
      </c>
      <c r="UVN680" s="70" t="s">
        <v>1206</v>
      </c>
      <c r="UVO680" s="312" t="s">
        <v>1851</v>
      </c>
      <c r="UVP680" s="319">
        <v>7.23</v>
      </c>
      <c r="UVQ680" s="319"/>
      <c r="UVR680" s="319"/>
      <c r="UVS680" s="319"/>
      <c r="UVT680" s="17"/>
      <c r="UVU680" s="144"/>
      <c r="UVV680" s="15"/>
      <c r="UVW680" s="319"/>
      <c r="UVX680" s="118"/>
      <c r="UVY680" s="81"/>
      <c r="UVZ680" s="118"/>
      <c r="UWA680" s="283"/>
      <c r="UWB680" s="155"/>
      <c r="UWC680" s="321" t="s">
        <v>1853</v>
      </c>
      <c r="UWD680" s="70" t="s">
        <v>1206</v>
      </c>
      <c r="UWE680" s="312" t="s">
        <v>1851</v>
      </c>
      <c r="UWF680" s="319">
        <v>7.23</v>
      </c>
      <c r="UWG680" s="319"/>
      <c r="UWH680" s="319"/>
      <c r="UWI680" s="319"/>
      <c r="UWJ680" s="17"/>
      <c r="UWK680" s="144"/>
      <c r="UWL680" s="15"/>
      <c r="UWM680" s="319"/>
      <c r="UWN680" s="118"/>
      <c r="UWO680" s="81"/>
      <c r="UWP680" s="118"/>
      <c r="UWQ680" s="283"/>
      <c r="UWR680" s="155"/>
      <c r="UWS680" s="321" t="s">
        <v>1853</v>
      </c>
      <c r="UWT680" s="70" t="s">
        <v>1206</v>
      </c>
      <c r="UWU680" s="312" t="s">
        <v>1851</v>
      </c>
      <c r="UWV680" s="319">
        <v>7.23</v>
      </c>
      <c r="UWW680" s="319"/>
      <c r="UWX680" s="319"/>
      <c r="UWY680" s="319"/>
      <c r="UWZ680" s="17"/>
      <c r="UXA680" s="144"/>
      <c r="UXB680" s="15"/>
      <c r="UXC680" s="319"/>
      <c r="UXD680" s="118"/>
      <c r="UXE680" s="81"/>
      <c r="UXF680" s="118"/>
      <c r="UXG680" s="283"/>
      <c r="UXH680" s="155"/>
      <c r="UXI680" s="321" t="s">
        <v>1853</v>
      </c>
      <c r="UXJ680" s="70" t="s">
        <v>1206</v>
      </c>
      <c r="UXK680" s="312" t="s">
        <v>1851</v>
      </c>
      <c r="UXL680" s="319">
        <v>7.23</v>
      </c>
      <c r="UXM680" s="319"/>
      <c r="UXN680" s="319"/>
      <c r="UXO680" s="319"/>
      <c r="UXP680" s="17"/>
      <c r="UXQ680" s="144"/>
      <c r="UXR680" s="15"/>
      <c r="UXS680" s="319"/>
      <c r="UXT680" s="118"/>
      <c r="UXU680" s="81"/>
      <c r="UXV680" s="118"/>
      <c r="UXW680" s="283"/>
      <c r="UXX680" s="155"/>
      <c r="UXY680" s="321" t="s">
        <v>1853</v>
      </c>
      <c r="UXZ680" s="70" t="s">
        <v>1206</v>
      </c>
      <c r="UYA680" s="312" t="s">
        <v>1851</v>
      </c>
      <c r="UYB680" s="319">
        <v>7.23</v>
      </c>
      <c r="UYC680" s="319"/>
      <c r="UYD680" s="319"/>
      <c r="UYE680" s="319"/>
      <c r="UYF680" s="17"/>
      <c r="UYG680" s="144"/>
      <c r="UYH680" s="15"/>
      <c r="UYI680" s="319"/>
      <c r="UYJ680" s="118"/>
      <c r="UYK680" s="81"/>
      <c r="UYL680" s="118"/>
      <c r="UYM680" s="283"/>
      <c r="UYN680" s="155"/>
      <c r="UYO680" s="321" t="s">
        <v>1853</v>
      </c>
      <c r="UYP680" s="70" t="s">
        <v>1206</v>
      </c>
      <c r="UYQ680" s="312" t="s">
        <v>1851</v>
      </c>
      <c r="UYR680" s="319">
        <v>7.23</v>
      </c>
      <c r="UYS680" s="319"/>
      <c r="UYT680" s="319"/>
      <c r="UYU680" s="319"/>
      <c r="UYV680" s="17"/>
      <c r="UYW680" s="144"/>
      <c r="UYX680" s="15"/>
      <c r="UYY680" s="319"/>
      <c r="UYZ680" s="118"/>
      <c r="UZA680" s="81"/>
      <c r="UZB680" s="118"/>
      <c r="UZC680" s="283"/>
      <c r="UZD680" s="155"/>
      <c r="UZE680" s="321" t="s">
        <v>1853</v>
      </c>
      <c r="UZF680" s="70" t="s">
        <v>1206</v>
      </c>
      <c r="UZG680" s="312" t="s">
        <v>1851</v>
      </c>
      <c r="UZH680" s="319">
        <v>7.23</v>
      </c>
      <c r="UZI680" s="319"/>
      <c r="UZJ680" s="319"/>
      <c r="UZK680" s="319"/>
      <c r="UZL680" s="17"/>
      <c r="UZM680" s="144"/>
      <c r="UZN680" s="15"/>
      <c r="UZO680" s="319"/>
      <c r="UZP680" s="118"/>
      <c r="UZQ680" s="81"/>
      <c r="UZR680" s="118"/>
      <c r="UZS680" s="283"/>
      <c r="UZT680" s="155"/>
      <c r="UZU680" s="321" t="s">
        <v>1853</v>
      </c>
      <c r="UZV680" s="70" t="s">
        <v>1206</v>
      </c>
      <c r="UZW680" s="312" t="s">
        <v>1851</v>
      </c>
      <c r="UZX680" s="319">
        <v>7.23</v>
      </c>
      <c r="UZY680" s="319"/>
      <c r="UZZ680" s="319"/>
      <c r="VAA680" s="319"/>
      <c r="VAB680" s="17"/>
      <c r="VAC680" s="144"/>
      <c r="VAD680" s="15"/>
      <c r="VAE680" s="319"/>
      <c r="VAF680" s="118"/>
      <c r="VAG680" s="81"/>
      <c r="VAH680" s="118"/>
      <c r="VAI680" s="283"/>
      <c r="VAJ680" s="155"/>
      <c r="VAK680" s="321" t="s">
        <v>1853</v>
      </c>
      <c r="VAL680" s="70" t="s">
        <v>1206</v>
      </c>
      <c r="VAM680" s="312" t="s">
        <v>1851</v>
      </c>
      <c r="VAN680" s="319">
        <v>7.23</v>
      </c>
      <c r="VAO680" s="319"/>
      <c r="VAP680" s="319"/>
      <c r="VAQ680" s="319"/>
      <c r="VAR680" s="17"/>
      <c r="VAS680" s="144"/>
      <c r="VAT680" s="15"/>
      <c r="VAU680" s="319"/>
      <c r="VAV680" s="118"/>
      <c r="VAW680" s="81"/>
      <c r="VAX680" s="118"/>
      <c r="VAY680" s="283"/>
      <c r="VAZ680" s="155"/>
      <c r="VBA680" s="321" t="s">
        <v>1853</v>
      </c>
      <c r="VBB680" s="70" t="s">
        <v>1206</v>
      </c>
      <c r="VBC680" s="312" t="s">
        <v>1851</v>
      </c>
      <c r="VBD680" s="319">
        <v>7.23</v>
      </c>
      <c r="VBE680" s="319"/>
      <c r="VBF680" s="319"/>
      <c r="VBG680" s="319"/>
      <c r="VBH680" s="17"/>
      <c r="VBI680" s="144"/>
      <c r="VBJ680" s="15"/>
      <c r="VBK680" s="319"/>
      <c r="VBL680" s="118"/>
      <c r="VBM680" s="81"/>
      <c r="VBN680" s="118"/>
      <c r="VBO680" s="283"/>
      <c r="VBP680" s="155"/>
      <c r="VBQ680" s="321" t="s">
        <v>1853</v>
      </c>
      <c r="VBR680" s="70" t="s">
        <v>1206</v>
      </c>
      <c r="VBS680" s="312" t="s">
        <v>1851</v>
      </c>
      <c r="VBT680" s="319">
        <v>7.23</v>
      </c>
      <c r="VBU680" s="319"/>
      <c r="VBV680" s="319"/>
      <c r="VBW680" s="319"/>
      <c r="VBX680" s="17"/>
      <c r="VBY680" s="144"/>
      <c r="VBZ680" s="15"/>
      <c r="VCA680" s="319"/>
      <c r="VCB680" s="118"/>
      <c r="VCC680" s="81"/>
      <c r="VCD680" s="118"/>
      <c r="VCE680" s="283"/>
      <c r="VCF680" s="155"/>
      <c r="VCG680" s="321" t="s">
        <v>1853</v>
      </c>
      <c r="VCH680" s="70" t="s">
        <v>1206</v>
      </c>
      <c r="VCI680" s="312" t="s">
        <v>1851</v>
      </c>
      <c r="VCJ680" s="319">
        <v>7.23</v>
      </c>
      <c r="VCK680" s="319"/>
      <c r="VCL680" s="319"/>
      <c r="VCM680" s="319"/>
      <c r="VCN680" s="17"/>
      <c r="VCO680" s="144"/>
      <c r="VCP680" s="15"/>
      <c r="VCQ680" s="319"/>
      <c r="VCR680" s="118"/>
      <c r="VCS680" s="81"/>
      <c r="VCT680" s="118"/>
      <c r="VCU680" s="283"/>
      <c r="VCV680" s="155"/>
      <c r="VCW680" s="321" t="s">
        <v>1853</v>
      </c>
      <c r="VCX680" s="70" t="s">
        <v>1206</v>
      </c>
      <c r="VCY680" s="312" t="s">
        <v>1851</v>
      </c>
      <c r="VCZ680" s="319">
        <v>7.23</v>
      </c>
      <c r="VDA680" s="319"/>
      <c r="VDB680" s="319"/>
      <c r="VDC680" s="319"/>
      <c r="VDD680" s="17"/>
      <c r="VDE680" s="144"/>
      <c r="VDF680" s="15"/>
      <c r="VDG680" s="319"/>
      <c r="VDH680" s="118"/>
      <c r="VDI680" s="81"/>
      <c r="VDJ680" s="118"/>
      <c r="VDK680" s="283"/>
      <c r="VDL680" s="155"/>
      <c r="VDM680" s="321" t="s">
        <v>1853</v>
      </c>
      <c r="VDN680" s="70" t="s">
        <v>1206</v>
      </c>
      <c r="VDO680" s="312" t="s">
        <v>1851</v>
      </c>
      <c r="VDP680" s="319">
        <v>7.23</v>
      </c>
      <c r="VDQ680" s="319"/>
      <c r="VDR680" s="319"/>
      <c r="VDS680" s="319"/>
      <c r="VDT680" s="17"/>
      <c r="VDU680" s="144"/>
      <c r="VDV680" s="15"/>
      <c r="VDW680" s="319"/>
      <c r="VDX680" s="118"/>
      <c r="VDY680" s="81"/>
      <c r="VDZ680" s="118"/>
      <c r="VEA680" s="283"/>
      <c r="VEB680" s="155"/>
      <c r="VEC680" s="321" t="s">
        <v>1853</v>
      </c>
      <c r="VED680" s="70" t="s">
        <v>1206</v>
      </c>
      <c r="VEE680" s="312" t="s">
        <v>1851</v>
      </c>
      <c r="VEF680" s="319">
        <v>7.23</v>
      </c>
      <c r="VEG680" s="319"/>
      <c r="VEH680" s="319"/>
      <c r="VEI680" s="319"/>
      <c r="VEJ680" s="17"/>
      <c r="VEK680" s="144"/>
      <c r="VEL680" s="15"/>
      <c r="VEM680" s="319"/>
      <c r="VEN680" s="118"/>
      <c r="VEO680" s="81"/>
      <c r="VEP680" s="118"/>
      <c r="VEQ680" s="283"/>
      <c r="VER680" s="155"/>
      <c r="VES680" s="321" t="s">
        <v>1853</v>
      </c>
      <c r="VET680" s="70" t="s">
        <v>1206</v>
      </c>
      <c r="VEU680" s="312" t="s">
        <v>1851</v>
      </c>
      <c r="VEV680" s="319">
        <v>7.23</v>
      </c>
      <c r="VEW680" s="319"/>
      <c r="VEX680" s="319"/>
      <c r="VEY680" s="319"/>
      <c r="VEZ680" s="17"/>
      <c r="VFA680" s="144"/>
      <c r="VFB680" s="15"/>
      <c r="VFC680" s="319"/>
      <c r="VFD680" s="118"/>
      <c r="VFE680" s="81"/>
      <c r="VFF680" s="118"/>
      <c r="VFG680" s="283"/>
      <c r="VFH680" s="155"/>
      <c r="VFI680" s="321" t="s">
        <v>1853</v>
      </c>
      <c r="VFJ680" s="70" t="s">
        <v>1206</v>
      </c>
      <c r="VFK680" s="312" t="s">
        <v>1851</v>
      </c>
      <c r="VFL680" s="319">
        <v>7.23</v>
      </c>
      <c r="VFM680" s="319"/>
      <c r="VFN680" s="319"/>
      <c r="VFO680" s="319"/>
      <c r="VFP680" s="17"/>
      <c r="VFQ680" s="144"/>
      <c r="VFR680" s="15"/>
      <c r="VFS680" s="319"/>
      <c r="VFT680" s="118"/>
      <c r="VFU680" s="81"/>
      <c r="VFV680" s="118"/>
      <c r="VFW680" s="283"/>
      <c r="VFX680" s="155"/>
      <c r="VFY680" s="321" t="s">
        <v>1853</v>
      </c>
      <c r="VFZ680" s="70" t="s">
        <v>1206</v>
      </c>
      <c r="VGA680" s="312" t="s">
        <v>1851</v>
      </c>
      <c r="VGB680" s="319">
        <v>7.23</v>
      </c>
      <c r="VGC680" s="319"/>
      <c r="VGD680" s="319"/>
      <c r="VGE680" s="319"/>
      <c r="VGF680" s="17"/>
      <c r="VGG680" s="144"/>
      <c r="VGH680" s="15"/>
      <c r="VGI680" s="319"/>
      <c r="VGJ680" s="118"/>
      <c r="VGK680" s="81"/>
      <c r="VGL680" s="118"/>
      <c r="VGM680" s="283"/>
      <c r="VGN680" s="155"/>
      <c r="VGO680" s="321" t="s">
        <v>1853</v>
      </c>
      <c r="VGP680" s="70" t="s">
        <v>1206</v>
      </c>
      <c r="VGQ680" s="312" t="s">
        <v>1851</v>
      </c>
      <c r="VGR680" s="319">
        <v>7.23</v>
      </c>
      <c r="VGS680" s="319"/>
      <c r="VGT680" s="319"/>
      <c r="VGU680" s="319"/>
      <c r="VGV680" s="17"/>
      <c r="VGW680" s="144"/>
      <c r="VGX680" s="15"/>
      <c r="VGY680" s="319"/>
      <c r="VGZ680" s="118"/>
      <c r="VHA680" s="81"/>
      <c r="VHB680" s="118"/>
      <c r="VHC680" s="283"/>
      <c r="VHD680" s="155"/>
      <c r="VHE680" s="321" t="s">
        <v>1853</v>
      </c>
      <c r="VHF680" s="70" t="s">
        <v>1206</v>
      </c>
      <c r="VHG680" s="312" t="s">
        <v>1851</v>
      </c>
      <c r="VHH680" s="319">
        <v>7.23</v>
      </c>
      <c r="VHI680" s="319"/>
      <c r="VHJ680" s="319"/>
      <c r="VHK680" s="319"/>
      <c r="VHL680" s="17"/>
      <c r="VHM680" s="144"/>
      <c r="VHN680" s="15"/>
      <c r="VHO680" s="319"/>
      <c r="VHP680" s="118"/>
      <c r="VHQ680" s="81"/>
      <c r="VHR680" s="118"/>
      <c r="VHS680" s="283"/>
      <c r="VHT680" s="155"/>
      <c r="VHU680" s="321" t="s">
        <v>1853</v>
      </c>
      <c r="VHV680" s="70" t="s">
        <v>1206</v>
      </c>
      <c r="VHW680" s="312" t="s">
        <v>1851</v>
      </c>
      <c r="VHX680" s="319">
        <v>7.23</v>
      </c>
      <c r="VHY680" s="319"/>
      <c r="VHZ680" s="319"/>
      <c r="VIA680" s="319"/>
      <c r="VIB680" s="17"/>
      <c r="VIC680" s="144"/>
      <c r="VID680" s="15"/>
      <c r="VIE680" s="319"/>
      <c r="VIF680" s="118"/>
      <c r="VIG680" s="81"/>
      <c r="VIH680" s="118"/>
      <c r="VII680" s="283"/>
      <c r="VIJ680" s="155"/>
      <c r="VIK680" s="321" t="s">
        <v>1853</v>
      </c>
      <c r="VIL680" s="70" t="s">
        <v>1206</v>
      </c>
      <c r="VIM680" s="312" t="s">
        <v>1851</v>
      </c>
      <c r="VIN680" s="319">
        <v>7.23</v>
      </c>
      <c r="VIO680" s="319"/>
      <c r="VIP680" s="319"/>
      <c r="VIQ680" s="319"/>
      <c r="VIR680" s="17"/>
      <c r="VIS680" s="144"/>
      <c r="VIT680" s="15"/>
      <c r="VIU680" s="319"/>
      <c r="VIV680" s="118"/>
      <c r="VIW680" s="81"/>
      <c r="VIX680" s="118"/>
      <c r="VIY680" s="283"/>
      <c r="VIZ680" s="155"/>
      <c r="VJA680" s="321" t="s">
        <v>1853</v>
      </c>
      <c r="VJB680" s="70" t="s">
        <v>1206</v>
      </c>
      <c r="VJC680" s="312" t="s">
        <v>1851</v>
      </c>
      <c r="VJD680" s="319">
        <v>7.23</v>
      </c>
      <c r="VJE680" s="319"/>
      <c r="VJF680" s="319"/>
      <c r="VJG680" s="319"/>
      <c r="VJH680" s="17"/>
      <c r="VJI680" s="144"/>
      <c r="VJJ680" s="15"/>
      <c r="VJK680" s="319"/>
      <c r="VJL680" s="118"/>
      <c r="VJM680" s="81"/>
      <c r="VJN680" s="118"/>
      <c r="VJO680" s="283"/>
      <c r="VJP680" s="155"/>
      <c r="VJQ680" s="321" t="s">
        <v>1853</v>
      </c>
      <c r="VJR680" s="70" t="s">
        <v>1206</v>
      </c>
      <c r="VJS680" s="312" t="s">
        <v>1851</v>
      </c>
      <c r="VJT680" s="319">
        <v>7.23</v>
      </c>
      <c r="VJU680" s="319"/>
      <c r="VJV680" s="319"/>
      <c r="VJW680" s="319"/>
      <c r="VJX680" s="17"/>
      <c r="VJY680" s="144"/>
      <c r="VJZ680" s="15"/>
      <c r="VKA680" s="319"/>
      <c r="VKB680" s="118"/>
      <c r="VKC680" s="81"/>
      <c r="VKD680" s="118"/>
      <c r="VKE680" s="283"/>
      <c r="VKF680" s="155"/>
      <c r="VKG680" s="321" t="s">
        <v>1853</v>
      </c>
      <c r="VKH680" s="70" t="s">
        <v>1206</v>
      </c>
      <c r="VKI680" s="312" t="s">
        <v>1851</v>
      </c>
      <c r="VKJ680" s="319">
        <v>7.23</v>
      </c>
      <c r="VKK680" s="319"/>
      <c r="VKL680" s="319"/>
      <c r="VKM680" s="319"/>
      <c r="VKN680" s="17"/>
      <c r="VKO680" s="144"/>
      <c r="VKP680" s="15"/>
      <c r="VKQ680" s="319"/>
      <c r="VKR680" s="118"/>
      <c r="VKS680" s="81"/>
      <c r="VKT680" s="118"/>
      <c r="VKU680" s="283"/>
      <c r="VKV680" s="155"/>
      <c r="VKW680" s="321" t="s">
        <v>1853</v>
      </c>
      <c r="VKX680" s="70" t="s">
        <v>1206</v>
      </c>
      <c r="VKY680" s="312" t="s">
        <v>1851</v>
      </c>
      <c r="VKZ680" s="319">
        <v>7.23</v>
      </c>
      <c r="VLA680" s="319"/>
      <c r="VLB680" s="319"/>
      <c r="VLC680" s="319"/>
      <c r="VLD680" s="17"/>
      <c r="VLE680" s="144"/>
      <c r="VLF680" s="15"/>
      <c r="VLG680" s="319"/>
      <c r="VLH680" s="118"/>
      <c r="VLI680" s="81"/>
      <c r="VLJ680" s="118"/>
      <c r="VLK680" s="283"/>
      <c r="VLL680" s="155"/>
      <c r="VLM680" s="321" t="s">
        <v>1853</v>
      </c>
      <c r="VLN680" s="70" t="s">
        <v>1206</v>
      </c>
      <c r="VLO680" s="312" t="s">
        <v>1851</v>
      </c>
      <c r="VLP680" s="319">
        <v>7.23</v>
      </c>
      <c r="VLQ680" s="319"/>
      <c r="VLR680" s="319"/>
      <c r="VLS680" s="319"/>
      <c r="VLT680" s="17"/>
      <c r="VLU680" s="144"/>
      <c r="VLV680" s="15"/>
      <c r="VLW680" s="319"/>
      <c r="VLX680" s="118"/>
      <c r="VLY680" s="81"/>
      <c r="VLZ680" s="118"/>
      <c r="VMA680" s="283"/>
      <c r="VMB680" s="155"/>
      <c r="VMC680" s="321" t="s">
        <v>1853</v>
      </c>
      <c r="VMD680" s="70" t="s">
        <v>1206</v>
      </c>
      <c r="VME680" s="312" t="s">
        <v>1851</v>
      </c>
      <c r="VMF680" s="319">
        <v>7.23</v>
      </c>
      <c r="VMG680" s="319"/>
      <c r="VMH680" s="319"/>
      <c r="VMI680" s="319"/>
      <c r="VMJ680" s="17"/>
      <c r="VMK680" s="144"/>
      <c r="VML680" s="15"/>
      <c r="VMM680" s="319"/>
      <c r="VMN680" s="118"/>
      <c r="VMO680" s="81"/>
      <c r="VMP680" s="118"/>
      <c r="VMQ680" s="283"/>
      <c r="VMR680" s="155"/>
      <c r="VMS680" s="321" t="s">
        <v>1853</v>
      </c>
      <c r="VMT680" s="70" t="s">
        <v>1206</v>
      </c>
      <c r="VMU680" s="312" t="s">
        <v>1851</v>
      </c>
      <c r="VMV680" s="319">
        <v>7.23</v>
      </c>
      <c r="VMW680" s="319"/>
      <c r="VMX680" s="319"/>
      <c r="VMY680" s="319"/>
      <c r="VMZ680" s="17"/>
      <c r="VNA680" s="144"/>
      <c r="VNB680" s="15"/>
      <c r="VNC680" s="319"/>
      <c r="VND680" s="118"/>
      <c r="VNE680" s="81"/>
      <c r="VNF680" s="118"/>
      <c r="VNG680" s="283"/>
      <c r="VNH680" s="155"/>
      <c r="VNI680" s="321" t="s">
        <v>1853</v>
      </c>
      <c r="VNJ680" s="70" t="s">
        <v>1206</v>
      </c>
      <c r="VNK680" s="312" t="s">
        <v>1851</v>
      </c>
      <c r="VNL680" s="319">
        <v>7.23</v>
      </c>
      <c r="VNM680" s="319"/>
      <c r="VNN680" s="319"/>
      <c r="VNO680" s="319"/>
      <c r="VNP680" s="17"/>
      <c r="VNQ680" s="144"/>
      <c r="VNR680" s="15"/>
      <c r="VNS680" s="319"/>
      <c r="VNT680" s="118"/>
      <c r="VNU680" s="81"/>
      <c r="VNV680" s="118"/>
      <c r="VNW680" s="283"/>
      <c r="VNX680" s="155"/>
      <c r="VNY680" s="321" t="s">
        <v>1853</v>
      </c>
      <c r="VNZ680" s="70" t="s">
        <v>1206</v>
      </c>
      <c r="VOA680" s="312" t="s">
        <v>1851</v>
      </c>
      <c r="VOB680" s="319">
        <v>7.23</v>
      </c>
      <c r="VOC680" s="319"/>
      <c r="VOD680" s="319"/>
      <c r="VOE680" s="319"/>
      <c r="VOF680" s="17"/>
      <c r="VOG680" s="144"/>
      <c r="VOH680" s="15"/>
      <c r="VOI680" s="319"/>
      <c r="VOJ680" s="118"/>
      <c r="VOK680" s="81"/>
      <c r="VOL680" s="118"/>
      <c r="VOM680" s="283"/>
      <c r="VON680" s="155"/>
      <c r="VOO680" s="321" t="s">
        <v>1853</v>
      </c>
      <c r="VOP680" s="70" t="s">
        <v>1206</v>
      </c>
      <c r="VOQ680" s="312" t="s">
        <v>1851</v>
      </c>
      <c r="VOR680" s="319">
        <v>7.23</v>
      </c>
      <c r="VOS680" s="319"/>
      <c r="VOT680" s="319"/>
      <c r="VOU680" s="319"/>
      <c r="VOV680" s="17"/>
      <c r="VOW680" s="144"/>
      <c r="VOX680" s="15"/>
      <c r="VOY680" s="319"/>
      <c r="VOZ680" s="118"/>
      <c r="VPA680" s="81"/>
      <c r="VPB680" s="118"/>
      <c r="VPC680" s="283"/>
      <c r="VPD680" s="155"/>
      <c r="VPE680" s="321" t="s">
        <v>1853</v>
      </c>
      <c r="VPF680" s="70" t="s">
        <v>1206</v>
      </c>
      <c r="VPG680" s="312" t="s">
        <v>1851</v>
      </c>
      <c r="VPH680" s="319">
        <v>7.23</v>
      </c>
      <c r="VPI680" s="319"/>
      <c r="VPJ680" s="319"/>
      <c r="VPK680" s="319"/>
      <c r="VPL680" s="17"/>
      <c r="VPM680" s="144"/>
      <c r="VPN680" s="15"/>
      <c r="VPO680" s="319"/>
      <c r="VPP680" s="118"/>
      <c r="VPQ680" s="81"/>
      <c r="VPR680" s="118"/>
      <c r="VPS680" s="283"/>
      <c r="VPT680" s="155"/>
      <c r="VPU680" s="321" t="s">
        <v>1853</v>
      </c>
      <c r="VPV680" s="70" t="s">
        <v>1206</v>
      </c>
      <c r="VPW680" s="312" t="s">
        <v>1851</v>
      </c>
      <c r="VPX680" s="319">
        <v>7.23</v>
      </c>
      <c r="VPY680" s="319"/>
      <c r="VPZ680" s="319"/>
      <c r="VQA680" s="319"/>
      <c r="VQB680" s="17"/>
      <c r="VQC680" s="144"/>
      <c r="VQD680" s="15"/>
      <c r="VQE680" s="319"/>
      <c r="VQF680" s="118"/>
      <c r="VQG680" s="81"/>
      <c r="VQH680" s="118"/>
      <c r="VQI680" s="283"/>
      <c r="VQJ680" s="155"/>
      <c r="VQK680" s="321" t="s">
        <v>1853</v>
      </c>
      <c r="VQL680" s="70" t="s">
        <v>1206</v>
      </c>
      <c r="VQM680" s="312" t="s">
        <v>1851</v>
      </c>
      <c r="VQN680" s="319">
        <v>7.23</v>
      </c>
      <c r="VQO680" s="319"/>
      <c r="VQP680" s="319"/>
      <c r="VQQ680" s="319"/>
      <c r="VQR680" s="17"/>
      <c r="VQS680" s="144"/>
      <c r="VQT680" s="15"/>
      <c r="VQU680" s="319"/>
      <c r="VQV680" s="118"/>
      <c r="VQW680" s="81"/>
      <c r="VQX680" s="118"/>
      <c r="VQY680" s="283"/>
      <c r="VQZ680" s="155"/>
      <c r="VRA680" s="321" t="s">
        <v>1853</v>
      </c>
      <c r="VRB680" s="70" t="s">
        <v>1206</v>
      </c>
      <c r="VRC680" s="312" t="s">
        <v>1851</v>
      </c>
      <c r="VRD680" s="319">
        <v>7.23</v>
      </c>
      <c r="VRE680" s="319"/>
      <c r="VRF680" s="319"/>
      <c r="VRG680" s="319"/>
      <c r="VRH680" s="17"/>
      <c r="VRI680" s="144"/>
      <c r="VRJ680" s="15"/>
      <c r="VRK680" s="319"/>
      <c r="VRL680" s="118"/>
      <c r="VRM680" s="81"/>
      <c r="VRN680" s="118"/>
      <c r="VRO680" s="283"/>
      <c r="VRP680" s="155"/>
      <c r="VRQ680" s="321" t="s">
        <v>1853</v>
      </c>
      <c r="VRR680" s="70" t="s">
        <v>1206</v>
      </c>
      <c r="VRS680" s="312" t="s">
        <v>1851</v>
      </c>
      <c r="VRT680" s="319">
        <v>7.23</v>
      </c>
      <c r="VRU680" s="319"/>
      <c r="VRV680" s="319"/>
      <c r="VRW680" s="319"/>
      <c r="VRX680" s="17"/>
      <c r="VRY680" s="144"/>
      <c r="VRZ680" s="15"/>
      <c r="VSA680" s="319"/>
      <c r="VSB680" s="118"/>
      <c r="VSC680" s="81"/>
      <c r="VSD680" s="118"/>
      <c r="VSE680" s="283"/>
      <c r="VSF680" s="155"/>
      <c r="VSG680" s="321" t="s">
        <v>1853</v>
      </c>
      <c r="VSH680" s="70" t="s">
        <v>1206</v>
      </c>
      <c r="VSI680" s="312" t="s">
        <v>1851</v>
      </c>
      <c r="VSJ680" s="319">
        <v>7.23</v>
      </c>
      <c r="VSK680" s="319"/>
      <c r="VSL680" s="319"/>
      <c r="VSM680" s="319"/>
      <c r="VSN680" s="17"/>
      <c r="VSO680" s="144"/>
      <c r="VSP680" s="15"/>
      <c r="VSQ680" s="319"/>
      <c r="VSR680" s="118"/>
      <c r="VSS680" s="81"/>
      <c r="VST680" s="118"/>
      <c r="VSU680" s="283"/>
      <c r="VSV680" s="155"/>
      <c r="VSW680" s="321" t="s">
        <v>1853</v>
      </c>
      <c r="VSX680" s="70" t="s">
        <v>1206</v>
      </c>
      <c r="VSY680" s="312" t="s">
        <v>1851</v>
      </c>
      <c r="VSZ680" s="319">
        <v>7.23</v>
      </c>
      <c r="VTA680" s="319"/>
      <c r="VTB680" s="319"/>
      <c r="VTC680" s="319"/>
      <c r="VTD680" s="17"/>
      <c r="VTE680" s="144"/>
      <c r="VTF680" s="15"/>
      <c r="VTG680" s="319"/>
      <c r="VTH680" s="118"/>
      <c r="VTI680" s="81"/>
      <c r="VTJ680" s="118"/>
      <c r="VTK680" s="283"/>
      <c r="VTL680" s="155"/>
      <c r="VTM680" s="321" t="s">
        <v>1853</v>
      </c>
      <c r="VTN680" s="70" t="s">
        <v>1206</v>
      </c>
      <c r="VTO680" s="312" t="s">
        <v>1851</v>
      </c>
      <c r="VTP680" s="319">
        <v>7.23</v>
      </c>
      <c r="VTQ680" s="319"/>
      <c r="VTR680" s="319"/>
      <c r="VTS680" s="319"/>
      <c r="VTT680" s="17"/>
      <c r="VTU680" s="144"/>
      <c r="VTV680" s="15"/>
      <c r="VTW680" s="319"/>
      <c r="VTX680" s="118"/>
      <c r="VTY680" s="81"/>
      <c r="VTZ680" s="118"/>
      <c r="VUA680" s="283"/>
      <c r="VUB680" s="155"/>
      <c r="VUC680" s="321" t="s">
        <v>1853</v>
      </c>
      <c r="VUD680" s="70" t="s">
        <v>1206</v>
      </c>
      <c r="VUE680" s="312" t="s">
        <v>1851</v>
      </c>
      <c r="VUF680" s="319">
        <v>7.23</v>
      </c>
      <c r="VUG680" s="319"/>
      <c r="VUH680" s="319"/>
      <c r="VUI680" s="319"/>
      <c r="VUJ680" s="17"/>
      <c r="VUK680" s="144"/>
      <c r="VUL680" s="15"/>
      <c r="VUM680" s="319"/>
      <c r="VUN680" s="118"/>
      <c r="VUO680" s="81"/>
      <c r="VUP680" s="118"/>
      <c r="VUQ680" s="283"/>
      <c r="VUR680" s="155"/>
      <c r="VUS680" s="321" t="s">
        <v>1853</v>
      </c>
      <c r="VUT680" s="70" t="s">
        <v>1206</v>
      </c>
      <c r="VUU680" s="312" t="s">
        <v>1851</v>
      </c>
      <c r="VUV680" s="319">
        <v>7.23</v>
      </c>
      <c r="VUW680" s="319"/>
      <c r="VUX680" s="319"/>
      <c r="VUY680" s="319"/>
      <c r="VUZ680" s="17"/>
      <c r="VVA680" s="144"/>
      <c r="VVB680" s="15"/>
      <c r="VVC680" s="319"/>
      <c r="VVD680" s="118"/>
      <c r="VVE680" s="81"/>
      <c r="VVF680" s="118"/>
      <c r="VVG680" s="283"/>
      <c r="VVH680" s="155"/>
      <c r="VVI680" s="321" t="s">
        <v>1853</v>
      </c>
      <c r="VVJ680" s="70" t="s">
        <v>1206</v>
      </c>
      <c r="VVK680" s="312" t="s">
        <v>1851</v>
      </c>
      <c r="VVL680" s="319">
        <v>7.23</v>
      </c>
      <c r="VVM680" s="319"/>
      <c r="VVN680" s="319"/>
      <c r="VVO680" s="319"/>
      <c r="VVP680" s="17"/>
      <c r="VVQ680" s="144"/>
      <c r="VVR680" s="15"/>
      <c r="VVS680" s="319"/>
      <c r="VVT680" s="118"/>
      <c r="VVU680" s="81"/>
      <c r="VVV680" s="118"/>
      <c r="VVW680" s="283"/>
      <c r="VVX680" s="155"/>
      <c r="VVY680" s="321" t="s">
        <v>1853</v>
      </c>
      <c r="VVZ680" s="70" t="s">
        <v>1206</v>
      </c>
      <c r="VWA680" s="312" t="s">
        <v>1851</v>
      </c>
      <c r="VWB680" s="319">
        <v>7.23</v>
      </c>
      <c r="VWC680" s="319"/>
      <c r="VWD680" s="319"/>
      <c r="VWE680" s="319"/>
      <c r="VWF680" s="17"/>
      <c r="VWG680" s="144"/>
      <c r="VWH680" s="15"/>
      <c r="VWI680" s="319"/>
      <c r="VWJ680" s="118"/>
      <c r="VWK680" s="81"/>
      <c r="VWL680" s="118"/>
      <c r="VWM680" s="283"/>
      <c r="VWN680" s="155"/>
      <c r="VWO680" s="321" t="s">
        <v>1853</v>
      </c>
      <c r="VWP680" s="70" t="s">
        <v>1206</v>
      </c>
      <c r="VWQ680" s="312" t="s">
        <v>1851</v>
      </c>
      <c r="VWR680" s="319">
        <v>7.23</v>
      </c>
      <c r="VWS680" s="319"/>
      <c r="VWT680" s="319"/>
      <c r="VWU680" s="319"/>
      <c r="VWV680" s="17"/>
      <c r="VWW680" s="144"/>
      <c r="VWX680" s="15"/>
      <c r="VWY680" s="319"/>
      <c r="VWZ680" s="118"/>
      <c r="VXA680" s="81"/>
      <c r="VXB680" s="118"/>
      <c r="VXC680" s="283"/>
      <c r="VXD680" s="155"/>
      <c r="VXE680" s="321" t="s">
        <v>1853</v>
      </c>
      <c r="VXF680" s="70" t="s">
        <v>1206</v>
      </c>
      <c r="VXG680" s="312" t="s">
        <v>1851</v>
      </c>
      <c r="VXH680" s="319">
        <v>7.23</v>
      </c>
      <c r="VXI680" s="319"/>
      <c r="VXJ680" s="319"/>
      <c r="VXK680" s="319"/>
      <c r="VXL680" s="17"/>
      <c r="VXM680" s="144"/>
      <c r="VXN680" s="15"/>
      <c r="VXO680" s="319"/>
      <c r="VXP680" s="118"/>
      <c r="VXQ680" s="81"/>
      <c r="VXR680" s="118"/>
      <c r="VXS680" s="283"/>
      <c r="VXT680" s="155"/>
      <c r="VXU680" s="321" t="s">
        <v>1853</v>
      </c>
      <c r="VXV680" s="70" t="s">
        <v>1206</v>
      </c>
      <c r="VXW680" s="312" t="s">
        <v>1851</v>
      </c>
      <c r="VXX680" s="319">
        <v>7.23</v>
      </c>
      <c r="VXY680" s="319"/>
      <c r="VXZ680" s="319"/>
      <c r="VYA680" s="319"/>
      <c r="VYB680" s="17"/>
      <c r="VYC680" s="144"/>
      <c r="VYD680" s="15"/>
      <c r="VYE680" s="319"/>
      <c r="VYF680" s="118"/>
      <c r="VYG680" s="81"/>
      <c r="VYH680" s="118"/>
      <c r="VYI680" s="283"/>
      <c r="VYJ680" s="155"/>
      <c r="VYK680" s="321" t="s">
        <v>1853</v>
      </c>
      <c r="VYL680" s="70" t="s">
        <v>1206</v>
      </c>
      <c r="VYM680" s="312" t="s">
        <v>1851</v>
      </c>
      <c r="VYN680" s="319">
        <v>7.23</v>
      </c>
      <c r="VYO680" s="319"/>
      <c r="VYP680" s="319"/>
      <c r="VYQ680" s="319"/>
      <c r="VYR680" s="17"/>
      <c r="VYS680" s="144"/>
      <c r="VYT680" s="15"/>
      <c r="VYU680" s="319"/>
      <c r="VYV680" s="118"/>
      <c r="VYW680" s="81"/>
      <c r="VYX680" s="118"/>
      <c r="VYY680" s="283"/>
      <c r="VYZ680" s="155"/>
      <c r="VZA680" s="321" t="s">
        <v>1853</v>
      </c>
      <c r="VZB680" s="70" t="s">
        <v>1206</v>
      </c>
      <c r="VZC680" s="312" t="s">
        <v>1851</v>
      </c>
      <c r="VZD680" s="319">
        <v>7.23</v>
      </c>
      <c r="VZE680" s="319"/>
      <c r="VZF680" s="319"/>
      <c r="VZG680" s="319"/>
      <c r="VZH680" s="17"/>
      <c r="VZI680" s="144"/>
      <c r="VZJ680" s="15"/>
      <c r="VZK680" s="319"/>
      <c r="VZL680" s="118"/>
      <c r="VZM680" s="81"/>
      <c r="VZN680" s="118"/>
      <c r="VZO680" s="283"/>
      <c r="VZP680" s="155"/>
      <c r="VZQ680" s="321" t="s">
        <v>1853</v>
      </c>
      <c r="VZR680" s="70" t="s">
        <v>1206</v>
      </c>
      <c r="VZS680" s="312" t="s">
        <v>1851</v>
      </c>
      <c r="VZT680" s="319">
        <v>7.23</v>
      </c>
      <c r="VZU680" s="319"/>
      <c r="VZV680" s="319"/>
      <c r="VZW680" s="319"/>
      <c r="VZX680" s="17"/>
      <c r="VZY680" s="144"/>
      <c r="VZZ680" s="15"/>
      <c r="WAA680" s="319"/>
      <c r="WAB680" s="118"/>
      <c r="WAC680" s="81"/>
      <c r="WAD680" s="118"/>
      <c r="WAE680" s="283"/>
      <c r="WAF680" s="155"/>
      <c r="WAG680" s="321" t="s">
        <v>1853</v>
      </c>
      <c r="WAH680" s="70" t="s">
        <v>1206</v>
      </c>
      <c r="WAI680" s="312" t="s">
        <v>1851</v>
      </c>
      <c r="WAJ680" s="319">
        <v>7.23</v>
      </c>
      <c r="WAK680" s="319"/>
      <c r="WAL680" s="319"/>
      <c r="WAM680" s="319"/>
      <c r="WAN680" s="17"/>
      <c r="WAO680" s="144"/>
      <c r="WAP680" s="15"/>
      <c r="WAQ680" s="319"/>
      <c r="WAR680" s="118"/>
      <c r="WAS680" s="81"/>
      <c r="WAT680" s="118"/>
      <c r="WAU680" s="283"/>
      <c r="WAV680" s="155"/>
      <c r="WAW680" s="321" t="s">
        <v>1853</v>
      </c>
      <c r="WAX680" s="70" t="s">
        <v>1206</v>
      </c>
      <c r="WAY680" s="312" t="s">
        <v>1851</v>
      </c>
      <c r="WAZ680" s="319">
        <v>7.23</v>
      </c>
      <c r="WBA680" s="319"/>
      <c r="WBB680" s="319"/>
      <c r="WBC680" s="319"/>
      <c r="WBD680" s="17"/>
      <c r="WBE680" s="144"/>
      <c r="WBF680" s="15"/>
      <c r="WBG680" s="319"/>
      <c r="WBH680" s="118"/>
      <c r="WBI680" s="81"/>
      <c r="WBJ680" s="118"/>
      <c r="WBK680" s="283"/>
      <c r="WBL680" s="155"/>
      <c r="WBM680" s="321" t="s">
        <v>1853</v>
      </c>
      <c r="WBN680" s="70" t="s">
        <v>1206</v>
      </c>
      <c r="WBO680" s="312" t="s">
        <v>1851</v>
      </c>
      <c r="WBP680" s="319">
        <v>7.23</v>
      </c>
      <c r="WBQ680" s="319"/>
      <c r="WBR680" s="319"/>
      <c r="WBS680" s="319"/>
      <c r="WBT680" s="17"/>
      <c r="WBU680" s="144"/>
      <c r="WBV680" s="15"/>
      <c r="WBW680" s="319"/>
      <c r="WBX680" s="118"/>
      <c r="WBY680" s="81"/>
      <c r="WBZ680" s="118"/>
      <c r="WCA680" s="283"/>
      <c r="WCB680" s="155"/>
      <c r="WCC680" s="321" t="s">
        <v>1853</v>
      </c>
      <c r="WCD680" s="70" t="s">
        <v>1206</v>
      </c>
      <c r="WCE680" s="312" t="s">
        <v>1851</v>
      </c>
      <c r="WCF680" s="319">
        <v>7.23</v>
      </c>
      <c r="WCG680" s="319"/>
      <c r="WCH680" s="319"/>
      <c r="WCI680" s="319"/>
      <c r="WCJ680" s="17"/>
      <c r="WCK680" s="144"/>
      <c r="WCL680" s="15"/>
      <c r="WCM680" s="319"/>
      <c r="WCN680" s="118"/>
      <c r="WCO680" s="81"/>
      <c r="WCP680" s="118"/>
      <c r="WCQ680" s="283"/>
      <c r="WCR680" s="155"/>
      <c r="WCS680" s="321" t="s">
        <v>1853</v>
      </c>
      <c r="WCT680" s="70" t="s">
        <v>1206</v>
      </c>
      <c r="WCU680" s="312" t="s">
        <v>1851</v>
      </c>
      <c r="WCV680" s="319">
        <v>7.23</v>
      </c>
      <c r="WCW680" s="319"/>
      <c r="WCX680" s="319"/>
      <c r="WCY680" s="319"/>
      <c r="WCZ680" s="17"/>
      <c r="WDA680" s="144"/>
      <c r="WDB680" s="15"/>
      <c r="WDC680" s="319"/>
      <c r="WDD680" s="118"/>
      <c r="WDE680" s="81"/>
      <c r="WDF680" s="118"/>
      <c r="WDG680" s="283"/>
      <c r="WDH680" s="155"/>
      <c r="WDI680" s="321" t="s">
        <v>1853</v>
      </c>
      <c r="WDJ680" s="70" t="s">
        <v>1206</v>
      </c>
      <c r="WDK680" s="312" t="s">
        <v>1851</v>
      </c>
      <c r="WDL680" s="319">
        <v>7.23</v>
      </c>
      <c r="WDM680" s="319"/>
      <c r="WDN680" s="319"/>
      <c r="WDO680" s="319"/>
      <c r="WDP680" s="17"/>
      <c r="WDQ680" s="144"/>
      <c r="WDR680" s="15"/>
      <c r="WDS680" s="319"/>
      <c r="WDT680" s="118"/>
      <c r="WDU680" s="81"/>
      <c r="WDV680" s="118"/>
      <c r="WDW680" s="283"/>
      <c r="WDX680" s="155"/>
      <c r="WDY680" s="321" t="s">
        <v>1853</v>
      </c>
      <c r="WDZ680" s="70" t="s">
        <v>1206</v>
      </c>
      <c r="WEA680" s="312" t="s">
        <v>1851</v>
      </c>
      <c r="WEB680" s="319">
        <v>7.23</v>
      </c>
      <c r="WEC680" s="319"/>
      <c r="WED680" s="319"/>
      <c r="WEE680" s="319"/>
      <c r="WEF680" s="17"/>
      <c r="WEG680" s="144"/>
      <c r="WEH680" s="15"/>
      <c r="WEI680" s="319"/>
      <c r="WEJ680" s="118"/>
      <c r="WEK680" s="81"/>
      <c r="WEL680" s="118"/>
      <c r="WEM680" s="283"/>
      <c r="WEN680" s="155"/>
      <c r="WEO680" s="321" t="s">
        <v>1853</v>
      </c>
      <c r="WEP680" s="70" t="s">
        <v>1206</v>
      </c>
      <c r="WEQ680" s="312" t="s">
        <v>1851</v>
      </c>
      <c r="WER680" s="319">
        <v>7.23</v>
      </c>
      <c r="WES680" s="319"/>
      <c r="WET680" s="319"/>
      <c r="WEU680" s="319"/>
      <c r="WEV680" s="17"/>
      <c r="WEW680" s="144"/>
      <c r="WEX680" s="15"/>
      <c r="WEY680" s="319"/>
      <c r="WEZ680" s="118"/>
      <c r="WFA680" s="81"/>
      <c r="WFB680" s="118"/>
      <c r="WFC680" s="283"/>
      <c r="WFD680" s="155"/>
      <c r="WFE680" s="321" t="s">
        <v>1853</v>
      </c>
      <c r="WFF680" s="70" t="s">
        <v>1206</v>
      </c>
      <c r="WFG680" s="312" t="s">
        <v>1851</v>
      </c>
      <c r="WFH680" s="319">
        <v>7.23</v>
      </c>
      <c r="WFI680" s="319"/>
      <c r="WFJ680" s="319"/>
      <c r="WFK680" s="319"/>
      <c r="WFL680" s="17"/>
      <c r="WFM680" s="144"/>
      <c r="WFN680" s="15"/>
      <c r="WFO680" s="319"/>
      <c r="WFP680" s="118"/>
      <c r="WFQ680" s="81"/>
      <c r="WFR680" s="118"/>
      <c r="WFS680" s="283"/>
      <c r="WFT680" s="155"/>
      <c r="WFU680" s="321" t="s">
        <v>1853</v>
      </c>
      <c r="WFV680" s="70" t="s">
        <v>1206</v>
      </c>
      <c r="WFW680" s="312" t="s">
        <v>1851</v>
      </c>
      <c r="WFX680" s="319">
        <v>7.23</v>
      </c>
      <c r="WFY680" s="319"/>
      <c r="WFZ680" s="319"/>
      <c r="WGA680" s="319"/>
      <c r="WGB680" s="17"/>
      <c r="WGC680" s="144"/>
      <c r="WGD680" s="15"/>
      <c r="WGE680" s="319"/>
      <c r="WGF680" s="118"/>
      <c r="WGG680" s="81"/>
      <c r="WGH680" s="118"/>
      <c r="WGI680" s="283"/>
      <c r="WGJ680" s="155"/>
      <c r="WGK680" s="321" t="s">
        <v>1853</v>
      </c>
      <c r="WGL680" s="70" t="s">
        <v>1206</v>
      </c>
      <c r="WGM680" s="312" t="s">
        <v>1851</v>
      </c>
      <c r="WGN680" s="319">
        <v>7.23</v>
      </c>
      <c r="WGO680" s="319"/>
      <c r="WGP680" s="319"/>
      <c r="WGQ680" s="319"/>
      <c r="WGR680" s="17"/>
      <c r="WGS680" s="144"/>
      <c r="WGT680" s="15"/>
      <c r="WGU680" s="319"/>
      <c r="WGV680" s="118"/>
      <c r="WGW680" s="81"/>
      <c r="WGX680" s="118"/>
      <c r="WGY680" s="283"/>
      <c r="WGZ680" s="155"/>
      <c r="WHA680" s="321" t="s">
        <v>1853</v>
      </c>
      <c r="WHB680" s="70" t="s">
        <v>1206</v>
      </c>
      <c r="WHC680" s="312" t="s">
        <v>1851</v>
      </c>
      <c r="WHD680" s="319">
        <v>7.23</v>
      </c>
      <c r="WHE680" s="319"/>
      <c r="WHF680" s="319"/>
      <c r="WHG680" s="319"/>
      <c r="WHH680" s="17"/>
      <c r="WHI680" s="144"/>
      <c r="WHJ680" s="15"/>
      <c r="WHK680" s="319"/>
      <c r="WHL680" s="118"/>
      <c r="WHM680" s="81"/>
      <c r="WHN680" s="118"/>
      <c r="WHO680" s="283"/>
      <c r="WHP680" s="155"/>
      <c r="WHQ680" s="321" t="s">
        <v>1853</v>
      </c>
      <c r="WHR680" s="70" t="s">
        <v>1206</v>
      </c>
      <c r="WHS680" s="312" t="s">
        <v>1851</v>
      </c>
      <c r="WHT680" s="319">
        <v>7.23</v>
      </c>
      <c r="WHU680" s="319"/>
      <c r="WHV680" s="319"/>
      <c r="WHW680" s="319"/>
      <c r="WHX680" s="17"/>
      <c r="WHY680" s="144"/>
      <c r="WHZ680" s="15"/>
      <c r="WIA680" s="319"/>
      <c r="WIB680" s="118"/>
      <c r="WIC680" s="81"/>
      <c r="WID680" s="118"/>
      <c r="WIE680" s="283"/>
      <c r="WIF680" s="155"/>
      <c r="WIG680" s="321" t="s">
        <v>1853</v>
      </c>
      <c r="WIH680" s="70" t="s">
        <v>1206</v>
      </c>
      <c r="WII680" s="312" t="s">
        <v>1851</v>
      </c>
      <c r="WIJ680" s="319">
        <v>7.23</v>
      </c>
      <c r="WIK680" s="319"/>
      <c r="WIL680" s="319"/>
      <c r="WIM680" s="319"/>
      <c r="WIN680" s="17"/>
      <c r="WIO680" s="144"/>
      <c r="WIP680" s="15"/>
      <c r="WIQ680" s="319"/>
      <c r="WIR680" s="118"/>
      <c r="WIS680" s="81"/>
      <c r="WIT680" s="118"/>
      <c r="WIU680" s="283"/>
      <c r="WIV680" s="155"/>
      <c r="WIW680" s="321" t="s">
        <v>1853</v>
      </c>
      <c r="WIX680" s="70" t="s">
        <v>1206</v>
      </c>
      <c r="WIY680" s="312" t="s">
        <v>1851</v>
      </c>
      <c r="WIZ680" s="319">
        <v>7.23</v>
      </c>
      <c r="WJA680" s="319"/>
      <c r="WJB680" s="319"/>
      <c r="WJC680" s="319"/>
      <c r="WJD680" s="17"/>
      <c r="WJE680" s="144"/>
      <c r="WJF680" s="15"/>
      <c r="WJG680" s="319"/>
      <c r="WJH680" s="118"/>
      <c r="WJI680" s="81"/>
      <c r="WJJ680" s="118"/>
      <c r="WJK680" s="283"/>
      <c r="WJL680" s="155"/>
      <c r="WJM680" s="321" t="s">
        <v>1853</v>
      </c>
      <c r="WJN680" s="70" t="s">
        <v>1206</v>
      </c>
      <c r="WJO680" s="312" t="s">
        <v>1851</v>
      </c>
      <c r="WJP680" s="319">
        <v>7.23</v>
      </c>
      <c r="WJQ680" s="319"/>
      <c r="WJR680" s="319"/>
      <c r="WJS680" s="319"/>
      <c r="WJT680" s="17"/>
      <c r="WJU680" s="144"/>
      <c r="WJV680" s="15"/>
      <c r="WJW680" s="319"/>
      <c r="WJX680" s="118"/>
      <c r="WJY680" s="81"/>
      <c r="WJZ680" s="118"/>
      <c r="WKA680" s="283"/>
      <c r="WKB680" s="155"/>
      <c r="WKC680" s="321" t="s">
        <v>1853</v>
      </c>
      <c r="WKD680" s="70" t="s">
        <v>1206</v>
      </c>
      <c r="WKE680" s="312" t="s">
        <v>1851</v>
      </c>
      <c r="WKF680" s="319">
        <v>7.23</v>
      </c>
      <c r="WKG680" s="319"/>
      <c r="WKH680" s="319"/>
      <c r="WKI680" s="319"/>
      <c r="WKJ680" s="17"/>
      <c r="WKK680" s="144"/>
      <c r="WKL680" s="15"/>
      <c r="WKM680" s="319"/>
      <c r="WKN680" s="118"/>
      <c r="WKO680" s="81"/>
      <c r="WKP680" s="118"/>
      <c r="WKQ680" s="283"/>
      <c r="WKR680" s="155"/>
      <c r="WKS680" s="321" t="s">
        <v>1853</v>
      </c>
      <c r="WKT680" s="70" t="s">
        <v>1206</v>
      </c>
      <c r="WKU680" s="312" t="s">
        <v>1851</v>
      </c>
      <c r="WKV680" s="319">
        <v>7.23</v>
      </c>
      <c r="WKW680" s="319"/>
      <c r="WKX680" s="319"/>
      <c r="WKY680" s="319"/>
      <c r="WKZ680" s="17"/>
      <c r="WLA680" s="144"/>
      <c r="WLB680" s="15"/>
      <c r="WLC680" s="319"/>
      <c r="WLD680" s="118"/>
      <c r="WLE680" s="81"/>
      <c r="WLF680" s="118"/>
      <c r="WLG680" s="283"/>
      <c r="WLH680" s="155"/>
      <c r="WLI680" s="321" t="s">
        <v>1853</v>
      </c>
      <c r="WLJ680" s="70" t="s">
        <v>1206</v>
      </c>
      <c r="WLK680" s="312" t="s">
        <v>1851</v>
      </c>
      <c r="WLL680" s="319">
        <v>7.23</v>
      </c>
      <c r="WLM680" s="319"/>
      <c r="WLN680" s="319"/>
      <c r="WLO680" s="319"/>
      <c r="WLP680" s="17"/>
      <c r="WLQ680" s="144"/>
      <c r="WLR680" s="15"/>
      <c r="WLS680" s="319"/>
      <c r="WLT680" s="118"/>
      <c r="WLU680" s="81"/>
      <c r="WLV680" s="118"/>
      <c r="WLW680" s="283"/>
      <c r="WLX680" s="155"/>
      <c r="WLY680" s="321" t="s">
        <v>1853</v>
      </c>
      <c r="WLZ680" s="70" t="s">
        <v>1206</v>
      </c>
      <c r="WMA680" s="312" t="s">
        <v>1851</v>
      </c>
      <c r="WMB680" s="319">
        <v>7.23</v>
      </c>
      <c r="WMC680" s="319"/>
      <c r="WMD680" s="319"/>
      <c r="WME680" s="319"/>
      <c r="WMF680" s="17"/>
      <c r="WMG680" s="144"/>
      <c r="WMH680" s="15"/>
      <c r="WMI680" s="319"/>
      <c r="WMJ680" s="118"/>
      <c r="WMK680" s="81"/>
      <c r="WML680" s="118"/>
      <c r="WMM680" s="283"/>
      <c r="WMN680" s="155"/>
      <c r="WMO680" s="321" t="s">
        <v>1853</v>
      </c>
      <c r="WMP680" s="70" t="s">
        <v>1206</v>
      </c>
      <c r="WMQ680" s="312" t="s">
        <v>1851</v>
      </c>
      <c r="WMR680" s="319">
        <v>7.23</v>
      </c>
      <c r="WMS680" s="319"/>
      <c r="WMT680" s="319"/>
      <c r="WMU680" s="319"/>
      <c r="WMV680" s="17"/>
      <c r="WMW680" s="144"/>
      <c r="WMX680" s="15"/>
      <c r="WMY680" s="319"/>
      <c r="WMZ680" s="118"/>
      <c r="WNA680" s="81"/>
      <c r="WNB680" s="118"/>
      <c r="WNC680" s="283"/>
      <c r="WND680" s="155"/>
      <c r="WNE680" s="321" t="s">
        <v>1853</v>
      </c>
      <c r="WNF680" s="70" t="s">
        <v>1206</v>
      </c>
      <c r="WNG680" s="312" t="s">
        <v>1851</v>
      </c>
      <c r="WNH680" s="319">
        <v>7.23</v>
      </c>
      <c r="WNI680" s="319"/>
      <c r="WNJ680" s="319"/>
      <c r="WNK680" s="319"/>
      <c r="WNL680" s="17"/>
      <c r="WNM680" s="144"/>
      <c r="WNN680" s="15"/>
      <c r="WNO680" s="319"/>
      <c r="WNP680" s="118"/>
      <c r="WNQ680" s="81"/>
      <c r="WNR680" s="118"/>
      <c r="WNS680" s="283"/>
      <c r="WNT680" s="155"/>
      <c r="WNU680" s="321" t="s">
        <v>1853</v>
      </c>
      <c r="WNV680" s="70" t="s">
        <v>1206</v>
      </c>
      <c r="WNW680" s="312" t="s">
        <v>1851</v>
      </c>
      <c r="WNX680" s="319">
        <v>7.23</v>
      </c>
      <c r="WNY680" s="319"/>
      <c r="WNZ680" s="319"/>
      <c r="WOA680" s="319"/>
      <c r="WOB680" s="17"/>
      <c r="WOC680" s="144"/>
      <c r="WOD680" s="15"/>
      <c r="WOE680" s="319"/>
      <c r="WOF680" s="118"/>
      <c r="WOG680" s="81"/>
      <c r="WOH680" s="118"/>
      <c r="WOI680" s="283"/>
      <c r="WOJ680" s="155"/>
      <c r="WOK680" s="321" t="s">
        <v>1853</v>
      </c>
      <c r="WOL680" s="70" t="s">
        <v>1206</v>
      </c>
      <c r="WOM680" s="312" t="s">
        <v>1851</v>
      </c>
      <c r="WON680" s="319">
        <v>7.23</v>
      </c>
      <c r="WOO680" s="319"/>
      <c r="WOP680" s="319"/>
      <c r="WOQ680" s="319"/>
      <c r="WOR680" s="17"/>
      <c r="WOS680" s="144"/>
      <c r="WOT680" s="15"/>
      <c r="WOU680" s="319"/>
      <c r="WOV680" s="118"/>
      <c r="WOW680" s="81"/>
      <c r="WOX680" s="118"/>
      <c r="WOY680" s="283"/>
      <c r="WOZ680" s="155"/>
      <c r="WPA680" s="321" t="s">
        <v>1853</v>
      </c>
      <c r="WPB680" s="70" t="s">
        <v>1206</v>
      </c>
      <c r="WPC680" s="312" t="s">
        <v>1851</v>
      </c>
      <c r="WPD680" s="319">
        <v>7.23</v>
      </c>
      <c r="WPE680" s="319"/>
      <c r="WPF680" s="319"/>
      <c r="WPG680" s="319"/>
      <c r="WPH680" s="17"/>
      <c r="WPI680" s="144"/>
      <c r="WPJ680" s="15"/>
      <c r="WPK680" s="319"/>
      <c r="WPL680" s="118"/>
      <c r="WPM680" s="81"/>
      <c r="WPN680" s="118"/>
      <c r="WPO680" s="283"/>
      <c r="WPP680" s="155"/>
      <c r="WPQ680" s="321" t="s">
        <v>1853</v>
      </c>
      <c r="WPR680" s="70" t="s">
        <v>1206</v>
      </c>
      <c r="WPS680" s="312" t="s">
        <v>1851</v>
      </c>
      <c r="WPT680" s="319">
        <v>7.23</v>
      </c>
      <c r="WPU680" s="319"/>
      <c r="WPV680" s="319"/>
      <c r="WPW680" s="319"/>
      <c r="WPX680" s="17"/>
      <c r="WPY680" s="144"/>
      <c r="WPZ680" s="15"/>
      <c r="WQA680" s="319"/>
      <c r="WQB680" s="118"/>
      <c r="WQC680" s="81"/>
      <c r="WQD680" s="118"/>
      <c r="WQE680" s="283"/>
      <c r="WQF680" s="155"/>
      <c r="WQG680" s="321" t="s">
        <v>1853</v>
      </c>
      <c r="WQH680" s="70" t="s">
        <v>1206</v>
      </c>
      <c r="WQI680" s="312" t="s">
        <v>1851</v>
      </c>
      <c r="WQJ680" s="319">
        <v>7.23</v>
      </c>
      <c r="WQK680" s="319"/>
      <c r="WQL680" s="319"/>
      <c r="WQM680" s="319"/>
      <c r="WQN680" s="17"/>
      <c r="WQO680" s="144"/>
      <c r="WQP680" s="15"/>
      <c r="WQQ680" s="319"/>
      <c r="WQR680" s="118"/>
      <c r="WQS680" s="81"/>
      <c r="WQT680" s="118"/>
      <c r="WQU680" s="283"/>
      <c r="WQV680" s="155"/>
      <c r="WQW680" s="321" t="s">
        <v>1853</v>
      </c>
      <c r="WQX680" s="70" t="s">
        <v>1206</v>
      </c>
      <c r="WQY680" s="312" t="s">
        <v>1851</v>
      </c>
      <c r="WQZ680" s="319">
        <v>7.23</v>
      </c>
      <c r="WRA680" s="319"/>
      <c r="WRB680" s="319"/>
      <c r="WRC680" s="319"/>
      <c r="WRD680" s="17"/>
      <c r="WRE680" s="144"/>
      <c r="WRF680" s="15"/>
      <c r="WRG680" s="319"/>
      <c r="WRH680" s="118"/>
      <c r="WRI680" s="81"/>
      <c r="WRJ680" s="118"/>
      <c r="WRK680" s="283"/>
      <c r="WRL680" s="155"/>
      <c r="WRM680" s="321" t="s">
        <v>1853</v>
      </c>
      <c r="WRN680" s="70" t="s">
        <v>1206</v>
      </c>
      <c r="WRO680" s="312" t="s">
        <v>1851</v>
      </c>
      <c r="WRP680" s="319">
        <v>7.23</v>
      </c>
      <c r="WRQ680" s="319"/>
      <c r="WRR680" s="319"/>
      <c r="WRS680" s="319"/>
      <c r="WRT680" s="17"/>
      <c r="WRU680" s="144"/>
      <c r="WRV680" s="15"/>
      <c r="WRW680" s="319"/>
      <c r="WRX680" s="118"/>
      <c r="WRY680" s="81"/>
      <c r="WRZ680" s="118"/>
      <c r="WSA680" s="283"/>
      <c r="WSB680" s="155"/>
      <c r="WSC680" s="321" t="s">
        <v>1853</v>
      </c>
      <c r="WSD680" s="70" t="s">
        <v>1206</v>
      </c>
      <c r="WSE680" s="312" t="s">
        <v>1851</v>
      </c>
      <c r="WSF680" s="319">
        <v>7.23</v>
      </c>
      <c r="WSG680" s="319"/>
      <c r="WSH680" s="319"/>
      <c r="WSI680" s="319"/>
      <c r="WSJ680" s="17"/>
      <c r="WSK680" s="144"/>
      <c r="WSL680" s="15"/>
      <c r="WSM680" s="319"/>
      <c r="WSN680" s="118"/>
      <c r="WSO680" s="81"/>
      <c r="WSP680" s="118"/>
      <c r="WSQ680" s="283"/>
      <c r="WSR680" s="155"/>
      <c r="WSS680" s="321" t="s">
        <v>1853</v>
      </c>
      <c r="WST680" s="70" t="s">
        <v>1206</v>
      </c>
      <c r="WSU680" s="312" t="s">
        <v>1851</v>
      </c>
      <c r="WSV680" s="319">
        <v>7.23</v>
      </c>
      <c r="WSW680" s="319"/>
      <c r="WSX680" s="319"/>
      <c r="WSY680" s="319"/>
      <c r="WSZ680" s="17"/>
      <c r="WTA680" s="144"/>
      <c r="WTB680" s="15"/>
      <c r="WTC680" s="319"/>
      <c r="WTD680" s="118"/>
      <c r="WTE680" s="81"/>
      <c r="WTF680" s="118"/>
      <c r="WTG680" s="283"/>
      <c r="WTH680" s="155"/>
      <c r="WTI680" s="321" t="s">
        <v>1853</v>
      </c>
      <c r="WTJ680" s="70" t="s">
        <v>1206</v>
      </c>
      <c r="WTK680" s="312" t="s">
        <v>1851</v>
      </c>
      <c r="WTL680" s="319">
        <v>7.23</v>
      </c>
      <c r="WTM680" s="319"/>
      <c r="WTN680" s="319"/>
      <c r="WTO680" s="319"/>
      <c r="WTP680" s="17"/>
      <c r="WTQ680" s="144"/>
      <c r="WTR680" s="15"/>
      <c r="WTS680" s="319"/>
      <c r="WTT680" s="118"/>
      <c r="WTU680" s="81"/>
      <c r="WTV680" s="118"/>
      <c r="WTW680" s="283"/>
      <c r="WTX680" s="155"/>
      <c r="WTY680" s="321" t="s">
        <v>1853</v>
      </c>
      <c r="WTZ680" s="70" t="s">
        <v>1206</v>
      </c>
      <c r="WUA680" s="312" t="s">
        <v>1851</v>
      </c>
      <c r="WUB680" s="319">
        <v>7.23</v>
      </c>
      <c r="WUC680" s="319"/>
      <c r="WUD680" s="319"/>
      <c r="WUE680" s="319"/>
      <c r="WUF680" s="17"/>
      <c r="WUG680" s="144"/>
      <c r="WUH680" s="15"/>
      <c r="WUI680" s="319"/>
      <c r="WUJ680" s="118"/>
      <c r="WUK680" s="81"/>
      <c r="WUL680" s="118"/>
      <c r="WUM680" s="283"/>
      <c r="WUN680" s="155"/>
      <c r="WUO680" s="321" t="s">
        <v>1853</v>
      </c>
      <c r="WUP680" s="70" t="s">
        <v>1206</v>
      </c>
      <c r="WUQ680" s="312" t="s">
        <v>1851</v>
      </c>
      <c r="WUR680" s="319">
        <v>7.23</v>
      </c>
      <c r="WUS680" s="319"/>
      <c r="WUT680" s="319"/>
      <c r="WUU680" s="319"/>
      <c r="WUV680" s="17"/>
      <c r="WUW680" s="144"/>
      <c r="WUX680" s="15"/>
      <c r="WUY680" s="319"/>
      <c r="WUZ680" s="118"/>
      <c r="WVA680" s="81"/>
      <c r="WVB680" s="118"/>
      <c r="WVC680" s="283"/>
      <c r="WVD680" s="155"/>
      <c r="WVE680" s="321" t="s">
        <v>1853</v>
      </c>
      <c r="WVF680" s="70" t="s">
        <v>1206</v>
      </c>
      <c r="WVG680" s="312" t="s">
        <v>1851</v>
      </c>
      <c r="WVH680" s="319">
        <v>7.23</v>
      </c>
      <c r="WVI680" s="319"/>
      <c r="WVJ680" s="319"/>
      <c r="WVK680" s="319"/>
      <c r="WVL680" s="17"/>
      <c r="WVM680" s="144"/>
      <c r="WVN680" s="15"/>
      <c r="WVO680" s="319"/>
      <c r="WVP680" s="118"/>
      <c r="WVQ680" s="81"/>
      <c r="WVR680" s="118"/>
      <c r="WVS680" s="283"/>
      <c r="WVT680" s="155"/>
      <c r="WVU680" s="321" t="s">
        <v>1853</v>
      </c>
      <c r="WVV680" s="70" t="s">
        <v>1206</v>
      </c>
      <c r="WVW680" s="312" t="s">
        <v>1851</v>
      </c>
      <c r="WVX680" s="319">
        <v>7.23</v>
      </c>
      <c r="WVY680" s="319"/>
      <c r="WVZ680" s="319"/>
      <c r="WWA680" s="319"/>
      <c r="WWB680" s="17"/>
      <c r="WWC680" s="144"/>
      <c r="WWD680" s="15"/>
      <c r="WWE680" s="319"/>
      <c r="WWF680" s="118"/>
      <c r="WWG680" s="81"/>
      <c r="WWH680" s="118"/>
      <c r="WWI680" s="283"/>
      <c r="WWJ680" s="155"/>
      <c r="WWK680" s="321" t="s">
        <v>1853</v>
      </c>
      <c r="WWL680" s="70" t="s">
        <v>1206</v>
      </c>
      <c r="WWM680" s="312" t="s">
        <v>1851</v>
      </c>
      <c r="WWN680" s="319">
        <v>7.23</v>
      </c>
      <c r="WWO680" s="319"/>
      <c r="WWP680" s="319"/>
      <c r="WWQ680" s="319"/>
      <c r="WWR680" s="17"/>
      <c r="WWS680" s="144"/>
      <c r="WWT680" s="15"/>
      <c r="WWU680" s="319"/>
      <c r="WWV680" s="118"/>
      <c r="WWW680" s="81"/>
      <c r="WWX680" s="118"/>
      <c r="WWY680" s="283"/>
      <c r="WWZ680" s="155"/>
      <c r="WXA680" s="321" t="s">
        <v>1853</v>
      </c>
      <c r="WXB680" s="70" t="s">
        <v>1206</v>
      </c>
      <c r="WXC680" s="312" t="s">
        <v>1851</v>
      </c>
      <c r="WXD680" s="319">
        <v>7.23</v>
      </c>
      <c r="WXE680" s="319"/>
      <c r="WXF680" s="319"/>
      <c r="WXG680" s="319"/>
      <c r="WXH680" s="17"/>
      <c r="WXI680" s="144"/>
      <c r="WXJ680" s="15"/>
      <c r="WXK680" s="319"/>
      <c r="WXL680" s="118"/>
      <c r="WXM680" s="81"/>
      <c r="WXN680" s="118"/>
      <c r="WXO680" s="283"/>
      <c r="WXP680" s="155"/>
      <c r="WXQ680" s="321" t="s">
        <v>1853</v>
      </c>
      <c r="WXR680" s="70" t="s">
        <v>1206</v>
      </c>
      <c r="WXS680" s="312" t="s">
        <v>1851</v>
      </c>
      <c r="WXT680" s="319">
        <v>7.23</v>
      </c>
      <c r="WXU680" s="319"/>
      <c r="WXV680" s="319"/>
      <c r="WXW680" s="319"/>
      <c r="WXX680" s="17"/>
      <c r="WXY680" s="144"/>
      <c r="WXZ680" s="15"/>
      <c r="WYA680" s="319"/>
      <c r="WYB680" s="118"/>
      <c r="WYC680" s="81"/>
      <c r="WYD680" s="118"/>
      <c r="WYE680" s="283"/>
      <c r="WYF680" s="155"/>
      <c r="WYG680" s="321" t="s">
        <v>1853</v>
      </c>
      <c r="WYH680" s="70" t="s">
        <v>1206</v>
      </c>
      <c r="WYI680" s="312" t="s">
        <v>1851</v>
      </c>
      <c r="WYJ680" s="319">
        <v>7.23</v>
      </c>
      <c r="WYK680" s="319"/>
      <c r="WYL680" s="319"/>
      <c r="WYM680" s="319"/>
      <c r="WYN680" s="17"/>
      <c r="WYO680" s="144"/>
      <c r="WYP680" s="15"/>
      <c r="WYQ680" s="319"/>
      <c r="WYR680" s="118"/>
      <c r="WYS680" s="81"/>
      <c r="WYT680" s="118"/>
      <c r="WYU680" s="283"/>
      <c r="WYV680" s="155"/>
      <c r="WYW680" s="321" t="s">
        <v>1853</v>
      </c>
      <c r="WYX680" s="70" t="s">
        <v>1206</v>
      </c>
      <c r="WYY680" s="312" t="s">
        <v>1851</v>
      </c>
      <c r="WYZ680" s="319">
        <v>7.23</v>
      </c>
      <c r="WZA680" s="319"/>
      <c r="WZB680" s="319"/>
      <c r="WZC680" s="319"/>
      <c r="WZD680" s="17"/>
      <c r="WZE680" s="144"/>
      <c r="WZF680" s="15"/>
      <c r="WZG680" s="319"/>
      <c r="WZH680" s="118"/>
      <c r="WZI680" s="81"/>
      <c r="WZJ680" s="118"/>
      <c r="WZK680" s="283"/>
      <c r="WZL680" s="155"/>
      <c r="WZM680" s="321" t="s">
        <v>1853</v>
      </c>
      <c r="WZN680" s="70" t="s">
        <v>1206</v>
      </c>
      <c r="WZO680" s="312" t="s">
        <v>1851</v>
      </c>
      <c r="WZP680" s="319">
        <v>7.23</v>
      </c>
      <c r="WZQ680" s="319"/>
      <c r="WZR680" s="319"/>
      <c r="WZS680" s="319"/>
      <c r="WZT680" s="17"/>
      <c r="WZU680" s="144"/>
      <c r="WZV680" s="15"/>
      <c r="WZW680" s="319"/>
      <c r="WZX680" s="118"/>
      <c r="WZY680" s="81"/>
      <c r="WZZ680" s="118"/>
      <c r="XAA680" s="283"/>
      <c r="XAB680" s="155"/>
      <c r="XAC680" s="321" t="s">
        <v>1853</v>
      </c>
      <c r="XAD680" s="70" t="s">
        <v>1206</v>
      </c>
      <c r="XAE680" s="312" t="s">
        <v>1851</v>
      </c>
      <c r="XAF680" s="319">
        <v>7.23</v>
      </c>
      <c r="XAG680" s="319"/>
      <c r="XAH680" s="319"/>
      <c r="XAI680" s="319"/>
      <c r="XAJ680" s="17"/>
      <c r="XAK680" s="144"/>
      <c r="XAL680" s="15"/>
      <c r="XAM680" s="319"/>
      <c r="XAN680" s="118"/>
      <c r="XAO680" s="81"/>
      <c r="XAP680" s="118"/>
      <c r="XAQ680" s="283"/>
      <c r="XAR680" s="155"/>
      <c r="XAS680" s="321" t="s">
        <v>1853</v>
      </c>
      <c r="XAT680" s="70" t="s">
        <v>1206</v>
      </c>
      <c r="XAU680" s="312" t="s">
        <v>1851</v>
      </c>
      <c r="XAV680" s="319">
        <v>7.23</v>
      </c>
      <c r="XAW680" s="319"/>
      <c r="XAX680" s="319"/>
      <c r="XAY680" s="319"/>
      <c r="XAZ680" s="17"/>
      <c r="XBA680" s="144"/>
      <c r="XBB680" s="15"/>
      <c r="XBC680" s="319"/>
      <c r="XBD680" s="118"/>
      <c r="XBE680" s="81"/>
      <c r="XBF680" s="118"/>
      <c r="XBG680" s="283"/>
      <c r="XBH680" s="155"/>
      <c r="XBI680" s="321" t="s">
        <v>1853</v>
      </c>
      <c r="XBJ680" s="70" t="s">
        <v>1206</v>
      </c>
      <c r="XBK680" s="312" t="s">
        <v>1851</v>
      </c>
      <c r="XBL680" s="319">
        <v>7.23</v>
      </c>
      <c r="XBM680" s="319"/>
      <c r="XBN680" s="319"/>
      <c r="XBO680" s="319"/>
      <c r="XBP680" s="17"/>
      <c r="XBQ680" s="144"/>
      <c r="XBR680" s="15"/>
      <c r="XBS680" s="319"/>
      <c r="XBT680" s="118"/>
      <c r="XBU680" s="81"/>
      <c r="XBV680" s="118"/>
      <c r="XBW680" s="283"/>
      <c r="XBX680" s="155"/>
      <c r="XBY680" s="321" t="s">
        <v>1853</v>
      </c>
      <c r="XBZ680" s="70" t="s">
        <v>1206</v>
      </c>
      <c r="XCA680" s="312" t="s">
        <v>1851</v>
      </c>
      <c r="XCB680" s="319">
        <v>7.23</v>
      </c>
      <c r="XCC680" s="319"/>
      <c r="XCD680" s="319"/>
      <c r="XCE680" s="319"/>
      <c r="XCF680" s="17"/>
      <c r="XCG680" s="144"/>
      <c r="XCH680" s="15"/>
      <c r="XCI680" s="319"/>
      <c r="XCJ680" s="118"/>
      <c r="XCK680" s="81"/>
      <c r="XCL680" s="118"/>
      <c r="XCM680" s="283"/>
      <c r="XCN680" s="155"/>
      <c r="XCO680" s="321" t="s">
        <v>1853</v>
      </c>
      <c r="XCP680" s="70" t="s">
        <v>1206</v>
      </c>
      <c r="XCQ680" s="312" t="s">
        <v>1851</v>
      </c>
      <c r="XCR680" s="319">
        <v>7.23</v>
      </c>
      <c r="XCS680" s="319"/>
      <c r="XCT680" s="319"/>
      <c r="XCU680" s="319"/>
      <c r="XCV680" s="17"/>
      <c r="XCW680" s="144"/>
      <c r="XCX680" s="15"/>
      <c r="XCY680" s="319"/>
      <c r="XCZ680" s="118"/>
      <c r="XDA680" s="81"/>
      <c r="XDB680" s="118"/>
      <c r="XDC680" s="283"/>
      <c r="XDD680" s="155"/>
      <c r="XDE680" s="321" t="s">
        <v>1853</v>
      </c>
      <c r="XDF680" s="70" t="s">
        <v>1206</v>
      </c>
      <c r="XDG680" s="312" t="s">
        <v>1851</v>
      </c>
      <c r="XDH680" s="319">
        <v>7.23</v>
      </c>
      <c r="XDI680" s="319"/>
      <c r="XDJ680" s="319"/>
      <c r="XDK680" s="319"/>
      <c r="XDL680" s="17"/>
      <c r="XDM680" s="144"/>
      <c r="XDN680" s="15"/>
      <c r="XDO680" s="319"/>
      <c r="XDP680" s="118"/>
      <c r="XDQ680" s="81"/>
      <c r="XDR680" s="118"/>
      <c r="XDS680" s="283"/>
      <c r="XDT680" s="155"/>
      <c r="XDU680" s="321" t="s">
        <v>1853</v>
      </c>
      <c r="XDV680" s="70" t="s">
        <v>1206</v>
      </c>
      <c r="XDW680" s="312" t="s">
        <v>1851</v>
      </c>
      <c r="XDX680" s="319">
        <v>7.23</v>
      </c>
      <c r="XDY680" s="319"/>
      <c r="XDZ680" s="319"/>
      <c r="XEA680" s="319"/>
      <c r="XEB680" s="17"/>
      <c r="XEC680" s="144"/>
      <c r="XED680" s="15"/>
      <c r="XEE680" s="319"/>
      <c r="XEF680" s="118"/>
      <c r="XEG680" s="81"/>
      <c r="XEH680" s="118"/>
      <c r="XEI680" s="283"/>
      <c r="XEJ680" s="155"/>
      <c r="XEK680" s="321" t="s">
        <v>1853</v>
      </c>
      <c r="XEL680" s="70" t="s">
        <v>1206</v>
      </c>
      <c r="XEM680" s="312" t="s">
        <v>1851</v>
      </c>
      <c r="XEN680" s="319">
        <v>7.23</v>
      </c>
      <c r="XEO680" s="319"/>
      <c r="XEP680" s="319"/>
      <c r="XEQ680" s="319"/>
      <c r="XER680" s="17"/>
      <c r="XES680" s="144"/>
      <c r="XET680" s="15"/>
      <c r="XEU680" s="319"/>
      <c r="XEV680" s="118"/>
      <c r="XEW680" s="81"/>
      <c r="XEX680" s="118"/>
      <c r="XEY680" s="283"/>
      <c r="XEZ680" s="155"/>
      <c r="XFA680" s="321" t="s">
        <v>1853</v>
      </c>
    </row>
    <row r="681" spans="1:16381" s="284" customFormat="1" ht="12" x14ac:dyDescent="0.2">
      <c r="A681" s="70" t="s">
        <v>1197</v>
      </c>
      <c r="B681" s="312" t="s">
        <v>1852</v>
      </c>
      <c r="C681" s="331">
        <v>7.13</v>
      </c>
      <c r="D681" s="134"/>
      <c r="E681" s="427">
        <v>7.13</v>
      </c>
      <c r="F681" s="326"/>
      <c r="G681" s="17" t="s">
        <v>1912</v>
      </c>
      <c r="H681" s="15"/>
      <c r="I681" s="69">
        <v>7.13</v>
      </c>
      <c r="J681" s="134"/>
      <c r="K681" s="331">
        <v>7.13</v>
      </c>
      <c r="L681" s="155"/>
      <c r="M681" s="322"/>
      <c r="N681" s="37"/>
      <c r="O681" s="324"/>
      <c r="P681" s="325"/>
      <c r="Q681" s="325"/>
      <c r="R681" s="325"/>
      <c r="S681" s="325"/>
      <c r="T681" s="327"/>
      <c r="U681" s="325"/>
      <c r="V681" s="327"/>
      <c r="W681" s="325"/>
      <c r="X681" s="328"/>
      <c r="Y681" s="329"/>
      <c r="Z681" s="328"/>
      <c r="AA681" s="306"/>
      <c r="AB681" s="40"/>
      <c r="AC681" s="322"/>
      <c r="AD681" s="40"/>
      <c r="AE681" s="330"/>
      <c r="AF681" s="325"/>
      <c r="AG681" s="325"/>
      <c r="AH681" s="325"/>
      <c r="AI681" s="325"/>
      <c r="AJ681" s="327"/>
      <c r="AK681" s="325"/>
      <c r="AL681" s="327"/>
      <c r="AM681" s="325"/>
      <c r="AN681" s="328"/>
      <c r="AO681" s="329"/>
      <c r="AP681" s="328"/>
      <c r="AQ681" s="306"/>
      <c r="AR681" s="40"/>
      <c r="AS681" s="322"/>
      <c r="AT681" s="40"/>
      <c r="AU681" s="330"/>
      <c r="AV681" s="325"/>
      <c r="AW681" s="325"/>
      <c r="AX681" s="325"/>
      <c r="AY681" s="325"/>
      <c r="AZ681" s="327"/>
      <c r="BA681" s="325"/>
      <c r="BB681" s="327"/>
      <c r="BC681" s="325"/>
      <c r="BD681" s="328"/>
      <c r="BE681" s="329"/>
      <c r="BF681" s="328"/>
      <c r="BG681" s="306"/>
      <c r="BH681" s="40"/>
      <c r="BI681" s="322"/>
      <c r="BJ681" s="40"/>
      <c r="BK681" s="330"/>
      <c r="BL681" s="325"/>
      <c r="BM681" s="325"/>
      <c r="BN681" s="325"/>
      <c r="BO681" s="325"/>
      <c r="BP681" s="327"/>
      <c r="BQ681" s="325"/>
      <c r="BR681" s="327"/>
      <c r="BS681" s="325"/>
      <c r="BT681" s="328"/>
      <c r="BU681" s="329"/>
      <c r="BV681" s="328"/>
      <c r="BW681" s="306"/>
      <c r="BX681" s="40"/>
      <c r="BY681" s="322"/>
      <c r="BZ681" s="40"/>
      <c r="CA681" s="330"/>
      <c r="CB681" s="325"/>
      <c r="CC681" s="325"/>
      <c r="CD681" s="325"/>
      <c r="CE681" s="325"/>
      <c r="CF681" s="327"/>
      <c r="CG681" s="325"/>
      <c r="CH681" s="327"/>
      <c r="CI681" s="325"/>
      <c r="CJ681" s="328"/>
      <c r="CK681" s="329"/>
      <c r="CL681" s="328"/>
      <c r="CM681" s="306"/>
      <c r="CN681" s="40"/>
      <c r="CO681" s="322"/>
      <c r="CP681" s="40"/>
      <c r="CQ681" s="330"/>
      <c r="CR681" s="325"/>
      <c r="CS681" s="325"/>
      <c r="CT681" s="325"/>
      <c r="CU681" s="325"/>
      <c r="CV681" s="327"/>
      <c r="CW681" s="325"/>
      <c r="CX681" s="327"/>
      <c r="CY681" s="325"/>
      <c r="CZ681" s="328"/>
      <c r="DA681" s="329"/>
      <c r="DB681" s="328"/>
      <c r="DC681" s="306"/>
      <c r="DD681" s="40"/>
      <c r="DE681" s="322"/>
      <c r="DF681" s="40"/>
      <c r="DG681" s="330"/>
      <c r="DH681" s="325"/>
      <c r="DI681" s="325"/>
      <c r="DJ681" s="325"/>
      <c r="DK681" s="325"/>
      <c r="DL681" s="327"/>
      <c r="DM681" s="325"/>
      <c r="DN681" s="327"/>
      <c r="DO681" s="325"/>
      <c r="DP681" s="328"/>
      <c r="DQ681" s="329"/>
      <c r="DR681" s="328"/>
      <c r="DS681" s="306"/>
      <c r="DT681" s="40"/>
      <c r="DU681" s="322"/>
      <c r="DV681" s="40"/>
      <c r="DW681" s="330"/>
      <c r="DX681" s="325"/>
      <c r="DY681" s="325"/>
      <c r="DZ681" s="325"/>
      <c r="EA681" s="325"/>
      <c r="EB681" s="327"/>
      <c r="EC681" s="325"/>
      <c r="ED681" s="327"/>
      <c r="EE681" s="325"/>
      <c r="EF681" s="328"/>
      <c r="EG681" s="329"/>
      <c r="EH681" s="328"/>
      <c r="EI681" s="306"/>
      <c r="EJ681" s="40"/>
      <c r="EK681" s="322"/>
      <c r="EL681" s="40"/>
      <c r="EM681" s="330"/>
      <c r="EN681" s="325"/>
      <c r="EO681" s="325"/>
      <c r="EP681" s="325"/>
      <c r="EQ681" s="325"/>
      <c r="ER681" s="327"/>
      <c r="ES681" s="325"/>
      <c r="ET681" s="327"/>
      <c r="EU681" s="325"/>
      <c r="EV681" s="328"/>
      <c r="EW681" s="329"/>
      <c r="EX681" s="328"/>
      <c r="EY681" s="306"/>
      <c r="EZ681" s="40"/>
      <c r="FA681" s="322"/>
      <c r="FB681" s="40"/>
      <c r="FC681" s="330"/>
      <c r="FD681" s="325"/>
      <c r="FE681" s="325"/>
      <c r="FF681" s="325"/>
      <c r="FG681" s="325"/>
      <c r="FH681" s="327"/>
      <c r="FI681" s="325"/>
      <c r="FJ681" s="327"/>
      <c r="FK681" s="325"/>
      <c r="FL681" s="328"/>
      <c r="FM681" s="329"/>
      <c r="FN681" s="328"/>
      <c r="FO681" s="306"/>
      <c r="FP681" s="40"/>
      <c r="FQ681" s="322"/>
      <c r="FR681" s="40"/>
      <c r="FS681" s="330"/>
      <c r="FT681" s="325"/>
      <c r="FU681" s="325"/>
      <c r="FV681" s="325"/>
      <c r="FW681" s="325"/>
      <c r="FX681" s="327"/>
      <c r="FY681" s="325"/>
      <c r="FZ681" s="327"/>
      <c r="GA681" s="325"/>
      <c r="GB681" s="328"/>
      <c r="GC681" s="329"/>
      <c r="GD681" s="328"/>
      <c r="GE681" s="306"/>
      <c r="GF681" s="40"/>
      <c r="GG681" s="322"/>
      <c r="GH681" s="40"/>
      <c r="GI681" s="330"/>
      <c r="GJ681" s="325"/>
      <c r="GK681" s="325"/>
      <c r="GL681" s="325"/>
      <c r="GM681" s="325"/>
      <c r="GN681" s="327"/>
      <c r="GO681" s="325"/>
      <c r="GP681" s="327"/>
      <c r="GQ681" s="325"/>
      <c r="GR681" s="328"/>
      <c r="GS681" s="329"/>
      <c r="GT681" s="328"/>
      <c r="GU681" s="306"/>
      <c r="GV681" s="40"/>
      <c r="GW681" s="322"/>
      <c r="GX681" s="40"/>
      <c r="GY681" s="330"/>
      <c r="GZ681" s="325"/>
      <c r="HA681" s="325"/>
      <c r="HB681" s="325"/>
      <c r="HC681" s="325"/>
      <c r="HD681" s="327"/>
      <c r="HE681" s="325"/>
      <c r="HF681" s="327"/>
      <c r="HG681" s="325"/>
      <c r="HH681" s="328"/>
      <c r="HI681" s="329"/>
      <c r="HJ681" s="328"/>
      <c r="HK681" s="306"/>
      <c r="HL681" s="40"/>
      <c r="HM681" s="322"/>
      <c r="HN681" s="40"/>
      <c r="HO681" s="330"/>
      <c r="HP681" s="325"/>
      <c r="HQ681" s="325"/>
      <c r="HR681" s="325"/>
      <c r="HS681" s="325"/>
      <c r="HT681" s="327"/>
      <c r="HU681" s="325"/>
      <c r="HV681" s="327"/>
      <c r="HW681" s="325"/>
      <c r="HX681" s="328"/>
      <c r="HY681" s="329"/>
      <c r="HZ681" s="328"/>
      <c r="IA681" s="306"/>
      <c r="IB681" s="40"/>
      <c r="IC681" s="322"/>
      <c r="ID681" s="40"/>
      <c r="IE681" s="330"/>
      <c r="IF681" s="325"/>
      <c r="IG681" s="325"/>
      <c r="IH681" s="325"/>
      <c r="II681" s="325"/>
      <c r="IJ681" s="327"/>
      <c r="IK681" s="325"/>
      <c r="IL681" s="327"/>
      <c r="IM681" s="325"/>
      <c r="IN681" s="328"/>
      <c r="IO681" s="329"/>
      <c r="IP681" s="328"/>
      <c r="IQ681" s="306"/>
      <c r="IR681" s="40"/>
      <c r="IS681" s="322"/>
      <c r="IT681" s="40"/>
      <c r="IU681" s="330"/>
      <c r="IV681" s="325"/>
      <c r="IW681" s="325"/>
      <c r="IX681" s="325"/>
      <c r="IY681" s="325"/>
      <c r="IZ681" s="327"/>
      <c r="JA681" s="325"/>
      <c r="JB681" s="327"/>
      <c r="JC681" s="325"/>
      <c r="JD681" s="328"/>
      <c r="JE681" s="329"/>
      <c r="JF681" s="328"/>
      <c r="JG681" s="306"/>
      <c r="JH681" s="40"/>
      <c r="JI681" s="322"/>
      <c r="JJ681" s="40"/>
      <c r="JK681" s="330"/>
      <c r="JL681" s="325"/>
      <c r="JM681" s="325"/>
      <c r="JN681" s="325"/>
      <c r="JO681" s="325"/>
      <c r="JP681" s="327"/>
      <c r="JQ681" s="325"/>
      <c r="JR681" s="327"/>
      <c r="JS681" s="325"/>
      <c r="JT681" s="328"/>
      <c r="JU681" s="329"/>
      <c r="JV681" s="328"/>
      <c r="JW681" s="306"/>
      <c r="JX681" s="40"/>
      <c r="JY681" s="322"/>
      <c r="JZ681" s="40"/>
      <c r="KA681" s="330"/>
      <c r="KB681" s="325"/>
      <c r="KC681" s="325"/>
      <c r="KD681" s="325"/>
      <c r="KE681" s="325"/>
      <c r="KF681" s="327"/>
      <c r="KG681" s="325"/>
      <c r="KH681" s="327"/>
      <c r="KI681" s="325"/>
      <c r="KJ681" s="328"/>
      <c r="KK681" s="329"/>
      <c r="KL681" s="328"/>
      <c r="KM681" s="306"/>
      <c r="KN681" s="40"/>
      <c r="KO681" s="322"/>
      <c r="KP681" s="40"/>
      <c r="KQ681" s="330"/>
      <c r="KR681" s="325"/>
      <c r="KS681" s="325"/>
      <c r="KT681" s="325"/>
      <c r="KU681" s="325"/>
      <c r="KV681" s="327"/>
      <c r="KW681" s="325"/>
      <c r="KX681" s="327"/>
      <c r="KY681" s="325"/>
      <c r="KZ681" s="328"/>
      <c r="LA681" s="329"/>
      <c r="LB681" s="328"/>
      <c r="LC681" s="306"/>
      <c r="LD681" s="40"/>
      <c r="LE681" s="322"/>
      <c r="LF681" s="40"/>
      <c r="LG681" s="330"/>
      <c r="LH681" s="325"/>
      <c r="LI681" s="325"/>
      <c r="LJ681" s="325"/>
      <c r="LK681" s="325"/>
      <c r="LL681" s="327"/>
      <c r="LM681" s="325"/>
      <c r="LN681" s="327"/>
      <c r="LO681" s="325"/>
      <c r="LP681" s="328"/>
      <c r="LQ681" s="329"/>
      <c r="LR681" s="328"/>
      <c r="LS681" s="306"/>
      <c r="LT681" s="40"/>
      <c r="LU681" s="322"/>
      <c r="LV681" s="40"/>
      <c r="LW681" s="330"/>
      <c r="LX681" s="325"/>
      <c r="LY681" s="325"/>
      <c r="LZ681" s="325"/>
      <c r="MA681" s="325"/>
      <c r="MB681" s="327"/>
      <c r="MC681" s="325"/>
      <c r="MD681" s="327"/>
      <c r="ME681" s="325"/>
      <c r="MF681" s="328"/>
      <c r="MG681" s="329"/>
      <c r="MH681" s="328"/>
      <c r="MI681" s="306"/>
      <c r="MJ681" s="40"/>
      <c r="MK681" s="322"/>
      <c r="ML681" s="40"/>
      <c r="MM681" s="330"/>
      <c r="MN681" s="325"/>
      <c r="MO681" s="325"/>
      <c r="MP681" s="325"/>
      <c r="MQ681" s="325"/>
      <c r="MR681" s="327"/>
      <c r="MS681" s="325"/>
      <c r="MT681" s="327"/>
      <c r="MU681" s="325"/>
      <c r="MV681" s="328"/>
      <c r="MW681" s="329"/>
      <c r="MX681" s="328"/>
      <c r="MY681" s="306"/>
      <c r="MZ681" s="40"/>
      <c r="NA681" s="322"/>
      <c r="NB681" s="40"/>
      <c r="NC681" s="330"/>
      <c r="ND681" s="325"/>
      <c r="NE681" s="325"/>
      <c r="NF681" s="325"/>
      <c r="NG681" s="325"/>
      <c r="NH681" s="327"/>
      <c r="NI681" s="325"/>
      <c r="NJ681" s="327"/>
      <c r="NK681" s="325"/>
      <c r="NL681" s="328"/>
      <c r="NM681" s="329"/>
      <c r="NN681" s="328"/>
      <c r="NO681" s="306"/>
      <c r="NP681" s="40"/>
      <c r="NQ681" s="322"/>
      <c r="NR681" s="40"/>
      <c r="NS681" s="330"/>
      <c r="NT681" s="325"/>
      <c r="NU681" s="325"/>
      <c r="NV681" s="325"/>
      <c r="NW681" s="325"/>
      <c r="NX681" s="327"/>
      <c r="NY681" s="325"/>
      <c r="NZ681" s="327"/>
      <c r="OA681" s="325"/>
      <c r="OB681" s="328"/>
      <c r="OC681" s="329"/>
      <c r="OD681" s="328"/>
      <c r="OE681" s="306"/>
      <c r="OF681" s="40"/>
      <c r="OG681" s="322"/>
      <c r="OH681" s="40"/>
      <c r="OI681" s="330"/>
      <c r="OJ681" s="325"/>
      <c r="OK681" s="325"/>
      <c r="OL681" s="325"/>
      <c r="OM681" s="325"/>
      <c r="ON681" s="327"/>
      <c r="OO681" s="325"/>
      <c r="OP681" s="327"/>
      <c r="OQ681" s="325"/>
      <c r="OR681" s="328"/>
      <c r="OS681" s="329"/>
      <c r="OT681" s="328"/>
      <c r="OU681" s="306"/>
      <c r="OV681" s="40"/>
      <c r="OW681" s="322"/>
      <c r="OX681" s="40"/>
      <c r="OY681" s="330"/>
      <c r="OZ681" s="325"/>
      <c r="PA681" s="325"/>
      <c r="PB681" s="325"/>
      <c r="PC681" s="325"/>
      <c r="PD681" s="327"/>
      <c r="PE681" s="325"/>
      <c r="PF681" s="327"/>
      <c r="PG681" s="325"/>
      <c r="PH681" s="328"/>
      <c r="PI681" s="329"/>
      <c r="PJ681" s="328"/>
      <c r="PK681" s="306"/>
      <c r="PL681" s="40"/>
      <c r="PM681" s="322"/>
      <c r="PN681" s="40"/>
      <c r="PO681" s="330"/>
      <c r="PP681" s="325"/>
      <c r="PQ681" s="325"/>
      <c r="PR681" s="325"/>
      <c r="PS681" s="325"/>
      <c r="PT681" s="327"/>
      <c r="PU681" s="325"/>
      <c r="PV681" s="327"/>
      <c r="PW681" s="325"/>
      <c r="PX681" s="328"/>
      <c r="PY681" s="329"/>
      <c r="PZ681" s="328"/>
      <c r="QA681" s="306"/>
      <c r="QB681" s="40"/>
      <c r="QC681" s="322"/>
      <c r="QD681" s="40"/>
      <c r="QE681" s="330"/>
      <c r="QF681" s="325"/>
      <c r="QG681" s="325"/>
      <c r="QH681" s="325"/>
      <c r="QI681" s="325"/>
      <c r="QJ681" s="327"/>
      <c r="QK681" s="325"/>
      <c r="QL681" s="327"/>
      <c r="QM681" s="325"/>
      <c r="QN681" s="328"/>
      <c r="QO681" s="329"/>
      <c r="QP681" s="328"/>
      <c r="QQ681" s="306"/>
      <c r="QR681" s="40"/>
      <c r="QS681" s="322"/>
      <c r="QT681" s="40"/>
      <c r="QU681" s="330"/>
      <c r="QV681" s="325"/>
      <c r="QW681" s="325"/>
      <c r="QX681" s="325"/>
      <c r="QY681" s="325"/>
      <c r="QZ681" s="327"/>
      <c r="RA681" s="325"/>
      <c r="RB681" s="327"/>
      <c r="RC681" s="325"/>
      <c r="RD681" s="328"/>
      <c r="RE681" s="329"/>
      <c r="RF681" s="328"/>
      <c r="RG681" s="306"/>
      <c r="RH681" s="40"/>
      <c r="RI681" s="322"/>
      <c r="RJ681" s="40"/>
      <c r="RK681" s="330"/>
      <c r="RL681" s="325"/>
      <c r="RM681" s="325"/>
      <c r="RN681" s="325"/>
      <c r="RO681" s="325"/>
      <c r="RP681" s="327"/>
      <c r="RQ681" s="325"/>
      <c r="RR681" s="327"/>
      <c r="RS681" s="325"/>
      <c r="RT681" s="328"/>
      <c r="RU681" s="329"/>
      <c r="RV681" s="328"/>
      <c r="RW681" s="306"/>
      <c r="RX681" s="40"/>
      <c r="RY681" s="322"/>
      <c r="RZ681" s="40"/>
      <c r="SA681" s="330"/>
      <c r="SB681" s="325"/>
      <c r="SC681" s="325"/>
      <c r="SD681" s="325"/>
      <c r="SE681" s="325"/>
      <c r="SF681" s="327"/>
      <c r="SG681" s="325"/>
      <c r="SH681" s="327"/>
      <c r="SI681" s="325"/>
      <c r="SJ681" s="328"/>
      <c r="SK681" s="329"/>
      <c r="SL681" s="328"/>
      <c r="SM681" s="306"/>
      <c r="SN681" s="40"/>
      <c r="SO681" s="322"/>
      <c r="SP681" s="40"/>
      <c r="SQ681" s="330"/>
      <c r="SR681" s="325"/>
      <c r="SS681" s="325"/>
      <c r="ST681" s="325"/>
      <c r="SU681" s="325"/>
      <c r="SV681" s="327"/>
      <c r="SW681" s="325"/>
      <c r="SX681" s="327"/>
      <c r="SY681" s="325"/>
      <c r="SZ681" s="328"/>
      <c r="TA681" s="329"/>
      <c r="TB681" s="328"/>
      <c r="TC681" s="306"/>
      <c r="TD681" s="40"/>
      <c r="TE681" s="322"/>
      <c r="TF681" s="40"/>
      <c r="TG681" s="330"/>
      <c r="TH681" s="325"/>
      <c r="TI681" s="325"/>
      <c r="TJ681" s="325"/>
      <c r="TK681" s="325"/>
      <c r="TL681" s="327"/>
      <c r="TM681" s="325"/>
      <c r="TN681" s="327"/>
      <c r="TO681" s="325"/>
      <c r="TP681" s="328"/>
      <c r="TQ681" s="329"/>
      <c r="TR681" s="328"/>
      <c r="TS681" s="306"/>
      <c r="TT681" s="40"/>
      <c r="TU681" s="322"/>
      <c r="TV681" s="40"/>
      <c r="TW681" s="330"/>
      <c r="TX681" s="325"/>
      <c r="TY681" s="325"/>
      <c r="TZ681" s="325"/>
      <c r="UA681" s="325"/>
      <c r="UB681" s="327"/>
      <c r="UC681" s="325"/>
      <c r="UD681" s="327"/>
      <c r="UE681" s="325"/>
      <c r="UF681" s="328"/>
      <c r="UG681" s="329"/>
      <c r="UH681" s="328"/>
      <c r="UI681" s="306"/>
      <c r="UJ681" s="40"/>
      <c r="UK681" s="322"/>
      <c r="UL681" s="40"/>
      <c r="UM681" s="330"/>
      <c r="UN681" s="325"/>
      <c r="UO681" s="325"/>
      <c r="UP681" s="325"/>
      <c r="UQ681" s="325"/>
      <c r="UR681" s="327"/>
      <c r="US681" s="325"/>
      <c r="UT681" s="327"/>
      <c r="UU681" s="325"/>
      <c r="UV681" s="328"/>
      <c r="UW681" s="329"/>
      <c r="UX681" s="328"/>
      <c r="UY681" s="306"/>
      <c r="UZ681" s="40"/>
      <c r="VA681" s="322"/>
      <c r="VB681" s="40"/>
      <c r="VC681" s="330"/>
      <c r="VD681" s="325"/>
      <c r="VE681" s="325"/>
      <c r="VF681" s="325"/>
      <c r="VG681" s="325"/>
      <c r="VH681" s="327"/>
      <c r="VI681" s="325"/>
      <c r="VJ681" s="327"/>
      <c r="VK681" s="325"/>
      <c r="VL681" s="328"/>
      <c r="VM681" s="329"/>
      <c r="VN681" s="328"/>
      <c r="VO681" s="306"/>
      <c r="VP681" s="40"/>
      <c r="VQ681" s="322"/>
      <c r="VR681" s="40"/>
      <c r="VS681" s="330"/>
      <c r="VT681" s="325"/>
      <c r="VU681" s="325"/>
      <c r="VV681" s="325"/>
      <c r="VW681" s="325"/>
      <c r="VX681" s="327"/>
      <c r="VY681" s="325"/>
      <c r="VZ681" s="327"/>
      <c r="WA681" s="325"/>
      <c r="WB681" s="328"/>
      <c r="WC681" s="329"/>
      <c r="WD681" s="328"/>
      <c r="WE681" s="306"/>
      <c r="WF681" s="40"/>
      <c r="WG681" s="322"/>
      <c r="WH681" s="40"/>
      <c r="WI681" s="330"/>
      <c r="WJ681" s="325"/>
      <c r="WK681" s="325"/>
      <c r="WL681" s="325"/>
      <c r="WM681" s="325"/>
      <c r="WN681" s="327"/>
      <c r="WO681" s="325"/>
      <c r="WP681" s="327"/>
      <c r="WQ681" s="325"/>
      <c r="WR681" s="328"/>
      <c r="WS681" s="329"/>
      <c r="WT681" s="328"/>
      <c r="WU681" s="306"/>
      <c r="WV681" s="40"/>
      <c r="WW681" s="322"/>
      <c r="WX681" s="40"/>
      <c r="WY681" s="330"/>
      <c r="WZ681" s="325"/>
      <c r="XA681" s="325"/>
      <c r="XB681" s="325"/>
      <c r="XC681" s="325"/>
      <c r="XD681" s="327"/>
      <c r="XE681" s="325"/>
      <c r="XF681" s="327"/>
      <c r="XG681" s="325"/>
      <c r="XH681" s="328"/>
      <c r="XI681" s="329"/>
      <c r="XJ681" s="328"/>
      <c r="XK681" s="306"/>
      <c r="XL681" s="40"/>
      <c r="XM681" s="322"/>
      <c r="XN681" s="40"/>
      <c r="XO681" s="330"/>
      <c r="XP681" s="325"/>
      <c r="XQ681" s="325"/>
      <c r="XR681" s="325"/>
      <c r="XS681" s="325"/>
      <c r="XT681" s="327"/>
      <c r="XU681" s="325"/>
      <c r="XV681" s="327"/>
      <c r="XW681" s="325"/>
      <c r="XX681" s="328"/>
      <c r="XY681" s="329"/>
      <c r="XZ681" s="328"/>
      <c r="YA681" s="306"/>
      <c r="YB681" s="40"/>
      <c r="YC681" s="322"/>
      <c r="YD681" s="40"/>
      <c r="YE681" s="330"/>
      <c r="YF681" s="325"/>
      <c r="YG681" s="325"/>
      <c r="YH681" s="325"/>
      <c r="YI681" s="325"/>
      <c r="YJ681" s="327"/>
      <c r="YK681" s="325"/>
      <c r="YL681" s="327"/>
      <c r="YM681" s="325"/>
      <c r="YN681" s="328"/>
      <c r="YO681" s="329"/>
      <c r="YP681" s="328"/>
      <c r="YQ681" s="306"/>
      <c r="YR681" s="40"/>
      <c r="YS681" s="322"/>
      <c r="YT681" s="40"/>
      <c r="YU681" s="330"/>
      <c r="YV681" s="325"/>
      <c r="YW681" s="325"/>
      <c r="YX681" s="325"/>
      <c r="YY681" s="325"/>
      <c r="YZ681" s="327"/>
      <c r="ZA681" s="325"/>
      <c r="ZB681" s="327"/>
      <c r="ZC681" s="325"/>
      <c r="ZD681" s="328"/>
      <c r="ZE681" s="329"/>
      <c r="ZF681" s="328"/>
      <c r="ZG681" s="306"/>
      <c r="ZH681" s="40"/>
      <c r="ZI681" s="322"/>
      <c r="ZJ681" s="40"/>
      <c r="ZK681" s="330"/>
      <c r="ZL681" s="325"/>
      <c r="ZM681" s="325"/>
      <c r="ZN681" s="325"/>
      <c r="ZO681" s="325"/>
      <c r="ZP681" s="327"/>
      <c r="ZQ681" s="325"/>
      <c r="ZR681" s="327"/>
      <c r="ZS681" s="325"/>
      <c r="ZT681" s="328"/>
      <c r="ZU681" s="329"/>
      <c r="ZV681" s="328"/>
      <c r="ZW681" s="306"/>
      <c r="ZX681" s="40"/>
      <c r="ZY681" s="322"/>
      <c r="ZZ681" s="40"/>
      <c r="AAA681" s="330"/>
      <c r="AAB681" s="325"/>
      <c r="AAC681" s="325"/>
      <c r="AAD681" s="325"/>
      <c r="AAE681" s="325"/>
      <c r="AAF681" s="327"/>
      <c r="AAG681" s="325"/>
      <c r="AAH681" s="327"/>
      <c r="AAI681" s="325"/>
      <c r="AAJ681" s="328"/>
      <c r="AAK681" s="329"/>
      <c r="AAL681" s="328"/>
      <c r="AAM681" s="306"/>
      <c r="AAN681" s="40"/>
      <c r="AAO681" s="322"/>
      <c r="AAP681" s="40"/>
      <c r="AAQ681" s="330"/>
      <c r="AAR681" s="325"/>
      <c r="AAS681" s="325"/>
      <c r="AAT681" s="325"/>
      <c r="AAU681" s="325"/>
      <c r="AAV681" s="327"/>
      <c r="AAW681" s="325"/>
      <c r="AAX681" s="327"/>
      <c r="AAY681" s="325"/>
      <c r="AAZ681" s="328"/>
      <c r="ABA681" s="329"/>
      <c r="ABB681" s="328"/>
      <c r="ABC681" s="306"/>
      <c r="ABD681" s="40"/>
      <c r="ABE681" s="322"/>
      <c r="ABF681" s="40"/>
      <c r="ABG681" s="330"/>
      <c r="ABH681" s="325"/>
      <c r="ABI681" s="325"/>
      <c r="ABJ681" s="325"/>
      <c r="ABK681" s="325"/>
      <c r="ABL681" s="327"/>
      <c r="ABM681" s="325"/>
      <c r="ABN681" s="327"/>
      <c r="ABO681" s="325"/>
      <c r="ABP681" s="328"/>
      <c r="ABQ681" s="329"/>
      <c r="ABR681" s="328"/>
      <c r="ABS681" s="306"/>
      <c r="ABT681" s="40"/>
      <c r="ABU681" s="322"/>
      <c r="ABV681" s="40"/>
      <c r="ABW681" s="330"/>
      <c r="ABX681" s="325"/>
      <c r="ABY681" s="325"/>
      <c r="ABZ681" s="325"/>
      <c r="ACA681" s="325"/>
      <c r="ACB681" s="327"/>
      <c r="ACC681" s="325"/>
      <c r="ACD681" s="327"/>
      <c r="ACE681" s="325"/>
      <c r="ACF681" s="328"/>
      <c r="ACG681" s="329"/>
      <c r="ACH681" s="328"/>
      <c r="ACI681" s="306"/>
      <c r="ACJ681" s="40"/>
      <c r="ACK681" s="322"/>
      <c r="ACL681" s="40"/>
      <c r="ACM681" s="330"/>
      <c r="ACN681" s="325"/>
      <c r="ACO681" s="325"/>
      <c r="ACP681" s="325"/>
      <c r="ACQ681" s="325"/>
      <c r="ACR681" s="327"/>
      <c r="ACS681" s="325"/>
      <c r="ACT681" s="327"/>
      <c r="ACU681" s="325"/>
      <c r="ACV681" s="328"/>
      <c r="ACW681" s="329"/>
      <c r="ACX681" s="328"/>
      <c r="ACY681" s="306"/>
      <c r="ACZ681" s="40"/>
      <c r="ADA681" s="322"/>
      <c r="ADB681" s="40"/>
      <c r="ADC681" s="330"/>
      <c r="ADD681" s="325"/>
      <c r="ADE681" s="325"/>
      <c r="ADF681" s="325"/>
      <c r="ADG681" s="325"/>
      <c r="ADH681" s="327"/>
      <c r="ADI681" s="325"/>
      <c r="ADJ681" s="327"/>
      <c r="ADK681" s="325"/>
      <c r="ADL681" s="328"/>
      <c r="ADM681" s="329"/>
      <c r="ADN681" s="328"/>
      <c r="ADO681" s="306"/>
      <c r="ADP681" s="40"/>
      <c r="ADQ681" s="322"/>
      <c r="ADR681" s="40"/>
      <c r="ADS681" s="330"/>
      <c r="ADT681" s="325"/>
      <c r="ADU681" s="325"/>
      <c r="ADV681" s="325"/>
      <c r="ADW681" s="325"/>
      <c r="ADX681" s="327"/>
      <c r="ADY681" s="325"/>
      <c r="ADZ681" s="327"/>
      <c r="AEA681" s="325"/>
      <c r="AEB681" s="328"/>
      <c r="AEC681" s="329"/>
      <c r="AED681" s="328"/>
      <c r="AEE681" s="306"/>
      <c r="AEF681" s="40"/>
      <c r="AEG681" s="322"/>
      <c r="AEH681" s="40"/>
      <c r="AEI681" s="330"/>
      <c r="AEJ681" s="325"/>
      <c r="AEK681" s="325"/>
      <c r="AEL681" s="325"/>
      <c r="AEM681" s="325"/>
      <c r="AEN681" s="327"/>
      <c r="AEO681" s="325"/>
      <c r="AEP681" s="327"/>
      <c r="AEQ681" s="325"/>
      <c r="AER681" s="328"/>
      <c r="AES681" s="329"/>
      <c r="AET681" s="328"/>
      <c r="AEU681" s="306"/>
      <c r="AEV681" s="40"/>
      <c r="AEW681" s="322"/>
      <c r="AEX681" s="40"/>
      <c r="AEY681" s="330"/>
      <c r="AEZ681" s="325"/>
      <c r="AFA681" s="325"/>
      <c r="AFB681" s="325"/>
      <c r="AFC681" s="325"/>
      <c r="AFD681" s="327"/>
      <c r="AFE681" s="325"/>
      <c r="AFF681" s="327"/>
      <c r="AFG681" s="325"/>
      <c r="AFH681" s="328"/>
      <c r="AFI681" s="329"/>
      <c r="AFJ681" s="328"/>
      <c r="AFK681" s="306"/>
      <c r="AFL681" s="40"/>
      <c r="AFM681" s="322"/>
      <c r="AFN681" s="40"/>
      <c r="AFO681" s="330"/>
      <c r="AFP681" s="325"/>
      <c r="AFQ681" s="325"/>
      <c r="AFR681" s="325"/>
      <c r="AFS681" s="325"/>
      <c r="AFT681" s="327"/>
      <c r="AFU681" s="325"/>
      <c r="AFV681" s="327"/>
      <c r="AFW681" s="325"/>
      <c r="AFX681" s="328"/>
      <c r="AFY681" s="329"/>
      <c r="AFZ681" s="328"/>
      <c r="AGA681" s="306"/>
      <c r="AGB681" s="40"/>
      <c r="AGC681" s="322"/>
      <c r="AGD681" s="40"/>
      <c r="AGE681" s="330"/>
      <c r="AGF681" s="325"/>
      <c r="AGG681" s="325"/>
      <c r="AGH681" s="325"/>
      <c r="AGI681" s="325"/>
      <c r="AGJ681" s="327"/>
      <c r="AGK681" s="325"/>
      <c r="AGL681" s="327"/>
      <c r="AGM681" s="325"/>
      <c r="AGN681" s="328"/>
      <c r="AGO681" s="329"/>
      <c r="AGP681" s="328"/>
      <c r="AGQ681" s="306"/>
      <c r="AGR681" s="40"/>
      <c r="AGS681" s="322"/>
      <c r="AGT681" s="40"/>
      <c r="AGU681" s="330"/>
      <c r="AGV681" s="325"/>
      <c r="AGW681" s="325"/>
      <c r="AGX681" s="325"/>
      <c r="AGY681" s="325"/>
      <c r="AGZ681" s="327"/>
      <c r="AHA681" s="325"/>
      <c r="AHB681" s="327"/>
      <c r="AHC681" s="325"/>
      <c r="AHD681" s="328"/>
      <c r="AHE681" s="329"/>
      <c r="AHF681" s="328"/>
      <c r="AHG681" s="306"/>
      <c r="AHH681" s="40"/>
      <c r="AHI681" s="322"/>
      <c r="AHJ681" s="40"/>
      <c r="AHK681" s="330"/>
      <c r="AHL681" s="325"/>
      <c r="AHM681" s="325"/>
      <c r="AHN681" s="325"/>
      <c r="AHO681" s="325"/>
      <c r="AHP681" s="327"/>
      <c r="AHQ681" s="325"/>
      <c r="AHR681" s="327"/>
      <c r="AHS681" s="325"/>
      <c r="AHT681" s="328"/>
      <c r="AHU681" s="329"/>
      <c r="AHV681" s="328"/>
      <c r="AHW681" s="306"/>
      <c r="AHX681" s="40"/>
      <c r="AHY681" s="322"/>
      <c r="AHZ681" s="40"/>
      <c r="AIA681" s="330"/>
      <c r="AIB681" s="325"/>
      <c r="AIC681" s="325"/>
      <c r="AID681" s="325"/>
      <c r="AIE681" s="325"/>
      <c r="AIF681" s="327"/>
      <c r="AIG681" s="325"/>
      <c r="AIH681" s="327"/>
      <c r="AII681" s="325"/>
      <c r="AIJ681" s="328"/>
      <c r="AIK681" s="329"/>
      <c r="AIL681" s="328"/>
      <c r="AIM681" s="306"/>
      <c r="AIN681" s="40"/>
      <c r="AIO681" s="322"/>
      <c r="AIP681" s="40"/>
      <c r="AIQ681" s="330"/>
      <c r="AIR681" s="325"/>
      <c r="AIS681" s="325"/>
      <c r="AIT681" s="325"/>
      <c r="AIU681" s="325"/>
      <c r="AIV681" s="327"/>
      <c r="AIW681" s="325"/>
      <c r="AIX681" s="327"/>
      <c r="AIY681" s="325"/>
      <c r="AIZ681" s="328"/>
      <c r="AJA681" s="329"/>
      <c r="AJB681" s="328"/>
      <c r="AJC681" s="306"/>
      <c r="AJD681" s="40"/>
      <c r="AJE681" s="322"/>
      <c r="AJF681" s="40"/>
      <c r="AJG681" s="330"/>
      <c r="AJH681" s="325"/>
      <c r="AJI681" s="325"/>
      <c r="AJJ681" s="325"/>
      <c r="AJK681" s="325"/>
      <c r="AJL681" s="327"/>
      <c r="AJM681" s="325"/>
      <c r="AJN681" s="327"/>
      <c r="AJO681" s="325"/>
      <c r="AJP681" s="328"/>
      <c r="AJQ681" s="329"/>
      <c r="AJR681" s="328"/>
      <c r="AJS681" s="306"/>
      <c r="AJT681" s="40"/>
      <c r="AJU681" s="322"/>
      <c r="AJV681" s="40"/>
      <c r="AJW681" s="330"/>
      <c r="AJX681" s="325"/>
      <c r="AJY681" s="325"/>
      <c r="AJZ681" s="325"/>
      <c r="AKA681" s="325"/>
      <c r="AKB681" s="327"/>
      <c r="AKC681" s="325"/>
      <c r="AKD681" s="327"/>
      <c r="AKE681" s="325"/>
      <c r="AKF681" s="328"/>
      <c r="AKG681" s="329"/>
      <c r="AKH681" s="328"/>
      <c r="AKI681" s="306"/>
      <c r="AKJ681" s="40"/>
      <c r="AKK681" s="322"/>
      <c r="AKL681" s="40"/>
      <c r="AKM681" s="330"/>
      <c r="AKN681" s="325"/>
      <c r="AKO681" s="325"/>
      <c r="AKP681" s="325"/>
      <c r="AKQ681" s="325"/>
      <c r="AKR681" s="327"/>
      <c r="AKS681" s="325"/>
      <c r="AKT681" s="327"/>
      <c r="AKU681" s="325"/>
      <c r="AKV681" s="328"/>
      <c r="AKW681" s="329"/>
      <c r="AKX681" s="328"/>
      <c r="AKY681" s="306"/>
      <c r="AKZ681" s="40"/>
      <c r="ALA681" s="322"/>
      <c r="ALB681" s="40"/>
      <c r="ALC681" s="330"/>
      <c r="ALD681" s="325"/>
      <c r="ALE681" s="325"/>
      <c r="ALF681" s="325"/>
      <c r="ALG681" s="325"/>
      <c r="ALH681" s="327"/>
      <c r="ALI681" s="325"/>
      <c r="ALJ681" s="327"/>
      <c r="ALK681" s="325"/>
      <c r="ALL681" s="328"/>
      <c r="ALM681" s="329"/>
      <c r="ALN681" s="328"/>
      <c r="ALO681" s="306"/>
      <c r="ALP681" s="40"/>
      <c r="ALQ681" s="322"/>
      <c r="ALR681" s="40"/>
      <c r="ALS681" s="330"/>
      <c r="ALT681" s="325"/>
      <c r="ALU681" s="325"/>
      <c r="ALV681" s="325"/>
      <c r="ALW681" s="325"/>
      <c r="ALX681" s="327"/>
      <c r="ALY681" s="325"/>
      <c r="ALZ681" s="327"/>
      <c r="AMA681" s="325"/>
      <c r="AMB681" s="328"/>
      <c r="AMC681" s="329"/>
      <c r="AMD681" s="328"/>
      <c r="AME681" s="306"/>
      <c r="AMF681" s="40"/>
      <c r="AMG681" s="322"/>
      <c r="AMH681" s="40"/>
      <c r="AMI681" s="330"/>
      <c r="AMJ681" s="325"/>
      <c r="AMK681" s="325"/>
      <c r="AML681" s="325"/>
      <c r="AMM681" s="325"/>
      <c r="AMN681" s="327"/>
      <c r="AMO681" s="325"/>
      <c r="AMP681" s="327"/>
      <c r="AMQ681" s="325"/>
      <c r="AMR681" s="328"/>
      <c r="AMS681" s="329"/>
      <c r="AMT681" s="328"/>
      <c r="AMU681" s="306"/>
      <c r="AMV681" s="40"/>
      <c r="AMW681" s="322"/>
      <c r="AMX681" s="40"/>
      <c r="AMY681" s="330"/>
      <c r="AMZ681" s="325"/>
      <c r="ANA681" s="325"/>
      <c r="ANB681" s="325"/>
      <c r="ANC681" s="325"/>
      <c r="AND681" s="327"/>
      <c r="ANE681" s="325"/>
      <c r="ANF681" s="327"/>
      <c r="ANG681" s="325"/>
      <c r="ANH681" s="328"/>
      <c r="ANI681" s="329"/>
      <c r="ANJ681" s="328"/>
      <c r="ANK681" s="306"/>
      <c r="ANL681" s="40"/>
      <c r="ANM681" s="322"/>
      <c r="ANN681" s="40"/>
      <c r="ANO681" s="330"/>
      <c r="ANP681" s="325"/>
      <c r="ANQ681" s="325"/>
      <c r="ANR681" s="325"/>
      <c r="ANS681" s="325"/>
      <c r="ANT681" s="327"/>
      <c r="ANU681" s="325"/>
      <c r="ANV681" s="327"/>
      <c r="ANW681" s="325"/>
      <c r="ANX681" s="328"/>
      <c r="ANY681" s="329"/>
      <c r="ANZ681" s="328"/>
      <c r="AOA681" s="306"/>
      <c r="AOB681" s="40"/>
      <c r="AOC681" s="322"/>
      <c r="AOD681" s="40"/>
      <c r="AOE681" s="330"/>
      <c r="AOF681" s="325"/>
      <c r="AOG681" s="325"/>
      <c r="AOH681" s="325"/>
      <c r="AOI681" s="325"/>
      <c r="AOJ681" s="327"/>
      <c r="AOK681" s="325"/>
      <c r="AOL681" s="327"/>
      <c r="AOM681" s="325"/>
      <c r="AON681" s="328"/>
      <c r="AOO681" s="329"/>
      <c r="AOP681" s="328"/>
      <c r="AOQ681" s="306"/>
      <c r="AOR681" s="40"/>
      <c r="AOS681" s="322"/>
      <c r="AOT681" s="40"/>
      <c r="AOU681" s="330"/>
      <c r="AOV681" s="325"/>
      <c r="AOW681" s="325"/>
      <c r="AOX681" s="325"/>
      <c r="AOY681" s="325"/>
      <c r="AOZ681" s="327"/>
      <c r="APA681" s="325"/>
      <c r="APB681" s="327"/>
      <c r="APC681" s="325"/>
      <c r="APD681" s="328"/>
      <c r="APE681" s="329"/>
      <c r="APF681" s="328"/>
      <c r="APG681" s="306"/>
      <c r="APH681" s="40"/>
      <c r="API681" s="322"/>
      <c r="APJ681" s="40"/>
      <c r="APK681" s="330"/>
      <c r="APL681" s="325"/>
      <c r="APM681" s="325"/>
      <c r="APN681" s="325"/>
      <c r="APO681" s="325"/>
      <c r="APP681" s="327"/>
      <c r="APQ681" s="325"/>
      <c r="APR681" s="327"/>
      <c r="APS681" s="325"/>
      <c r="APT681" s="328"/>
      <c r="APU681" s="329"/>
      <c r="APV681" s="328"/>
      <c r="APW681" s="306"/>
      <c r="APX681" s="40"/>
      <c r="APY681" s="322"/>
      <c r="APZ681" s="40"/>
      <c r="AQA681" s="330"/>
      <c r="AQB681" s="325"/>
      <c r="AQC681" s="325"/>
      <c r="AQD681" s="325"/>
      <c r="AQE681" s="325"/>
      <c r="AQF681" s="327"/>
      <c r="AQG681" s="325"/>
      <c r="AQH681" s="327"/>
      <c r="AQI681" s="325"/>
      <c r="AQJ681" s="328"/>
      <c r="AQK681" s="329"/>
      <c r="AQL681" s="328"/>
      <c r="AQM681" s="306"/>
      <c r="AQN681" s="40"/>
      <c r="AQO681" s="322"/>
      <c r="AQP681" s="40"/>
      <c r="AQQ681" s="330"/>
      <c r="AQR681" s="325"/>
      <c r="AQS681" s="325"/>
      <c r="AQT681" s="325"/>
      <c r="AQU681" s="325"/>
      <c r="AQV681" s="327"/>
      <c r="AQW681" s="325"/>
      <c r="AQX681" s="327"/>
      <c r="AQY681" s="325"/>
      <c r="AQZ681" s="328"/>
      <c r="ARA681" s="329"/>
      <c r="ARB681" s="328"/>
      <c r="ARC681" s="306"/>
      <c r="ARD681" s="40"/>
      <c r="ARE681" s="322"/>
      <c r="ARF681" s="40"/>
      <c r="ARG681" s="330"/>
      <c r="ARH681" s="325"/>
      <c r="ARI681" s="325"/>
      <c r="ARJ681" s="325"/>
      <c r="ARK681" s="325"/>
      <c r="ARL681" s="327"/>
      <c r="ARM681" s="325"/>
      <c r="ARN681" s="327"/>
      <c r="ARO681" s="325"/>
      <c r="ARP681" s="328"/>
      <c r="ARQ681" s="329"/>
      <c r="ARR681" s="328"/>
      <c r="ARS681" s="306"/>
      <c r="ART681" s="40"/>
      <c r="ARU681" s="322"/>
      <c r="ARV681" s="40"/>
      <c r="ARW681" s="330"/>
      <c r="ARX681" s="325"/>
      <c r="ARY681" s="325"/>
      <c r="ARZ681" s="325"/>
      <c r="ASA681" s="325"/>
      <c r="ASB681" s="327"/>
      <c r="ASC681" s="325"/>
      <c r="ASD681" s="327"/>
      <c r="ASE681" s="325"/>
      <c r="ASF681" s="328"/>
      <c r="ASG681" s="329"/>
      <c r="ASH681" s="328"/>
      <c r="ASI681" s="306"/>
      <c r="ASJ681" s="40"/>
      <c r="ASK681" s="322"/>
      <c r="ASL681" s="40"/>
      <c r="ASM681" s="330"/>
      <c r="ASN681" s="325"/>
      <c r="ASO681" s="325"/>
      <c r="ASP681" s="325"/>
      <c r="ASQ681" s="325"/>
      <c r="ASR681" s="327"/>
      <c r="ASS681" s="325"/>
      <c r="AST681" s="327"/>
      <c r="ASU681" s="325"/>
      <c r="ASV681" s="328"/>
      <c r="ASW681" s="329"/>
      <c r="ASX681" s="328"/>
      <c r="ASY681" s="306"/>
      <c r="ASZ681" s="40"/>
      <c r="ATA681" s="322"/>
      <c r="ATB681" s="40"/>
      <c r="ATC681" s="330"/>
      <c r="ATD681" s="325"/>
      <c r="ATE681" s="325"/>
      <c r="ATF681" s="325"/>
      <c r="ATG681" s="325"/>
      <c r="ATH681" s="327"/>
      <c r="ATI681" s="325"/>
      <c r="ATJ681" s="327"/>
      <c r="ATK681" s="325"/>
      <c r="ATL681" s="328"/>
      <c r="ATM681" s="329"/>
      <c r="ATN681" s="328"/>
      <c r="ATO681" s="306"/>
      <c r="ATP681" s="40"/>
      <c r="ATQ681" s="322"/>
      <c r="ATR681" s="40"/>
      <c r="ATS681" s="330"/>
      <c r="ATT681" s="325"/>
      <c r="ATU681" s="325"/>
      <c r="ATV681" s="325"/>
      <c r="ATW681" s="325"/>
      <c r="ATX681" s="327"/>
      <c r="ATY681" s="325"/>
      <c r="ATZ681" s="327"/>
      <c r="AUA681" s="325"/>
      <c r="AUB681" s="328"/>
      <c r="AUC681" s="329"/>
      <c r="AUD681" s="328"/>
      <c r="AUE681" s="306"/>
      <c r="AUF681" s="40"/>
      <c r="AUG681" s="322"/>
      <c r="AUH681" s="40"/>
      <c r="AUI681" s="330"/>
      <c r="AUJ681" s="325"/>
      <c r="AUK681" s="325"/>
      <c r="AUL681" s="325"/>
      <c r="AUM681" s="325"/>
      <c r="AUN681" s="327"/>
      <c r="AUO681" s="325"/>
      <c r="AUP681" s="327"/>
      <c r="AUQ681" s="325"/>
      <c r="AUR681" s="328"/>
      <c r="AUS681" s="329"/>
      <c r="AUT681" s="328"/>
      <c r="AUU681" s="306"/>
      <c r="AUV681" s="40"/>
      <c r="AUW681" s="322"/>
      <c r="AUX681" s="40"/>
      <c r="AUY681" s="330"/>
      <c r="AUZ681" s="325"/>
      <c r="AVA681" s="325"/>
      <c r="AVB681" s="325"/>
      <c r="AVC681" s="325"/>
      <c r="AVD681" s="327"/>
      <c r="AVE681" s="325"/>
      <c r="AVF681" s="327"/>
      <c r="AVG681" s="325"/>
      <c r="AVH681" s="328"/>
      <c r="AVI681" s="329"/>
      <c r="AVJ681" s="328"/>
      <c r="AVK681" s="306"/>
      <c r="AVL681" s="40"/>
      <c r="AVM681" s="322"/>
      <c r="AVN681" s="40"/>
      <c r="AVO681" s="330"/>
      <c r="AVP681" s="325"/>
      <c r="AVQ681" s="325"/>
      <c r="AVR681" s="325"/>
      <c r="AVS681" s="325"/>
      <c r="AVT681" s="327"/>
      <c r="AVU681" s="325"/>
      <c r="AVV681" s="327"/>
      <c r="AVW681" s="325"/>
      <c r="AVX681" s="328"/>
      <c r="AVY681" s="329"/>
      <c r="AVZ681" s="328"/>
      <c r="AWA681" s="306"/>
      <c r="AWB681" s="40"/>
      <c r="AWC681" s="322"/>
      <c r="AWD681" s="40"/>
      <c r="AWE681" s="330"/>
      <c r="AWF681" s="325"/>
      <c r="AWG681" s="325"/>
      <c r="AWH681" s="325"/>
      <c r="AWI681" s="325"/>
      <c r="AWJ681" s="327"/>
      <c r="AWK681" s="325"/>
      <c r="AWL681" s="327"/>
      <c r="AWM681" s="325"/>
      <c r="AWN681" s="328"/>
      <c r="AWO681" s="329"/>
      <c r="AWP681" s="328"/>
      <c r="AWQ681" s="306"/>
      <c r="AWR681" s="40"/>
      <c r="AWS681" s="322"/>
      <c r="AWT681" s="40"/>
      <c r="AWU681" s="330"/>
      <c r="AWV681" s="325"/>
      <c r="AWW681" s="325"/>
      <c r="AWX681" s="325"/>
      <c r="AWY681" s="325"/>
      <c r="AWZ681" s="327"/>
      <c r="AXA681" s="325"/>
      <c r="AXB681" s="327"/>
      <c r="AXC681" s="325"/>
      <c r="AXD681" s="328"/>
      <c r="AXE681" s="329"/>
      <c r="AXF681" s="328"/>
      <c r="AXG681" s="306"/>
      <c r="AXH681" s="40"/>
      <c r="AXI681" s="322"/>
      <c r="AXJ681" s="40"/>
      <c r="AXK681" s="330"/>
      <c r="AXL681" s="325"/>
      <c r="AXM681" s="325"/>
      <c r="AXN681" s="325"/>
      <c r="AXO681" s="325"/>
      <c r="AXP681" s="327"/>
      <c r="AXQ681" s="325"/>
      <c r="AXR681" s="327"/>
      <c r="AXS681" s="325"/>
      <c r="AXT681" s="328"/>
      <c r="AXU681" s="329"/>
      <c r="AXV681" s="328"/>
      <c r="AXW681" s="306"/>
      <c r="AXX681" s="40"/>
      <c r="AXY681" s="322"/>
      <c r="AXZ681" s="40"/>
      <c r="AYA681" s="330"/>
      <c r="AYB681" s="325"/>
      <c r="AYC681" s="325"/>
      <c r="AYD681" s="325"/>
      <c r="AYE681" s="325"/>
      <c r="AYF681" s="327"/>
      <c r="AYG681" s="325"/>
      <c r="AYH681" s="327"/>
      <c r="AYI681" s="325"/>
      <c r="AYJ681" s="328"/>
      <c r="AYK681" s="329"/>
      <c r="AYL681" s="328"/>
      <c r="AYM681" s="306"/>
      <c r="AYN681" s="40"/>
      <c r="AYO681" s="322"/>
      <c r="AYP681" s="40"/>
      <c r="AYQ681" s="330"/>
      <c r="AYR681" s="325"/>
      <c r="AYS681" s="325"/>
      <c r="AYT681" s="325"/>
      <c r="AYU681" s="325"/>
      <c r="AYV681" s="327"/>
      <c r="AYW681" s="325"/>
      <c r="AYX681" s="327"/>
      <c r="AYY681" s="325"/>
      <c r="AYZ681" s="328"/>
      <c r="AZA681" s="329"/>
      <c r="AZB681" s="328"/>
      <c r="AZC681" s="306"/>
      <c r="AZD681" s="40"/>
      <c r="AZE681" s="322"/>
      <c r="AZF681" s="40"/>
      <c r="AZG681" s="330"/>
      <c r="AZH681" s="325"/>
      <c r="AZI681" s="325"/>
      <c r="AZJ681" s="325"/>
      <c r="AZK681" s="325"/>
      <c r="AZL681" s="327"/>
      <c r="AZM681" s="325"/>
      <c r="AZN681" s="327"/>
      <c r="AZO681" s="325"/>
      <c r="AZP681" s="328"/>
      <c r="AZQ681" s="329"/>
      <c r="AZR681" s="328"/>
      <c r="AZS681" s="306"/>
      <c r="AZT681" s="40"/>
      <c r="AZU681" s="322"/>
      <c r="AZV681" s="40"/>
      <c r="AZW681" s="330"/>
      <c r="AZX681" s="325"/>
      <c r="AZY681" s="325"/>
      <c r="AZZ681" s="325"/>
      <c r="BAA681" s="325"/>
      <c r="BAB681" s="327"/>
      <c r="BAC681" s="325"/>
      <c r="BAD681" s="327"/>
      <c r="BAE681" s="325"/>
      <c r="BAF681" s="328"/>
      <c r="BAG681" s="329"/>
      <c r="BAH681" s="328"/>
      <c r="BAI681" s="306"/>
      <c r="BAJ681" s="40"/>
      <c r="BAK681" s="322"/>
      <c r="BAL681" s="40"/>
      <c r="BAM681" s="330"/>
      <c r="BAN681" s="325"/>
      <c r="BAO681" s="325"/>
      <c r="BAP681" s="325"/>
      <c r="BAQ681" s="325"/>
      <c r="BAR681" s="327"/>
      <c r="BAS681" s="325"/>
      <c r="BAT681" s="327"/>
      <c r="BAU681" s="325"/>
      <c r="BAV681" s="328"/>
      <c r="BAW681" s="329"/>
      <c r="BAX681" s="328"/>
      <c r="BAY681" s="306"/>
      <c r="BAZ681" s="40"/>
      <c r="BBA681" s="322"/>
      <c r="BBB681" s="40"/>
      <c r="BBC681" s="330"/>
      <c r="BBD681" s="325"/>
      <c r="BBE681" s="325"/>
      <c r="BBF681" s="325"/>
      <c r="BBG681" s="325"/>
      <c r="BBH681" s="327"/>
      <c r="BBI681" s="325"/>
      <c r="BBJ681" s="327"/>
      <c r="BBK681" s="325"/>
      <c r="BBL681" s="328"/>
      <c r="BBM681" s="329"/>
      <c r="BBN681" s="328"/>
      <c r="BBO681" s="306"/>
      <c r="BBP681" s="40"/>
      <c r="BBQ681" s="322"/>
      <c r="BBR681" s="40"/>
      <c r="BBS681" s="330"/>
      <c r="BBT681" s="325"/>
      <c r="BBU681" s="325"/>
      <c r="BBV681" s="325"/>
      <c r="BBW681" s="325"/>
      <c r="BBX681" s="327"/>
      <c r="BBY681" s="325"/>
      <c r="BBZ681" s="327"/>
      <c r="BCA681" s="325"/>
      <c r="BCB681" s="328"/>
      <c r="BCC681" s="329"/>
      <c r="BCD681" s="328"/>
      <c r="BCE681" s="306"/>
      <c r="BCF681" s="40"/>
      <c r="BCG681" s="322"/>
      <c r="BCH681" s="40"/>
      <c r="BCI681" s="330"/>
      <c r="BCJ681" s="325"/>
      <c r="BCK681" s="325"/>
      <c r="BCL681" s="325"/>
      <c r="BCM681" s="325"/>
      <c r="BCN681" s="327"/>
      <c r="BCO681" s="325"/>
      <c r="BCP681" s="327"/>
      <c r="BCQ681" s="325"/>
      <c r="BCR681" s="328"/>
      <c r="BCS681" s="329"/>
      <c r="BCT681" s="328"/>
      <c r="BCU681" s="306"/>
      <c r="BCV681" s="40"/>
      <c r="BCW681" s="322"/>
      <c r="BCX681" s="40"/>
      <c r="BCY681" s="330"/>
      <c r="BCZ681" s="325"/>
      <c r="BDA681" s="325"/>
      <c r="BDB681" s="325"/>
      <c r="BDC681" s="325"/>
      <c r="BDD681" s="327"/>
      <c r="BDE681" s="325"/>
      <c r="BDF681" s="327"/>
      <c r="BDG681" s="325"/>
      <c r="BDH681" s="328"/>
      <c r="BDI681" s="329"/>
      <c r="BDJ681" s="328"/>
      <c r="BDK681" s="306"/>
      <c r="BDL681" s="40"/>
      <c r="BDM681" s="322"/>
      <c r="BDN681" s="40"/>
      <c r="BDO681" s="330"/>
      <c r="BDP681" s="325"/>
      <c r="BDQ681" s="325"/>
      <c r="BDR681" s="325"/>
      <c r="BDS681" s="325"/>
      <c r="BDT681" s="327"/>
      <c r="BDU681" s="325"/>
      <c r="BDV681" s="327"/>
      <c r="BDW681" s="325"/>
      <c r="BDX681" s="328"/>
      <c r="BDY681" s="329"/>
      <c r="BDZ681" s="328"/>
      <c r="BEA681" s="306"/>
      <c r="BEB681" s="40"/>
      <c r="BEC681" s="322"/>
      <c r="BED681" s="40"/>
      <c r="BEE681" s="330"/>
      <c r="BEF681" s="325"/>
      <c r="BEG681" s="325"/>
      <c r="BEH681" s="325"/>
      <c r="BEI681" s="325"/>
      <c r="BEJ681" s="327"/>
      <c r="BEK681" s="325"/>
      <c r="BEL681" s="327"/>
      <c r="BEM681" s="325"/>
      <c r="BEN681" s="328"/>
      <c r="BEO681" s="329"/>
      <c r="BEP681" s="328"/>
      <c r="BEQ681" s="306"/>
      <c r="BER681" s="40"/>
      <c r="BES681" s="322"/>
      <c r="BET681" s="40"/>
      <c r="BEU681" s="330"/>
      <c r="BEV681" s="325"/>
      <c r="BEW681" s="325"/>
      <c r="BEX681" s="325"/>
      <c r="BEY681" s="325"/>
      <c r="BEZ681" s="327"/>
      <c r="BFA681" s="325"/>
      <c r="BFB681" s="327"/>
      <c r="BFC681" s="325"/>
      <c r="BFD681" s="328"/>
      <c r="BFE681" s="329"/>
      <c r="BFF681" s="328"/>
      <c r="BFG681" s="306"/>
      <c r="BFH681" s="40"/>
      <c r="BFI681" s="322"/>
      <c r="BFJ681" s="40"/>
      <c r="BFK681" s="330"/>
      <c r="BFL681" s="325"/>
      <c r="BFM681" s="325"/>
      <c r="BFN681" s="325"/>
      <c r="BFO681" s="325"/>
      <c r="BFP681" s="327"/>
      <c r="BFQ681" s="325"/>
      <c r="BFR681" s="327"/>
      <c r="BFS681" s="325"/>
      <c r="BFT681" s="328"/>
      <c r="BFU681" s="329"/>
      <c r="BFV681" s="328"/>
      <c r="BFW681" s="306"/>
      <c r="BFX681" s="40"/>
      <c r="BFY681" s="322"/>
      <c r="BFZ681" s="40"/>
      <c r="BGA681" s="330"/>
      <c r="BGB681" s="325"/>
      <c r="BGC681" s="325"/>
      <c r="BGD681" s="325"/>
      <c r="BGE681" s="325"/>
      <c r="BGF681" s="327"/>
      <c r="BGG681" s="325"/>
      <c r="BGH681" s="327"/>
      <c r="BGI681" s="325"/>
      <c r="BGJ681" s="328"/>
      <c r="BGK681" s="329"/>
      <c r="BGL681" s="328"/>
      <c r="BGM681" s="306"/>
      <c r="BGN681" s="40"/>
      <c r="BGO681" s="322"/>
      <c r="BGP681" s="40"/>
      <c r="BGQ681" s="330"/>
      <c r="BGR681" s="325"/>
      <c r="BGS681" s="325"/>
      <c r="BGT681" s="325"/>
      <c r="BGU681" s="325"/>
      <c r="BGV681" s="327"/>
      <c r="BGW681" s="325"/>
      <c r="BGX681" s="327"/>
      <c r="BGY681" s="325"/>
      <c r="BGZ681" s="328"/>
      <c r="BHA681" s="329"/>
      <c r="BHB681" s="328"/>
      <c r="BHC681" s="306"/>
      <c r="BHD681" s="40"/>
      <c r="BHE681" s="322"/>
      <c r="BHF681" s="40"/>
      <c r="BHG681" s="330"/>
      <c r="BHH681" s="325"/>
      <c r="BHI681" s="325"/>
      <c r="BHJ681" s="325"/>
      <c r="BHK681" s="325"/>
      <c r="BHL681" s="327"/>
      <c r="BHM681" s="325"/>
      <c r="BHN681" s="327"/>
      <c r="BHO681" s="325"/>
      <c r="BHP681" s="328"/>
      <c r="BHQ681" s="329"/>
      <c r="BHR681" s="328"/>
      <c r="BHS681" s="306"/>
      <c r="BHT681" s="40"/>
      <c r="BHU681" s="322"/>
      <c r="BHV681" s="40"/>
      <c r="BHW681" s="330"/>
      <c r="BHX681" s="325"/>
      <c r="BHY681" s="325"/>
      <c r="BHZ681" s="325"/>
      <c r="BIA681" s="325"/>
      <c r="BIB681" s="327"/>
      <c r="BIC681" s="325"/>
      <c r="BID681" s="327"/>
      <c r="BIE681" s="325"/>
      <c r="BIF681" s="328"/>
      <c r="BIG681" s="329"/>
      <c r="BIH681" s="328"/>
      <c r="BII681" s="306"/>
      <c r="BIJ681" s="40"/>
      <c r="BIK681" s="322"/>
      <c r="BIL681" s="40"/>
      <c r="BIM681" s="330"/>
      <c r="BIN681" s="325"/>
      <c r="BIO681" s="325"/>
      <c r="BIP681" s="325"/>
      <c r="BIQ681" s="325"/>
      <c r="BIR681" s="327"/>
      <c r="BIS681" s="325"/>
      <c r="BIT681" s="327"/>
      <c r="BIU681" s="325"/>
      <c r="BIV681" s="328"/>
      <c r="BIW681" s="329"/>
      <c r="BIX681" s="328"/>
      <c r="BIY681" s="306"/>
      <c r="BIZ681" s="40"/>
      <c r="BJA681" s="322"/>
      <c r="BJB681" s="40"/>
      <c r="BJC681" s="330"/>
      <c r="BJD681" s="325"/>
      <c r="BJE681" s="325"/>
      <c r="BJF681" s="325"/>
      <c r="BJG681" s="325"/>
      <c r="BJH681" s="327"/>
      <c r="BJI681" s="325"/>
      <c r="BJJ681" s="327"/>
      <c r="BJK681" s="325"/>
      <c r="BJL681" s="328"/>
      <c r="BJM681" s="329"/>
      <c r="BJN681" s="328"/>
      <c r="BJO681" s="306"/>
      <c r="BJP681" s="40"/>
      <c r="BJQ681" s="322"/>
      <c r="BJR681" s="40"/>
      <c r="BJS681" s="330"/>
      <c r="BJT681" s="325"/>
      <c r="BJU681" s="325"/>
      <c r="BJV681" s="325"/>
      <c r="BJW681" s="325"/>
      <c r="BJX681" s="327"/>
      <c r="BJY681" s="325"/>
      <c r="BJZ681" s="327"/>
      <c r="BKA681" s="325"/>
      <c r="BKB681" s="328"/>
      <c r="BKC681" s="329"/>
      <c r="BKD681" s="328"/>
      <c r="BKE681" s="306"/>
      <c r="BKF681" s="40"/>
      <c r="BKG681" s="322"/>
      <c r="BKH681" s="40"/>
      <c r="BKI681" s="330"/>
      <c r="BKJ681" s="325"/>
      <c r="BKK681" s="325"/>
      <c r="BKL681" s="325"/>
      <c r="BKM681" s="325"/>
      <c r="BKN681" s="327"/>
      <c r="BKO681" s="325"/>
      <c r="BKP681" s="327"/>
      <c r="BKQ681" s="325"/>
      <c r="BKR681" s="328"/>
      <c r="BKS681" s="329"/>
      <c r="BKT681" s="328"/>
      <c r="BKU681" s="306"/>
      <c r="BKV681" s="40"/>
      <c r="BKW681" s="322"/>
      <c r="BKX681" s="40"/>
      <c r="BKY681" s="330"/>
      <c r="BKZ681" s="325"/>
      <c r="BLA681" s="325"/>
      <c r="BLB681" s="325"/>
      <c r="BLC681" s="325"/>
      <c r="BLD681" s="327"/>
      <c r="BLE681" s="325"/>
      <c r="BLF681" s="327"/>
      <c r="BLG681" s="325"/>
      <c r="BLH681" s="328"/>
      <c r="BLI681" s="329"/>
      <c r="BLJ681" s="328"/>
      <c r="BLK681" s="306"/>
      <c r="BLL681" s="40"/>
      <c r="BLM681" s="322"/>
      <c r="BLN681" s="40"/>
      <c r="BLO681" s="330"/>
      <c r="BLP681" s="325"/>
      <c r="BLQ681" s="325"/>
      <c r="BLR681" s="325"/>
      <c r="BLS681" s="325"/>
      <c r="BLT681" s="327"/>
      <c r="BLU681" s="325"/>
      <c r="BLV681" s="327"/>
      <c r="BLW681" s="325"/>
      <c r="BLX681" s="328"/>
      <c r="BLY681" s="329"/>
      <c r="BLZ681" s="328"/>
      <c r="BMA681" s="306"/>
      <c r="BMB681" s="40"/>
      <c r="BMC681" s="322"/>
      <c r="BMD681" s="40"/>
      <c r="BME681" s="330"/>
      <c r="BMF681" s="325"/>
      <c r="BMG681" s="325"/>
      <c r="BMH681" s="325"/>
      <c r="BMI681" s="325"/>
      <c r="BMJ681" s="327"/>
      <c r="BMK681" s="325"/>
      <c r="BML681" s="327"/>
      <c r="BMM681" s="325"/>
      <c r="BMN681" s="328"/>
      <c r="BMO681" s="329"/>
      <c r="BMP681" s="328"/>
      <c r="BMQ681" s="306"/>
      <c r="BMR681" s="40"/>
      <c r="BMS681" s="322"/>
      <c r="BMT681" s="40"/>
      <c r="BMU681" s="330"/>
      <c r="BMV681" s="325"/>
      <c r="BMW681" s="326"/>
      <c r="BMX681" s="319"/>
      <c r="BMY681" s="319"/>
      <c r="BMZ681" s="17"/>
      <c r="BNA681" s="144"/>
      <c r="BNB681" s="15"/>
      <c r="BNC681" s="319"/>
      <c r="BND681" s="118"/>
      <c r="BNE681" s="81"/>
      <c r="BNF681" s="118"/>
      <c r="BNG681" s="283"/>
      <c r="BNH681" s="155"/>
      <c r="BNI681" s="321" t="s">
        <v>1853</v>
      </c>
      <c r="BNJ681" s="70" t="s">
        <v>1206</v>
      </c>
      <c r="BNK681" s="312" t="s">
        <v>1852</v>
      </c>
      <c r="BNL681" s="319">
        <v>7.13</v>
      </c>
      <c r="BNM681" s="319"/>
      <c r="BNN681" s="319"/>
      <c r="BNO681" s="319"/>
      <c r="BNP681" s="17"/>
      <c r="BNQ681" s="144"/>
      <c r="BNR681" s="15"/>
      <c r="BNS681" s="319"/>
      <c r="BNT681" s="118"/>
      <c r="BNU681" s="81"/>
      <c r="BNV681" s="118"/>
      <c r="BNW681" s="283"/>
      <c r="BNX681" s="155"/>
      <c r="BNY681" s="321" t="s">
        <v>1853</v>
      </c>
      <c r="BNZ681" s="70" t="s">
        <v>1206</v>
      </c>
      <c r="BOA681" s="312" t="s">
        <v>1852</v>
      </c>
      <c r="BOB681" s="319">
        <v>7.13</v>
      </c>
      <c r="BOC681" s="319"/>
      <c r="BOD681" s="319"/>
      <c r="BOE681" s="319"/>
      <c r="BOF681" s="17"/>
      <c r="BOG681" s="144"/>
      <c r="BOH681" s="15"/>
      <c r="BOI681" s="319"/>
      <c r="BOJ681" s="118"/>
      <c r="BOK681" s="81"/>
      <c r="BOL681" s="118"/>
      <c r="BOM681" s="283"/>
      <c r="BON681" s="155"/>
      <c r="BOO681" s="321" t="s">
        <v>1853</v>
      </c>
      <c r="BOP681" s="70" t="s">
        <v>1206</v>
      </c>
      <c r="BOQ681" s="312" t="s">
        <v>1852</v>
      </c>
      <c r="BOR681" s="319">
        <v>7.13</v>
      </c>
      <c r="BOS681" s="319"/>
      <c r="BOT681" s="319"/>
      <c r="BOU681" s="319"/>
      <c r="BOV681" s="17"/>
      <c r="BOW681" s="144"/>
      <c r="BOX681" s="15"/>
      <c r="BOY681" s="319"/>
      <c r="BOZ681" s="118"/>
      <c r="BPA681" s="81"/>
      <c r="BPB681" s="118"/>
      <c r="BPC681" s="283"/>
      <c r="BPD681" s="155"/>
      <c r="BPE681" s="321" t="s">
        <v>1853</v>
      </c>
      <c r="BPF681" s="70" t="s">
        <v>1206</v>
      </c>
      <c r="BPG681" s="312" t="s">
        <v>1852</v>
      </c>
      <c r="BPH681" s="319">
        <v>7.13</v>
      </c>
      <c r="BPI681" s="319"/>
      <c r="BPJ681" s="319"/>
      <c r="BPK681" s="319"/>
      <c r="BPL681" s="17"/>
      <c r="BPM681" s="144"/>
      <c r="BPN681" s="15"/>
      <c r="BPO681" s="319"/>
      <c r="BPP681" s="118"/>
      <c r="BPQ681" s="81"/>
      <c r="BPR681" s="118"/>
      <c r="BPS681" s="283"/>
      <c r="BPT681" s="155"/>
      <c r="BPU681" s="321" t="s">
        <v>1853</v>
      </c>
      <c r="BPV681" s="70" t="s">
        <v>1206</v>
      </c>
      <c r="BPW681" s="312" t="s">
        <v>1852</v>
      </c>
      <c r="BPX681" s="319">
        <v>7.13</v>
      </c>
      <c r="BPY681" s="319"/>
      <c r="BPZ681" s="319"/>
      <c r="BQA681" s="319"/>
      <c r="BQB681" s="17"/>
      <c r="BQC681" s="144"/>
      <c r="BQD681" s="15"/>
      <c r="BQE681" s="319"/>
      <c r="BQF681" s="118"/>
      <c r="BQG681" s="81"/>
      <c r="BQH681" s="118"/>
      <c r="BQI681" s="283"/>
      <c r="BQJ681" s="155"/>
      <c r="BQK681" s="321" t="s">
        <v>1853</v>
      </c>
      <c r="BQL681" s="70" t="s">
        <v>1206</v>
      </c>
      <c r="BQM681" s="312" t="s">
        <v>1852</v>
      </c>
      <c r="BQN681" s="319">
        <v>7.13</v>
      </c>
      <c r="BQO681" s="319"/>
      <c r="BQP681" s="319"/>
      <c r="BQQ681" s="319"/>
      <c r="BQR681" s="17"/>
      <c r="BQS681" s="144"/>
      <c r="BQT681" s="15"/>
      <c r="BQU681" s="319"/>
      <c r="BQV681" s="118"/>
      <c r="BQW681" s="81"/>
      <c r="BQX681" s="118"/>
      <c r="BQY681" s="283"/>
      <c r="BQZ681" s="155"/>
      <c r="BRA681" s="321" t="s">
        <v>1853</v>
      </c>
      <c r="BRB681" s="70" t="s">
        <v>1206</v>
      </c>
      <c r="BRC681" s="312" t="s">
        <v>1852</v>
      </c>
      <c r="BRD681" s="319">
        <v>7.13</v>
      </c>
      <c r="BRE681" s="319"/>
      <c r="BRF681" s="319"/>
      <c r="BRG681" s="319"/>
      <c r="BRH681" s="17"/>
      <c r="BRI681" s="144"/>
      <c r="BRJ681" s="15"/>
      <c r="BRK681" s="319"/>
      <c r="BRL681" s="118"/>
      <c r="BRM681" s="81"/>
      <c r="BRN681" s="118"/>
      <c r="BRO681" s="283"/>
      <c r="BRP681" s="155"/>
      <c r="BRQ681" s="321" t="s">
        <v>1853</v>
      </c>
      <c r="BRR681" s="70" t="s">
        <v>1206</v>
      </c>
      <c r="BRS681" s="312" t="s">
        <v>1852</v>
      </c>
      <c r="BRT681" s="319">
        <v>7.13</v>
      </c>
      <c r="BRU681" s="319"/>
      <c r="BRV681" s="319"/>
      <c r="BRW681" s="319"/>
      <c r="BRX681" s="17"/>
      <c r="BRY681" s="144"/>
      <c r="BRZ681" s="15"/>
      <c r="BSA681" s="319"/>
      <c r="BSB681" s="118"/>
      <c r="BSC681" s="81"/>
      <c r="BSD681" s="118"/>
      <c r="BSE681" s="283"/>
      <c r="BSF681" s="155"/>
      <c r="BSG681" s="321" t="s">
        <v>1853</v>
      </c>
      <c r="BSH681" s="70" t="s">
        <v>1206</v>
      </c>
      <c r="BSI681" s="312" t="s">
        <v>1852</v>
      </c>
      <c r="BSJ681" s="319">
        <v>7.13</v>
      </c>
      <c r="BSK681" s="319"/>
      <c r="BSL681" s="319"/>
      <c r="BSM681" s="319"/>
      <c r="BSN681" s="17"/>
      <c r="BSO681" s="144"/>
      <c r="BSP681" s="15"/>
      <c r="BSQ681" s="319"/>
      <c r="BSR681" s="118"/>
      <c r="BSS681" s="81"/>
      <c r="BST681" s="118"/>
      <c r="BSU681" s="283"/>
      <c r="BSV681" s="155"/>
      <c r="BSW681" s="321" t="s">
        <v>1853</v>
      </c>
      <c r="BSX681" s="70" t="s">
        <v>1206</v>
      </c>
      <c r="BSY681" s="312" t="s">
        <v>1852</v>
      </c>
      <c r="BSZ681" s="319">
        <v>7.13</v>
      </c>
      <c r="BTA681" s="319"/>
      <c r="BTB681" s="319"/>
      <c r="BTC681" s="319"/>
      <c r="BTD681" s="17"/>
      <c r="BTE681" s="144"/>
      <c r="BTF681" s="15"/>
      <c r="BTG681" s="319"/>
      <c r="BTH681" s="118"/>
      <c r="BTI681" s="81"/>
      <c r="BTJ681" s="118"/>
      <c r="BTK681" s="283"/>
      <c r="BTL681" s="155"/>
      <c r="BTM681" s="321" t="s">
        <v>1853</v>
      </c>
      <c r="BTN681" s="70" t="s">
        <v>1206</v>
      </c>
      <c r="BTO681" s="312" t="s">
        <v>1852</v>
      </c>
      <c r="BTP681" s="319">
        <v>7.13</v>
      </c>
      <c r="BTQ681" s="319"/>
      <c r="BTR681" s="319"/>
      <c r="BTS681" s="319"/>
      <c r="BTT681" s="17"/>
      <c r="BTU681" s="144"/>
      <c r="BTV681" s="15"/>
      <c r="BTW681" s="319"/>
      <c r="BTX681" s="118"/>
      <c r="BTY681" s="81"/>
      <c r="BTZ681" s="118"/>
      <c r="BUA681" s="283"/>
      <c r="BUB681" s="155"/>
      <c r="BUC681" s="321" t="s">
        <v>1853</v>
      </c>
      <c r="BUD681" s="70" t="s">
        <v>1206</v>
      </c>
      <c r="BUE681" s="312" t="s">
        <v>1852</v>
      </c>
      <c r="BUF681" s="319">
        <v>7.13</v>
      </c>
      <c r="BUG681" s="319"/>
      <c r="BUH681" s="319"/>
      <c r="BUI681" s="319"/>
      <c r="BUJ681" s="17"/>
      <c r="BUK681" s="144"/>
      <c r="BUL681" s="15"/>
      <c r="BUM681" s="319"/>
      <c r="BUN681" s="118"/>
      <c r="BUO681" s="81"/>
      <c r="BUP681" s="118"/>
      <c r="BUQ681" s="283"/>
      <c r="BUR681" s="155"/>
      <c r="BUS681" s="321" t="s">
        <v>1853</v>
      </c>
      <c r="BUT681" s="70" t="s">
        <v>1206</v>
      </c>
      <c r="BUU681" s="312" t="s">
        <v>1852</v>
      </c>
      <c r="BUV681" s="319">
        <v>7.13</v>
      </c>
      <c r="BUW681" s="319"/>
      <c r="BUX681" s="319"/>
      <c r="BUY681" s="319"/>
      <c r="BUZ681" s="17"/>
      <c r="BVA681" s="144"/>
      <c r="BVB681" s="15"/>
      <c r="BVC681" s="319"/>
      <c r="BVD681" s="118"/>
      <c r="BVE681" s="81"/>
      <c r="BVF681" s="118"/>
      <c r="BVG681" s="283"/>
      <c r="BVH681" s="155"/>
      <c r="BVI681" s="321" t="s">
        <v>1853</v>
      </c>
      <c r="BVJ681" s="70" t="s">
        <v>1206</v>
      </c>
      <c r="BVK681" s="312" t="s">
        <v>1852</v>
      </c>
      <c r="BVL681" s="319">
        <v>7.13</v>
      </c>
      <c r="BVM681" s="319"/>
      <c r="BVN681" s="319"/>
      <c r="BVO681" s="319"/>
      <c r="BVP681" s="17"/>
      <c r="BVQ681" s="144"/>
      <c r="BVR681" s="15"/>
      <c r="BVS681" s="319"/>
      <c r="BVT681" s="118"/>
      <c r="BVU681" s="81"/>
      <c r="BVV681" s="118"/>
      <c r="BVW681" s="283"/>
      <c r="BVX681" s="155"/>
      <c r="BVY681" s="321" t="s">
        <v>1853</v>
      </c>
      <c r="BVZ681" s="70" t="s">
        <v>1206</v>
      </c>
      <c r="BWA681" s="312" t="s">
        <v>1852</v>
      </c>
      <c r="BWB681" s="319">
        <v>7.13</v>
      </c>
      <c r="BWC681" s="319"/>
      <c r="BWD681" s="319"/>
      <c r="BWE681" s="319"/>
      <c r="BWF681" s="17"/>
      <c r="BWG681" s="144"/>
      <c r="BWH681" s="15"/>
      <c r="BWI681" s="319"/>
      <c r="BWJ681" s="118"/>
      <c r="BWK681" s="81"/>
      <c r="BWL681" s="118"/>
      <c r="BWM681" s="283"/>
      <c r="BWN681" s="155"/>
      <c r="BWO681" s="321" t="s">
        <v>1853</v>
      </c>
      <c r="BWP681" s="70" t="s">
        <v>1206</v>
      </c>
      <c r="BWQ681" s="312" t="s">
        <v>1852</v>
      </c>
      <c r="BWR681" s="319">
        <v>7.13</v>
      </c>
      <c r="BWS681" s="319"/>
      <c r="BWT681" s="319"/>
      <c r="BWU681" s="319"/>
      <c r="BWV681" s="17"/>
      <c r="BWW681" s="144"/>
      <c r="BWX681" s="15"/>
      <c r="BWY681" s="319"/>
      <c r="BWZ681" s="118"/>
      <c r="BXA681" s="81"/>
      <c r="BXB681" s="118"/>
      <c r="BXC681" s="283"/>
      <c r="BXD681" s="155"/>
      <c r="BXE681" s="321" t="s">
        <v>1853</v>
      </c>
      <c r="BXF681" s="70" t="s">
        <v>1206</v>
      </c>
      <c r="BXG681" s="312" t="s">
        <v>1852</v>
      </c>
      <c r="BXH681" s="319">
        <v>7.13</v>
      </c>
      <c r="BXI681" s="319"/>
      <c r="BXJ681" s="319"/>
      <c r="BXK681" s="319"/>
      <c r="BXL681" s="17"/>
      <c r="BXM681" s="144"/>
      <c r="BXN681" s="15"/>
      <c r="BXO681" s="319"/>
      <c r="BXP681" s="118"/>
      <c r="BXQ681" s="81"/>
      <c r="BXR681" s="118"/>
      <c r="BXS681" s="283"/>
      <c r="BXT681" s="155"/>
      <c r="BXU681" s="321" t="s">
        <v>1853</v>
      </c>
      <c r="BXV681" s="70" t="s">
        <v>1206</v>
      </c>
      <c r="BXW681" s="312" t="s">
        <v>1852</v>
      </c>
      <c r="BXX681" s="319">
        <v>7.13</v>
      </c>
      <c r="BXY681" s="319"/>
      <c r="BXZ681" s="319"/>
      <c r="BYA681" s="319"/>
      <c r="BYB681" s="17"/>
      <c r="BYC681" s="144"/>
      <c r="BYD681" s="15"/>
      <c r="BYE681" s="319"/>
      <c r="BYF681" s="118"/>
      <c r="BYG681" s="81"/>
      <c r="BYH681" s="118"/>
      <c r="BYI681" s="283"/>
      <c r="BYJ681" s="155"/>
      <c r="BYK681" s="321" t="s">
        <v>1853</v>
      </c>
      <c r="BYL681" s="70" t="s">
        <v>1206</v>
      </c>
      <c r="BYM681" s="312" t="s">
        <v>1852</v>
      </c>
      <c r="BYN681" s="319">
        <v>7.13</v>
      </c>
      <c r="BYO681" s="319"/>
      <c r="BYP681" s="319"/>
      <c r="BYQ681" s="319"/>
      <c r="BYR681" s="17"/>
      <c r="BYS681" s="144"/>
      <c r="BYT681" s="15"/>
      <c r="BYU681" s="319"/>
      <c r="BYV681" s="118"/>
      <c r="BYW681" s="81"/>
      <c r="BYX681" s="118"/>
      <c r="BYY681" s="283"/>
      <c r="BYZ681" s="155"/>
      <c r="BZA681" s="321" t="s">
        <v>1853</v>
      </c>
      <c r="BZB681" s="70" t="s">
        <v>1206</v>
      </c>
      <c r="BZC681" s="312" t="s">
        <v>1852</v>
      </c>
      <c r="BZD681" s="319">
        <v>7.13</v>
      </c>
      <c r="BZE681" s="319"/>
      <c r="BZF681" s="319"/>
      <c r="BZG681" s="319"/>
      <c r="BZH681" s="17"/>
      <c r="BZI681" s="144"/>
      <c r="BZJ681" s="15"/>
      <c r="BZK681" s="319"/>
      <c r="BZL681" s="118"/>
      <c r="BZM681" s="81"/>
      <c r="BZN681" s="118"/>
      <c r="BZO681" s="283"/>
      <c r="BZP681" s="155"/>
      <c r="BZQ681" s="321" t="s">
        <v>1853</v>
      </c>
      <c r="BZR681" s="70" t="s">
        <v>1206</v>
      </c>
      <c r="BZS681" s="312" t="s">
        <v>1852</v>
      </c>
      <c r="BZT681" s="319">
        <v>7.13</v>
      </c>
      <c r="BZU681" s="319"/>
      <c r="BZV681" s="319"/>
      <c r="BZW681" s="319"/>
      <c r="BZX681" s="17"/>
      <c r="BZY681" s="144"/>
      <c r="BZZ681" s="15"/>
      <c r="CAA681" s="319"/>
      <c r="CAB681" s="118"/>
      <c r="CAC681" s="81"/>
      <c r="CAD681" s="118"/>
      <c r="CAE681" s="283"/>
      <c r="CAF681" s="155"/>
      <c r="CAG681" s="321" t="s">
        <v>1853</v>
      </c>
      <c r="CAH681" s="70" t="s">
        <v>1206</v>
      </c>
      <c r="CAI681" s="312" t="s">
        <v>1852</v>
      </c>
      <c r="CAJ681" s="319">
        <v>7.13</v>
      </c>
      <c r="CAK681" s="319"/>
      <c r="CAL681" s="319"/>
      <c r="CAM681" s="319"/>
      <c r="CAN681" s="17"/>
      <c r="CAO681" s="144"/>
      <c r="CAP681" s="15"/>
      <c r="CAQ681" s="319"/>
      <c r="CAR681" s="118"/>
      <c r="CAS681" s="81"/>
      <c r="CAT681" s="118"/>
      <c r="CAU681" s="283"/>
      <c r="CAV681" s="155"/>
      <c r="CAW681" s="321" t="s">
        <v>1853</v>
      </c>
      <c r="CAX681" s="70" t="s">
        <v>1206</v>
      </c>
      <c r="CAY681" s="312" t="s">
        <v>1852</v>
      </c>
      <c r="CAZ681" s="319">
        <v>7.13</v>
      </c>
      <c r="CBA681" s="319"/>
      <c r="CBB681" s="319"/>
      <c r="CBC681" s="319"/>
      <c r="CBD681" s="17"/>
      <c r="CBE681" s="144"/>
      <c r="CBF681" s="15"/>
      <c r="CBG681" s="319"/>
      <c r="CBH681" s="118"/>
      <c r="CBI681" s="81"/>
      <c r="CBJ681" s="118"/>
      <c r="CBK681" s="283"/>
      <c r="CBL681" s="155"/>
      <c r="CBM681" s="321" t="s">
        <v>1853</v>
      </c>
      <c r="CBN681" s="70" t="s">
        <v>1206</v>
      </c>
      <c r="CBO681" s="312" t="s">
        <v>1852</v>
      </c>
      <c r="CBP681" s="319">
        <v>7.13</v>
      </c>
      <c r="CBQ681" s="319"/>
      <c r="CBR681" s="319"/>
      <c r="CBS681" s="319"/>
      <c r="CBT681" s="17"/>
      <c r="CBU681" s="144"/>
      <c r="CBV681" s="15"/>
      <c r="CBW681" s="319"/>
      <c r="CBX681" s="118"/>
      <c r="CBY681" s="81"/>
      <c r="CBZ681" s="118"/>
      <c r="CCA681" s="283"/>
      <c r="CCB681" s="155"/>
      <c r="CCC681" s="321" t="s">
        <v>1853</v>
      </c>
      <c r="CCD681" s="70" t="s">
        <v>1206</v>
      </c>
      <c r="CCE681" s="312" t="s">
        <v>1852</v>
      </c>
      <c r="CCF681" s="319">
        <v>7.13</v>
      </c>
      <c r="CCG681" s="319"/>
      <c r="CCH681" s="319"/>
      <c r="CCI681" s="319"/>
      <c r="CCJ681" s="17"/>
      <c r="CCK681" s="144"/>
      <c r="CCL681" s="15"/>
      <c r="CCM681" s="319"/>
      <c r="CCN681" s="118"/>
      <c r="CCO681" s="81"/>
      <c r="CCP681" s="118"/>
      <c r="CCQ681" s="283"/>
      <c r="CCR681" s="155"/>
      <c r="CCS681" s="321" t="s">
        <v>1853</v>
      </c>
      <c r="CCT681" s="70" t="s">
        <v>1206</v>
      </c>
      <c r="CCU681" s="312" t="s">
        <v>1852</v>
      </c>
      <c r="CCV681" s="319">
        <v>7.13</v>
      </c>
      <c r="CCW681" s="319"/>
      <c r="CCX681" s="319"/>
      <c r="CCY681" s="319"/>
      <c r="CCZ681" s="17"/>
      <c r="CDA681" s="144"/>
      <c r="CDB681" s="15"/>
      <c r="CDC681" s="319"/>
      <c r="CDD681" s="118"/>
      <c r="CDE681" s="81"/>
      <c r="CDF681" s="118"/>
      <c r="CDG681" s="283"/>
      <c r="CDH681" s="155"/>
      <c r="CDI681" s="321" t="s">
        <v>1853</v>
      </c>
      <c r="CDJ681" s="70" t="s">
        <v>1206</v>
      </c>
      <c r="CDK681" s="312" t="s">
        <v>1852</v>
      </c>
      <c r="CDL681" s="319">
        <v>7.13</v>
      </c>
      <c r="CDM681" s="319"/>
      <c r="CDN681" s="319"/>
      <c r="CDO681" s="319"/>
      <c r="CDP681" s="17"/>
      <c r="CDQ681" s="144"/>
      <c r="CDR681" s="15"/>
      <c r="CDS681" s="319"/>
      <c r="CDT681" s="118"/>
      <c r="CDU681" s="81"/>
      <c r="CDV681" s="118"/>
      <c r="CDW681" s="283"/>
      <c r="CDX681" s="155"/>
      <c r="CDY681" s="321" t="s">
        <v>1853</v>
      </c>
      <c r="CDZ681" s="70" t="s">
        <v>1206</v>
      </c>
      <c r="CEA681" s="312" t="s">
        <v>1852</v>
      </c>
      <c r="CEB681" s="319">
        <v>7.13</v>
      </c>
      <c r="CEC681" s="319"/>
      <c r="CED681" s="319"/>
      <c r="CEE681" s="319"/>
      <c r="CEF681" s="17"/>
      <c r="CEG681" s="144"/>
      <c r="CEH681" s="15"/>
      <c r="CEI681" s="319"/>
      <c r="CEJ681" s="118"/>
      <c r="CEK681" s="81"/>
      <c r="CEL681" s="118"/>
      <c r="CEM681" s="283"/>
      <c r="CEN681" s="155"/>
      <c r="CEO681" s="321" t="s">
        <v>1853</v>
      </c>
      <c r="CEP681" s="70" t="s">
        <v>1206</v>
      </c>
      <c r="CEQ681" s="312" t="s">
        <v>1852</v>
      </c>
      <c r="CER681" s="319">
        <v>7.13</v>
      </c>
      <c r="CES681" s="319"/>
      <c r="CET681" s="319"/>
      <c r="CEU681" s="319"/>
      <c r="CEV681" s="17"/>
      <c r="CEW681" s="144"/>
      <c r="CEX681" s="15"/>
      <c r="CEY681" s="319"/>
      <c r="CEZ681" s="118"/>
      <c r="CFA681" s="81"/>
      <c r="CFB681" s="118"/>
      <c r="CFC681" s="283"/>
      <c r="CFD681" s="155"/>
      <c r="CFE681" s="321" t="s">
        <v>1853</v>
      </c>
      <c r="CFF681" s="70" t="s">
        <v>1206</v>
      </c>
      <c r="CFG681" s="312" t="s">
        <v>1852</v>
      </c>
      <c r="CFH681" s="319">
        <v>7.13</v>
      </c>
      <c r="CFI681" s="319"/>
      <c r="CFJ681" s="319"/>
      <c r="CFK681" s="319"/>
      <c r="CFL681" s="17"/>
      <c r="CFM681" s="144"/>
      <c r="CFN681" s="15"/>
      <c r="CFO681" s="319"/>
      <c r="CFP681" s="118"/>
      <c r="CFQ681" s="81"/>
      <c r="CFR681" s="118"/>
      <c r="CFS681" s="283"/>
      <c r="CFT681" s="155"/>
      <c r="CFU681" s="321" t="s">
        <v>1853</v>
      </c>
      <c r="CFV681" s="70" t="s">
        <v>1206</v>
      </c>
      <c r="CFW681" s="312" t="s">
        <v>1852</v>
      </c>
      <c r="CFX681" s="319">
        <v>7.13</v>
      </c>
      <c r="CFY681" s="319"/>
      <c r="CFZ681" s="319"/>
      <c r="CGA681" s="319"/>
      <c r="CGB681" s="17"/>
      <c r="CGC681" s="144"/>
      <c r="CGD681" s="15"/>
      <c r="CGE681" s="319"/>
      <c r="CGF681" s="118"/>
      <c r="CGG681" s="81"/>
      <c r="CGH681" s="118"/>
      <c r="CGI681" s="283"/>
      <c r="CGJ681" s="155"/>
      <c r="CGK681" s="321" t="s">
        <v>1853</v>
      </c>
      <c r="CGL681" s="70" t="s">
        <v>1206</v>
      </c>
      <c r="CGM681" s="312" t="s">
        <v>1852</v>
      </c>
      <c r="CGN681" s="319">
        <v>7.13</v>
      </c>
      <c r="CGO681" s="319"/>
      <c r="CGP681" s="319"/>
      <c r="CGQ681" s="319"/>
      <c r="CGR681" s="17"/>
      <c r="CGS681" s="144"/>
      <c r="CGT681" s="15"/>
      <c r="CGU681" s="319"/>
      <c r="CGV681" s="118"/>
      <c r="CGW681" s="81"/>
      <c r="CGX681" s="118"/>
      <c r="CGY681" s="283"/>
      <c r="CGZ681" s="155"/>
      <c r="CHA681" s="321" t="s">
        <v>1853</v>
      </c>
      <c r="CHB681" s="70" t="s">
        <v>1206</v>
      </c>
      <c r="CHC681" s="312" t="s">
        <v>1852</v>
      </c>
      <c r="CHD681" s="319">
        <v>7.13</v>
      </c>
      <c r="CHE681" s="319"/>
      <c r="CHF681" s="319"/>
      <c r="CHG681" s="319"/>
      <c r="CHH681" s="17"/>
      <c r="CHI681" s="144"/>
      <c r="CHJ681" s="15"/>
      <c r="CHK681" s="319"/>
      <c r="CHL681" s="118"/>
      <c r="CHM681" s="81"/>
      <c r="CHN681" s="118"/>
      <c r="CHO681" s="283"/>
      <c r="CHP681" s="155"/>
      <c r="CHQ681" s="321" t="s">
        <v>1853</v>
      </c>
      <c r="CHR681" s="70" t="s">
        <v>1206</v>
      </c>
      <c r="CHS681" s="312" t="s">
        <v>1852</v>
      </c>
      <c r="CHT681" s="319">
        <v>7.13</v>
      </c>
      <c r="CHU681" s="319"/>
      <c r="CHV681" s="319"/>
      <c r="CHW681" s="319"/>
      <c r="CHX681" s="17"/>
      <c r="CHY681" s="144"/>
      <c r="CHZ681" s="15"/>
      <c r="CIA681" s="319"/>
      <c r="CIB681" s="118"/>
      <c r="CIC681" s="81"/>
      <c r="CID681" s="118"/>
      <c r="CIE681" s="283"/>
      <c r="CIF681" s="155"/>
      <c r="CIG681" s="321" t="s">
        <v>1853</v>
      </c>
      <c r="CIH681" s="70" t="s">
        <v>1206</v>
      </c>
      <c r="CII681" s="312" t="s">
        <v>1852</v>
      </c>
      <c r="CIJ681" s="319">
        <v>7.13</v>
      </c>
      <c r="CIK681" s="319"/>
      <c r="CIL681" s="319"/>
      <c r="CIM681" s="319"/>
      <c r="CIN681" s="17"/>
      <c r="CIO681" s="144"/>
      <c r="CIP681" s="15"/>
      <c r="CIQ681" s="319"/>
      <c r="CIR681" s="118"/>
      <c r="CIS681" s="81"/>
      <c r="CIT681" s="118"/>
      <c r="CIU681" s="283"/>
      <c r="CIV681" s="155"/>
      <c r="CIW681" s="321" t="s">
        <v>1853</v>
      </c>
      <c r="CIX681" s="70" t="s">
        <v>1206</v>
      </c>
      <c r="CIY681" s="312" t="s">
        <v>1852</v>
      </c>
      <c r="CIZ681" s="319">
        <v>7.13</v>
      </c>
      <c r="CJA681" s="319"/>
      <c r="CJB681" s="319"/>
      <c r="CJC681" s="319"/>
      <c r="CJD681" s="17"/>
      <c r="CJE681" s="144"/>
      <c r="CJF681" s="15"/>
      <c r="CJG681" s="319"/>
      <c r="CJH681" s="118"/>
      <c r="CJI681" s="81"/>
      <c r="CJJ681" s="118"/>
      <c r="CJK681" s="283"/>
      <c r="CJL681" s="155"/>
      <c r="CJM681" s="321" t="s">
        <v>1853</v>
      </c>
      <c r="CJN681" s="70" t="s">
        <v>1206</v>
      </c>
      <c r="CJO681" s="312" t="s">
        <v>1852</v>
      </c>
      <c r="CJP681" s="319">
        <v>7.13</v>
      </c>
      <c r="CJQ681" s="319"/>
      <c r="CJR681" s="319"/>
      <c r="CJS681" s="319"/>
      <c r="CJT681" s="17"/>
      <c r="CJU681" s="144"/>
      <c r="CJV681" s="15"/>
      <c r="CJW681" s="319"/>
      <c r="CJX681" s="118"/>
      <c r="CJY681" s="81"/>
      <c r="CJZ681" s="118"/>
      <c r="CKA681" s="283"/>
      <c r="CKB681" s="155"/>
      <c r="CKC681" s="321" t="s">
        <v>1853</v>
      </c>
      <c r="CKD681" s="70" t="s">
        <v>1206</v>
      </c>
      <c r="CKE681" s="312" t="s">
        <v>1852</v>
      </c>
      <c r="CKF681" s="319">
        <v>7.13</v>
      </c>
      <c r="CKG681" s="319"/>
      <c r="CKH681" s="319"/>
      <c r="CKI681" s="319"/>
      <c r="CKJ681" s="17"/>
      <c r="CKK681" s="144"/>
      <c r="CKL681" s="15"/>
      <c r="CKM681" s="319"/>
      <c r="CKN681" s="118"/>
      <c r="CKO681" s="81"/>
      <c r="CKP681" s="118"/>
      <c r="CKQ681" s="283"/>
      <c r="CKR681" s="155"/>
      <c r="CKS681" s="321" t="s">
        <v>1853</v>
      </c>
      <c r="CKT681" s="70" t="s">
        <v>1206</v>
      </c>
      <c r="CKU681" s="312" t="s">
        <v>1852</v>
      </c>
      <c r="CKV681" s="319">
        <v>7.13</v>
      </c>
      <c r="CKW681" s="319"/>
      <c r="CKX681" s="319"/>
      <c r="CKY681" s="319"/>
      <c r="CKZ681" s="17"/>
      <c r="CLA681" s="144"/>
      <c r="CLB681" s="15"/>
      <c r="CLC681" s="319"/>
      <c r="CLD681" s="118"/>
      <c r="CLE681" s="81"/>
      <c r="CLF681" s="118"/>
      <c r="CLG681" s="283"/>
      <c r="CLH681" s="155"/>
      <c r="CLI681" s="321" t="s">
        <v>1853</v>
      </c>
      <c r="CLJ681" s="70" t="s">
        <v>1206</v>
      </c>
      <c r="CLK681" s="312" t="s">
        <v>1852</v>
      </c>
      <c r="CLL681" s="319">
        <v>7.13</v>
      </c>
      <c r="CLM681" s="319"/>
      <c r="CLN681" s="319"/>
      <c r="CLO681" s="319"/>
      <c r="CLP681" s="17"/>
      <c r="CLQ681" s="144"/>
      <c r="CLR681" s="15"/>
      <c r="CLS681" s="319"/>
      <c r="CLT681" s="118"/>
      <c r="CLU681" s="81"/>
      <c r="CLV681" s="118"/>
      <c r="CLW681" s="283"/>
      <c r="CLX681" s="155"/>
      <c r="CLY681" s="321" t="s">
        <v>1853</v>
      </c>
      <c r="CLZ681" s="70" t="s">
        <v>1206</v>
      </c>
      <c r="CMA681" s="312" t="s">
        <v>1852</v>
      </c>
      <c r="CMB681" s="319">
        <v>7.13</v>
      </c>
      <c r="CMC681" s="319"/>
      <c r="CMD681" s="319"/>
      <c r="CME681" s="319"/>
      <c r="CMF681" s="17"/>
      <c r="CMG681" s="144"/>
      <c r="CMH681" s="15"/>
      <c r="CMI681" s="319"/>
      <c r="CMJ681" s="118"/>
      <c r="CMK681" s="81"/>
      <c r="CML681" s="118"/>
      <c r="CMM681" s="283"/>
      <c r="CMN681" s="155"/>
      <c r="CMO681" s="321" t="s">
        <v>1853</v>
      </c>
      <c r="CMP681" s="70" t="s">
        <v>1206</v>
      </c>
      <c r="CMQ681" s="312" t="s">
        <v>1852</v>
      </c>
      <c r="CMR681" s="319">
        <v>7.13</v>
      </c>
      <c r="CMS681" s="319"/>
      <c r="CMT681" s="319"/>
      <c r="CMU681" s="319"/>
      <c r="CMV681" s="17"/>
      <c r="CMW681" s="144"/>
      <c r="CMX681" s="15"/>
      <c r="CMY681" s="319"/>
      <c r="CMZ681" s="118"/>
      <c r="CNA681" s="81"/>
      <c r="CNB681" s="118"/>
      <c r="CNC681" s="283"/>
      <c r="CND681" s="155"/>
      <c r="CNE681" s="321" t="s">
        <v>1853</v>
      </c>
      <c r="CNF681" s="70" t="s">
        <v>1206</v>
      </c>
      <c r="CNG681" s="312" t="s">
        <v>1852</v>
      </c>
      <c r="CNH681" s="319">
        <v>7.13</v>
      </c>
      <c r="CNI681" s="319"/>
      <c r="CNJ681" s="319"/>
      <c r="CNK681" s="319"/>
      <c r="CNL681" s="17"/>
      <c r="CNM681" s="144"/>
      <c r="CNN681" s="15"/>
      <c r="CNO681" s="319"/>
      <c r="CNP681" s="118"/>
      <c r="CNQ681" s="81"/>
      <c r="CNR681" s="118"/>
      <c r="CNS681" s="283"/>
      <c r="CNT681" s="155"/>
      <c r="CNU681" s="321" t="s">
        <v>1853</v>
      </c>
      <c r="CNV681" s="70" t="s">
        <v>1206</v>
      </c>
      <c r="CNW681" s="312" t="s">
        <v>1852</v>
      </c>
      <c r="CNX681" s="319">
        <v>7.13</v>
      </c>
      <c r="CNY681" s="319"/>
      <c r="CNZ681" s="319"/>
      <c r="COA681" s="319"/>
      <c r="COB681" s="17"/>
      <c r="COC681" s="144"/>
      <c r="COD681" s="15"/>
      <c r="COE681" s="319"/>
      <c r="COF681" s="118"/>
      <c r="COG681" s="81"/>
      <c r="COH681" s="118"/>
      <c r="COI681" s="283"/>
      <c r="COJ681" s="155"/>
      <c r="COK681" s="321" t="s">
        <v>1853</v>
      </c>
      <c r="COL681" s="70" t="s">
        <v>1206</v>
      </c>
      <c r="COM681" s="312" t="s">
        <v>1852</v>
      </c>
      <c r="CON681" s="319">
        <v>7.13</v>
      </c>
      <c r="COO681" s="319"/>
      <c r="COP681" s="319"/>
      <c r="COQ681" s="319"/>
      <c r="COR681" s="17"/>
      <c r="COS681" s="144"/>
      <c r="COT681" s="15"/>
      <c r="COU681" s="319"/>
      <c r="COV681" s="118"/>
      <c r="COW681" s="81"/>
      <c r="COX681" s="118"/>
      <c r="COY681" s="283"/>
      <c r="COZ681" s="155"/>
      <c r="CPA681" s="321" t="s">
        <v>1853</v>
      </c>
      <c r="CPB681" s="70" t="s">
        <v>1206</v>
      </c>
      <c r="CPC681" s="312" t="s">
        <v>1852</v>
      </c>
      <c r="CPD681" s="319">
        <v>7.13</v>
      </c>
      <c r="CPE681" s="319"/>
      <c r="CPF681" s="319"/>
      <c r="CPG681" s="319"/>
      <c r="CPH681" s="17"/>
      <c r="CPI681" s="144"/>
      <c r="CPJ681" s="15"/>
      <c r="CPK681" s="319"/>
      <c r="CPL681" s="118"/>
      <c r="CPM681" s="81"/>
      <c r="CPN681" s="118"/>
      <c r="CPO681" s="283"/>
      <c r="CPP681" s="155"/>
      <c r="CPQ681" s="321" t="s">
        <v>1853</v>
      </c>
      <c r="CPR681" s="70" t="s">
        <v>1206</v>
      </c>
      <c r="CPS681" s="312" t="s">
        <v>1852</v>
      </c>
      <c r="CPT681" s="319">
        <v>7.13</v>
      </c>
      <c r="CPU681" s="319"/>
      <c r="CPV681" s="319"/>
      <c r="CPW681" s="319"/>
      <c r="CPX681" s="17"/>
      <c r="CPY681" s="144"/>
      <c r="CPZ681" s="15"/>
      <c r="CQA681" s="319"/>
      <c r="CQB681" s="118"/>
      <c r="CQC681" s="81"/>
      <c r="CQD681" s="118"/>
      <c r="CQE681" s="283"/>
      <c r="CQF681" s="155"/>
      <c r="CQG681" s="321" t="s">
        <v>1853</v>
      </c>
      <c r="CQH681" s="70" t="s">
        <v>1206</v>
      </c>
      <c r="CQI681" s="312" t="s">
        <v>1852</v>
      </c>
      <c r="CQJ681" s="319">
        <v>7.13</v>
      </c>
      <c r="CQK681" s="319"/>
      <c r="CQL681" s="319"/>
      <c r="CQM681" s="319"/>
      <c r="CQN681" s="17"/>
      <c r="CQO681" s="144"/>
      <c r="CQP681" s="15"/>
      <c r="CQQ681" s="319"/>
      <c r="CQR681" s="118"/>
      <c r="CQS681" s="81"/>
      <c r="CQT681" s="118"/>
      <c r="CQU681" s="283"/>
      <c r="CQV681" s="155"/>
      <c r="CQW681" s="321" t="s">
        <v>1853</v>
      </c>
      <c r="CQX681" s="70" t="s">
        <v>1206</v>
      </c>
      <c r="CQY681" s="312" t="s">
        <v>1852</v>
      </c>
      <c r="CQZ681" s="319">
        <v>7.13</v>
      </c>
      <c r="CRA681" s="319"/>
      <c r="CRB681" s="319"/>
      <c r="CRC681" s="319"/>
      <c r="CRD681" s="17"/>
      <c r="CRE681" s="144"/>
      <c r="CRF681" s="15"/>
      <c r="CRG681" s="319"/>
      <c r="CRH681" s="118"/>
      <c r="CRI681" s="81"/>
      <c r="CRJ681" s="118"/>
      <c r="CRK681" s="283"/>
      <c r="CRL681" s="155"/>
      <c r="CRM681" s="321" t="s">
        <v>1853</v>
      </c>
      <c r="CRN681" s="70" t="s">
        <v>1206</v>
      </c>
      <c r="CRO681" s="312" t="s">
        <v>1852</v>
      </c>
      <c r="CRP681" s="319">
        <v>7.13</v>
      </c>
      <c r="CRQ681" s="319"/>
      <c r="CRR681" s="319"/>
      <c r="CRS681" s="319"/>
      <c r="CRT681" s="17"/>
      <c r="CRU681" s="144"/>
      <c r="CRV681" s="15"/>
      <c r="CRW681" s="319"/>
      <c r="CRX681" s="118"/>
      <c r="CRY681" s="81"/>
      <c r="CRZ681" s="118"/>
      <c r="CSA681" s="283"/>
      <c r="CSB681" s="155"/>
      <c r="CSC681" s="321" t="s">
        <v>1853</v>
      </c>
      <c r="CSD681" s="70" t="s">
        <v>1206</v>
      </c>
      <c r="CSE681" s="312" t="s">
        <v>1852</v>
      </c>
      <c r="CSF681" s="319">
        <v>7.13</v>
      </c>
      <c r="CSG681" s="319"/>
      <c r="CSH681" s="319"/>
      <c r="CSI681" s="319"/>
      <c r="CSJ681" s="17"/>
      <c r="CSK681" s="144"/>
      <c r="CSL681" s="15"/>
      <c r="CSM681" s="319"/>
      <c r="CSN681" s="118"/>
      <c r="CSO681" s="81"/>
      <c r="CSP681" s="118"/>
      <c r="CSQ681" s="283"/>
      <c r="CSR681" s="155"/>
      <c r="CSS681" s="321" t="s">
        <v>1853</v>
      </c>
      <c r="CST681" s="70" t="s">
        <v>1206</v>
      </c>
      <c r="CSU681" s="312" t="s">
        <v>1852</v>
      </c>
      <c r="CSV681" s="319">
        <v>7.13</v>
      </c>
      <c r="CSW681" s="319"/>
      <c r="CSX681" s="319"/>
      <c r="CSY681" s="319"/>
      <c r="CSZ681" s="17"/>
      <c r="CTA681" s="144"/>
      <c r="CTB681" s="15"/>
      <c r="CTC681" s="319"/>
      <c r="CTD681" s="118"/>
      <c r="CTE681" s="81"/>
      <c r="CTF681" s="118"/>
      <c r="CTG681" s="283"/>
      <c r="CTH681" s="155"/>
      <c r="CTI681" s="321" t="s">
        <v>1853</v>
      </c>
      <c r="CTJ681" s="70" t="s">
        <v>1206</v>
      </c>
      <c r="CTK681" s="312" t="s">
        <v>1852</v>
      </c>
      <c r="CTL681" s="319">
        <v>7.13</v>
      </c>
      <c r="CTM681" s="319"/>
      <c r="CTN681" s="319"/>
      <c r="CTO681" s="319"/>
      <c r="CTP681" s="17"/>
      <c r="CTQ681" s="144"/>
      <c r="CTR681" s="15"/>
      <c r="CTS681" s="319"/>
      <c r="CTT681" s="118"/>
      <c r="CTU681" s="81"/>
      <c r="CTV681" s="118"/>
      <c r="CTW681" s="283"/>
      <c r="CTX681" s="155"/>
      <c r="CTY681" s="321" t="s">
        <v>1853</v>
      </c>
      <c r="CTZ681" s="70" t="s">
        <v>1206</v>
      </c>
      <c r="CUA681" s="312" t="s">
        <v>1852</v>
      </c>
      <c r="CUB681" s="319">
        <v>7.13</v>
      </c>
      <c r="CUC681" s="319"/>
      <c r="CUD681" s="319"/>
      <c r="CUE681" s="319"/>
      <c r="CUF681" s="17"/>
      <c r="CUG681" s="144"/>
      <c r="CUH681" s="15"/>
      <c r="CUI681" s="319"/>
      <c r="CUJ681" s="118"/>
      <c r="CUK681" s="81"/>
      <c r="CUL681" s="118"/>
      <c r="CUM681" s="283"/>
      <c r="CUN681" s="155"/>
      <c r="CUO681" s="321" t="s">
        <v>1853</v>
      </c>
      <c r="CUP681" s="70" t="s">
        <v>1206</v>
      </c>
      <c r="CUQ681" s="312" t="s">
        <v>1852</v>
      </c>
      <c r="CUR681" s="319">
        <v>7.13</v>
      </c>
      <c r="CUS681" s="319"/>
      <c r="CUT681" s="319"/>
      <c r="CUU681" s="319"/>
      <c r="CUV681" s="17"/>
      <c r="CUW681" s="144"/>
      <c r="CUX681" s="15"/>
      <c r="CUY681" s="319"/>
      <c r="CUZ681" s="118"/>
      <c r="CVA681" s="81"/>
      <c r="CVB681" s="118"/>
      <c r="CVC681" s="283"/>
      <c r="CVD681" s="155"/>
      <c r="CVE681" s="321" t="s">
        <v>1853</v>
      </c>
      <c r="CVF681" s="70" t="s">
        <v>1206</v>
      </c>
      <c r="CVG681" s="312" t="s">
        <v>1852</v>
      </c>
      <c r="CVH681" s="319">
        <v>7.13</v>
      </c>
      <c r="CVI681" s="319"/>
      <c r="CVJ681" s="319"/>
      <c r="CVK681" s="319"/>
      <c r="CVL681" s="17"/>
      <c r="CVM681" s="144"/>
      <c r="CVN681" s="15"/>
      <c r="CVO681" s="319"/>
      <c r="CVP681" s="118"/>
      <c r="CVQ681" s="81"/>
      <c r="CVR681" s="118"/>
      <c r="CVS681" s="283"/>
      <c r="CVT681" s="155"/>
      <c r="CVU681" s="321" t="s">
        <v>1853</v>
      </c>
      <c r="CVV681" s="70" t="s">
        <v>1206</v>
      </c>
      <c r="CVW681" s="312" t="s">
        <v>1852</v>
      </c>
      <c r="CVX681" s="319">
        <v>7.13</v>
      </c>
      <c r="CVY681" s="319"/>
      <c r="CVZ681" s="319"/>
      <c r="CWA681" s="319"/>
      <c r="CWB681" s="17"/>
      <c r="CWC681" s="144"/>
      <c r="CWD681" s="15"/>
      <c r="CWE681" s="319"/>
      <c r="CWF681" s="118"/>
      <c r="CWG681" s="81"/>
      <c r="CWH681" s="118"/>
      <c r="CWI681" s="283"/>
      <c r="CWJ681" s="155"/>
      <c r="CWK681" s="321" t="s">
        <v>1853</v>
      </c>
      <c r="CWL681" s="70" t="s">
        <v>1206</v>
      </c>
      <c r="CWM681" s="312" t="s">
        <v>1852</v>
      </c>
      <c r="CWN681" s="319">
        <v>7.13</v>
      </c>
      <c r="CWO681" s="319"/>
      <c r="CWP681" s="319"/>
      <c r="CWQ681" s="319"/>
      <c r="CWR681" s="17"/>
      <c r="CWS681" s="144"/>
      <c r="CWT681" s="15"/>
      <c r="CWU681" s="319"/>
      <c r="CWV681" s="118"/>
      <c r="CWW681" s="81"/>
      <c r="CWX681" s="118"/>
      <c r="CWY681" s="283"/>
      <c r="CWZ681" s="155"/>
      <c r="CXA681" s="321" t="s">
        <v>1853</v>
      </c>
      <c r="CXB681" s="70" t="s">
        <v>1206</v>
      </c>
      <c r="CXC681" s="312" t="s">
        <v>1852</v>
      </c>
      <c r="CXD681" s="319">
        <v>7.13</v>
      </c>
      <c r="CXE681" s="319"/>
      <c r="CXF681" s="319"/>
      <c r="CXG681" s="319"/>
      <c r="CXH681" s="17"/>
      <c r="CXI681" s="144"/>
      <c r="CXJ681" s="15"/>
      <c r="CXK681" s="319"/>
      <c r="CXL681" s="118"/>
      <c r="CXM681" s="81"/>
      <c r="CXN681" s="118"/>
      <c r="CXO681" s="283"/>
      <c r="CXP681" s="155"/>
      <c r="CXQ681" s="321" t="s">
        <v>1853</v>
      </c>
      <c r="CXR681" s="70" t="s">
        <v>1206</v>
      </c>
      <c r="CXS681" s="312" t="s">
        <v>1852</v>
      </c>
      <c r="CXT681" s="319">
        <v>7.13</v>
      </c>
      <c r="CXU681" s="319"/>
      <c r="CXV681" s="319"/>
      <c r="CXW681" s="319"/>
      <c r="CXX681" s="17"/>
      <c r="CXY681" s="144"/>
      <c r="CXZ681" s="15"/>
      <c r="CYA681" s="319"/>
      <c r="CYB681" s="118"/>
      <c r="CYC681" s="81"/>
      <c r="CYD681" s="118"/>
      <c r="CYE681" s="283"/>
      <c r="CYF681" s="155"/>
      <c r="CYG681" s="321" t="s">
        <v>1853</v>
      </c>
      <c r="CYH681" s="70" t="s">
        <v>1206</v>
      </c>
      <c r="CYI681" s="312" t="s">
        <v>1852</v>
      </c>
      <c r="CYJ681" s="319">
        <v>7.13</v>
      </c>
      <c r="CYK681" s="319"/>
      <c r="CYL681" s="319"/>
      <c r="CYM681" s="319"/>
      <c r="CYN681" s="17"/>
      <c r="CYO681" s="144"/>
      <c r="CYP681" s="15"/>
      <c r="CYQ681" s="319"/>
      <c r="CYR681" s="118"/>
      <c r="CYS681" s="81"/>
      <c r="CYT681" s="118"/>
      <c r="CYU681" s="283"/>
      <c r="CYV681" s="155"/>
      <c r="CYW681" s="321" t="s">
        <v>1853</v>
      </c>
      <c r="CYX681" s="70" t="s">
        <v>1206</v>
      </c>
      <c r="CYY681" s="312" t="s">
        <v>1852</v>
      </c>
      <c r="CYZ681" s="319">
        <v>7.13</v>
      </c>
      <c r="CZA681" s="319"/>
      <c r="CZB681" s="319"/>
      <c r="CZC681" s="319"/>
      <c r="CZD681" s="17"/>
      <c r="CZE681" s="144"/>
      <c r="CZF681" s="15"/>
      <c r="CZG681" s="319"/>
      <c r="CZH681" s="118"/>
      <c r="CZI681" s="81"/>
      <c r="CZJ681" s="118"/>
      <c r="CZK681" s="283"/>
      <c r="CZL681" s="155"/>
      <c r="CZM681" s="321" t="s">
        <v>1853</v>
      </c>
      <c r="CZN681" s="70" t="s">
        <v>1206</v>
      </c>
      <c r="CZO681" s="312" t="s">
        <v>1852</v>
      </c>
      <c r="CZP681" s="319">
        <v>7.13</v>
      </c>
      <c r="CZQ681" s="319"/>
      <c r="CZR681" s="319"/>
      <c r="CZS681" s="319"/>
      <c r="CZT681" s="17"/>
      <c r="CZU681" s="144"/>
      <c r="CZV681" s="15"/>
      <c r="CZW681" s="319"/>
      <c r="CZX681" s="118"/>
      <c r="CZY681" s="81"/>
      <c r="CZZ681" s="118"/>
      <c r="DAA681" s="283"/>
      <c r="DAB681" s="155"/>
      <c r="DAC681" s="321" t="s">
        <v>1853</v>
      </c>
      <c r="DAD681" s="70" t="s">
        <v>1206</v>
      </c>
      <c r="DAE681" s="312" t="s">
        <v>1852</v>
      </c>
      <c r="DAF681" s="319">
        <v>7.13</v>
      </c>
      <c r="DAG681" s="319"/>
      <c r="DAH681" s="319"/>
      <c r="DAI681" s="319"/>
      <c r="DAJ681" s="17"/>
      <c r="DAK681" s="144"/>
      <c r="DAL681" s="15"/>
      <c r="DAM681" s="319"/>
      <c r="DAN681" s="118"/>
      <c r="DAO681" s="81"/>
      <c r="DAP681" s="118"/>
      <c r="DAQ681" s="283"/>
      <c r="DAR681" s="155"/>
      <c r="DAS681" s="321" t="s">
        <v>1853</v>
      </c>
      <c r="DAT681" s="70" t="s">
        <v>1206</v>
      </c>
      <c r="DAU681" s="312" t="s">
        <v>1852</v>
      </c>
      <c r="DAV681" s="319">
        <v>7.13</v>
      </c>
      <c r="DAW681" s="319"/>
      <c r="DAX681" s="319"/>
      <c r="DAY681" s="319"/>
      <c r="DAZ681" s="17"/>
      <c r="DBA681" s="144"/>
      <c r="DBB681" s="15"/>
      <c r="DBC681" s="319"/>
      <c r="DBD681" s="118"/>
      <c r="DBE681" s="81"/>
      <c r="DBF681" s="118"/>
      <c r="DBG681" s="283"/>
      <c r="DBH681" s="155"/>
      <c r="DBI681" s="321" t="s">
        <v>1853</v>
      </c>
      <c r="DBJ681" s="70" t="s">
        <v>1206</v>
      </c>
      <c r="DBK681" s="312" t="s">
        <v>1852</v>
      </c>
      <c r="DBL681" s="319">
        <v>7.13</v>
      </c>
      <c r="DBM681" s="319"/>
      <c r="DBN681" s="319"/>
      <c r="DBO681" s="319"/>
      <c r="DBP681" s="17"/>
      <c r="DBQ681" s="144"/>
      <c r="DBR681" s="15"/>
      <c r="DBS681" s="319"/>
      <c r="DBT681" s="118"/>
      <c r="DBU681" s="81"/>
      <c r="DBV681" s="118"/>
      <c r="DBW681" s="283"/>
      <c r="DBX681" s="155"/>
      <c r="DBY681" s="321" t="s">
        <v>1853</v>
      </c>
      <c r="DBZ681" s="70" t="s">
        <v>1206</v>
      </c>
      <c r="DCA681" s="312" t="s">
        <v>1852</v>
      </c>
      <c r="DCB681" s="319">
        <v>7.13</v>
      </c>
      <c r="DCC681" s="319"/>
      <c r="DCD681" s="319"/>
      <c r="DCE681" s="319"/>
      <c r="DCF681" s="17"/>
      <c r="DCG681" s="144"/>
      <c r="DCH681" s="15"/>
      <c r="DCI681" s="319"/>
      <c r="DCJ681" s="118"/>
      <c r="DCK681" s="81"/>
      <c r="DCL681" s="118"/>
      <c r="DCM681" s="283"/>
      <c r="DCN681" s="155"/>
      <c r="DCO681" s="321" t="s">
        <v>1853</v>
      </c>
      <c r="DCP681" s="70" t="s">
        <v>1206</v>
      </c>
      <c r="DCQ681" s="312" t="s">
        <v>1852</v>
      </c>
      <c r="DCR681" s="319">
        <v>7.13</v>
      </c>
      <c r="DCS681" s="319"/>
      <c r="DCT681" s="319"/>
      <c r="DCU681" s="319"/>
      <c r="DCV681" s="17"/>
      <c r="DCW681" s="144"/>
      <c r="DCX681" s="15"/>
      <c r="DCY681" s="319"/>
      <c r="DCZ681" s="118"/>
      <c r="DDA681" s="81"/>
      <c r="DDB681" s="118"/>
      <c r="DDC681" s="283"/>
      <c r="DDD681" s="155"/>
      <c r="DDE681" s="321" t="s">
        <v>1853</v>
      </c>
      <c r="DDF681" s="70" t="s">
        <v>1206</v>
      </c>
      <c r="DDG681" s="312" t="s">
        <v>1852</v>
      </c>
      <c r="DDH681" s="319">
        <v>7.13</v>
      </c>
      <c r="DDI681" s="319"/>
      <c r="DDJ681" s="319"/>
      <c r="DDK681" s="319"/>
      <c r="DDL681" s="17"/>
      <c r="DDM681" s="144"/>
      <c r="DDN681" s="15"/>
      <c r="DDO681" s="319"/>
      <c r="DDP681" s="118"/>
      <c r="DDQ681" s="81"/>
      <c r="DDR681" s="118"/>
      <c r="DDS681" s="283"/>
      <c r="DDT681" s="155"/>
      <c r="DDU681" s="321" t="s">
        <v>1853</v>
      </c>
      <c r="DDV681" s="70" t="s">
        <v>1206</v>
      </c>
      <c r="DDW681" s="312" t="s">
        <v>1852</v>
      </c>
      <c r="DDX681" s="319">
        <v>7.13</v>
      </c>
      <c r="DDY681" s="319"/>
      <c r="DDZ681" s="319"/>
      <c r="DEA681" s="319"/>
      <c r="DEB681" s="17"/>
      <c r="DEC681" s="144"/>
      <c r="DED681" s="15"/>
      <c r="DEE681" s="319"/>
      <c r="DEF681" s="118"/>
      <c r="DEG681" s="81"/>
      <c r="DEH681" s="118"/>
      <c r="DEI681" s="283"/>
      <c r="DEJ681" s="155"/>
      <c r="DEK681" s="321" t="s">
        <v>1853</v>
      </c>
      <c r="DEL681" s="70" t="s">
        <v>1206</v>
      </c>
      <c r="DEM681" s="312" t="s">
        <v>1852</v>
      </c>
      <c r="DEN681" s="319">
        <v>7.13</v>
      </c>
      <c r="DEO681" s="319"/>
      <c r="DEP681" s="319"/>
      <c r="DEQ681" s="319"/>
      <c r="DER681" s="17"/>
      <c r="DES681" s="144"/>
      <c r="DET681" s="15"/>
      <c r="DEU681" s="319"/>
      <c r="DEV681" s="118"/>
      <c r="DEW681" s="81"/>
      <c r="DEX681" s="118"/>
      <c r="DEY681" s="283"/>
      <c r="DEZ681" s="155"/>
      <c r="DFA681" s="321" t="s">
        <v>1853</v>
      </c>
      <c r="DFB681" s="70" t="s">
        <v>1206</v>
      </c>
      <c r="DFC681" s="312" t="s">
        <v>1852</v>
      </c>
      <c r="DFD681" s="319">
        <v>7.13</v>
      </c>
      <c r="DFE681" s="319"/>
      <c r="DFF681" s="319"/>
      <c r="DFG681" s="319"/>
      <c r="DFH681" s="17"/>
      <c r="DFI681" s="144"/>
      <c r="DFJ681" s="15"/>
      <c r="DFK681" s="319"/>
      <c r="DFL681" s="118"/>
      <c r="DFM681" s="81"/>
      <c r="DFN681" s="118"/>
      <c r="DFO681" s="283"/>
      <c r="DFP681" s="155"/>
      <c r="DFQ681" s="321" t="s">
        <v>1853</v>
      </c>
      <c r="DFR681" s="70" t="s">
        <v>1206</v>
      </c>
      <c r="DFS681" s="312" t="s">
        <v>1852</v>
      </c>
      <c r="DFT681" s="319">
        <v>7.13</v>
      </c>
      <c r="DFU681" s="319"/>
      <c r="DFV681" s="319"/>
      <c r="DFW681" s="319"/>
      <c r="DFX681" s="17"/>
      <c r="DFY681" s="144"/>
      <c r="DFZ681" s="15"/>
      <c r="DGA681" s="319"/>
      <c r="DGB681" s="118"/>
      <c r="DGC681" s="81"/>
      <c r="DGD681" s="118"/>
      <c r="DGE681" s="283"/>
      <c r="DGF681" s="155"/>
      <c r="DGG681" s="321" t="s">
        <v>1853</v>
      </c>
      <c r="DGH681" s="70" t="s">
        <v>1206</v>
      </c>
      <c r="DGI681" s="312" t="s">
        <v>1852</v>
      </c>
      <c r="DGJ681" s="319">
        <v>7.13</v>
      </c>
      <c r="DGK681" s="319"/>
      <c r="DGL681" s="319"/>
      <c r="DGM681" s="319"/>
      <c r="DGN681" s="17"/>
      <c r="DGO681" s="144"/>
      <c r="DGP681" s="15"/>
      <c r="DGQ681" s="319"/>
      <c r="DGR681" s="118"/>
      <c r="DGS681" s="81"/>
      <c r="DGT681" s="118"/>
      <c r="DGU681" s="283"/>
      <c r="DGV681" s="155"/>
      <c r="DGW681" s="321" t="s">
        <v>1853</v>
      </c>
      <c r="DGX681" s="70" t="s">
        <v>1206</v>
      </c>
      <c r="DGY681" s="312" t="s">
        <v>1852</v>
      </c>
      <c r="DGZ681" s="319">
        <v>7.13</v>
      </c>
      <c r="DHA681" s="319"/>
      <c r="DHB681" s="319"/>
      <c r="DHC681" s="319"/>
      <c r="DHD681" s="17"/>
      <c r="DHE681" s="144"/>
      <c r="DHF681" s="15"/>
      <c r="DHG681" s="319"/>
      <c r="DHH681" s="118"/>
      <c r="DHI681" s="81"/>
      <c r="DHJ681" s="118"/>
      <c r="DHK681" s="283"/>
      <c r="DHL681" s="155"/>
      <c r="DHM681" s="321" t="s">
        <v>1853</v>
      </c>
      <c r="DHN681" s="70" t="s">
        <v>1206</v>
      </c>
      <c r="DHO681" s="312" t="s">
        <v>1852</v>
      </c>
      <c r="DHP681" s="319">
        <v>7.13</v>
      </c>
      <c r="DHQ681" s="319"/>
      <c r="DHR681" s="319"/>
      <c r="DHS681" s="319"/>
      <c r="DHT681" s="17"/>
      <c r="DHU681" s="144"/>
      <c r="DHV681" s="15"/>
      <c r="DHW681" s="319"/>
      <c r="DHX681" s="118"/>
      <c r="DHY681" s="81"/>
      <c r="DHZ681" s="118"/>
      <c r="DIA681" s="283"/>
      <c r="DIB681" s="155"/>
      <c r="DIC681" s="321" t="s">
        <v>1853</v>
      </c>
      <c r="DID681" s="70" t="s">
        <v>1206</v>
      </c>
      <c r="DIE681" s="312" t="s">
        <v>1852</v>
      </c>
      <c r="DIF681" s="319">
        <v>7.13</v>
      </c>
      <c r="DIG681" s="319"/>
      <c r="DIH681" s="319"/>
      <c r="DII681" s="319"/>
      <c r="DIJ681" s="17"/>
      <c r="DIK681" s="144"/>
      <c r="DIL681" s="15"/>
      <c r="DIM681" s="319"/>
      <c r="DIN681" s="118"/>
      <c r="DIO681" s="81"/>
      <c r="DIP681" s="118"/>
      <c r="DIQ681" s="283"/>
      <c r="DIR681" s="155"/>
      <c r="DIS681" s="321" t="s">
        <v>1853</v>
      </c>
      <c r="DIT681" s="70" t="s">
        <v>1206</v>
      </c>
      <c r="DIU681" s="312" t="s">
        <v>1852</v>
      </c>
      <c r="DIV681" s="319">
        <v>7.13</v>
      </c>
      <c r="DIW681" s="319"/>
      <c r="DIX681" s="319"/>
      <c r="DIY681" s="319"/>
      <c r="DIZ681" s="17"/>
      <c r="DJA681" s="144"/>
      <c r="DJB681" s="15"/>
      <c r="DJC681" s="319"/>
      <c r="DJD681" s="118"/>
      <c r="DJE681" s="81"/>
      <c r="DJF681" s="118"/>
      <c r="DJG681" s="283"/>
      <c r="DJH681" s="155"/>
      <c r="DJI681" s="321" t="s">
        <v>1853</v>
      </c>
      <c r="DJJ681" s="70" t="s">
        <v>1206</v>
      </c>
      <c r="DJK681" s="312" t="s">
        <v>1852</v>
      </c>
      <c r="DJL681" s="319">
        <v>7.13</v>
      </c>
      <c r="DJM681" s="319"/>
      <c r="DJN681" s="319"/>
      <c r="DJO681" s="319"/>
      <c r="DJP681" s="17"/>
      <c r="DJQ681" s="144"/>
      <c r="DJR681" s="15"/>
      <c r="DJS681" s="319"/>
      <c r="DJT681" s="118"/>
      <c r="DJU681" s="81"/>
      <c r="DJV681" s="118"/>
      <c r="DJW681" s="283"/>
      <c r="DJX681" s="155"/>
      <c r="DJY681" s="321" t="s">
        <v>1853</v>
      </c>
      <c r="DJZ681" s="70" t="s">
        <v>1206</v>
      </c>
      <c r="DKA681" s="312" t="s">
        <v>1852</v>
      </c>
      <c r="DKB681" s="319">
        <v>7.13</v>
      </c>
      <c r="DKC681" s="319"/>
      <c r="DKD681" s="319"/>
      <c r="DKE681" s="319"/>
      <c r="DKF681" s="17"/>
      <c r="DKG681" s="144"/>
      <c r="DKH681" s="15"/>
      <c r="DKI681" s="319"/>
      <c r="DKJ681" s="118"/>
      <c r="DKK681" s="81"/>
      <c r="DKL681" s="118"/>
      <c r="DKM681" s="283"/>
      <c r="DKN681" s="155"/>
      <c r="DKO681" s="321" t="s">
        <v>1853</v>
      </c>
      <c r="DKP681" s="70" t="s">
        <v>1206</v>
      </c>
      <c r="DKQ681" s="312" t="s">
        <v>1852</v>
      </c>
      <c r="DKR681" s="319">
        <v>7.13</v>
      </c>
      <c r="DKS681" s="319"/>
      <c r="DKT681" s="319"/>
      <c r="DKU681" s="319"/>
      <c r="DKV681" s="17"/>
      <c r="DKW681" s="144"/>
      <c r="DKX681" s="15"/>
      <c r="DKY681" s="319"/>
      <c r="DKZ681" s="118"/>
      <c r="DLA681" s="81"/>
      <c r="DLB681" s="118"/>
      <c r="DLC681" s="283"/>
      <c r="DLD681" s="155"/>
      <c r="DLE681" s="321" t="s">
        <v>1853</v>
      </c>
      <c r="DLF681" s="70" t="s">
        <v>1206</v>
      </c>
      <c r="DLG681" s="312" t="s">
        <v>1852</v>
      </c>
      <c r="DLH681" s="319">
        <v>7.13</v>
      </c>
      <c r="DLI681" s="319"/>
      <c r="DLJ681" s="319"/>
      <c r="DLK681" s="319"/>
      <c r="DLL681" s="17"/>
      <c r="DLM681" s="144"/>
      <c r="DLN681" s="15"/>
      <c r="DLO681" s="319"/>
      <c r="DLP681" s="118"/>
      <c r="DLQ681" s="81"/>
      <c r="DLR681" s="118"/>
      <c r="DLS681" s="283"/>
      <c r="DLT681" s="155"/>
      <c r="DLU681" s="321" t="s">
        <v>1853</v>
      </c>
      <c r="DLV681" s="70" t="s">
        <v>1206</v>
      </c>
      <c r="DLW681" s="312" t="s">
        <v>1852</v>
      </c>
      <c r="DLX681" s="319">
        <v>7.13</v>
      </c>
      <c r="DLY681" s="319"/>
      <c r="DLZ681" s="319"/>
      <c r="DMA681" s="319"/>
      <c r="DMB681" s="17"/>
      <c r="DMC681" s="144"/>
      <c r="DMD681" s="15"/>
      <c r="DME681" s="319"/>
      <c r="DMF681" s="118"/>
      <c r="DMG681" s="81"/>
      <c r="DMH681" s="118"/>
      <c r="DMI681" s="283"/>
      <c r="DMJ681" s="155"/>
      <c r="DMK681" s="321" t="s">
        <v>1853</v>
      </c>
      <c r="DML681" s="70" t="s">
        <v>1206</v>
      </c>
      <c r="DMM681" s="312" t="s">
        <v>1852</v>
      </c>
      <c r="DMN681" s="319">
        <v>7.13</v>
      </c>
      <c r="DMO681" s="319"/>
      <c r="DMP681" s="319"/>
      <c r="DMQ681" s="319"/>
      <c r="DMR681" s="17"/>
      <c r="DMS681" s="144"/>
      <c r="DMT681" s="15"/>
      <c r="DMU681" s="319"/>
      <c r="DMV681" s="118"/>
      <c r="DMW681" s="81"/>
      <c r="DMX681" s="118"/>
      <c r="DMY681" s="283"/>
      <c r="DMZ681" s="155"/>
      <c r="DNA681" s="321" t="s">
        <v>1853</v>
      </c>
      <c r="DNB681" s="70" t="s">
        <v>1206</v>
      </c>
      <c r="DNC681" s="312" t="s">
        <v>1852</v>
      </c>
      <c r="DND681" s="319">
        <v>7.13</v>
      </c>
      <c r="DNE681" s="319"/>
      <c r="DNF681" s="319"/>
      <c r="DNG681" s="319"/>
      <c r="DNH681" s="17"/>
      <c r="DNI681" s="144"/>
      <c r="DNJ681" s="15"/>
      <c r="DNK681" s="319"/>
      <c r="DNL681" s="118"/>
      <c r="DNM681" s="81"/>
      <c r="DNN681" s="118"/>
      <c r="DNO681" s="283"/>
      <c r="DNP681" s="155"/>
      <c r="DNQ681" s="321" t="s">
        <v>1853</v>
      </c>
      <c r="DNR681" s="70" t="s">
        <v>1206</v>
      </c>
      <c r="DNS681" s="312" t="s">
        <v>1852</v>
      </c>
      <c r="DNT681" s="319">
        <v>7.13</v>
      </c>
      <c r="DNU681" s="319"/>
      <c r="DNV681" s="319"/>
      <c r="DNW681" s="319"/>
      <c r="DNX681" s="17"/>
      <c r="DNY681" s="144"/>
      <c r="DNZ681" s="15"/>
      <c r="DOA681" s="319"/>
      <c r="DOB681" s="118"/>
      <c r="DOC681" s="81"/>
      <c r="DOD681" s="118"/>
      <c r="DOE681" s="283"/>
      <c r="DOF681" s="155"/>
      <c r="DOG681" s="321" t="s">
        <v>1853</v>
      </c>
      <c r="DOH681" s="70" t="s">
        <v>1206</v>
      </c>
      <c r="DOI681" s="312" t="s">
        <v>1852</v>
      </c>
      <c r="DOJ681" s="319">
        <v>7.13</v>
      </c>
      <c r="DOK681" s="319"/>
      <c r="DOL681" s="319"/>
      <c r="DOM681" s="319"/>
      <c r="DON681" s="17"/>
      <c r="DOO681" s="144"/>
      <c r="DOP681" s="15"/>
      <c r="DOQ681" s="319"/>
      <c r="DOR681" s="118"/>
      <c r="DOS681" s="81"/>
      <c r="DOT681" s="118"/>
      <c r="DOU681" s="283"/>
      <c r="DOV681" s="155"/>
      <c r="DOW681" s="321" t="s">
        <v>1853</v>
      </c>
      <c r="DOX681" s="70" t="s">
        <v>1206</v>
      </c>
      <c r="DOY681" s="312" t="s">
        <v>1852</v>
      </c>
      <c r="DOZ681" s="319">
        <v>7.13</v>
      </c>
      <c r="DPA681" s="319"/>
      <c r="DPB681" s="319"/>
      <c r="DPC681" s="319"/>
      <c r="DPD681" s="17"/>
      <c r="DPE681" s="144"/>
      <c r="DPF681" s="15"/>
      <c r="DPG681" s="319"/>
      <c r="DPH681" s="118"/>
      <c r="DPI681" s="81"/>
      <c r="DPJ681" s="118"/>
      <c r="DPK681" s="283"/>
      <c r="DPL681" s="155"/>
      <c r="DPM681" s="321" t="s">
        <v>1853</v>
      </c>
      <c r="DPN681" s="70" t="s">
        <v>1206</v>
      </c>
      <c r="DPO681" s="312" t="s">
        <v>1852</v>
      </c>
      <c r="DPP681" s="319">
        <v>7.13</v>
      </c>
      <c r="DPQ681" s="319"/>
      <c r="DPR681" s="319"/>
      <c r="DPS681" s="319"/>
      <c r="DPT681" s="17"/>
      <c r="DPU681" s="144"/>
      <c r="DPV681" s="15"/>
      <c r="DPW681" s="319"/>
      <c r="DPX681" s="118"/>
      <c r="DPY681" s="81"/>
      <c r="DPZ681" s="118"/>
      <c r="DQA681" s="283"/>
      <c r="DQB681" s="155"/>
      <c r="DQC681" s="321" t="s">
        <v>1853</v>
      </c>
      <c r="DQD681" s="70" t="s">
        <v>1206</v>
      </c>
      <c r="DQE681" s="312" t="s">
        <v>1852</v>
      </c>
      <c r="DQF681" s="319">
        <v>7.13</v>
      </c>
      <c r="DQG681" s="319"/>
      <c r="DQH681" s="319"/>
      <c r="DQI681" s="319"/>
      <c r="DQJ681" s="17"/>
      <c r="DQK681" s="144"/>
      <c r="DQL681" s="15"/>
      <c r="DQM681" s="319"/>
      <c r="DQN681" s="118"/>
      <c r="DQO681" s="81"/>
      <c r="DQP681" s="118"/>
      <c r="DQQ681" s="283"/>
      <c r="DQR681" s="155"/>
      <c r="DQS681" s="321" t="s">
        <v>1853</v>
      </c>
      <c r="DQT681" s="70" t="s">
        <v>1206</v>
      </c>
      <c r="DQU681" s="312" t="s">
        <v>1852</v>
      </c>
      <c r="DQV681" s="319">
        <v>7.13</v>
      </c>
      <c r="DQW681" s="319"/>
      <c r="DQX681" s="319"/>
      <c r="DQY681" s="319"/>
      <c r="DQZ681" s="17"/>
      <c r="DRA681" s="144"/>
      <c r="DRB681" s="15"/>
      <c r="DRC681" s="319"/>
      <c r="DRD681" s="118"/>
      <c r="DRE681" s="81"/>
      <c r="DRF681" s="118"/>
      <c r="DRG681" s="283"/>
      <c r="DRH681" s="155"/>
      <c r="DRI681" s="321" t="s">
        <v>1853</v>
      </c>
      <c r="DRJ681" s="70" t="s">
        <v>1206</v>
      </c>
      <c r="DRK681" s="312" t="s">
        <v>1852</v>
      </c>
      <c r="DRL681" s="319">
        <v>7.13</v>
      </c>
      <c r="DRM681" s="319"/>
      <c r="DRN681" s="319"/>
      <c r="DRO681" s="319"/>
      <c r="DRP681" s="17"/>
      <c r="DRQ681" s="144"/>
      <c r="DRR681" s="15"/>
      <c r="DRS681" s="319"/>
      <c r="DRT681" s="118"/>
      <c r="DRU681" s="81"/>
      <c r="DRV681" s="118"/>
      <c r="DRW681" s="283"/>
      <c r="DRX681" s="155"/>
      <c r="DRY681" s="321" t="s">
        <v>1853</v>
      </c>
      <c r="DRZ681" s="70" t="s">
        <v>1206</v>
      </c>
      <c r="DSA681" s="312" t="s">
        <v>1852</v>
      </c>
      <c r="DSB681" s="319">
        <v>7.13</v>
      </c>
      <c r="DSC681" s="319"/>
      <c r="DSD681" s="319"/>
      <c r="DSE681" s="319"/>
      <c r="DSF681" s="17"/>
      <c r="DSG681" s="144"/>
      <c r="DSH681" s="15"/>
      <c r="DSI681" s="319"/>
      <c r="DSJ681" s="118"/>
      <c r="DSK681" s="81"/>
      <c r="DSL681" s="118"/>
      <c r="DSM681" s="283"/>
      <c r="DSN681" s="155"/>
      <c r="DSO681" s="321" t="s">
        <v>1853</v>
      </c>
      <c r="DSP681" s="70" t="s">
        <v>1206</v>
      </c>
      <c r="DSQ681" s="312" t="s">
        <v>1852</v>
      </c>
      <c r="DSR681" s="319">
        <v>7.13</v>
      </c>
      <c r="DSS681" s="319"/>
      <c r="DST681" s="319"/>
      <c r="DSU681" s="319"/>
      <c r="DSV681" s="17"/>
      <c r="DSW681" s="144"/>
      <c r="DSX681" s="15"/>
      <c r="DSY681" s="319"/>
      <c r="DSZ681" s="118"/>
      <c r="DTA681" s="81"/>
      <c r="DTB681" s="118"/>
      <c r="DTC681" s="283"/>
      <c r="DTD681" s="155"/>
      <c r="DTE681" s="321" t="s">
        <v>1853</v>
      </c>
      <c r="DTF681" s="70" t="s">
        <v>1206</v>
      </c>
      <c r="DTG681" s="312" t="s">
        <v>1852</v>
      </c>
      <c r="DTH681" s="319">
        <v>7.13</v>
      </c>
      <c r="DTI681" s="319"/>
      <c r="DTJ681" s="319"/>
      <c r="DTK681" s="319"/>
      <c r="DTL681" s="17"/>
      <c r="DTM681" s="144"/>
      <c r="DTN681" s="15"/>
      <c r="DTO681" s="319"/>
      <c r="DTP681" s="118"/>
      <c r="DTQ681" s="81"/>
      <c r="DTR681" s="118"/>
      <c r="DTS681" s="283"/>
      <c r="DTT681" s="155"/>
      <c r="DTU681" s="321" t="s">
        <v>1853</v>
      </c>
      <c r="DTV681" s="70" t="s">
        <v>1206</v>
      </c>
      <c r="DTW681" s="312" t="s">
        <v>1852</v>
      </c>
      <c r="DTX681" s="319">
        <v>7.13</v>
      </c>
      <c r="DTY681" s="319"/>
      <c r="DTZ681" s="319"/>
      <c r="DUA681" s="319"/>
      <c r="DUB681" s="17"/>
      <c r="DUC681" s="144"/>
      <c r="DUD681" s="15"/>
      <c r="DUE681" s="319"/>
      <c r="DUF681" s="118"/>
      <c r="DUG681" s="81"/>
      <c r="DUH681" s="118"/>
      <c r="DUI681" s="283"/>
      <c r="DUJ681" s="155"/>
      <c r="DUK681" s="321" t="s">
        <v>1853</v>
      </c>
      <c r="DUL681" s="70" t="s">
        <v>1206</v>
      </c>
      <c r="DUM681" s="312" t="s">
        <v>1852</v>
      </c>
      <c r="DUN681" s="319">
        <v>7.13</v>
      </c>
      <c r="DUO681" s="319"/>
      <c r="DUP681" s="319"/>
      <c r="DUQ681" s="319"/>
      <c r="DUR681" s="17"/>
      <c r="DUS681" s="144"/>
      <c r="DUT681" s="15"/>
      <c r="DUU681" s="319"/>
      <c r="DUV681" s="118"/>
      <c r="DUW681" s="81"/>
      <c r="DUX681" s="118"/>
      <c r="DUY681" s="283"/>
      <c r="DUZ681" s="155"/>
      <c r="DVA681" s="321" t="s">
        <v>1853</v>
      </c>
      <c r="DVB681" s="70" t="s">
        <v>1206</v>
      </c>
      <c r="DVC681" s="312" t="s">
        <v>1852</v>
      </c>
      <c r="DVD681" s="319">
        <v>7.13</v>
      </c>
      <c r="DVE681" s="319"/>
      <c r="DVF681" s="319"/>
      <c r="DVG681" s="319"/>
      <c r="DVH681" s="17"/>
      <c r="DVI681" s="144"/>
      <c r="DVJ681" s="15"/>
      <c r="DVK681" s="319"/>
      <c r="DVL681" s="118"/>
      <c r="DVM681" s="81"/>
      <c r="DVN681" s="118"/>
      <c r="DVO681" s="283"/>
      <c r="DVP681" s="155"/>
      <c r="DVQ681" s="321" t="s">
        <v>1853</v>
      </c>
      <c r="DVR681" s="70" t="s">
        <v>1206</v>
      </c>
      <c r="DVS681" s="312" t="s">
        <v>1852</v>
      </c>
      <c r="DVT681" s="319">
        <v>7.13</v>
      </c>
      <c r="DVU681" s="319"/>
      <c r="DVV681" s="319"/>
      <c r="DVW681" s="319"/>
      <c r="DVX681" s="17"/>
      <c r="DVY681" s="144"/>
      <c r="DVZ681" s="15"/>
      <c r="DWA681" s="319"/>
      <c r="DWB681" s="118"/>
      <c r="DWC681" s="81"/>
      <c r="DWD681" s="118"/>
      <c r="DWE681" s="283"/>
      <c r="DWF681" s="155"/>
      <c r="DWG681" s="321" t="s">
        <v>1853</v>
      </c>
      <c r="DWH681" s="70" t="s">
        <v>1206</v>
      </c>
      <c r="DWI681" s="312" t="s">
        <v>1852</v>
      </c>
      <c r="DWJ681" s="319">
        <v>7.13</v>
      </c>
      <c r="DWK681" s="319"/>
      <c r="DWL681" s="319"/>
      <c r="DWM681" s="319"/>
      <c r="DWN681" s="17"/>
      <c r="DWO681" s="144"/>
      <c r="DWP681" s="15"/>
      <c r="DWQ681" s="319"/>
      <c r="DWR681" s="118"/>
      <c r="DWS681" s="81"/>
      <c r="DWT681" s="118"/>
      <c r="DWU681" s="283"/>
      <c r="DWV681" s="155"/>
      <c r="DWW681" s="321" t="s">
        <v>1853</v>
      </c>
      <c r="DWX681" s="70" t="s">
        <v>1206</v>
      </c>
      <c r="DWY681" s="312" t="s">
        <v>1852</v>
      </c>
      <c r="DWZ681" s="319">
        <v>7.13</v>
      </c>
      <c r="DXA681" s="319"/>
      <c r="DXB681" s="319"/>
      <c r="DXC681" s="319"/>
      <c r="DXD681" s="17"/>
      <c r="DXE681" s="144"/>
      <c r="DXF681" s="15"/>
      <c r="DXG681" s="319"/>
      <c r="DXH681" s="118"/>
      <c r="DXI681" s="81"/>
      <c r="DXJ681" s="118"/>
      <c r="DXK681" s="283"/>
      <c r="DXL681" s="155"/>
      <c r="DXM681" s="321" t="s">
        <v>1853</v>
      </c>
      <c r="DXN681" s="70" t="s">
        <v>1206</v>
      </c>
      <c r="DXO681" s="312" t="s">
        <v>1852</v>
      </c>
      <c r="DXP681" s="319">
        <v>7.13</v>
      </c>
      <c r="DXQ681" s="319"/>
      <c r="DXR681" s="319"/>
      <c r="DXS681" s="319"/>
      <c r="DXT681" s="17"/>
      <c r="DXU681" s="144"/>
      <c r="DXV681" s="15"/>
      <c r="DXW681" s="319"/>
      <c r="DXX681" s="118"/>
      <c r="DXY681" s="81"/>
      <c r="DXZ681" s="118"/>
      <c r="DYA681" s="283"/>
      <c r="DYB681" s="155"/>
      <c r="DYC681" s="321" t="s">
        <v>1853</v>
      </c>
      <c r="DYD681" s="70" t="s">
        <v>1206</v>
      </c>
      <c r="DYE681" s="312" t="s">
        <v>1852</v>
      </c>
      <c r="DYF681" s="319">
        <v>7.13</v>
      </c>
      <c r="DYG681" s="319"/>
      <c r="DYH681" s="319"/>
      <c r="DYI681" s="319"/>
      <c r="DYJ681" s="17"/>
      <c r="DYK681" s="144"/>
      <c r="DYL681" s="15"/>
      <c r="DYM681" s="319"/>
      <c r="DYN681" s="118"/>
      <c r="DYO681" s="81"/>
      <c r="DYP681" s="118"/>
      <c r="DYQ681" s="283"/>
      <c r="DYR681" s="155"/>
      <c r="DYS681" s="321" t="s">
        <v>1853</v>
      </c>
      <c r="DYT681" s="70" t="s">
        <v>1206</v>
      </c>
      <c r="DYU681" s="312" t="s">
        <v>1852</v>
      </c>
      <c r="DYV681" s="319">
        <v>7.13</v>
      </c>
      <c r="DYW681" s="319"/>
      <c r="DYX681" s="319"/>
      <c r="DYY681" s="319"/>
      <c r="DYZ681" s="17"/>
      <c r="DZA681" s="144"/>
      <c r="DZB681" s="15"/>
      <c r="DZC681" s="319"/>
      <c r="DZD681" s="118"/>
      <c r="DZE681" s="81"/>
      <c r="DZF681" s="118"/>
      <c r="DZG681" s="283"/>
      <c r="DZH681" s="155"/>
      <c r="DZI681" s="321" t="s">
        <v>1853</v>
      </c>
      <c r="DZJ681" s="70" t="s">
        <v>1206</v>
      </c>
      <c r="DZK681" s="312" t="s">
        <v>1852</v>
      </c>
      <c r="DZL681" s="319">
        <v>7.13</v>
      </c>
      <c r="DZM681" s="319"/>
      <c r="DZN681" s="319"/>
      <c r="DZO681" s="319"/>
      <c r="DZP681" s="17"/>
      <c r="DZQ681" s="144"/>
      <c r="DZR681" s="15"/>
      <c r="DZS681" s="319"/>
      <c r="DZT681" s="118"/>
      <c r="DZU681" s="81"/>
      <c r="DZV681" s="118"/>
      <c r="DZW681" s="283"/>
      <c r="DZX681" s="155"/>
      <c r="DZY681" s="321" t="s">
        <v>1853</v>
      </c>
      <c r="DZZ681" s="70" t="s">
        <v>1206</v>
      </c>
      <c r="EAA681" s="312" t="s">
        <v>1852</v>
      </c>
      <c r="EAB681" s="319">
        <v>7.13</v>
      </c>
      <c r="EAC681" s="319"/>
      <c r="EAD681" s="319"/>
      <c r="EAE681" s="319"/>
      <c r="EAF681" s="17"/>
      <c r="EAG681" s="144"/>
      <c r="EAH681" s="15"/>
      <c r="EAI681" s="319"/>
      <c r="EAJ681" s="118"/>
      <c r="EAK681" s="81"/>
      <c r="EAL681" s="118"/>
      <c r="EAM681" s="283"/>
      <c r="EAN681" s="155"/>
      <c r="EAO681" s="321" t="s">
        <v>1853</v>
      </c>
      <c r="EAP681" s="70" t="s">
        <v>1206</v>
      </c>
      <c r="EAQ681" s="312" t="s">
        <v>1852</v>
      </c>
      <c r="EAR681" s="319">
        <v>7.13</v>
      </c>
      <c r="EAS681" s="319"/>
      <c r="EAT681" s="319"/>
      <c r="EAU681" s="319"/>
      <c r="EAV681" s="17"/>
      <c r="EAW681" s="144"/>
      <c r="EAX681" s="15"/>
      <c r="EAY681" s="319"/>
      <c r="EAZ681" s="118"/>
      <c r="EBA681" s="81"/>
      <c r="EBB681" s="118"/>
      <c r="EBC681" s="283"/>
      <c r="EBD681" s="155"/>
      <c r="EBE681" s="321" t="s">
        <v>1853</v>
      </c>
      <c r="EBF681" s="70" t="s">
        <v>1206</v>
      </c>
      <c r="EBG681" s="312" t="s">
        <v>1852</v>
      </c>
      <c r="EBH681" s="319">
        <v>7.13</v>
      </c>
      <c r="EBI681" s="319"/>
      <c r="EBJ681" s="319"/>
      <c r="EBK681" s="319"/>
      <c r="EBL681" s="17"/>
      <c r="EBM681" s="144"/>
      <c r="EBN681" s="15"/>
      <c r="EBO681" s="319"/>
      <c r="EBP681" s="118"/>
      <c r="EBQ681" s="81"/>
      <c r="EBR681" s="118"/>
      <c r="EBS681" s="283"/>
      <c r="EBT681" s="155"/>
      <c r="EBU681" s="321" t="s">
        <v>1853</v>
      </c>
      <c r="EBV681" s="70" t="s">
        <v>1206</v>
      </c>
      <c r="EBW681" s="312" t="s">
        <v>1852</v>
      </c>
      <c r="EBX681" s="319">
        <v>7.13</v>
      </c>
      <c r="EBY681" s="319"/>
      <c r="EBZ681" s="319"/>
      <c r="ECA681" s="319"/>
      <c r="ECB681" s="17"/>
      <c r="ECC681" s="144"/>
      <c r="ECD681" s="15"/>
      <c r="ECE681" s="319"/>
      <c r="ECF681" s="118"/>
      <c r="ECG681" s="81"/>
      <c r="ECH681" s="118"/>
      <c r="ECI681" s="283"/>
      <c r="ECJ681" s="155"/>
      <c r="ECK681" s="321" t="s">
        <v>1853</v>
      </c>
      <c r="ECL681" s="70" t="s">
        <v>1206</v>
      </c>
      <c r="ECM681" s="312" t="s">
        <v>1852</v>
      </c>
      <c r="ECN681" s="319">
        <v>7.13</v>
      </c>
      <c r="ECO681" s="319"/>
      <c r="ECP681" s="319"/>
      <c r="ECQ681" s="319"/>
      <c r="ECR681" s="17"/>
      <c r="ECS681" s="144"/>
      <c r="ECT681" s="15"/>
      <c r="ECU681" s="319"/>
      <c r="ECV681" s="118"/>
      <c r="ECW681" s="81"/>
      <c r="ECX681" s="118"/>
      <c r="ECY681" s="283"/>
      <c r="ECZ681" s="155"/>
      <c r="EDA681" s="321" t="s">
        <v>1853</v>
      </c>
      <c r="EDB681" s="70" t="s">
        <v>1206</v>
      </c>
      <c r="EDC681" s="312" t="s">
        <v>1852</v>
      </c>
      <c r="EDD681" s="319">
        <v>7.13</v>
      </c>
      <c r="EDE681" s="319"/>
      <c r="EDF681" s="319"/>
      <c r="EDG681" s="319"/>
      <c r="EDH681" s="17"/>
      <c r="EDI681" s="144"/>
      <c r="EDJ681" s="15"/>
      <c r="EDK681" s="319"/>
      <c r="EDL681" s="118"/>
      <c r="EDM681" s="81"/>
      <c r="EDN681" s="118"/>
      <c r="EDO681" s="283"/>
      <c r="EDP681" s="155"/>
      <c r="EDQ681" s="321" t="s">
        <v>1853</v>
      </c>
      <c r="EDR681" s="70" t="s">
        <v>1206</v>
      </c>
      <c r="EDS681" s="312" t="s">
        <v>1852</v>
      </c>
      <c r="EDT681" s="319">
        <v>7.13</v>
      </c>
      <c r="EDU681" s="319"/>
      <c r="EDV681" s="319"/>
      <c r="EDW681" s="319"/>
      <c r="EDX681" s="17"/>
      <c r="EDY681" s="144"/>
      <c r="EDZ681" s="15"/>
      <c r="EEA681" s="319"/>
      <c r="EEB681" s="118"/>
      <c r="EEC681" s="81"/>
      <c r="EED681" s="118"/>
      <c r="EEE681" s="283"/>
      <c r="EEF681" s="155"/>
      <c r="EEG681" s="321" t="s">
        <v>1853</v>
      </c>
      <c r="EEH681" s="70" t="s">
        <v>1206</v>
      </c>
      <c r="EEI681" s="312" t="s">
        <v>1852</v>
      </c>
      <c r="EEJ681" s="319">
        <v>7.13</v>
      </c>
      <c r="EEK681" s="319"/>
      <c r="EEL681" s="319"/>
      <c r="EEM681" s="319"/>
      <c r="EEN681" s="17"/>
      <c r="EEO681" s="144"/>
      <c r="EEP681" s="15"/>
      <c r="EEQ681" s="319"/>
      <c r="EER681" s="118"/>
      <c r="EES681" s="81"/>
      <c r="EET681" s="118"/>
      <c r="EEU681" s="283"/>
      <c r="EEV681" s="155"/>
      <c r="EEW681" s="321" t="s">
        <v>1853</v>
      </c>
      <c r="EEX681" s="70" t="s">
        <v>1206</v>
      </c>
      <c r="EEY681" s="312" t="s">
        <v>1852</v>
      </c>
      <c r="EEZ681" s="319">
        <v>7.13</v>
      </c>
      <c r="EFA681" s="319"/>
      <c r="EFB681" s="319"/>
      <c r="EFC681" s="319"/>
      <c r="EFD681" s="17"/>
      <c r="EFE681" s="144"/>
      <c r="EFF681" s="15"/>
      <c r="EFG681" s="319"/>
      <c r="EFH681" s="118"/>
      <c r="EFI681" s="81"/>
      <c r="EFJ681" s="118"/>
      <c r="EFK681" s="283"/>
      <c r="EFL681" s="155"/>
      <c r="EFM681" s="321" t="s">
        <v>1853</v>
      </c>
      <c r="EFN681" s="70" t="s">
        <v>1206</v>
      </c>
      <c r="EFO681" s="312" t="s">
        <v>1852</v>
      </c>
      <c r="EFP681" s="319">
        <v>7.13</v>
      </c>
      <c r="EFQ681" s="319"/>
      <c r="EFR681" s="319"/>
      <c r="EFS681" s="319"/>
      <c r="EFT681" s="17"/>
      <c r="EFU681" s="144"/>
      <c r="EFV681" s="15"/>
      <c r="EFW681" s="319"/>
      <c r="EFX681" s="118"/>
      <c r="EFY681" s="81"/>
      <c r="EFZ681" s="118"/>
      <c r="EGA681" s="283"/>
      <c r="EGB681" s="155"/>
      <c r="EGC681" s="321" t="s">
        <v>1853</v>
      </c>
      <c r="EGD681" s="70" t="s">
        <v>1206</v>
      </c>
      <c r="EGE681" s="312" t="s">
        <v>1852</v>
      </c>
      <c r="EGF681" s="319">
        <v>7.13</v>
      </c>
      <c r="EGG681" s="319"/>
      <c r="EGH681" s="319"/>
      <c r="EGI681" s="319"/>
      <c r="EGJ681" s="17"/>
      <c r="EGK681" s="144"/>
      <c r="EGL681" s="15"/>
      <c r="EGM681" s="319"/>
      <c r="EGN681" s="118"/>
      <c r="EGO681" s="81"/>
      <c r="EGP681" s="118"/>
      <c r="EGQ681" s="283"/>
      <c r="EGR681" s="155"/>
      <c r="EGS681" s="321" t="s">
        <v>1853</v>
      </c>
      <c r="EGT681" s="70" t="s">
        <v>1206</v>
      </c>
      <c r="EGU681" s="312" t="s">
        <v>1852</v>
      </c>
      <c r="EGV681" s="319">
        <v>7.13</v>
      </c>
      <c r="EGW681" s="319"/>
      <c r="EGX681" s="319"/>
      <c r="EGY681" s="319"/>
      <c r="EGZ681" s="17"/>
      <c r="EHA681" s="144"/>
      <c r="EHB681" s="15"/>
      <c r="EHC681" s="319"/>
      <c r="EHD681" s="118"/>
      <c r="EHE681" s="81"/>
      <c r="EHF681" s="118"/>
      <c r="EHG681" s="283"/>
      <c r="EHH681" s="155"/>
      <c r="EHI681" s="321" t="s">
        <v>1853</v>
      </c>
      <c r="EHJ681" s="70" t="s">
        <v>1206</v>
      </c>
      <c r="EHK681" s="312" t="s">
        <v>1852</v>
      </c>
      <c r="EHL681" s="319">
        <v>7.13</v>
      </c>
      <c r="EHM681" s="319"/>
      <c r="EHN681" s="319"/>
      <c r="EHO681" s="319"/>
      <c r="EHP681" s="17"/>
      <c r="EHQ681" s="144"/>
      <c r="EHR681" s="15"/>
      <c r="EHS681" s="319"/>
      <c r="EHT681" s="118"/>
      <c r="EHU681" s="81"/>
      <c r="EHV681" s="118"/>
      <c r="EHW681" s="283"/>
      <c r="EHX681" s="155"/>
      <c r="EHY681" s="321" t="s">
        <v>1853</v>
      </c>
      <c r="EHZ681" s="70" t="s">
        <v>1206</v>
      </c>
      <c r="EIA681" s="312" t="s">
        <v>1852</v>
      </c>
      <c r="EIB681" s="319">
        <v>7.13</v>
      </c>
      <c r="EIC681" s="319"/>
      <c r="EID681" s="319"/>
      <c r="EIE681" s="319"/>
      <c r="EIF681" s="17"/>
      <c r="EIG681" s="144"/>
      <c r="EIH681" s="15"/>
      <c r="EII681" s="319"/>
      <c r="EIJ681" s="118"/>
      <c r="EIK681" s="81"/>
      <c r="EIL681" s="118"/>
      <c r="EIM681" s="283"/>
      <c r="EIN681" s="155"/>
      <c r="EIO681" s="321" t="s">
        <v>1853</v>
      </c>
      <c r="EIP681" s="70" t="s">
        <v>1206</v>
      </c>
      <c r="EIQ681" s="312" t="s">
        <v>1852</v>
      </c>
      <c r="EIR681" s="319">
        <v>7.13</v>
      </c>
      <c r="EIS681" s="319"/>
      <c r="EIT681" s="319"/>
      <c r="EIU681" s="319"/>
      <c r="EIV681" s="17"/>
      <c r="EIW681" s="144"/>
      <c r="EIX681" s="15"/>
      <c r="EIY681" s="319"/>
      <c r="EIZ681" s="118"/>
      <c r="EJA681" s="81"/>
      <c r="EJB681" s="118"/>
      <c r="EJC681" s="283"/>
      <c r="EJD681" s="155"/>
      <c r="EJE681" s="321" t="s">
        <v>1853</v>
      </c>
      <c r="EJF681" s="70" t="s">
        <v>1206</v>
      </c>
      <c r="EJG681" s="312" t="s">
        <v>1852</v>
      </c>
      <c r="EJH681" s="319">
        <v>7.13</v>
      </c>
      <c r="EJI681" s="319"/>
      <c r="EJJ681" s="319"/>
      <c r="EJK681" s="319"/>
      <c r="EJL681" s="17"/>
      <c r="EJM681" s="144"/>
      <c r="EJN681" s="15"/>
      <c r="EJO681" s="319"/>
      <c r="EJP681" s="118"/>
      <c r="EJQ681" s="81"/>
      <c r="EJR681" s="118"/>
      <c r="EJS681" s="283"/>
      <c r="EJT681" s="155"/>
      <c r="EJU681" s="321" t="s">
        <v>1853</v>
      </c>
      <c r="EJV681" s="70" t="s">
        <v>1206</v>
      </c>
      <c r="EJW681" s="312" t="s">
        <v>1852</v>
      </c>
      <c r="EJX681" s="319">
        <v>7.13</v>
      </c>
      <c r="EJY681" s="319"/>
      <c r="EJZ681" s="319"/>
      <c r="EKA681" s="319"/>
      <c r="EKB681" s="17"/>
      <c r="EKC681" s="144"/>
      <c r="EKD681" s="15"/>
      <c r="EKE681" s="319"/>
      <c r="EKF681" s="118"/>
      <c r="EKG681" s="81"/>
      <c r="EKH681" s="118"/>
      <c r="EKI681" s="283"/>
      <c r="EKJ681" s="155"/>
      <c r="EKK681" s="321" t="s">
        <v>1853</v>
      </c>
      <c r="EKL681" s="70" t="s">
        <v>1206</v>
      </c>
      <c r="EKM681" s="312" t="s">
        <v>1852</v>
      </c>
      <c r="EKN681" s="319">
        <v>7.13</v>
      </c>
      <c r="EKO681" s="319"/>
      <c r="EKP681" s="319"/>
      <c r="EKQ681" s="319"/>
      <c r="EKR681" s="17"/>
      <c r="EKS681" s="144"/>
      <c r="EKT681" s="15"/>
      <c r="EKU681" s="319"/>
      <c r="EKV681" s="118"/>
      <c r="EKW681" s="81"/>
      <c r="EKX681" s="118"/>
      <c r="EKY681" s="283"/>
      <c r="EKZ681" s="155"/>
      <c r="ELA681" s="321" t="s">
        <v>1853</v>
      </c>
      <c r="ELB681" s="70" t="s">
        <v>1206</v>
      </c>
      <c r="ELC681" s="312" t="s">
        <v>1852</v>
      </c>
      <c r="ELD681" s="319">
        <v>7.13</v>
      </c>
      <c r="ELE681" s="319"/>
      <c r="ELF681" s="319"/>
      <c r="ELG681" s="319"/>
      <c r="ELH681" s="17"/>
      <c r="ELI681" s="144"/>
      <c r="ELJ681" s="15"/>
      <c r="ELK681" s="319"/>
      <c r="ELL681" s="118"/>
      <c r="ELM681" s="81"/>
      <c r="ELN681" s="118"/>
      <c r="ELO681" s="283"/>
      <c r="ELP681" s="155"/>
      <c r="ELQ681" s="321" t="s">
        <v>1853</v>
      </c>
      <c r="ELR681" s="70" t="s">
        <v>1206</v>
      </c>
      <c r="ELS681" s="312" t="s">
        <v>1852</v>
      </c>
      <c r="ELT681" s="319">
        <v>7.13</v>
      </c>
      <c r="ELU681" s="319"/>
      <c r="ELV681" s="319"/>
      <c r="ELW681" s="319"/>
      <c r="ELX681" s="17"/>
      <c r="ELY681" s="144"/>
      <c r="ELZ681" s="15"/>
      <c r="EMA681" s="319"/>
      <c r="EMB681" s="118"/>
      <c r="EMC681" s="81"/>
      <c r="EMD681" s="118"/>
      <c r="EME681" s="283"/>
      <c r="EMF681" s="155"/>
      <c r="EMG681" s="321" t="s">
        <v>1853</v>
      </c>
      <c r="EMH681" s="70" t="s">
        <v>1206</v>
      </c>
      <c r="EMI681" s="312" t="s">
        <v>1852</v>
      </c>
      <c r="EMJ681" s="319">
        <v>7.13</v>
      </c>
      <c r="EMK681" s="319"/>
      <c r="EML681" s="319"/>
      <c r="EMM681" s="319"/>
      <c r="EMN681" s="17"/>
      <c r="EMO681" s="144"/>
      <c r="EMP681" s="15"/>
      <c r="EMQ681" s="319"/>
      <c r="EMR681" s="118"/>
      <c r="EMS681" s="81"/>
      <c r="EMT681" s="118"/>
      <c r="EMU681" s="283"/>
      <c r="EMV681" s="155"/>
      <c r="EMW681" s="321" t="s">
        <v>1853</v>
      </c>
      <c r="EMX681" s="70" t="s">
        <v>1206</v>
      </c>
      <c r="EMY681" s="312" t="s">
        <v>1852</v>
      </c>
      <c r="EMZ681" s="319">
        <v>7.13</v>
      </c>
      <c r="ENA681" s="319"/>
      <c r="ENB681" s="319"/>
      <c r="ENC681" s="319"/>
      <c r="END681" s="17"/>
      <c r="ENE681" s="144"/>
      <c r="ENF681" s="15"/>
      <c r="ENG681" s="319"/>
      <c r="ENH681" s="118"/>
      <c r="ENI681" s="81"/>
      <c r="ENJ681" s="118"/>
      <c r="ENK681" s="283"/>
      <c r="ENL681" s="155"/>
      <c r="ENM681" s="321" t="s">
        <v>1853</v>
      </c>
      <c r="ENN681" s="70" t="s">
        <v>1206</v>
      </c>
      <c r="ENO681" s="312" t="s">
        <v>1852</v>
      </c>
      <c r="ENP681" s="319">
        <v>7.13</v>
      </c>
      <c r="ENQ681" s="319"/>
      <c r="ENR681" s="319"/>
      <c r="ENS681" s="319"/>
      <c r="ENT681" s="17"/>
      <c r="ENU681" s="144"/>
      <c r="ENV681" s="15"/>
      <c r="ENW681" s="319"/>
      <c r="ENX681" s="118"/>
      <c r="ENY681" s="81"/>
      <c r="ENZ681" s="118"/>
      <c r="EOA681" s="283"/>
      <c r="EOB681" s="155"/>
      <c r="EOC681" s="321" t="s">
        <v>1853</v>
      </c>
      <c r="EOD681" s="70" t="s">
        <v>1206</v>
      </c>
      <c r="EOE681" s="312" t="s">
        <v>1852</v>
      </c>
      <c r="EOF681" s="319">
        <v>7.13</v>
      </c>
      <c r="EOG681" s="319"/>
      <c r="EOH681" s="319"/>
      <c r="EOI681" s="319"/>
      <c r="EOJ681" s="17"/>
      <c r="EOK681" s="144"/>
      <c r="EOL681" s="15"/>
      <c r="EOM681" s="319"/>
      <c r="EON681" s="118"/>
      <c r="EOO681" s="81"/>
      <c r="EOP681" s="118"/>
      <c r="EOQ681" s="283"/>
      <c r="EOR681" s="155"/>
      <c r="EOS681" s="321" t="s">
        <v>1853</v>
      </c>
      <c r="EOT681" s="70" t="s">
        <v>1206</v>
      </c>
      <c r="EOU681" s="312" t="s">
        <v>1852</v>
      </c>
      <c r="EOV681" s="319">
        <v>7.13</v>
      </c>
      <c r="EOW681" s="319"/>
      <c r="EOX681" s="319"/>
      <c r="EOY681" s="319"/>
      <c r="EOZ681" s="17"/>
      <c r="EPA681" s="144"/>
      <c r="EPB681" s="15"/>
      <c r="EPC681" s="319"/>
      <c r="EPD681" s="118"/>
      <c r="EPE681" s="81"/>
      <c r="EPF681" s="118"/>
      <c r="EPG681" s="283"/>
      <c r="EPH681" s="155"/>
      <c r="EPI681" s="321" t="s">
        <v>1853</v>
      </c>
      <c r="EPJ681" s="70" t="s">
        <v>1206</v>
      </c>
      <c r="EPK681" s="312" t="s">
        <v>1852</v>
      </c>
      <c r="EPL681" s="319">
        <v>7.13</v>
      </c>
      <c r="EPM681" s="319"/>
      <c r="EPN681" s="319"/>
      <c r="EPO681" s="319"/>
      <c r="EPP681" s="17"/>
      <c r="EPQ681" s="144"/>
      <c r="EPR681" s="15"/>
      <c r="EPS681" s="319"/>
      <c r="EPT681" s="118"/>
      <c r="EPU681" s="81"/>
      <c r="EPV681" s="118"/>
      <c r="EPW681" s="283"/>
      <c r="EPX681" s="155"/>
      <c r="EPY681" s="321" t="s">
        <v>1853</v>
      </c>
      <c r="EPZ681" s="70" t="s">
        <v>1206</v>
      </c>
      <c r="EQA681" s="312" t="s">
        <v>1852</v>
      </c>
      <c r="EQB681" s="319">
        <v>7.13</v>
      </c>
      <c r="EQC681" s="319"/>
      <c r="EQD681" s="319"/>
      <c r="EQE681" s="319"/>
      <c r="EQF681" s="17"/>
      <c r="EQG681" s="144"/>
      <c r="EQH681" s="15"/>
      <c r="EQI681" s="319"/>
      <c r="EQJ681" s="118"/>
      <c r="EQK681" s="81"/>
      <c r="EQL681" s="118"/>
      <c r="EQM681" s="283"/>
      <c r="EQN681" s="155"/>
      <c r="EQO681" s="321" t="s">
        <v>1853</v>
      </c>
      <c r="EQP681" s="70" t="s">
        <v>1206</v>
      </c>
      <c r="EQQ681" s="312" t="s">
        <v>1852</v>
      </c>
      <c r="EQR681" s="319">
        <v>7.13</v>
      </c>
      <c r="EQS681" s="319"/>
      <c r="EQT681" s="319"/>
      <c r="EQU681" s="319"/>
      <c r="EQV681" s="17"/>
      <c r="EQW681" s="144"/>
      <c r="EQX681" s="15"/>
      <c r="EQY681" s="319"/>
      <c r="EQZ681" s="118"/>
      <c r="ERA681" s="81"/>
      <c r="ERB681" s="118"/>
      <c r="ERC681" s="283"/>
      <c r="ERD681" s="155"/>
      <c r="ERE681" s="321" t="s">
        <v>1853</v>
      </c>
      <c r="ERF681" s="70" t="s">
        <v>1206</v>
      </c>
      <c r="ERG681" s="312" t="s">
        <v>1852</v>
      </c>
      <c r="ERH681" s="319">
        <v>7.13</v>
      </c>
      <c r="ERI681" s="319"/>
      <c r="ERJ681" s="319"/>
      <c r="ERK681" s="319"/>
      <c r="ERL681" s="17"/>
      <c r="ERM681" s="144"/>
      <c r="ERN681" s="15"/>
      <c r="ERO681" s="319"/>
      <c r="ERP681" s="118"/>
      <c r="ERQ681" s="81"/>
      <c r="ERR681" s="118"/>
      <c r="ERS681" s="283"/>
      <c r="ERT681" s="155"/>
      <c r="ERU681" s="321" t="s">
        <v>1853</v>
      </c>
      <c r="ERV681" s="70" t="s">
        <v>1206</v>
      </c>
      <c r="ERW681" s="312" t="s">
        <v>1852</v>
      </c>
      <c r="ERX681" s="319">
        <v>7.13</v>
      </c>
      <c r="ERY681" s="319"/>
      <c r="ERZ681" s="319"/>
      <c r="ESA681" s="319"/>
      <c r="ESB681" s="17"/>
      <c r="ESC681" s="144"/>
      <c r="ESD681" s="15"/>
      <c r="ESE681" s="319"/>
      <c r="ESF681" s="118"/>
      <c r="ESG681" s="81"/>
      <c r="ESH681" s="118"/>
      <c r="ESI681" s="283"/>
      <c r="ESJ681" s="155"/>
      <c r="ESK681" s="321" t="s">
        <v>1853</v>
      </c>
      <c r="ESL681" s="70" t="s">
        <v>1206</v>
      </c>
      <c r="ESM681" s="312" t="s">
        <v>1852</v>
      </c>
      <c r="ESN681" s="319">
        <v>7.13</v>
      </c>
      <c r="ESO681" s="319"/>
      <c r="ESP681" s="319"/>
      <c r="ESQ681" s="319"/>
      <c r="ESR681" s="17"/>
      <c r="ESS681" s="144"/>
      <c r="EST681" s="15"/>
      <c r="ESU681" s="319"/>
      <c r="ESV681" s="118"/>
      <c r="ESW681" s="81"/>
      <c r="ESX681" s="118"/>
      <c r="ESY681" s="283"/>
      <c r="ESZ681" s="155"/>
      <c r="ETA681" s="321" t="s">
        <v>1853</v>
      </c>
      <c r="ETB681" s="70" t="s">
        <v>1206</v>
      </c>
      <c r="ETC681" s="312" t="s">
        <v>1852</v>
      </c>
      <c r="ETD681" s="319">
        <v>7.13</v>
      </c>
      <c r="ETE681" s="319"/>
      <c r="ETF681" s="319"/>
      <c r="ETG681" s="319"/>
      <c r="ETH681" s="17"/>
      <c r="ETI681" s="144"/>
      <c r="ETJ681" s="15"/>
      <c r="ETK681" s="319"/>
      <c r="ETL681" s="118"/>
      <c r="ETM681" s="81"/>
      <c r="ETN681" s="118"/>
      <c r="ETO681" s="283"/>
      <c r="ETP681" s="155"/>
      <c r="ETQ681" s="321" t="s">
        <v>1853</v>
      </c>
      <c r="ETR681" s="70" t="s">
        <v>1206</v>
      </c>
      <c r="ETS681" s="312" t="s">
        <v>1852</v>
      </c>
      <c r="ETT681" s="319">
        <v>7.13</v>
      </c>
      <c r="ETU681" s="319"/>
      <c r="ETV681" s="319"/>
      <c r="ETW681" s="319"/>
      <c r="ETX681" s="17"/>
      <c r="ETY681" s="144"/>
      <c r="ETZ681" s="15"/>
      <c r="EUA681" s="319"/>
      <c r="EUB681" s="118"/>
      <c r="EUC681" s="81"/>
      <c r="EUD681" s="118"/>
      <c r="EUE681" s="283"/>
      <c r="EUF681" s="155"/>
      <c r="EUG681" s="321" t="s">
        <v>1853</v>
      </c>
      <c r="EUH681" s="70" t="s">
        <v>1206</v>
      </c>
      <c r="EUI681" s="312" t="s">
        <v>1852</v>
      </c>
      <c r="EUJ681" s="319">
        <v>7.13</v>
      </c>
      <c r="EUK681" s="319"/>
      <c r="EUL681" s="319"/>
      <c r="EUM681" s="319"/>
      <c r="EUN681" s="17"/>
      <c r="EUO681" s="144"/>
      <c r="EUP681" s="15"/>
      <c r="EUQ681" s="319"/>
      <c r="EUR681" s="118"/>
      <c r="EUS681" s="81"/>
      <c r="EUT681" s="118"/>
      <c r="EUU681" s="283"/>
      <c r="EUV681" s="155"/>
      <c r="EUW681" s="321" t="s">
        <v>1853</v>
      </c>
      <c r="EUX681" s="70" t="s">
        <v>1206</v>
      </c>
      <c r="EUY681" s="312" t="s">
        <v>1852</v>
      </c>
      <c r="EUZ681" s="319">
        <v>7.13</v>
      </c>
      <c r="EVA681" s="319"/>
      <c r="EVB681" s="319"/>
      <c r="EVC681" s="319"/>
      <c r="EVD681" s="17"/>
      <c r="EVE681" s="144"/>
      <c r="EVF681" s="15"/>
      <c r="EVG681" s="319"/>
      <c r="EVH681" s="118"/>
      <c r="EVI681" s="81"/>
      <c r="EVJ681" s="118"/>
      <c r="EVK681" s="283"/>
      <c r="EVL681" s="155"/>
      <c r="EVM681" s="321" t="s">
        <v>1853</v>
      </c>
      <c r="EVN681" s="70" t="s">
        <v>1206</v>
      </c>
      <c r="EVO681" s="312" t="s">
        <v>1852</v>
      </c>
      <c r="EVP681" s="319">
        <v>7.13</v>
      </c>
      <c r="EVQ681" s="319"/>
      <c r="EVR681" s="319"/>
      <c r="EVS681" s="319"/>
      <c r="EVT681" s="17"/>
      <c r="EVU681" s="144"/>
      <c r="EVV681" s="15"/>
      <c r="EVW681" s="319"/>
      <c r="EVX681" s="118"/>
      <c r="EVY681" s="81"/>
      <c r="EVZ681" s="118"/>
      <c r="EWA681" s="283"/>
      <c r="EWB681" s="155"/>
      <c r="EWC681" s="321" t="s">
        <v>1853</v>
      </c>
      <c r="EWD681" s="70" t="s">
        <v>1206</v>
      </c>
      <c r="EWE681" s="312" t="s">
        <v>1852</v>
      </c>
      <c r="EWF681" s="319">
        <v>7.13</v>
      </c>
      <c r="EWG681" s="319"/>
      <c r="EWH681" s="319"/>
      <c r="EWI681" s="319"/>
      <c r="EWJ681" s="17"/>
      <c r="EWK681" s="144"/>
      <c r="EWL681" s="15"/>
      <c r="EWM681" s="319"/>
      <c r="EWN681" s="118"/>
      <c r="EWO681" s="81"/>
      <c r="EWP681" s="118"/>
      <c r="EWQ681" s="283"/>
      <c r="EWR681" s="155"/>
      <c r="EWS681" s="321" t="s">
        <v>1853</v>
      </c>
      <c r="EWT681" s="70" t="s">
        <v>1206</v>
      </c>
      <c r="EWU681" s="312" t="s">
        <v>1852</v>
      </c>
      <c r="EWV681" s="319">
        <v>7.13</v>
      </c>
      <c r="EWW681" s="319"/>
      <c r="EWX681" s="319"/>
      <c r="EWY681" s="319"/>
      <c r="EWZ681" s="17"/>
      <c r="EXA681" s="144"/>
      <c r="EXB681" s="15"/>
      <c r="EXC681" s="319"/>
      <c r="EXD681" s="118"/>
      <c r="EXE681" s="81"/>
      <c r="EXF681" s="118"/>
      <c r="EXG681" s="283"/>
      <c r="EXH681" s="155"/>
      <c r="EXI681" s="321" t="s">
        <v>1853</v>
      </c>
      <c r="EXJ681" s="70" t="s">
        <v>1206</v>
      </c>
      <c r="EXK681" s="312" t="s">
        <v>1852</v>
      </c>
      <c r="EXL681" s="319">
        <v>7.13</v>
      </c>
      <c r="EXM681" s="319"/>
      <c r="EXN681" s="319"/>
      <c r="EXO681" s="319"/>
      <c r="EXP681" s="17"/>
      <c r="EXQ681" s="144"/>
      <c r="EXR681" s="15"/>
      <c r="EXS681" s="319"/>
      <c r="EXT681" s="118"/>
      <c r="EXU681" s="81"/>
      <c r="EXV681" s="118"/>
      <c r="EXW681" s="283"/>
      <c r="EXX681" s="155"/>
      <c r="EXY681" s="321" t="s">
        <v>1853</v>
      </c>
      <c r="EXZ681" s="70" t="s">
        <v>1206</v>
      </c>
      <c r="EYA681" s="312" t="s">
        <v>1852</v>
      </c>
      <c r="EYB681" s="319">
        <v>7.13</v>
      </c>
      <c r="EYC681" s="319"/>
      <c r="EYD681" s="319"/>
      <c r="EYE681" s="319"/>
      <c r="EYF681" s="17"/>
      <c r="EYG681" s="144"/>
      <c r="EYH681" s="15"/>
      <c r="EYI681" s="319"/>
      <c r="EYJ681" s="118"/>
      <c r="EYK681" s="81"/>
      <c r="EYL681" s="118"/>
      <c r="EYM681" s="283"/>
      <c r="EYN681" s="155"/>
      <c r="EYO681" s="321" t="s">
        <v>1853</v>
      </c>
      <c r="EYP681" s="70" t="s">
        <v>1206</v>
      </c>
      <c r="EYQ681" s="312" t="s">
        <v>1852</v>
      </c>
      <c r="EYR681" s="319">
        <v>7.13</v>
      </c>
      <c r="EYS681" s="319"/>
      <c r="EYT681" s="319"/>
      <c r="EYU681" s="319"/>
      <c r="EYV681" s="17"/>
      <c r="EYW681" s="144"/>
      <c r="EYX681" s="15"/>
      <c r="EYY681" s="319"/>
      <c r="EYZ681" s="118"/>
      <c r="EZA681" s="81"/>
      <c r="EZB681" s="118"/>
      <c r="EZC681" s="283"/>
      <c r="EZD681" s="155"/>
      <c r="EZE681" s="321" t="s">
        <v>1853</v>
      </c>
      <c r="EZF681" s="70" t="s">
        <v>1206</v>
      </c>
      <c r="EZG681" s="312" t="s">
        <v>1852</v>
      </c>
      <c r="EZH681" s="319">
        <v>7.13</v>
      </c>
      <c r="EZI681" s="319"/>
      <c r="EZJ681" s="319"/>
      <c r="EZK681" s="319"/>
      <c r="EZL681" s="17"/>
      <c r="EZM681" s="144"/>
      <c r="EZN681" s="15"/>
      <c r="EZO681" s="319"/>
      <c r="EZP681" s="118"/>
      <c r="EZQ681" s="81"/>
      <c r="EZR681" s="118"/>
      <c r="EZS681" s="283"/>
      <c r="EZT681" s="155"/>
      <c r="EZU681" s="321" t="s">
        <v>1853</v>
      </c>
      <c r="EZV681" s="70" t="s">
        <v>1206</v>
      </c>
      <c r="EZW681" s="312" t="s">
        <v>1852</v>
      </c>
      <c r="EZX681" s="319">
        <v>7.13</v>
      </c>
      <c r="EZY681" s="319"/>
      <c r="EZZ681" s="319"/>
      <c r="FAA681" s="319"/>
      <c r="FAB681" s="17"/>
      <c r="FAC681" s="144"/>
      <c r="FAD681" s="15"/>
      <c r="FAE681" s="319"/>
      <c r="FAF681" s="118"/>
      <c r="FAG681" s="81"/>
      <c r="FAH681" s="118"/>
      <c r="FAI681" s="283"/>
      <c r="FAJ681" s="155"/>
      <c r="FAK681" s="321" t="s">
        <v>1853</v>
      </c>
      <c r="FAL681" s="70" t="s">
        <v>1206</v>
      </c>
      <c r="FAM681" s="312" t="s">
        <v>1852</v>
      </c>
      <c r="FAN681" s="319">
        <v>7.13</v>
      </c>
      <c r="FAO681" s="319"/>
      <c r="FAP681" s="319"/>
      <c r="FAQ681" s="319"/>
      <c r="FAR681" s="17"/>
      <c r="FAS681" s="144"/>
      <c r="FAT681" s="15"/>
      <c r="FAU681" s="319"/>
      <c r="FAV681" s="118"/>
      <c r="FAW681" s="81"/>
      <c r="FAX681" s="118"/>
      <c r="FAY681" s="283"/>
      <c r="FAZ681" s="155"/>
      <c r="FBA681" s="321" t="s">
        <v>1853</v>
      </c>
      <c r="FBB681" s="70" t="s">
        <v>1206</v>
      </c>
      <c r="FBC681" s="312" t="s">
        <v>1852</v>
      </c>
      <c r="FBD681" s="319">
        <v>7.13</v>
      </c>
      <c r="FBE681" s="319"/>
      <c r="FBF681" s="319"/>
      <c r="FBG681" s="319"/>
      <c r="FBH681" s="17"/>
      <c r="FBI681" s="144"/>
      <c r="FBJ681" s="15"/>
      <c r="FBK681" s="319"/>
      <c r="FBL681" s="118"/>
      <c r="FBM681" s="81"/>
      <c r="FBN681" s="118"/>
      <c r="FBO681" s="283"/>
      <c r="FBP681" s="155"/>
      <c r="FBQ681" s="321" t="s">
        <v>1853</v>
      </c>
      <c r="FBR681" s="70" t="s">
        <v>1206</v>
      </c>
      <c r="FBS681" s="312" t="s">
        <v>1852</v>
      </c>
      <c r="FBT681" s="319">
        <v>7.13</v>
      </c>
      <c r="FBU681" s="319"/>
      <c r="FBV681" s="319"/>
      <c r="FBW681" s="319"/>
      <c r="FBX681" s="17"/>
      <c r="FBY681" s="144"/>
      <c r="FBZ681" s="15"/>
      <c r="FCA681" s="319"/>
      <c r="FCB681" s="118"/>
      <c r="FCC681" s="81"/>
      <c r="FCD681" s="118"/>
      <c r="FCE681" s="283"/>
      <c r="FCF681" s="155"/>
      <c r="FCG681" s="321" t="s">
        <v>1853</v>
      </c>
      <c r="FCH681" s="70" t="s">
        <v>1206</v>
      </c>
      <c r="FCI681" s="312" t="s">
        <v>1852</v>
      </c>
      <c r="FCJ681" s="319">
        <v>7.13</v>
      </c>
      <c r="FCK681" s="319"/>
      <c r="FCL681" s="319"/>
      <c r="FCM681" s="319"/>
      <c r="FCN681" s="17"/>
      <c r="FCO681" s="144"/>
      <c r="FCP681" s="15"/>
      <c r="FCQ681" s="319"/>
      <c r="FCR681" s="118"/>
      <c r="FCS681" s="81"/>
      <c r="FCT681" s="118"/>
      <c r="FCU681" s="283"/>
      <c r="FCV681" s="155"/>
      <c r="FCW681" s="321" t="s">
        <v>1853</v>
      </c>
      <c r="FCX681" s="70" t="s">
        <v>1206</v>
      </c>
      <c r="FCY681" s="312" t="s">
        <v>1852</v>
      </c>
      <c r="FCZ681" s="319">
        <v>7.13</v>
      </c>
      <c r="FDA681" s="319"/>
      <c r="FDB681" s="319"/>
      <c r="FDC681" s="319"/>
      <c r="FDD681" s="17"/>
      <c r="FDE681" s="144"/>
      <c r="FDF681" s="15"/>
      <c r="FDG681" s="319"/>
      <c r="FDH681" s="118"/>
      <c r="FDI681" s="81"/>
      <c r="FDJ681" s="118"/>
      <c r="FDK681" s="283"/>
      <c r="FDL681" s="155"/>
      <c r="FDM681" s="321" t="s">
        <v>1853</v>
      </c>
      <c r="FDN681" s="70" t="s">
        <v>1206</v>
      </c>
      <c r="FDO681" s="312" t="s">
        <v>1852</v>
      </c>
      <c r="FDP681" s="319">
        <v>7.13</v>
      </c>
      <c r="FDQ681" s="319"/>
      <c r="FDR681" s="319"/>
      <c r="FDS681" s="319"/>
      <c r="FDT681" s="17"/>
      <c r="FDU681" s="144"/>
      <c r="FDV681" s="15"/>
      <c r="FDW681" s="319"/>
      <c r="FDX681" s="118"/>
      <c r="FDY681" s="81"/>
      <c r="FDZ681" s="118"/>
      <c r="FEA681" s="283"/>
      <c r="FEB681" s="155"/>
      <c r="FEC681" s="321" t="s">
        <v>1853</v>
      </c>
      <c r="FED681" s="70" t="s">
        <v>1206</v>
      </c>
      <c r="FEE681" s="312" t="s">
        <v>1852</v>
      </c>
      <c r="FEF681" s="319">
        <v>7.13</v>
      </c>
      <c r="FEG681" s="319"/>
      <c r="FEH681" s="319"/>
      <c r="FEI681" s="319"/>
      <c r="FEJ681" s="17"/>
      <c r="FEK681" s="144"/>
      <c r="FEL681" s="15"/>
      <c r="FEM681" s="319"/>
      <c r="FEN681" s="118"/>
      <c r="FEO681" s="81"/>
      <c r="FEP681" s="118"/>
      <c r="FEQ681" s="283"/>
      <c r="FER681" s="155"/>
      <c r="FES681" s="321" t="s">
        <v>1853</v>
      </c>
      <c r="FET681" s="70" t="s">
        <v>1206</v>
      </c>
      <c r="FEU681" s="312" t="s">
        <v>1852</v>
      </c>
      <c r="FEV681" s="319">
        <v>7.13</v>
      </c>
      <c r="FEW681" s="319"/>
      <c r="FEX681" s="319"/>
      <c r="FEY681" s="319"/>
      <c r="FEZ681" s="17"/>
      <c r="FFA681" s="144"/>
      <c r="FFB681" s="15"/>
      <c r="FFC681" s="319"/>
      <c r="FFD681" s="118"/>
      <c r="FFE681" s="81"/>
      <c r="FFF681" s="118"/>
      <c r="FFG681" s="283"/>
      <c r="FFH681" s="155"/>
      <c r="FFI681" s="321" t="s">
        <v>1853</v>
      </c>
      <c r="FFJ681" s="70" t="s">
        <v>1206</v>
      </c>
      <c r="FFK681" s="312" t="s">
        <v>1852</v>
      </c>
      <c r="FFL681" s="319">
        <v>7.13</v>
      </c>
      <c r="FFM681" s="319"/>
      <c r="FFN681" s="319"/>
      <c r="FFO681" s="319"/>
      <c r="FFP681" s="17"/>
      <c r="FFQ681" s="144"/>
      <c r="FFR681" s="15"/>
      <c r="FFS681" s="319"/>
      <c r="FFT681" s="118"/>
      <c r="FFU681" s="81"/>
      <c r="FFV681" s="118"/>
      <c r="FFW681" s="283"/>
      <c r="FFX681" s="155"/>
      <c r="FFY681" s="321" t="s">
        <v>1853</v>
      </c>
      <c r="FFZ681" s="70" t="s">
        <v>1206</v>
      </c>
      <c r="FGA681" s="312" t="s">
        <v>1852</v>
      </c>
      <c r="FGB681" s="319">
        <v>7.13</v>
      </c>
      <c r="FGC681" s="319"/>
      <c r="FGD681" s="319"/>
      <c r="FGE681" s="319"/>
      <c r="FGF681" s="17"/>
      <c r="FGG681" s="144"/>
      <c r="FGH681" s="15"/>
      <c r="FGI681" s="319"/>
      <c r="FGJ681" s="118"/>
      <c r="FGK681" s="81"/>
      <c r="FGL681" s="118"/>
      <c r="FGM681" s="283"/>
      <c r="FGN681" s="155"/>
      <c r="FGO681" s="321" t="s">
        <v>1853</v>
      </c>
      <c r="FGP681" s="70" t="s">
        <v>1206</v>
      </c>
      <c r="FGQ681" s="312" t="s">
        <v>1852</v>
      </c>
      <c r="FGR681" s="319">
        <v>7.13</v>
      </c>
      <c r="FGS681" s="319"/>
      <c r="FGT681" s="319"/>
      <c r="FGU681" s="319"/>
      <c r="FGV681" s="17"/>
      <c r="FGW681" s="144"/>
      <c r="FGX681" s="15"/>
      <c r="FGY681" s="319"/>
      <c r="FGZ681" s="118"/>
      <c r="FHA681" s="81"/>
      <c r="FHB681" s="118"/>
      <c r="FHC681" s="283"/>
      <c r="FHD681" s="155"/>
      <c r="FHE681" s="321" t="s">
        <v>1853</v>
      </c>
      <c r="FHF681" s="70" t="s">
        <v>1206</v>
      </c>
      <c r="FHG681" s="312" t="s">
        <v>1852</v>
      </c>
      <c r="FHH681" s="319">
        <v>7.13</v>
      </c>
      <c r="FHI681" s="319"/>
      <c r="FHJ681" s="319"/>
      <c r="FHK681" s="319"/>
      <c r="FHL681" s="17"/>
      <c r="FHM681" s="144"/>
      <c r="FHN681" s="15"/>
      <c r="FHO681" s="319"/>
      <c r="FHP681" s="118"/>
      <c r="FHQ681" s="81"/>
      <c r="FHR681" s="118"/>
      <c r="FHS681" s="283"/>
      <c r="FHT681" s="155"/>
      <c r="FHU681" s="321" t="s">
        <v>1853</v>
      </c>
      <c r="FHV681" s="70" t="s">
        <v>1206</v>
      </c>
      <c r="FHW681" s="312" t="s">
        <v>1852</v>
      </c>
      <c r="FHX681" s="319">
        <v>7.13</v>
      </c>
      <c r="FHY681" s="319"/>
      <c r="FHZ681" s="319"/>
      <c r="FIA681" s="319"/>
      <c r="FIB681" s="17"/>
      <c r="FIC681" s="144"/>
      <c r="FID681" s="15"/>
      <c r="FIE681" s="319"/>
      <c r="FIF681" s="118"/>
      <c r="FIG681" s="81"/>
      <c r="FIH681" s="118"/>
      <c r="FII681" s="283"/>
      <c r="FIJ681" s="155"/>
      <c r="FIK681" s="321" t="s">
        <v>1853</v>
      </c>
      <c r="FIL681" s="70" t="s">
        <v>1206</v>
      </c>
      <c r="FIM681" s="312" t="s">
        <v>1852</v>
      </c>
      <c r="FIN681" s="319">
        <v>7.13</v>
      </c>
      <c r="FIO681" s="319"/>
      <c r="FIP681" s="319"/>
      <c r="FIQ681" s="319"/>
      <c r="FIR681" s="17"/>
      <c r="FIS681" s="144"/>
      <c r="FIT681" s="15"/>
      <c r="FIU681" s="319"/>
      <c r="FIV681" s="118"/>
      <c r="FIW681" s="81"/>
      <c r="FIX681" s="118"/>
      <c r="FIY681" s="283"/>
      <c r="FIZ681" s="155"/>
      <c r="FJA681" s="321" t="s">
        <v>1853</v>
      </c>
      <c r="FJB681" s="70" t="s">
        <v>1206</v>
      </c>
      <c r="FJC681" s="312" t="s">
        <v>1852</v>
      </c>
      <c r="FJD681" s="319">
        <v>7.13</v>
      </c>
      <c r="FJE681" s="319"/>
      <c r="FJF681" s="319"/>
      <c r="FJG681" s="319"/>
      <c r="FJH681" s="17"/>
      <c r="FJI681" s="144"/>
      <c r="FJJ681" s="15"/>
      <c r="FJK681" s="319"/>
      <c r="FJL681" s="118"/>
      <c r="FJM681" s="81"/>
      <c r="FJN681" s="118"/>
      <c r="FJO681" s="283"/>
      <c r="FJP681" s="155"/>
      <c r="FJQ681" s="321" t="s">
        <v>1853</v>
      </c>
      <c r="FJR681" s="70" t="s">
        <v>1206</v>
      </c>
      <c r="FJS681" s="312" t="s">
        <v>1852</v>
      </c>
      <c r="FJT681" s="319">
        <v>7.13</v>
      </c>
      <c r="FJU681" s="319"/>
      <c r="FJV681" s="319"/>
      <c r="FJW681" s="319"/>
      <c r="FJX681" s="17"/>
      <c r="FJY681" s="144"/>
      <c r="FJZ681" s="15"/>
      <c r="FKA681" s="319"/>
      <c r="FKB681" s="118"/>
      <c r="FKC681" s="81"/>
      <c r="FKD681" s="118"/>
      <c r="FKE681" s="283"/>
      <c r="FKF681" s="155"/>
      <c r="FKG681" s="321" t="s">
        <v>1853</v>
      </c>
      <c r="FKH681" s="70" t="s">
        <v>1206</v>
      </c>
      <c r="FKI681" s="312" t="s">
        <v>1852</v>
      </c>
      <c r="FKJ681" s="319">
        <v>7.13</v>
      </c>
      <c r="FKK681" s="319"/>
      <c r="FKL681" s="319"/>
      <c r="FKM681" s="319"/>
      <c r="FKN681" s="17"/>
      <c r="FKO681" s="144"/>
      <c r="FKP681" s="15"/>
      <c r="FKQ681" s="319"/>
      <c r="FKR681" s="118"/>
      <c r="FKS681" s="81"/>
      <c r="FKT681" s="118"/>
      <c r="FKU681" s="283"/>
      <c r="FKV681" s="155"/>
      <c r="FKW681" s="321" t="s">
        <v>1853</v>
      </c>
      <c r="FKX681" s="70" t="s">
        <v>1206</v>
      </c>
      <c r="FKY681" s="312" t="s">
        <v>1852</v>
      </c>
      <c r="FKZ681" s="319">
        <v>7.13</v>
      </c>
      <c r="FLA681" s="319"/>
      <c r="FLB681" s="319"/>
      <c r="FLC681" s="319"/>
      <c r="FLD681" s="17"/>
      <c r="FLE681" s="144"/>
      <c r="FLF681" s="15"/>
      <c r="FLG681" s="319"/>
      <c r="FLH681" s="118"/>
      <c r="FLI681" s="81"/>
      <c r="FLJ681" s="118"/>
      <c r="FLK681" s="283"/>
      <c r="FLL681" s="155"/>
      <c r="FLM681" s="321" t="s">
        <v>1853</v>
      </c>
      <c r="FLN681" s="70" t="s">
        <v>1206</v>
      </c>
      <c r="FLO681" s="312" t="s">
        <v>1852</v>
      </c>
      <c r="FLP681" s="319">
        <v>7.13</v>
      </c>
      <c r="FLQ681" s="319"/>
      <c r="FLR681" s="319"/>
      <c r="FLS681" s="319"/>
      <c r="FLT681" s="17"/>
      <c r="FLU681" s="144"/>
      <c r="FLV681" s="15"/>
      <c r="FLW681" s="319"/>
      <c r="FLX681" s="118"/>
      <c r="FLY681" s="81"/>
      <c r="FLZ681" s="118"/>
      <c r="FMA681" s="283"/>
      <c r="FMB681" s="155"/>
      <c r="FMC681" s="321" t="s">
        <v>1853</v>
      </c>
      <c r="FMD681" s="70" t="s">
        <v>1206</v>
      </c>
      <c r="FME681" s="312" t="s">
        <v>1852</v>
      </c>
      <c r="FMF681" s="319">
        <v>7.13</v>
      </c>
      <c r="FMG681" s="319"/>
      <c r="FMH681" s="319"/>
      <c r="FMI681" s="319"/>
      <c r="FMJ681" s="17"/>
      <c r="FMK681" s="144"/>
      <c r="FML681" s="15"/>
      <c r="FMM681" s="319"/>
      <c r="FMN681" s="118"/>
      <c r="FMO681" s="81"/>
      <c r="FMP681" s="118"/>
      <c r="FMQ681" s="283"/>
      <c r="FMR681" s="155"/>
      <c r="FMS681" s="321" t="s">
        <v>1853</v>
      </c>
      <c r="FMT681" s="70" t="s">
        <v>1206</v>
      </c>
      <c r="FMU681" s="312" t="s">
        <v>1852</v>
      </c>
      <c r="FMV681" s="319">
        <v>7.13</v>
      </c>
      <c r="FMW681" s="319"/>
      <c r="FMX681" s="319"/>
      <c r="FMY681" s="319"/>
      <c r="FMZ681" s="17"/>
      <c r="FNA681" s="144"/>
      <c r="FNB681" s="15"/>
      <c r="FNC681" s="319"/>
      <c r="FND681" s="118"/>
      <c r="FNE681" s="81"/>
      <c r="FNF681" s="118"/>
      <c r="FNG681" s="283"/>
      <c r="FNH681" s="155"/>
      <c r="FNI681" s="321" t="s">
        <v>1853</v>
      </c>
      <c r="FNJ681" s="70" t="s">
        <v>1206</v>
      </c>
      <c r="FNK681" s="312" t="s">
        <v>1852</v>
      </c>
      <c r="FNL681" s="319">
        <v>7.13</v>
      </c>
      <c r="FNM681" s="319"/>
      <c r="FNN681" s="319"/>
      <c r="FNO681" s="319"/>
      <c r="FNP681" s="17"/>
      <c r="FNQ681" s="144"/>
      <c r="FNR681" s="15"/>
      <c r="FNS681" s="319"/>
      <c r="FNT681" s="118"/>
      <c r="FNU681" s="81"/>
      <c r="FNV681" s="118"/>
      <c r="FNW681" s="283"/>
      <c r="FNX681" s="155"/>
      <c r="FNY681" s="321" t="s">
        <v>1853</v>
      </c>
      <c r="FNZ681" s="70" t="s">
        <v>1206</v>
      </c>
      <c r="FOA681" s="312" t="s">
        <v>1852</v>
      </c>
      <c r="FOB681" s="319">
        <v>7.13</v>
      </c>
      <c r="FOC681" s="319"/>
      <c r="FOD681" s="319"/>
      <c r="FOE681" s="319"/>
      <c r="FOF681" s="17"/>
      <c r="FOG681" s="144"/>
      <c r="FOH681" s="15"/>
      <c r="FOI681" s="319"/>
      <c r="FOJ681" s="118"/>
      <c r="FOK681" s="81"/>
      <c r="FOL681" s="118"/>
      <c r="FOM681" s="283"/>
      <c r="FON681" s="155"/>
      <c r="FOO681" s="321" t="s">
        <v>1853</v>
      </c>
      <c r="FOP681" s="70" t="s">
        <v>1206</v>
      </c>
      <c r="FOQ681" s="312" t="s">
        <v>1852</v>
      </c>
      <c r="FOR681" s="319">
        <v>7.13</v>
      </c>
      <c r="FOS681" s="319"/>
      <c r="FOT681" s="319"/>
      <c r="FOU681" s="319"/>
      <c r="FOV681" s="17"/>
      <c r="FOW681" s="144"/>
      <c r="FOX681" s="15"/>
      <c r="FOY681" s="319"/>
      <c r="FOZ681" s="118"/>
      <c r="FPA681" s="81"/>
      <c r="FPB681" s="118"/>
      <c r="FPC681" s="283"/>
      <c r="FPD681" s="155"/>
      <c r="FPE681" s="321" t="s">
        <v>1853</v>
      </c>
      <c r="FPF681" s="70" t="s">
        <v>1206</v>
      </c>
      <c r="FPG681" s="312" t="s">
        <v>1852</v>
      </c>
      <c r="FPH681" s="319">
        <v>7.13</v>
      </c>
      <c r="FPI681" s="319"/>
      <c r="FPJ681" s="319"/>
      <c r="FPK681" s="319"/>
      <c r="FPL681" s="17"/>
      <c r="FPM681" s="144"/>
      <c r="FPN681" s="15"/>
      <c r="FPO681" s="319"/>
      <c r="FPP681" s="118"/>
      <c r="FPQ681" s="81"/>
      <c r="FPR681" s="118"/>
      <c r="FPS681" s="283"/>
      <c r="FPT681" s="155"/>
      <c r="FPU681" s="321" t="s">
        <v>1853</v>
      </c>
      <c r="FPV681" s="70" t="s">
        <v>1206</v>
      </c>
      <c r="FPW681" s="312" t="s">
        <v>1852</v>
      </c>
      <c r="FPX681" s="319">
        <v>7.13</v>
      </c>
      <c r="FPY681" s="319"/>
      <c r="FPZ681" s="319"/>
      <c r="FQA681" s="319"/>
      <c r="FQB681" s="17"/>
      <c r="FQC681" s="144"/>
      <c r="FQD681" s="15"/>
      <c r="FQE681" s="319"/>
      <c r="FQF681" s="118"/>
      <c r="FQG681" s="81"/>
      <c r="FQH681" s="118"/>
      <c r="FQI681" s="283"/>
      <c r="FQJ681" s="155"/>
      <c r="FQK681" s="321" t="s">
        <v>1853</v>
      </c>
      <c r="FQL681" s="70" t="s">
        <v>1206</v>
      </c>
      <c r="FQM681" s="312" t="s">
        <v>1852</v>
      </c>
      <c r="FQN681" s="319">
        <v>7.13</v>
      </c>
      <c r="FQO681" s="319"/>
      <c r="FQP681" s="319"/>
      <c r="FQQ681" s="319"/>
      <c r="FQR681" s="17"/>
      <c r="FQS681" s="144"/>
      <c r="FQT681" s="15"/>
      <c r="FQU681" s="319"/>
      <c r="FQV681" s="118"/>
      <c r="FQW681" s="81"/>
      <c r="FQX681" s="118"/>
      <c r="FQY681" s="283"/>
      <c r="FQZ681" s="155"/>
      <c r="FRA681" s="321" t="s">
        <v>1853</v>
      </c>
      <c r="FRB681" s="70" t="s">
        <v>1206</v>
      </c>
      <c r="FRC681" s="312" t="s">
        <v>1852</v>
      </c>
      <c r="FRD681" s="319">
        <v>7.13</v>
      </c>
      <c r="FRE681" s="319"/>
      <c r="FRF681" s="319"/>
      <c r="FRG681" s="319"/>
      <c r="FRH681" s="17"/>
      <c r="FRI681" s="144"/>
      <c r="FRJ681" s="15"/>
      <c r="FRK681" s="319"/>
      <c r="FRL681" s="118"/>
      <c r="FRM681" s="81"/>
      <c r="FRN681" s="118"/>
      <c r="FRO681" s="283"/>
      <c r="FRP681" s="155"/>
      <c r="FRQ681" s="321" t="s">
        <v>1853</v>
      </c>
      <c r="FRR681" s="70" t="s">
        <v>1206</v>
      </c>
      <c r="FRS681" s="312" t="s">
        <v>1852</v>
      </c>
      <c r="FRT681" s="319">
        <v>7.13</v>
      </c>
      <c r="FRU681" s="319"/>
      <c r="FRV681" s="319"/>
      <c r="FRW681" s="319"/>
      <c r="FRX681" s="17"/>
      <c r="FRY681" s="144"/>
      <c r="FRZ681" s="15"/>
      <c r="FSA681" s="319"/>
      <c r="FSB681" s="118"/>
      <c r="FSC681" s="81"/>
      <c r="FSD681" s="118"/>
      <c r="FSE681" s="283"/>
      <c r="FSF681" s="155"/>
      <c r="FSG681" s="321" t="s">
        <v>1853</v>
      </c>
      <c r="FSH681" s="70" t="s">
        <v>1206</v>
      </c>
      <c r="FSI681" s="312" t="s">
        <v>1852</v>
      </c>
      <c r="FSJ681" s="319">
        <v>7.13</v>
      </c>
      <c r="FSK681" s="319"/>
      <c r="FSL681" s="319"/>
      <c r="FSM681" s="319"/>
      <c r="FSN681" s="17"/>
      <c r="FSO681" s="144"/>
      <c r="FSP681" s="15"/>
      <c r="FSQ681" s="319"/>
      <c r="FSR681" s="118"/>
      <c r="FSS681" s="81"/>
      <c r="FST681" s="118"/>
      <c r="FSU681" s="283"/>
      <c r="FSV681" s="155"/>
      <c r="FSW681" s="321" t="s">
        <v>1853</v>
      </c>
      <c r="FSX681" s="70" t="s">
        <v>1206</v>
      </c>
      <c r="FSY681" s="312" t="s">
        <v>1852</v>
      </c>
      <c r="FSZ681" s="319">
        <v>7.13</v>
      </c>
      <c r="FTA681" s="319"/>
      <c r="FTB681" s="319"/>
      <c r="FTC681" s="319"/>
      <c r="FTD681" s="17"/>
      <c r="FTE681" s="144"/>
      <c r="FTF681" s="15"/>
      <c r="FTG681" s="319"/>
      <c r="FTH681" s="118"/>
      <c r="FTI681" s="81"/>
      <c r="FTJ681" s="118"/>
      <c r="FTK681" s="283"/>
      <c r="FTL681" s="155"/>
      <c r="FTM681" s="321" t="s">
        <v>1853</v>
      </c>
      <c r="FTN681" s="70" t="s">
        <v>1206</v>
      </c>
      <c r="FTO681" s="312" t="s">
        <v>1852</v>
      </c>
      <c r="FTP681" s="319">
        <v>7.13</v>
      </c>
      <c r="FTQ681" s="319"/>
      <c r="FTR681" s="319"/>
      <c r="FTS681" s="319"/>
      <c r="FTT681" s="17"/>
      <c r="FTU681" s="144"/>
      <c r="FTV681" s="15"/>
      <c r="FTW681" s="319"/>
      <c r="FTX681" s="118"/>
      <c r="FTY681" s="81"/>
      <c r="FTZ681" s="118"/>
      <c r="FUA681" s="283"/>
      <c r="FUB681" s="155"/>
      <c r="FUC681" s="321" t="s">
        <v>1853</v>
      </c>
      <c r="FUD681" s="70" t="s">
        <v>1206</v>
      </c>
      <c r="FUE681" s="312" t="s">
        <v>1852</v>
      </c>
      <c r="FUF681" s="319">
        <v>7.13</v>
      </c>
      <c r="FUG681" s="319"/>
      <c r="FUH681" s="319"/>
      <c r="FUI681" s="319"/>
      <c r="FUJ681" s="17"/>
      <c r="FUK681" s="144"/>
      <c r="FUL681" s="15"/>
      <c r="FUM681" s="319"/>
      <c r="FUN681" s="118"/>
      <c r="FUO681" s="81"/>
      <c r="FUP681" s="118"/>
      <c r="FUQ681" s="283"/>
      <c r="FUR681" s="155"/>
      <c r="FUS681" s="321" t="s">
        <v>1853</v>
      </c>
      <c r="FUT681" s="70" t="s">
        <v>1206</v>
      </c>
      <c r="FUU681" s="312" t="s">
        <v>1852</v>
      </c>
      <c r="FUV681" s="319">
        <v>7.13</v>
      </c>
      <c r="FUW681" s="319"/>
      <c r="FUX681" s="319"/>
      <c r="FUY681" s="319"/>
      <c r="FUZ681" s="17"/>
      <c r="FVA681" s="144"/>
      <c r="FVB681" s="15"/>
      <c r="FVC681" s="319"/>
      <c r="FVD681" s="118"/>
      <c r="FVE681" s="81"/>
      <c r="FVF681" s="118"/>
      <c r="FVG681" s="283"/>
      <c r="FVH681" s="155"/>
      <c r="FVI681" s="321" t="s">
        <v>1853</v>
      </c>
      <c r="FVJ681" s="70" t="s">
        <v>1206</v>
      </c>
      <c r="FVK681" s="312" t="s">
        <v>1852</v>
      </c>
      <c r="FVL681" s="319">
        <v>7.13</v>
      </c>
      <c r="FVM681" s="319"/>
      <c r="FVN681" s="319"/>
      <c r="FVO681" s="319"/>
      <c r="FVP681" s="17"/>
      <c r="FVQ681" s="144"/>
      <c r="FVR681" s="15"/>
      <c r="FVS681" s="319"/>
      <c r="FVT681" s="118"/>
      <c r="FVU681" s="81"/>
      <c r="FVV681" s="118"/>
      <c r="FVW681" s="283"/>
      <c r="FVX681" s="155"/>
      <c r="FVY681" s="321" t="s">
        <v>1853</v>
      </c>
      <c r="FVZ681" s="70" t="s">
        <v>1206</v>
      </c>
      <c r="FWA681" s="312" t="s">
        <v>1852</v>
      </c>
      <c r="FWB681" s="319">
        <v>7.13</v>
      </c>
      <c r="FWC681" s="319"/>
      <c r="FWD681" s="319"/>
      <c r="FWE681" s="319"/>
      <c r="FWF681" s="17"/>
      <c r="FWG681" s="144"/>
      <c r="FWH681" s="15"/>
      <c r="FWI681" s="319"/>
      <c r="FWJ681" s="118"/>
      <c r="FWK681" s="81"/>
      <c r="FWL681" s="118"/>
      <c r="FWM681" s="283"/>
      <c r="FWN681" s="155"/>
      <c r="FWO681" s="321" t="s">
        <v>1853</v>
      </c>
      <c r="FWP681" s="70" t="s">
        <v>1206</v>
      </c>
      <c r="FWQ681" s="312" t="s">
        <v>1852</v>
      </c>
      <c r="FWR681" s="319">
        <v>7.13</v>
      </c>
      <c r="FWS681" s="319"/>
      <c r="FWT681" s="319"/>
      <c r="FWU681" s="319"/>
      <c r="FWV681" s="17"/>
      <c r="FWW681" s="144"/>
      <c r="FWX681" s="15"/>
      <c r="FWY681" s="319"/>
      <c r="FWZ681" s="118"/>
      <c r="FXA681" s="81"/>
      <c r="FXB681" s="118"/>
      <c r="FXC681" s="283"/>
      <c r="FXD681" s="155"/>
      <c r="FXE681" s="321" t="s">
        <v>1853</v>
      </c>
      <c r="FXF681" s="70" t="s">
        <v>1206</v>
      </c>
      <c r="FXG681" s="312" t="s">
        <v>1852</v>
      </c>
      <c r="FXH681" s="319">
        <v>7.13</v>
      </c>
      <c r="FXI681" s="319"/>
      <c r="FXJ681" s="319"/>
      <c r="FXK681" s="319"/>
      <c r="FXL681" s="17"/>
      <c r="FXM681" s="144"/>
      <c r="FXN681" s="15"/>
      <c r="FXO681" s="319"/>
      <c r="FXP681" s="118"/>
      <c r="FXQ681" s="81"/>
      <c r="FXR681" s="118"/>
      <c r="FXS681" s="283"/>
      <c r="FXT681" s="155"/>
      <c r="FXU681" s="321" t="s">
        <v>1853</v>
      </c>
      <c r="FXV681" s="70" t="s">
        <v>1206</v>
      </c>
      <c r="FXW681" s="312" t="s">
        <v>1852</v>
      </c>
      <c r="FXX681" s="319">
        <v>7.13</v>
      </c>
      <c r="FXY681" s="319"/>
      <c r="FXZ681" s="319"/>
      <c r="FYA681" s="319"/>
      <c r="FYB681" s="17"/>
      <c r="FYC681" s="144"/>
      <c r="FYD681" s="15"/>
      <c r="FYE681" s="319"/>
      <c r="FYF681" s="118"/>
      <c r="FYG681" s="81"/>
      <c r="FYH681" s="118"/>
      <c r="FYI681" s="283"/>
      <c r="FYJ681" s="155"/>
      <c r="FYK681" s="321" t="s">
        <v>1853</v>
      </c>
      <c r="FYL681" s="70" t="s">
        <v>1206</v>
      </c>
      <c r="FYM681" s="312" t="s">
        <v>1852</v>
      </c>
      <c r="FYN681" s="319">
        <v>7.13</v>
      </c>
      <c r="FYO681" s="319"/>
      <c r="FYP681" s="319"/>
      <c r="FYQ681" s="319"/>
      <c r="FYR681" s="17"/>
      <c r="FYS681" s="144"/>
      <c r="FYT681" s="15"/>
      <c r="FYU681" s="319"/>
      <c r="FYV681" s="118"/>
      <c r="FYW681" s="81"/>
      <c r="FYX681" s="118"/>
      <c r="FYY681" s="283"/>
      <c r="FYZ681" s="155"/>
      <c r="FZA681" s="321" t="s">
        <v>1853</v>
      </c>
      <c r="FZB681" s="70" t="s">
        <v>1206</v>
      </c>
      <c r="FZC681" s="312" t="s">
        <v>1852</v>
      </c>
      <c r="FZD681" s="319">
        <v>7.13</v>
      </c>
      <c r="FZE681" s="319"/>
      <c r="FZF681" s="319"/>
      <c r="FZG681" s="319"/>
      <c r="FZH681" s="17"/>
      <c r="FZI681" s="144"/>
      <c r="FZJ681" s="15"/>
      <c r="FZK681" s="319"/>
      <c r="FZL681" s="118"/>
      <c r="FZM681" s="81"/>
      <c r="FZN681" s="118"/>
      <c r="FZO681" s="283"/>
      <c r="FZP681" s="155"/>
      <c r="FZQ681" s="321" t="s">
        <v>1853</v>
      </c>
      <c r="FZR681" s="70" t="s">
        <v>1206</v>
      </c>
      <c r="FZS681" s="312" t="s">
        <v>1852</v>
      </c>
      <c r="FZT681" s="319">
        <v>7.13</v>
      </c>
      <c r="FZU681" s="319"/>
      <c r="FZV681" s="319"/>
      <c r="FZW681" s="319"/>
      <c r="FZX681" s="17"/>
      <c r="FZY681" s="144"/>
      <c r="FZZ681" s="15"/>
      <c r="GAA681" s="319"/>
      <c r="GAB681" s="118"/>
      <c r="GAC681" s="81"/>
      <c r="GAD681" s="118"/>
      <c r="GAE681" s="283"/>
      <c r="GAF681" s="155"/>
      <c r="GAG681" s="321" t="s">
        <v>1853</v>
      </c>
      <c r="GAH681" s="70" t="s">
        <v>1206</v>
      </c>
      <c r="GAI681" s="312" t="s">
        <v>1852</v>
      </c>
      <c r="GAJ681" s="319">
        <v>7.13</v>
      </c>
      <c r="GAK681" s="319"/>
      <c r="GAL681" s="319"/>
      <c r="GAM681" s="319"/>
      <c r="GAN681" s="17"/>
      <c r="GAO681" s="144"/>
      <c r="GAP681" s="15"/>
      <c r="GAQ681" s="319"/>
      <c r="GAR681" s="118"/>
      <c r="GAS681" s="81"/>
      <c r="GAT681" s="118"/>
      <c r="GAU681" s="283"/>
      <c r="GAV681" s="155"/>
      <c r="GAW681" s="321" t="s">
        <v>1853</v>
      </c>
      <c r="GAX681" s="70" t="s">
        <v>1206</v>
      </c>
      <c r="GAY681" s="312" t="s">
        <v>1852</v>
      </c>
      <c r="GAZ681" s="319">
        <v>7.13</v>
      </c>
      <c r="GBA681" s="319"/>
      <c r="GBB681" s="319"/>
      <c r="GBC681" s="319"/>
      <c r="GBD681" s="17"/>
      <c r="GBE681" s="144"/>
      <c r="GBF681" s="15"/>
      <c r="GBG681" s="319"/>
      <c r="GBH681" s="118"/>
      <c r="GBI681" s="81"/>
      <c r="GBJ681" s="118"/>
      <c r="GBK681" s="283"/>
      <c r="GBL681" s="155"/>
      <c r="GBM681" s="321" t="s">
        <v>1853</v>
      </c>
      <c r="GBN681" s="70" t="s">
        <v>1206</v>
      </c>
      <c r="GBO681" s="312" t="s">
        <v>1852</v>
      </c>
      <c r="GBP681" s="319">
        <v>7.13</v>
      </c>
      <c r="GBQ681" s="319"/>
      <c r="GBR681" s="319"/>
      <c r="GBS681" s="319"/>
      <c r="GBT681" s="17"/>
      <c r="GBU681" s="144"/>
      <c r="GBV681" s="15"/>
      <c r="GBW681" s="319"/>
      <c r="GBX681" s="118"/>
      <c r="GBY681" s="81"/>
      <c r="GBZ681" s="118"/>
      <c r="GCA681" s="283"/>
      <c r="GCB681" s="155"/>
      <c r="GCC681" s="321" t="s">
        <v>1853</v>
      </c>
      <c r="GCD681" s="70" t="s">
        <v>1206</v>
      </c>
      <c r="GCE681" s="312" t="s">
        <v>1852</v>
      </c>
      <c r="GCF681" s="319">
        <v>7.13</v>
      </c>
      <c r="GCG681" s="319"/>
      <c r="GCH681" s="319"/>
      <c r="GCI681" s="319"/>
      <c r="GCJ681" s="17"/>
      <c r="GCK681" s="144"/>
      <c r="GCL681" s="15"/>
      <c r="GCM681" s="319"/>
      <c r="GCN681" s="118"/>
      <c r="GCO681" s="81"/>
      <c r="GCP681" s="118"/>
      <c r="GCQ681" s="283"/>
      <c r="GCR681" s="155"/>
      <c r="GCS681" s="321" t="s">
        <v>1853</v>
      </c>
      <c r="GCT681" s="70" t="s">
        <v>1206</v>
      </c>
      <c r="GCU681" s="312" t="s">
        <v>1852</v>
      </c>
      <c r="GCV681" s="319">
        <v>7.13</v>
      </c>
      <c r="GCW681" s="319"/>
      <c r="GCX681" s="319"/>
      <c r="GCY681" s="319"/>
      <c r="GCZ681" s="17"/>
      <c r="GDA681" s="144"/>
      <c r="GDB681" s="15"/>
      <c r="GDC681" s="319"/>
      <c r="GDD681" s="118"/>
      <c r="GDE681" s="81"/>
      <c r="GDF681" s="118"/>
      <c r="GDG681" s="283"/>
      <c r="GDH681" s="155"/>
      <c r="GDI681" s="321" t="s">
        <v>1853</v>
      </c>
      <c r="GDJ681" s="70" t="s">
        <v>1206</v>
      </c>
      <c r="GDK681" s="312" t="s">
        <v>1852</v>
      </c>
      <c r="GDL681" s="319">
        <v>7.13</v>
      </c>
      <c r="GDM681" s="319"/>
      <c r="GDN681" s="319"/>
      <c r="GDO681" s="319"/>
      <c r="GDP681" s="17"/>
      <c r="GDQ681" s="144"/>
      <c r="GDR681" s="15"/>
      <c r="GDS681" s="319"/>
      <c r="GDT681" s="118"/>
      <c r="GDU681" s="81"/>
      <c r="GDV681" s="118"/>
      <c r="GDW681" s="283"/>
      <c r="GDX681" s="155"/>
      <c r="GDY681" s="321" t="s">
        <v>1853</v>
      </c>
      <c r="GDZ681" s="70" t="s">
        <v>1206</v>
      </c>
      <c r="GEA681" s="312" t="s">
        <v>1852</v>
      </c>
      <c r="GEB681" s="319">
        <v>7.13</v>
      </c>
      <c r="GEC681" s="319"/>
      <c r="GED681" s="319"/>
      <c r="GEE681" s="319"/>
      <c r="GEF681" s="17"/>
      <c r="GEG681" s="144"/>
      <c r="GEH681" s="15"/>
      <c r="GEI681" s="319"/>
      <c r="GEJ681" s="118"/>
      <c r="GEK681" s="81"/>
      <c r="GEL681" s="118"/>
      <c r="GEM681" s="283"/>
      <c r="GEN681" s="155"/>
      <c r="GEO681" s="321" t="s">
        <v>1853</v>
      </c>
      <c r="GEP681" s="70" t="s">
        <v>1206</v>
      </c>
      <c r="GEQ681" s="312" t="s">
        <v>1852</v>
      </c>
      <c r="GER681" s="319">
        <v>7.13</v>
      </c>
      <c r="GES681" s="319"/>
      <c r="GET681" s="319"/>
      <c r="GEU681" s="319"/>
      <c r="GEV681" s="17"/>
      <c r="GEW681" s="144"/>
      <c r="GEX681" s="15"/>
      <c r="GEY681" s="319"/>
      <c r="GEZ681" s="118"/>
      <c r="GFA681" s="81"/>
      <c r="GFB681" s="118"/>
      <c r="GFC681" s="283"/>
      <c r="GFD681" s="155"/>
      <c r="GFE681" s="321" t="s">
        <v>1853</v>
      </c>
      <c r="GFF681" s="70" t="s">
        <v>1206</v>
      </c>
      <c r="GFG681" s="312" t="s">
        <v>1852</v>
      </c>
      <c r="GFH681" s="319">
        <v>7.13</v>
      </c>
      <c r="GFI681" s="319"/>
      <c r="GFJ681" s="319"/>
      <c r="GFK681" s="319"/>
      <c r="GFL681" s="17"/>
      <c r="GFM681" s="144"/>
      <c r="GFN681" s="15"/>
      <c r="GFO681" s="319"/>
      <c r="GFP681" s="118"/>
      <c r="GFQ681" s="81"/>
      <c r="GFR681" s="118"/>
      <c r="GFS681" s="283"/>
      <c r="GFT681" s="155"/>
      <c r="GFU681" s="321" t="s">
        <v>1853</v>
      </c>
      <c r="GFV681" s="70" t="s">
        <v>1206</v>
      </c>
      <c r="GFW681" s="312" t="s">
        <v>1852</v>
      </c>
      <c r="GFX681" s="319">
        <v>7.13</v>
      </c>
      <c r="GFY681" s="319"/>
      <c r="GFZ681" s="319"/>
      <c r="GGA681" s="319"/>
      <c r="GGB681" s="17"/>
      <c r="GGC681" s="144"/>
      <c r="GGD681" s="15"/>
      <c r="GGE681" s="319"/>
      <c r="GGF681" s="118"/>
      <c r="GGG681" s="81"/>
      <c r="GGH681" s="118"/>
      <c r="GGI681" s="283"/>
      <c r="GGJ681" s="155"/>
      <c r="GGK681" s="321" t="s">
        <v>1853</v>
      </c>
      <c r="GGL681" s="70" t="s">
        <v>1206</v>
      </c>
      <c r="GGM681" s="312" t="s">
        <v>1852</v>
      </c>
      <c r="GGN681" s="319">
        <v>7.13</v>
      </c>
      <c r="GGO681" s="319"/>
      <c r="GGP681" s="319"/>
      <c r="GGQ681" s="319"/>
      <c r="GGR681" s="17"/>
      <c r="GGS681" s="144"/>
      <c r="GGT681" s="15"/>
      <c r="GGU681" s="319"/>
      <c r="GGV681" s="118"/>
      <c r="GGW681" s="81"/>
      <c r="GGX681" s="118"/>
      <c r="GGY681" s="283"/>
      <c r="GGZ681" s="155"/>
      <c r="GHA681" s="321" t="s">
        <v>1853</v>
      </c>
      <c r="GHB681" s="70" t="s">
        <v>1206</v>
      </c>
      <c r="GHC681" s="312" t="s">
        <v>1852</v>
      </c>
      <c r="GHD681" s="319">
        <v>7.13</v>
      </c>
      <c r="GHE681" s="319"/>
      <c r="GHF681" s="319"/>
      <c r="GHG681" s="319"/>
      <c r="GHH681" s="17"/>
      <c r="GHI681" s="144"/>
      <c r="GHJ681" s="15"/>
      <c r="GHK681" s="319"/>
      <c r="GHL681" s="118"/>
      <c r="GHM681" s="81"/>
      <c r="GHN681" s="118"/>
      <c r="GHO681" s="283"/>
      <c r="GHP681" s="155"/>
      <c r="GHQ681" s="321" t="s">
        <v>1853</v>
      </c>
      <c r="GHR681" s="70" t="s">
        <v>1206</v>
      </c>
      <c r="GHS681" s="312" t="s">
        <v>1852</v>
      </c>
      <c r="GHT681" s="319">
        <v>7.13</v>
      </c>
      <c r="GHU681" s="319"/>
      <c r="GHV681" s="319"/>
      <c r="GHW681" s="319"/>
      <c r="GHX681" s="17"/>
      <c r="GHY681" s="144"/>
      <c r="GHZ681" s="15"/>
      <c r="GIA681" s="319"/>
      <c r="GIB681" s="118"/>
      <c r="GIC681" s="81"/>
      <c r="GID681" s="118"/>
      <c r="GIE681" s="283"/>
      <c r="GIF681" s="155"/>
      <c r="GIG681" s="321" t="s">
        <v>1853</v>
      </c>
      <c r="GIH681" s="70" t="s">
        <v>1206</v>
      </c>
      <c r="GII681" s="312" t="s">
        <v>1852</v>
      </c>
      <c r="GIJ681" s="319">
        <v>7.13</v>
      </c>
      <c r="GIK681" s="319"/>
      <c r="GIL681" s="319"/>
      <c r="GIM681" s="319"/>
      <c r="GIN681" s="17"/>
      <c r="GIO681" s="144"/>
      <c r="GIP681" s="15"/>
      <c r="GIQ681" s="319"/>
      <c r="GIR681" s="118"/>
      <c r="GIS681" s="81"/>
      <c r="GIT681" s="118"/>
      <c r="GIU681" s="283"/>
      <c r="GIV681" s="155"/>
      <c r="GIW681" s="321" t="s">
        <v>1853</v>
      </c>
      <c r="GIX681" s="70" t="s">
        <v>1206</v>
      </c>
      <c r="GIY681" s="312" t="s">
        <v>1852</v>
      </c>
      <c r="GIZ681" s="319">
        <v>7.13</v>
      </c>
      <c r="GJA681" s="319"/>
      <c r="GJB681" s="319"/>
      <c r="GJC681" s="319"/>
      <c r="GJD681" s="17"/>
      <c r="GJE681" s="144"/>
      <c r="GJF681" s="15"/>
      <c r="GJG681" s="319"/>
      <c r="GJH681" s="118"/>
      <c r="GJI681" s="81"/>
      <c r="GJJ681" s="118"/>
      <c r="GJK681" s="283"/>
      <c r="GJL681" s="155"/>
      <c r="GJM681" s="321" t="s">
        <v>1853</v>
      </c>
      <c r="GJN681" s="70" t="s">
        <v>1206</v>
      </c>
      <c r="GJO681" s="312" t="s">
        <v>1852</v>
      </c>
      <c r="GJP681" s="319">
        <v>7.13</v>
      </c>
      <c r="GJQ681" s="319"/>
      <c r="GJR681" s="319"/>
      <c r="GJS681" s="319"/>
      <c r="GJT681" s="17"/>
      <c r="GJU681" s="144"/>
      <c r="GJV681" s="15"/>
      <c r="GJW681" s="319"/>
      <c r="GJX681" s="118"/>
      <c r="GJY681" s="81"/>
      <c r="GJZ681" s="118"/>
      <c r="GKA681" s="283"/>
      <c r="GKB681" s="155"/>
      <c r="GKC681" s="321" t="s">
        <v>1853</v>
      </c>
      <c r="GKD681" s="70" t="s">
        <v>1206</v>
      </c>
      <c r="GKE681" s="312" t="s">
        <v>1852</v>
      </c>
      <c r="GKF681" s="319">
        <v>7.13</v>
      </c>
      <c r="GKG681" s="319"/>
      <c r="GKH681" s="319"/>
      <c r="GKI681" s="319"/>
      <c r="GKJ681" s="17"/>
      <c r="GKK681" s="144"/>
      <c r="GKL681" s="15"/>
      <c r="GKM681" s="319"/>
      <c r="GKN681" s="118"/>
      <c r="GKO681" s="81"/>
      <c r="GKP681" s="118"/>
      <c r="GKQ681" s="283"/>
      <c r="GKR681" s="155"/>
      <c r="GKS681" s="321" t="s">
        <v>1853</v>
      </c>
      <c r="GKT681" s="70" t="s">
        <v>1206</v>
      </c>
      <c r="GKU681" s="312" t="s">
        <v>1852</v>
      </c>
      <c r="GKV681" s="319">
        <v>7.13</v>
      </c>
      <c r="GKW681" s="319"/>
      <c r="GKX681" s="319"/>
      <c r="GKY681" s="319"/>
      <c r="GKZ681" s="17"/>
      <c r="GLA681" s="144"/>
      <c r="GLB681" s="15"/>
      <c r="GLC681" s="319"/>
      <c r="GLD681" s="118"/>
      <c r="GLE681" s="81"/>
      <c r="GLF681" s="118"/>
      <c r="GLG681" s="283"/>
      <c r="GLH681" s="155"/>
      <c r="GLI681" s="321" t="s">
        <v>1853</v>
      </c>
      <c r="GLJ681" s="70" t="s">
        <v>1206</v>
      </c>
      <c r="GLK681" s="312" t="s">
        <v>1852</v>
      </c>
      <c r="GLL681" s="319">
        <v>7.13</v>
      </c>
      <c r="GLM681" s="319"/>
      <c r="GLN681" s="319"/>
      <c r="GLO681" s="319"/>
      <c r="GLP681" s="17"/>
      <c r="GLQ681" s="144"/>
      <c r="GLR681" s="15"/>
      <c r="GLS681" s="319"/>
      <c r="GLT681" s="118"/>
      <c r="GLU681" s="81"/>
      <c r="GLV681" s="118"/>
      <c r="GLW681" s="283"/>
      <c r="GLX681" s="155"/>
      <c r="GLY681" s="321" t="s">
        <v>1853</v>
      </c>
      <c r="GLZ681" s="70" t="s">
        <v>1206</v>
      </c>
      <c r="GMA681" s="312" t="s">
        <v>1852</v>
      </c>
      <c r="GMB681" s="319">
        <v>7.13</v>
      </c>
      <c r="GMC681" s="319"/>
      <c r="GMD681" s="319"/>
      <c r="GME681" s="319"/>
      <c r="GMF681" s="17"/>
      <c r="GMG681" s="144"/>
      <c r="GMH681" s="15"/>
      <c r="GMI681" s="319"/>
      <c r="GMJ681" s="118"/>
      <c r="GMK681" s="81"/>
      <c r="GML681" s="118"/>
      <c r="GMM681" s="283"/>
      <c r="GMN681" s="155"/>
      <c r="GMO681" s="321" t="s">
        <v>1853</v>
      </c>
      <c r="GMP681" s="70" t="s">
        <v>1206</v>
      </c>
      <c r="GMQ681" s="312" t="s">
        <v>1852</v>
      </c>
      <c r="GMR681" s="319">
        <v>7.13</v>
      </c>
      <c r="GMS681" s="319"/>
      <c r="GMT681" s="319"/>
      <c r="GMU681" s="319"/>
      <c r="GMV681" s="17"/>
      <c r="GMW681" s="144"/>
      <c r="GMX681" s="15"/>
      <c r="GMY681" s="319"/>
      <c r="GMZ681" s="118"/>
      <c r="GNA681" s="81"/>
      <c r="GNB681" s="118"/>
      <c r="GNC681" s="283"/>
      <c r="GND681" s="155"/>
      <c r="GNE681" s="321" t="s">
        <v>1853</v>
      </c>
      <c r="GNF681" s="70" t="s">
        <v>1206</v>
      </c>
      <c r="GNG681" s="312" t="s">
        <v>1852</v>
      </c>
      <c r="GNH681" s="319">
        <v>7.13</v>
      </c>
      <c r="GNI681" s="319"/>
      <c r="GNJ681" s="319"/>
      <c r="GNK681" s="319"/>
      <c r="GNL681" s="17"/>
      <c r="GNM681" s="144"/>
      <c r="GNN681" s="15"/>
      <c r="GNO681" s="319"/>
      <c r="GNP681" s="118"/>
      <c r="GNQ681" s="81"/>
      <c r="GNR681" s="118"/>
      <c r="GNS681" s="283"/>
      <c r="GNT681" s="155"/>
      <c r="GNU681" s="321" t="s">
        <v>1853</v>
      </c>
      <c r="GNV681" s="70" t="s">
        <v>1206</v>
      </c>
      <c r="GNW681" s="312" t="s">
        <v>1852</v>
      </c>
      <c r="GNX681" s="319">
        <v>7.13</v>
      </c>
      <c r="GNY681" s="319"/>
      <c r="GNZ681" s="319"/>
      <c r="GOA681" s="319"/>
      <c r="GOB681" s="17"/>
      <c r="GOC681" s="144"/>
      <c r="GOD681" s="15"/>
      <c r="GOE681" s="319"/>
      <c r="GOF681" s="118"/>
      <c r="GOG681" s="81"/>
      <c r="GOH681" s="118"/>
      <c r="GOI681" s="283"/>
      <c r="GOJ681" s="155"/>
      <c r="GOK681" s="321" t="s">
        <v>1853</v>
      </c>
      <c r="GOL681" s="70" t="s">
        <v>1206</v>
      </c>
      <c r="GOM681" s="312" t="s">
        <v>1852</v>
      </c>
      <c r="GON681" s="319">
        <v>7.13</v>
      </c>
      <c r="GOO681" s="319"/>
      <c r="GOP681" s="319"/>
      <c r="GOQ681" s="319"/>
      <c r="GOR681" s="17"/>
      <c r="GOS681" s="144"/>
      <c r="GOT681" s="15"/>
      <c r="GOU681" s="319"/>
      <c r="GOV681" s="118"/>
      <c r="GOW681" s="81"/>
      <c r="GOX681" s="118"/>
      <c r="GOY681" s="283"/>
      <c r="GOZ681" s="155"/>
      <c r="GPA681" s="321" t="s">
        <v>1853</v>
      </c>
      <c r="GPB681" s="70" t="s">
        <v>1206</v>
      </c>
      <c r="GPC681" s="312" t="s">
        <v>1852</v>
      </c>
      <c r="GPD681" s="319">
        <v>7.13</v>
      </c>
      <c r="GPE681" s="319"/>
      <c r="GPF681" s="319"/>
      <c r="GPG681" s="319"/>
      <c r="GPH681" s="17"/>
      <c r="GPI681" s="144"/>
      <c r="GPJ681" s="15"/>
      <c r="GPK681" s="319"/>
      <c r="GPL681" s="118"/>
      <c r="GPM681" s="81"/>
      <c r="GPN681" s="118"/>
      <c r="GPO681" s="283"/>
      <c r="GPP681" s="155"/>
      <c r="GPQ681" s="321" t="s">
        <v>1853</v>
      </c>
      <c r="GPR681" s="70" t="s">
        <v>1206</v>
      </c>
      <c r="GPS681" s="312" t="s">
        <v>1852</v>
      </c>
      <c r="GPT681" s="319">
        <v>7.13</v>
      </c>
      <c r="GPU681" s="319"/>
      <c r="GPV681" s="319"/>
      <c r="GPW681" s="319"/>
      <c r="GPX681" s="17"/>
      <c r="GPY681" s="144"/>
      <c r="GPZ681" s="15"/>
      <c r="GQA681" s="319"/>
      <c r="GQB681" s="118"/>
      <c r="GQC681" s="81"/>
      <c r="GQD681" s="118"/>
      <c r="GQE681" s="283"/>
      <c r="GQF681" s="155"/>
      <c r="GQG681" s="321" t="s">
        <v>1853</v>
      </c>
      <c r="GQH681" s="70" t="s">
        <v>1206</v>
      </c>
      <c r="GQI681" s="312" t="s">
        <v>1852</v>
      </c>
      <c r="GQJ681" s="319">
        <v>7.13</v>
      </c>
      <c r="GQK681" s="319"/>
      <c r="GQL681" s="319"/>
      <c r="GQM681" s="319"/>
      <c r="GQN681" s="17"/>
      <c r="GQO681" s="144"/>
      <c r="GQP681" s="15"/>
      <c r="GQQ681" s="319"/>
      <c r="GQR681" s="118"/>
      <c r="GQS681" s="81"/>
      <c r="GQT681" s="118"/>
      <c r="GQU681" s="283"/>
      <c r="GQV681" s="155"/>
      <c r="GQW681" s="321" t="s">
        <v>1853</v>
      </c>
      <c r="GQX681" s="70" t="s">
        <v>1206</v>
      </c>
      <c r="GQY681" s="312" t="s">
        <v>1852</v>
      </c>
      <c r="GQZ681" s="319">
        <v>7.13</v>
      </c>
      <c r="GRA681" s="319"/>
      <c r="GRB681" s="319"/>
      <c r="GRC681" s="319"/>
      <c r="GRD681" s="17"/>
      <c r="GRE681" s="144"/>
      <c r="GRF681" s="15"/>
      <c r="GRG681" s="319"/>
      <c r="GRH681" s="118"/>
      <c r="GRI681" s="81"/>
      <c r="GRJ681" s="118"/>
      <c r="GRK681" s="283"/>
      <c r="GRL681" s="155"/>
      <c r="GRM681" s="321" t="s">
        <v>1853</v>
      </c>
      <c r="GRN681" s="70" t="s">
        <v>1206</v>
      </c>
      <c r="GRO681" s="312" t="s">
        <v>1852</v>
      </c>
      <c r="GRP681" s="319">
        <v>7.13</v>
      </c>
      <c r="GRQ681" s="319"/>
      <c r="GRR681" s="319"/>
      <c r="GRS681" s="319"/>
      <c r="GRT681" s="17"/>
      <c r="GRU681" s="144"/>
      <c r="GRV681" s="15"/>
      <c r="GRW681" s="319"/>
      <c r="GRX681" s="118"/>
      <c r="GRY681" s="81"/>
      <c r="GRZ681" s="118"/>
      <c r="GSA681" s="283"/>
      <c r="GSB681" s="155"/>
      <c r="GSC681" s="321" t="s">
        <v>1853</v>
      </c>
      <c r="GSD681" s="70" t="s">
        <v>1206</v>
      </c>
      <c r="GSE681" s="312" t="s">
        <v>1852</v>
      </c>
      <c r="GSF681" s="319">
        <v>7.13</v>
      </c>
      <c r="GSG681" s="319"/>
      <c r="GSH681" s="319"/>
      <c r="GSI681" s="319"/>
      <c r="GSJ681" s="17"/>
      <c r="GSK681" s="144"/>
      <c r="GSL681" s="15"/>
      <c r="GSM681" s="319"/>
      <c r="GSN681" s="118"/>
      <c r="GSO681" s="81"/>
      <c r="GSP681" s="118"/>
      <c r="GSQ681" s="283"/>
      <c r="GSR681" s="155"/>
      <c r="GSS681" s="321" t="s">
        <v>1853</v>
      </c>
      <c r="GST681" s="70" t="s">
        <v>1206</v>
      </c>
      <c r="GSU681" s="312" t="s">
        <v>1852</v>
      </c>
      <c r="GSV681" s="319">
        <v>7.13</v>
      </c>
      <c r="GSW681" s="319"/>
      <c r="GSX681" s="319"/>
      <c r="GSY681" s="319"/>
      <c r="GSZ681" s="17"/>
      <c r="GTA681" s="144"/>
      <c r="GTB681" s="15"/>
      <c r="GTC681" s="319"/>
      <c r="GTD681" s="118"/>
      <c r="GTE681" s="81"/>
      <c r="GTF681" s="118"/>
      <c r="GTG681" s="283"/>
      <c r="GTH681" s="155"/>
      <c r="GTI681" s="321" t="s">
        <v>1853</v>
      </c>
      <c r="GTJ681" s="70" t="s">
        <v>1206</v>
      </c>
      <c r="GTK681" s="312" t="s">
        <v>1852</v>
      </c>
      <c r="GTL681" s="319">
        <v>7.13</v>
      </c>
      <c r="GTM681" s="319"/>
      <c r="GTN681" s="319"/>
      <c r="GTO681" s="319"/>
      <c r="GTP681" s="17"/>
      <c r="GTQ681" s="144"/>
      <c r="GTR681" s="15"/>
      <c r="GTS681" s="319"/>
      <c r="GTT681" s="118"/>
      <c r="GTU681" s="81"/>
      <c r="GTV681" s="118"/>
      <c r="GTW681" s="283"/>
      <c r="GTX681" s="155"/>
      <c r="GTY681" s="321" t="s">
        <v>1853</v>
      </c>
      <c r="GTZ681" s="70" t="s">
        <v>1206</v>
      </c>
      <c r="GUA681" s="312" t="s">
        <v>1852</v>
      </c>
      <c r="GUB681" s="319">
        <v>7.13</v>
      </c>
      <c r="GUC681" s="319"/>
      <c r="GUD681" s="319"/>
      <c r="GUE681" s="319"/>
      <c r="GUF681" s="17"/>
      <c r="GUG681" s="144"/>
      <c r="GUH681" s="15"/>
      <c r="GUI681" s="319"/>
      <c r="GUJ681" s="118"/>
      <c r="GUK681" s="81"/>
      <c r="GUL681" s="118"/>
      <c r="GUM681" s="283"/>
      <c r="GUN681" s="155"/>
      <c r="GUO681" s="321" t="s">
        <v>1853</v>
      </c>
      <c r="GUP681" s="70" t="s">
        <v>1206</v>
      </c>
      <c r="GUQ681" s="312" t="s">
        <v>1852</v>
      </c>
      <c r="GUR681" s="319">
        <v>7.13</v>
      </c>
      <c r="GUS681" s="319"/>
      <c r="GUT681" s="319"/>
      <c r="GUU681" s="319"/>
      <c r="GUV681" s="17"/>
      <c r="GUW681" s="144"/>
      <c r="GUX681" s="15"/>
      <c r="GUY681" s="319"/>
      <c r="GUZ681" s="118"/>
      <c r="GVA681" s="81"/>
      <c r="GVB681" s="118"/>
      <c r="GVC681" s="283"/>
      <c r="GVD681" s="155"/>
      <c r="GVE681" s="321" t="s">
        <v>1853</v>
      </c>
      <c r="GVF681" s="70" t="s">
        <v>1206</v>
      </c>
      <c r="GVG681" s="312" t="s">
        <v>1852</v>
      </c>
      <c r="GVH681" s="319">
        <v>7.13</v>
      </c>
      <c r="GVI681" s="319"/>
      <c r="GVJ681" s="319"/>
      <c r="GVK681" s="319"/>
      <c r="GVL681" s="17"/>
      <c r="GVM681" s="144"/>
      <c r="GVN681" s="15"/>
      <c r="GVO681" s="319"/>
      <c r="GVP681" s="118"/>
      <c r="GVQ681" s="81"/>
      <c r="GVR681" s="118"/>
      <c r="GVS681" s="283"/>
      <c r="GVT681" s="155"/>
      <c r="GVU681" s="321" t="s">
        <v>1853</v>
      </c>
      <c r="GVV681" s="70" t="s">
        <v>1206</v>
      </c>
      <c r="GVW681" s="312" t="s">
        <v>1852</v>
      </c>
      <c r="GVX681" s="319">
        <v>7.13</v>
      </c>
      <c r="GVY681" s="319"/>
      <c r="GVZ681" s="319"/>
      <c r="GWA681" s="319"/>
      <c r="GWB681" s="17"/>
      <c r="GWC681" s="144"/>
      <c r="GWD681" s="15"/>
      <c r="GWE681" s="319"/>
      <c r="GWF681" s="118"/>
      <c r="GWG681" s="81"/>
      <c r="GWH681" s="118"/>
      <c r="GWI681" s="283"/>
      <c r="GWJ681" s="155"/>
      <c r="GWK681" s="321" t="s">
        <v>1853</v>
      </c>
      <c r="GWL681" s="70" t="s">
        <v>1206</v>
      </c>
      <c r="GWM681" s="312" t="s">
        <v>1852</v>
      </c>
      <c r="GWN681" s="319">
        <v>7.13</v>
      </c>
      <c r="GWO681" s="319"/>
      <c r="GWP681" s="319"/>
      <c r="GWQ681" s="319"/>
      <c r="GWR681" s="17"/>
      <c r="GWS681" s="144"/>
      <c r="GWT681" s="15"/>
      <c r="GWU681" s="319"/>
      <c r="GWV681" s="118"/>
      <c r="GWW681" s="81"/>
      <c r="GWX681" s="118"/>
      <c r="GWY681" s="283"/>
      <c r="GWZ681" s="155"/>
      <c r="GXA681" s="321" t="s">
        <v>1853</v>
      </c>
      <c r="GXB681" s="70" t="s">
        <v>1206</v>
      </c>
      <c r="GXC681" s="312" t="s">
        <v>1852</v>
      </c>
      <c r="GXD681" s="319">
        <v>7.13</v>
      </c>
      <c r="GXE681" s="319"/>
      <c r="GXF681" s="319"/>
      <c r="GXG681" s="319"/>
      <c r="GXH681" s="17"/>
      <c r="GXI681" s="144"/>
      <c r="GXJ681" s="15"/>
      <c r="GXK681" s="319"/>
      <c r="GXL681" s="118"/>
      <c r="GXM681" s="81"/>
      <c r="GXN681" s="118"/>
      <c r="GXO681" s="283"/>
      <c r="GXP681" s="155"/>
      <c r="GXQ681" s="321" t="s">
        <v>1853</v>
      </c>
      <c r="GXR681" s="70" t="s">
        <v>1206</v>
      </c>
      <c r="GXS681" s="312" t="s">
        <v>1852</v>
      </c>
      <c r="GXT681" s="319">
        <v>7.13</v>
      </c>
      <c r="GXU681" s="319"/>
      <c r="GXV681" s="319"/>
      <c r="GXW681" s="319"/>
      <c r="GXX681" s="17"/>
      <c r="GXY681" s="144"/>
      <c r="GXZ681" s="15"/>
      <c r="GYA681" s="319"/>
      <c r="GYB681" s="118"/>
      <c r="GYC681" s="81"/>
      <c r="GYD681" s="118"/>
      <c r="GYE681" s="283"/>
      <c r="GYF681" s="155"/>
      <c r="GYG681" s="321" t="s">
        <v>1853</v>
      </c>
      <c r="GYH681" s="70" t="s">
        <v>1206</v>
      </c>
      <c r="GYI681" s="312" t="s">
        <v>1852</v>
      </c>
      <c r="GYJ681" s="319">
        <v>7.13</v>
      </c>
      <c r="GYK681" s="319"/>
      <c r="GYL681" s="319"/>
      <c r="GYM681" s="319"/>
      <c r="GYN681" s="17"/>
      <c r="GYO681" s="144"/>
      <c r="GYP681" s="15"/>
      <c r="GYQ681" s="319"/>
      <c r="GYR681" s="118"/>
      <c r="GYS681" s="81"/>
      <c r="GYT681" s="118"/>
      <c r="GYU681" s="283"/>
      <c r="GYV681" s="155"/>
      <c r="GYW681" s="321" t="s">
        <v>1853</v>
      </c>
      <c r="GYX681" s="70" t="s">
        <v>1206</v>
      </c>
      <c r="GYY681" s="312" t="s">
        <v>1852</v>
      </c>
      <c r="GYZ681" s="319">
        <v>7.13</v>
      </c>
      <c r="GZA681" s="319"/>
      <c r="GZB681" s="319"/>
      <c r="GZC681" s="319"/>
      <c r="GZD681" s="17"/>
      <c r="GZE681" s="144"/>
      <c r="GZF681" s="15"/>
      <c r="GZG681" s="319"/>
      <c r="GZH681" s="118"/>
      <c r="GZI681" s="81"/>
      <c r="GZJ681" s="118"/>
      <c r="GZK681" s="283"/>
      <c r="GZL681" s="155"/>
      <c r="GZM681" s="321" t="s">
        <v>1853</v>
      </c>
      <c r="GZN681" s="70" t="s">
        <v>1206</v>
      </c>
      <c r="GZO681" s="312" t="s">
        <v>1852</v>
      </c>
      <c r="GZP681" s="319">
        <v>7.13</v>
      </c>
      <c r="GZQ681" s="319"/>
      <c r="GZR681" s="319"/>
      <c r="GZS681" s="319"/>
      <c r="GZT681" s="17"/>
      <c r="GZU681" s="144"/>
      <c r="GZV681" s="15"/>
      <c r="GZW681" s="319"/>
      <c r="GZX681" s="118"/>
      <c r="GZY681" s="81"/>
      <c r="GZZ681" s="118"/>
      <c r="HAA681" s="283"/>
      <c r="HAB681" s="155"/>
      <c r="HAC681" s="321" t="s">
        <v>1853</v>
      </c>
      <c r="HAD681" s="70" t="s">
        <v>1206</v>
      </c>
      <c r="HAE681" s="312" t="s">
        <v>1852</v>
      </c>
      <c r="HAF681" s="319">
        <v>7.13</v>
      </c>
      <c r="HAG681" s="319"/>
      <c r="HAH681" s="319"/>
      <c r="HAI681" s="319"/>
      <c r="HAJ681" s="17"/>
      <c r="HAK681" s="144"/>
      <c r="HAL681" s="15"/>
      <c r="HAM681" s="319"/>
      <c r="HAN681" s="118"/>
      <c r="HAO681" s="81"/>
      <c r="HAP681" s="118"/>
      <c r="HAQ681" s="283"/>
      <c r="HAR681" s="155"/>
      <c r="HAS681" s="321" t="s">
        <v>1853</v>
      </c>
      <c r="HAT681" s="70" t="s">
        <v>1206</v>
      </c>
      <c r="HAU681" s="312" t="s">
        <v>1852</v>
      </c>
      <c r="HAV681" s="319">
        <v>7.13</v>
      </c>
      <c r="HAW681" s="319"/>
      <c r="HAX681" s="319"/>
      <c r="HAY681" s="319"/>
      <c r="HAZ681" s="17"/>
      <c r="HBA681" s="144"/>
      <c r="HBB681" s="15"/>
      <c r="HBC681" s="319"/>
      <c r="HBD681" s="118"/>
      <c r="HBE681" s="81"/>
      <c r="HBF681" s="118"/>
      <c r="HBG681" s="283"/>
      <c r="HBH681" s="155"/>
      <c r="HBI681" s="321" t="s">
        <v>1853</v>
      </c>
      <c r="HBJ681" s="70" t="s">
        <v>1206</v>
      </c>
      <c r="HBK681" s="312" t="s">
        <v>1852</v>
      </c>
      <c r="HBL681" s="319">
        <v>7.13</v>
      </c>
      <c r="HBM681" s="319"/>
      <c r="HBN681" s="319"/>
      <c r="HBO681" s="319"/>
      <c r="HBP681" s="17"/>
      <c r="HBQ681" s="144"/>
      <c r="HBR681" s="15"/>
      <c r="HBS681" s="319"/>
      <c r="HBT681" s="118"/>
      <c r="HBU681" s="81"/>
      <c r="HBV681" s="118"/>
      <c r="HBW681" s="283"/>
      <c r="HBX681" s="155"/>
      <c r="HBY681" s="321" t="s">
        <v>1853</v>
      </c>
      <c r="HBZ681" s="70" t="s">
        <v>1206</v>
      </c>
      <c r="HCA681" s="312" t="s">
        <v>1852</v>
      </c>
      <c r="HCB681" s="319">
        <v>7.13</v>
      </c>
      <c r="HCC681" s="319"/>
      <c r="HCD681" s="319"/>
      <c r="HCE681" s="319"/>
      <c r="HCF681" s="17"/>
      <c r="HCG681" s="144"/>
      <c r="HCH681" s="15"/>
      <c r="HCI681" s="319"/>
      <c r="HCJ681" s="118"/>
      <c r="HCK681" s="81"/>
      <c r="HCL681" s="118"/>
      <c r="HCM681" s="283"/>
      <c r="HCN681" s="155"/>
      <c r="HCO681" s="321" t="s">
        <v>1853</v>
      </c>
      <c r="HCP681" s="70" t="s">
        <v>1206</v>
      </c>
      <c r="HCQ681" s="312" t="s">
        <v>1852</v>
      </c>
      <c r="HCR681" s="319">
        <v>7.13</v>
      </c>
      <c r="HCS681" s="319"/>
      <c r="HCT681" s="319"/>
      <c r="HCU681" s="319"/>
      <c r="HCV681" s="17"/>
      <c r="HCW681" s="144"/>
      <c r="HCX681" s="15"/>
      <c r="HCY681" s="319"/>
      <c r="HCZ681" s="118"/>
      <c r="HDA681" s="81"/>
      <c r="HDB681" s="118"/>
      <c r="HDC681" s="283"/>
      <c r="HDD681" s="155"/>
      <c r="HDE681" s="321" t="s">
        <v>1853</v>
      </c>
      <c r="HDF681" s="70" t="s">
        <v>1206</v>
      </c>
      <c r="HDG681" s="312" t="s">
        <v>1852</v>
      </c>
      <c r="HDH681" s="319">
        <v>7.13</v>
      </c>
      <c r="HDI681" s="319"/>
      <c r="HDJ681" s="319"/>
      <c r="HDK681" s="319"/>
      <c r="HDL681" s="17"/>
      <c r="HDM681" s="144"/>
      <c r="HDN681" s="15"/>
      <c r="HDO681" s="319"/>
      <c r="HDP681" s="118"/>
      <c r="HDQ681" s="81"/>
      <c r="HDR681" s="118"/>
      <c r="HDS681" s="283"/>
      <c r="HDT681" s="155"/>
      <c r="HDU681" s="321" t="s">
        <v>1853</v>
      </c>
      <c r="HDV681" s="70" t="s">
        <v>1206</v>
      </c>
      <c r="HDW681" s="312" t="s">
        <v>1852</v>
      </c>
      <c r="HDX681" s="319">
        <v>7.13</v>
      </c>
      <c r="HDY681" s="319"/>
      <c r="HDZ681" s="319"/>
      <c r="HEA681" s="319"/>
      <c r="HEB681" s="17"/>
      <c r="HEC681" s="144"/>
      <c r="HED681" s="15"/>
      <c r="HEE681" s="319"/>
      <c r="HEF681" s="118"/>
      <c r="HEG681" s="81"/>
      <c r="HEH681" s="118"/>
      <c r="HEI681" s="283"/>
      <c r="HEJ681" s="155"/>
      <c r="HEK681" s="321" t="s">
        <v>1853</v>
      </c>
      <c r="HEL681" s="70" t="s">
        <v>1206</v>
      </c>
      <c r="HEM681" s="312" t="s">
        <v>1852</v>
      </c>
      <c r="HEN681" s="319">
        <v>7.13</v>
      </c>
      <c r="HEO681" s="319"/>
      <c r="HEP681" s="319"/>
      <c r="HEQ681" s="319"/>
      <c r="HER681" s="17"/>
      <c r="HES681" s="144"/>
      <c r="HET681" s="15"/>
      <c r="HEU681" s="319"/>
      <c r="HEV681" s="118"/>
      <c r="HEW681" s="81"/>
      <c r="HEX681" s="118"/>
      <c r="HEY681" s="283"/>
      <c r="HEZ681" s="155"/>
      <c r="HFA681" s="321" t="s">
        <v>1853</v>
      </c>
      <c r="HFB681" s="70" t="s">
        <v>1206</v>
      </c>
      <c r="HFC681" s="312" t="s">
        <v>1852</v>
      </c>
      <c r="HFD681" s="319">
        <v>7.13</v>
      </c>
      <c r="HFE681" s="319"/>
      <c r="HFF681" s="319"/>
      <c r="HFG681" s="319"/>
      <c r="HFH681" s="17"/>
      <c r="HFI681" s="144"/>
      <c r="HFJ681" s="15"/>
      <c r="HFK681" s="319"/>
      <c r="HFL681" s="118"/>
      <c r="HFM681" s="81"/>
      <c r="HFN681" s="118"/>
      <c r="HFO681" s="283"/>
      <c r="HFP681" s="155"/>
      <c r="HFQ681" s="321" t="s">
        <v>1853</v>
      </c>
      <c r="HFR681" s="70" t="s">
        <v>1206</v>
      </c>
      <c r="HFS681" s="312" t="s">
        <v>1852</v>
      </c>
      <c r="HFT681" s="319">
        <v>7.13</v>
      </c>
      <c r="HFU681" s="319"/>
      <c r="HFV681" s="319"/>
      <c r="HFW681" s="319"/>
      <c r="HFX681" s="17"/>
      <c r="HFY681" s="144"/>
      <c r="HFZ681" s="15"/>
      <c r="HGA681" s="319"/>
      <c r="HGB681" s="118"/>
      <c r="HGC681" s="81"/>
      <c r="HGD681" s="118"/>
      <c r="HGE681" s="283"/>
      <c r="HGF681" s="155"/>
      <c r="HGG681" s="321" t="s">
        <v>1853</v>
      </c>
      <c r="HGH681" s="70" t="s">
        <v>1206</v>
      </c>
      <c r="HGI681" s="312" t="s">
        <v>1852</v>
      </c>
      <c r="HGJ681" s="319">
        <v>7.13</v>
      </c>
      <c r="HGK681" s="319"/>
      <c r="HGL681" s="319"/>
      <c r="HGM681" s="319"/>
      <c r="HGN681" s="17"/>
      <c r="HGO681" s="144"/>
      <c r="HGP681" s="15"/>
      <c r="HGQ681" s="319"/>
      <c r="HGR681" s="118"/>
      <c r="HGS681" s="81"/>
      <c r="HGT681" s="118"/>
      <c r="HGU681" s="283"/>
      <c r="HGV681" s="155"/>
      <c r="HGW681" s="321" t="s">
        <v>1853</v>
      </c>
      <c r="HGX681" s="70" t="s">
        <v>1206</v>
      </c>
      <c r="HGY681" s="312" t="s">
        <v>1852</v>
      </c>
      <c r="HGZ681" s="319">
        <v>7.13</v>
      </c>
      <c r="HHA681" s="319"/>
      <c r="HHB681" s="319"/>
      <c r="HHC681" s="319"/>
      <c r="HHD681" s="17"/>
      <c r="HHE681" s="144"/>
      <c r="HHF681" s="15"/>
      <c r="HHG681" s="319"/>
      <c r="HHH681" s="118"/>
      <c r="HHI681" s="81"/>
      <c r="HHJ681" s="118"/>
      <c r="HHK681" s="283"/>
      <c r="HHL681" s="155"/>
      <c r="HHM681" s="321" t="s">
        <v>1853</v>
      </c>
      <c r="HHN681" s="70" t="s">
        <v>1206</v>
      </c>
      <c r="HHO681" s="312" t="s">
        <v>1852</v>
      </c>
      <c r="HHP681" s="319">
        <v>7.13</v>
      </c>
      <c r="HHQ681" s="319"/>
      <c r="HHR681" s="319"/>
      <c r="HHS681" s="319"/>
      <c r="HHT681" s="17"/>
      <c r="HHU681" s="144"/>
      <c r="HHV681" s="15"/>
      <c r="HHW681" s="319"/>
      <c r="HHX681" s="118"/>
      <c r="HHY681" s="81"/>
      <c r="HHZ681" s="118"/>
      <c r="HIA681" s="283"/>
      <c r="HIB681" s="155"/>
      <c r="HIC681" s="321" t="s">
        <v>1853</v>
      </c>
      <c r="HID681" s="70" t="s">
        <v>1206</v>
      </c>
      <c r="HIE681" s="312" t="s">
        <v>1852</v>
      </c>
      <c r="HIF681" s="319">
        <v>7.13</v>
      </c>
      <c r="HIG681" s="319"/>
      <c r="HIH681" s="319"/>
      <c r="HII681" s="319"/>
      <c r="HIJ681" s="17"/>
      <c r="HIK681" s="144"/>
      <c r="HIL681" s="15"/>
      <c r="HIM681" s="319"/>
      <c r="HIN681" s="118"/>
      <c r="HIO681" s="81"/>
      <c r="HIP681" s="118"/>
      <c r="HIQ681" s="283"/>
      <c r="HIR681" s="155"/>
      <c r="HIS681" s="321" t="s">
        <v>1853</v>
      </c>
      <c r="HIT681" s="70" t="s">
        <v>1206</v>
      </c>
      <c r="HIU681" s="312" t="s">
        <v>1852</v>
      </c>
      <c r="HIV681" s="319">
        <v>7.13</v>
      </c>
      <c r="HIW681" s="319"/>
      <c r="HIX681" s="319"/>
      <c r="HIY681" s="319"/>
      <c r="HIZ681" s="17"/>
      <c r="HJA681" s="144"/>
      <c r="HJB681" s="15"/>
      <c r="HJC681" s="319"/>
      <c r="HJD681" s="118"/>
      <c r="HJE681" s="81"/>
      <c r="HJF681" s="118"/>
      <c r="HJG681" s="283"/>
      <c r="HJH681" s="155"/>
      <c r="HJI681" s="321" t="s">
        <v>1853</v>
      </c>
      <c r="HJJ681" s="70" t="s">
        <v>1206</v>
      </c>
      <c r="HJK681" s="312" t="s">
        <v>1852</v>
      </c>
      <c r="HJL681" s="319">
        <v>7.13</v>
      </c>
      <c r="HJM681" s="319"/>
      <c r="HJN681" s="319"/>
      <c r="HJO681" s="319"/>
      <c r="HJP681" s="17"/>
      <c r="HJQ681" s="144"/>
      <c r="HJR681" s="15"/>
      <c r="HJS681" s="319"/>
      <c r="HJT681" s="118"/>
      <c r="HJU681" s="81"/>
      <c r="HJV681" s="118"/>
      <c r="HJW681" s="283"/>
      <c r="HJX681" s="155"/>
      <c r="HJY681" s="321" t="s">
        <v>1853</v>
      </c>
      <c r="HJZ681" s="70" t="s">
        <v>1206</v>
      </c>
      <c r="HKA681" s="312" t="s">
        <v>1852</v>
      </c>
      <c r="HKB681" s="319">
        <v>7.13</v>
      </c>
      <c r="HKC681" s="319"/>
      <c r="HKD681" s="319"/>
      <c r="HKE681" s="319"/>
      <c r="HKF681" s="17"/>
      <c r="HKG681" s="144"/>
      <c r="HKH681" s="15"/>
      <c r="HKI681" s="319"/>
      <c r="HKJ681" s="118"/>
      <c r="HKK681" s="81"/>
      <c r="HKL681" s="118"/>
      <c r="HKM681" s="283"/>
      <c r="HKN681" s="155"/>
      <c r="HKO681" s="321" t="s">
        <v>1853</v>
      </c>
      <c r="HKP681" s="70" t="s">
        <v>1206</v>
      </c>
      <c r="HKQ681" s="312" t="s">
        <v>1852</v>
      </c>
      <c r="HKR681" s="319">
        <v>7.13</v>
      </c>
      <c r="HKS681" s="319"/>
      <c r="HKT681" s="319"/>
      <c r="HKU681" s="319"/>
      <c r="HKV681" s="17"/>
      <c r="HKW681" s="144"/>
      <c r="HKX681" s="15"/>
      <c r="HKY681" s="319"/>
      <c r="HKZ681" s="118"/>
      <c r="HLA681" s="81"/>
      <c r="HLB681" s="118"/>
      <c r="HLC681" s="283"/>
      <c r="HLD681" s="155"/>
      <c r="HLE681" s="321" t="s">
        <v>1853</v>
      </c>
      <c r="HLF681" s="70" t="s">
        <v>1206</v>
      </c>
      <c r="HLG681" s="312" t="s">
        <v>1852</v>
      </c>
      <c r="HLH681" s="319">
        <v>7.13</v>
      </c>
      <c r="HLI681" s="319"/>
      <c r="HLJ681" s="319"/>
      <c r="HLK681" s="319"/>
      <c r="HLL681" s="17"/>
      <c r="HLM681" s="144"/>
      <c r="HLN681" s="15"/>
      <c r="HLO681" s="319"/>
      <c r="HLP681" s="118"/>
      <c r="HLQ681" s="81"/>
      <c r="HLR681" s="118"/>
      <c r="HLS681" s="283"/>
      <c r="HLT681" s="155"/>
      <c r="HLU681" s="321" t="s">
        <v>1853</v>
      </c>
      <c r="HLV681" s="70" t="s">
        <v>1206</v>
      </c>
      <c r="HLW681" s="312" t="s">
        <v>1852</v>
      </c>
      <c r="HLX681" s="319">
        <v>7.13</v>
      </c>
      <c r="HLY681" s="319"/>
      <c r="HLZ681" s="319"/>
      <c r="HMA681" s="319"/>
      <c r="HMB681" s="17"/>
      <c r="HMC681" s="144"/>
      <c r="HMD681" s="15"/>
      <c r="HME681" s="319"/>
      <c r="HMF681" s="118"/>
      <c r="HMG681" s="81"/>
      <c r="HMH681" s="118"/>
      <c r="HMI681" s="283"/>
      <c r="HMJ681" s="155"/>
      <c r="HMK681" s="321" t="s">
        <v>1853</v>
      </c>
      <c r="HML681" s="70" t="s">
        <v>1206</v>
      </c>
      <c r="HMM681" s="312" t="s">
        <v>1852</v>
      </c>
      <c r="HMN681" s="319">
        <v>7.13</v>
      </c>
      <c r="HMO681" s="319"/>
      <c r="HMP681" s="319"/>
      <c r="HMQ681" s="319"/>
      <c r="HMR681" s="17"/>
      <c r="HMS681" s="144"/>
      <c r="HMT681" s="15"/>
      <c r="HMU681" s="319"/>
      <c r="HMV681" s="118"/>
      <c r="HMW681" s="81"/>
      <c r="HMX681" s="118"/>
      <c r="HMY681" s="283"/>
      <c r="HMZ681" s="155"/>
      <c r="HNA681" s="321" t="s">
        <v>1853</v>
      </c>
      <c r="HNB681" s="70" t="s">
        <v>1206</v>
      </c>
      <c r="HNC681" s="312" t="s">
        <v>1852</v>
      </c>
      <c r="HND681" s="319">
        <v>7.13</v>
      </c>
      <c r="HNE681" s="319"/>
      <c r="HNF681" s="319"/>
      <c r="HNG681" s="319"/>
      <c r="HNH681" s="17"/>
      <c r="HNI681" s="144"/>
      <c r="HNJ681" s="15"/>
      <c r="HNK681" s="319"/>
      <c r="HNL681" s="118"/>
      <c r="HNM681" s="81"/>
      <c r="HNN681" s="118"/>
      <c r="HNO681" s="283"/>
      <c r="HNP681" s="155"/>
      <c r="HNQ681" s="321" t="s">
        <v>1853</v>
      </c>
      <c r="HNR681" s="70" t="s">
        <v>1206</v>
      </c>
      <c r="HNS681" s="312" t="s">
        <v>1852</v>
      </c>
      <c r="HNT681" s="319">
        <v>7.13</v>
      </c>
      <c r="HNU681" s="319"/>
      <c r="HNV681" s="319"/>
      <c r="HNW681" s="319"/>
      <c r="HNX681" s="17"/>
      <c r="HNY681" s="144"/>
      <c r="HNZ681" s="15"/>
      <c r="HOA681" s="319"/>
      <c r="HOB681" s="118"/>
      <c r="HOC681" s="81"/>
      <c r="HOD681" s="118"/>
      <c r="HOE681" s="283"/>
      <c r="HOF681" s="155"/>
      <c r="HOG681" s="321" t="s">
        <v>1853</v>
      </c>
      <c r="HOH681" s="70" t="s">
        <v>1206</v>
      </c>
      <c r="HOI681" s="312" t="s">
        <v>1852</v>
      </c>
      <c r="HOJ681" s="319">
        <v>7.13</v>
      </c>
      <c r="HOK681" s="319"/>
      <c r="HOL681" s="319"/>
      <c r="HOM681" s="319"/>
      <c r="HON681" s="17"/>
      <c r="HOO681" s="144"/>
      <c r="HOP681" s="15"/>
      <c r="HOQ681" s="319"/>
      <c r="HOR681" s="118"/>
      <c r="HOS681" s="81"/>
      <c r="HOT681" s="118"/>
      <c r="HOU681" s="283"/>
      <c r="HOV681" s="155"/>
      <c r="HOW681" s="321" t="s">
        <v>1853</v>
      </c>
      <c r="HOX681" s="70" t="s">
        <v>1206</v>
      </c>
      <c r="HOY681" s="312" t="s">
        <v>1852</v>
      </c>
      <c r="HOZ681" s="319">
        <v>7.13</v>
      </c>
      <c r="HPA681" s="319"/>
      <c r="HPB681" s="319"/>
      <c r="HPC681" s="319"/>
      <c r="HPD681" s="17"/>
      <c r="HPE681" s="144"/>
      <c r="HPF681" s="15"/>
      <c r="HPG681" s="319"/>
      <c r="HPH681" s="118"/>
      <c r="HPI681" s="81"/>
      <c r="HPJ681" s="118"/>
      <c r="HPK681" s="283"/>
      <c r="HPL681" s="155"/>
      <c r="HPM681" s="321" t="s">
        <v>1853</v>
      </c>
      <c r="HPN681" s="70" t="s">
        <v>1206</v>
      </c>
      <c r="HPO681" s="312" t="s">
        <v>1852</v>
      </c>
      <c r="HPP681" s="319">
        <v>7.13</v>
      </c>
      <c r="HPQ681" s="319"/>
      <c r="HPR681" s="319"/>
      <c r="HPS681" s="319"/>
      <c r="HPT681" s="17"/>
      <c r="HPU681" s="144"/>
      <c r="HPV681" s="15"/>
      <c r="HPW681" s="319"/>
      <c r="HPX681" s="118"/>
      <c r="HPY681" s="81"/>
      <c r="HPZ681" s="118"/>
      <c r="HQA681" s="283"/>
      <c r="HQB681" s="155"/>
      <c r="HQC681" s="321" t="s">
        <v>1853</v>
      </c>
      <c r="HQD681" s="70" t="s">
        <v>1206</v>
      </c>
      <c r="HQE681" s="312" t="s">
        <v>1852</v>
      </c>
      <c r="HQF681" s="319">
        <v>7.13</v>
      </c>
      <c r="HQG681" s="319"/>
      <c r="HQH681" s="319"/>
      <c r="HQI681" s="319"/>
      <c r="HQJ681" s="17"/>
      <c r="HQK681" s="144"/>
      <c r="HQL681" s="15"/>
      <c r="HQM681" s="319"/>
      <c r="HQN681" s="118"/>
      <c r="HQO681" s="81"/>
      <c r="HQP681" s="118"/>
      <c r="HQQ681" s="283"/>
      <c r="HQR681" s="155"/>
      <c r="HQS681" s="321" t="s">
        <v>1853</v>
      </c>
      <c r="HQT681" s="70" t="s">
        <v>1206</v>
      </c>
      <c r="HQU681" s="312" t="s">
        <v>1852</v>
      </c>
      <c r="HQV681" s="319">
        <v>7.13</v>
      </c>
      <c r="HQW681" s="319"/>
      <c r="HQX681" s="319"/>
      <c r="HQY681" s="319"/>
      <c r="HQZ681" s="17"/>
      <c r="HRA681" s="144"/>
      <c r="HRB681" s="15"/>
      <c r="HRC681" s="319"/>
      <c r="HRD681" s="118"/>
      <c r="HRE681" s="81"/>
      <c r="HRF681" s="118"/>
      <c r="HRG681" s="283"/>
      <c r="HRH681" s="155"/>
      <c r="HRI681" s="321" t="s">
        <v>1853</v>
      </c>
      <c r="HRJ681" s="70" t="s">
        <v>1206</v>
      </c>
      <c r="HRK681" s="312" t="s">
        <v>1852</v>
      </c>
      <c r="HRL681" s="319">
        <v>7.13</v>
      </c>
      <c r="HRM681" s="319"/>
      <c r="HRN681" s="319"/>
      <c r="HRO681" s="319"/>
      <c r="HRP681" s="17"/>
      <c r="HRQ681" s="144"/>
      <c r="HRR681" s="15"/>
      <c r="HRS681" s="319"/>
      <c r="HRT681" s="118"/>
      <c r="HRU681" s="81"/>
      <c r="HRV681" s="118"/>
      <c r="HRW681" s="283"/>
      <c r="HRX681" s="155"/>
      <c r="HRY681" s="321" t="s">
        <v>1853</v>
      </c>
      <c r="HRZ681" s="70" t="s">
        <v>1206</v>
      </c>
      <c r="HSA681" s="312" t="s">
        <v>1852</v>
      </c>
      <c r="HSB681" s="319">
        <v>7.13</v>
      </c>
      <c r="HSC681" s="319"/>
      <c r="HSD681" s="319"/>
      <c r="HSE681" s="319"/>
      <c r="HSF681" s="17"/>
      <c r="HSG681" s="144"/>
      <c r="HSH681" s="15"/>
      <c r="HSI681" s="319"/>
      <c r="HSJ681" s="118"/>
      <c r="HSK681" s="81"/>
      <c r="HSL681" s="118"/>
      <c r="HSM681" s="283"/>
      <c r="HSN681" s="155"/>
      <c r="HSO681" s="321" t="s">
        <v>1853</v>
      </c>
      <c r="HSP681" s="70" t="s">
        <v>1206</v>
      </c>
      <c r="HSQ681" s="312" t="s">
        <v>1852</v>
      </c>
      <c r="HSR681" s="319">
        <v>7.13</v>
      </c>
      <c r="HSS681" s="319"/>
      <c r="HST681" s="319"/>
      <c r="HSU681" s="319"/>
      <c r="HSV681" s="17"/>
      <c r="HSW681" s="144"/>
      <c r="HSX681" s="15"/>
      <c r="HSY681" s="319"/>
      <c r="HSZ681" s="118"/>
      <c r="HTA681" s="81"/>
      <c r="HTB681" s="118"/>
      <c r="HTC681" s="283"/>
      <c r="HTD681" s="155"/>
      <c r="HTE681" s="321" t="s">
        <v>1853</v>
      </c>
      <c r="HTF681" s="70" t="s">
        <v>1206</v>
      </c>
      <c r="HTG681" s="312" t="s">
        <v>1852</v>
      </c>
      <c r="HTH681" s="319">
        <v>7.13</v>
      </c>
      <c r="HTI681" s="319"/>
      <c r="HTJ681" s="319"/>
      <c r="HTK681" s="319"/>
      <c r="HTL681" s="17"/>
      <c r="HTM681" s="144"/>
      <c r="HTN681" s="15"/>
      <c r="HTO681" s="319"/>
      <c r="HTP681" s="118"/>
      <c r="HTQ681" s="81"/>
      <c r="HTR681" s="118"/>
      <c r="HTS681" s="283"/>
      <c r="HTT681" s="155"/>
      <c r="HTU681" s="321" t="s">
        <v>1853</v>
      </c>
      <c r="HTV681" s="70" t="s">
        <v>1206</v>
      </c>
      <c r="HTW681" s="312" t="s">
        <v>1852</v>
      </c>
      <c r="HTX681" s="319">
        <v>7.13</v>
      </c>
      <c r="HTY681" s="319"/>
      <c r="HTZ681" s="319"/>
      <c r="HUA681" s="319"/>
      <c r="HUB681" s="17"/>
      <c r="HUC681" s="144"/>
      <c r="HUD681" s="15"/>
      <c r="HUE681" s="319"/>
      <c r="HUF681" s="118"/>
      <c r="HUG681" s="81"/>
      <c r="HUH681" s="118"/>
      <c r="HUI681" s="283"/>
      <c r="HUJ681" s="155"/>
      <c r="HUK681" s="321" t="s">
        <v>1853</v>
      </c>
      <c r="HUL681" s="70" t="s">
        <v>1206</v>
      </c>
      <c r="HUM681" s="312" t="s">
        <v>1852</v>
      </c>
      <c r="HUN681" s="319">
        <v>7.13</v>
      </c>
      <c r="HUO681" s="319"/>
      <c r="HUP681" s="319"/>
      <c r="HUQ681" s="319"/>
      <c r="HUR681" s="17"/>
      <c r="HUS681" s="144"/>
      <c r="HUT681" s="15"/>
      <c r="HUU681" s="319"/>
      <c r="HUV681" s="118"/>
      <c r="HUW681" s="81"/>
      <c r="HUX681" s="118"/>
      <c r="HUY681" s="283"/>
      <c r="HUZ681" s="155"/>
      <c r="HVA681" s="321" t="s">
        <v>1853</v>
      </c>
      <c r="HVB681" s="70" t="s">
        <v>1206</v>
      </c>
      <c r="HVC681" s="312" t="s">
        <v>1852</v>
      </c>
      <c r="HVD681" s="319">
        <v>7.13</v>
      </c>
      <c r="HVE681" s="319"/>
      <c r="HVF681" s="319"/>
      <c r="HVG681" s="319"/>
      <c r="HVH681" s="17"/>
      <c r="HVI681" s="144"/>
      <c r="HVJ681" s="15"/>
      <c r="HVK681" s="319"/>
      <c r="HVL681" s="118"/>
      <c r="HVM681" s="81"/>
      <c r="HVN681" s="118"/>
      <c r="HVO681" s="283"/>
      <c r="HVP681" s="155"/>
      <c r="HVQ681" s="321" t="s">
        <v>1853</v>
      </c>
      <c r="HVR681" s="70" t="s">
        <v>1206</v>
      </c>
      <c r="HVS681" s="312" t="s">
        <v>1852</v>
      </c>
      <c r="HVT681" s="319">
        <v>7.13</v>
      </c>
      <c r="HVU681" s="319"/>
      <c r="HVV681" s="319"/>
      <c r="HVW681" s="319"/>
      <c r="HVX681" s="17"/>
      <c r="HVY681" s="144"/>
      <c r="HVZ681" s="15"/>
      <c r="HWA681" s="319"/>
      <c r="HWB681" s="118"/>
      <c r="HWC681" s="81"/>
      <c r="HWD681" s="118"/>
      <c r="HWE681" s="283"/>
      <c r="HWF681" s="155"/>
      <c r="HWG681" s="321" t="s">
        <v>1853</v>
      </c>
      <c r="HWH681" s="70" t="s">
        <v>1206</v>
      </c>
      <c r="HWI681" s="312" t="s">
        <v>1852</v>
      </c>
      <c r="HWJ681" s="319">
        <v>7.13</v>
      </c>
      <c r="HWK681" s="319"/>
      <c r="HWL681" s="319"/>
      <c r="HWM681" s="319"/>
      <c r="HWN681" s="17"/>
      <c r="HWO681" s="144"/>
      <c r="HWP681" s="15"/>
      <c r="HWQ681" s="319"/>
      <c r="HWR681" s="118"/>
      <c r="HWS681" s="81"/>
      <c r="HWT681" s="118"/>
      <c r="HWU681" s="283"/>
      <c r="HWV681" s="155"/>
      <c r="HWW681" s="321" t="s">
        <v>1853</v>
      </c>
      <c r="HWX681" s="70" t="s">
        <v>1206</v>
      </c>
      <c r="HWY681" s="312" t="s">
        <v>1852</v>
      </c>
      <c r="HWZ681" s="319">
        <v>7.13</v>
      </c>
      <c r="HXA681" s="319"/>
      <c r="HXB681" s="319"/>
      <c r="HXC681" s="319"/>
      <c r="HXD681" s="17"/>
      <c r="HXE681" s="144"/>
      <c r="HXF681" s="15"/>
      <c r="HXG681" s="319"/>
      <c r="HXH681" s="118"/>
      <c r="HXI681" s="81"/>
      <c r="HXJ681" s="118"/>
      <c r="HXK681" s="283"/>
      <c r="HXL681" s="155"/>
      <c r="HXM681" s="321" t="s">
        <v>1853</v>
      </c>
      <c r="HXN681" s="70" t="s">
        <v>1206</v>
      </c>
      <c r="HXO681" s="312" t="s">
        <v>1852</v>
      </c>
      <c r="HXP681" s="319">
        <v>7.13</v>
      </c>
      <c r="HXQ681" s="319"/>
      <c r="HXR681" s="319"/>
      <c r="HXS681" s="319"/>
      <c r="HXT681" s="17"/>
      <c r="HXU681" s="144"/>
      <c r="HXV681" s="15"/>
      <c r="HXW681" s="319"/>
      <c r="HXX681" s="118"/>
      <c r="HXY681" s="81"/>
      <c r="HXZ681" s="118"/>
      <c r="HYA681" s="283"/>
      <c r="HYB681" s="155"/>
      <c r="HYC681" s="321" t="s">
        <v>1853</v>
      </c>
      <c r="HYD681" s="70" t="s">
        <v>1206</v>
      </c>
      <c r="HYE681" s="312" t="s">
        <v>1852</v>
      </c>
      <c r="HYF681" s="319">
        <v>7.13</v>
      </c>
      <c r="HYG681" s="319"/>
      <c r="HYH681" s="319"/>
      <c r="HYI681" s="319"/>
      <c r="HYJ681" s="17"/>
      <c r="HYK681" s="144"/>
      <c r="HYL681" s="15"/>
      <c r="HYM681" s="319"/>
      <c r="HYN681" s="118"/>
      <c r="HYO681" s="81"/>
      <c r="HYP681" s="118"/>
      <c r="HYQ681" s="283"/>
      <c r="HYR681" s="155"/>
      <c r="HYS681" s="321" t="s">
        <v>1853</v>
      </c>
      <c r="HYT681" s="70" t="s">
        <v>1206</v>
      </c>
      <c r="HYU681" s="312" t="s">
        <v>1852</v>
      </c>
      <c r="HYV681" s="319">
        <v>7.13</v>
      </c>
      <c r="HYW681" s="319"/>
      <c r="HYX681" s="319"/>
      <c r="HYY681" s="319"/>
      <c r="HYZ681" s="17"/>
      <c r="HZA681" s="144"/>
      <c r="HZB681" s="15"/>
      <c r="HZC681" s="319"/>
      <c r="HZD681" s="118"/>
      <c r="HZE681" s="81"/>
      <c r="HZF681" s="118"/>
      <c r="HZG681" s="283"/>
      <c r="HZH681" s="155"/>
      <c r="HZI681" s="321" t="s">
        <v>1853</v>
      </c>
      <c r="HZJ681" s="70" t="s">
        <v>1206</v>
      </c>
      <c r="HZK681" s="312" t="s">
        <v>1852</v>
      </c>
      <c r="HZL681" s="319">
        <v>7.13</v>
      </c>
      <c r="HZM681" s="319"/>
      <c r="HZN681" s="319"/>
      <c r="HZO681" s="319"/>
      <c r="HZP681" s="17"/>
      <c r="HZQ681" s="144"/>
      <c r="HZR681" s="15"/>
      <c r="HZS681" s="319"/>
      <c r="HZT681" s="118"/>
      <c r="HZU681" s="81"/>
      <c r="HZV681" s="118"/>
      <c r="HZW681" s="283"/>
      <c r="HZX681" s="155"/>
      <c r="HZY681" s="321" t="s">
        <v>1853</v>
      </c>
      <c r="HZZ681" s="70" t="s">
        <v>1206</v>
      </c>
      <c r="IAA681" s="312" t="s">
        <v>1852</v>
      </c>
      <c r="IAB681" s="319">
        <v>7.13</v>
      </c>
      <c r="IAC681" s="319"/>
      <c r="IAD681" s="319"/>
      <c r="IAE681" s="319"/>
      <c r="IAF681" s="17"/>
      <c r="IAG681" s="144"/>
      <c r="IAH681" s="15"/>
      <c r="IAI681" s="319"/>
      <c r="IAJ681" s="118"/>
      <c r="IAK681" s="81"/>
      <c r="IAL681" s="118"/>
      <c r="IAM681" s="283"/>
      <c r="IAN681" s="155"/>
      <c r="IAO681" s="321" t="s">
        <v>1853</v>
      </c>
      <c r="IAP681" s="70" t="s">
        <v>1206</v>
      </c>
      <c r="IAQ681" s="312" t="s">
        <v>1852</v>
      </c>
      <c r="IAR681" s="319">
        <v>7.13</v>
      </c>
      <c r="IAS681" s="319"/>
      <c r="IAT681" s="319"/>
      <c r="IAU681" s="319"/>
      <c r="IAV681" s="17"/>
      <c r="IAW681" s="144"/>
      <c r="IAX681" s="15"/>
      <c r="IAY681" s="319"/>
      <c r="IAZ681" s="118"/>
      <c r="IBA681" s="81"/>
      <c r="IBB681" s="118"/>
      <c r="IBC681" s="283"/>
      <c r="IBD681" s="155"/>
      <c r="IBE681" s="321" t="s">
        <v>1853</v>
      </c>
      <c r="IBF681" s="70" t="s">
        <v>1206</v>
      </c>
      <c r="IBG681" s="312" t="s">
        <v>1852</v>
      </c>
      <c r="IBH681" s="319">
        <v>7.13</v>
      </c>
      <c r="IBI681" s="319"/>
      <c r="IBJ681" s="319"/>
      <c r="IBK681" s="319"/>
      <c r="IBL681" s="17"/>
      <c r="IBM681" s="144"/>
      <c r="IBN681" s="15"/>
      <c r="IBO681" s="319"/>
      <c r="IBP681" s="118"/>
      <c r="IBQ681" s="81"/>
      <c r="IBR681" s="118"/>
      <c r="IBS681" s="283"/>
      <c r="IBT681" s="155"/>
      <c r="IBU681" s="321" t="s">
        <v>1853</v>
      </c>
      <c r="IBV681" s="70" t="s">
        <v>1206</v>
      </c>
      <c r="IBW681" s="312" t="s">
        <v>1852</v>
      </c>
      <c r="IBX681" s="319">
        <v>7.13</v>
      </c>
      <c r="IBY681" s="319"/>
      <c r="IBZ681" s="319"/>
      <c r="ICA681" s="319"/>
      <c r="ICB681" s="17"/>
      <c r="ICC681" s="144"/>
      <c r="ICD681" s="15"/>
      <c r="ICE681" s="319"/>
      <c r="ICF681" s="118"/>
      <c r="ICG681" s="81"/>
      <c r="ICH681" s="118"/>
      <c r="ICI681" s="283"/>
      <c r="ICJ681" s="155"/>
      <c r="ICK681" s="321" t="s">
        <v>1853</v>
      </c>
      <c r="ICL681" s="70" t="s">
        <v>1206</v>
      </c>
      <c r="ICM681" s="312" t="s">
        <v>1852</v>
      </c>
      <c r="ICN681" s="319">
        <v>7.13</v>
      </c>
      <c r="ICO681" s="319"/>
      <c r="ICP681" s="319"/>
      <c r="ICQ681" s="319"/>
      <c r="ICR681" s="17"/>
      <c r="ICS681" s="144"/>
      <c r="ICT681" s="15"/>
      <c r="ICU681" s="319"/>
      <c r="ICV681" s="118"/>
      <c r="ICW681" s="81"/>
      <c r="ICX681" s="118"/>
      <c r="ICY681" s="283"/>
      <c r="ICZ681" s="155"/>
      <c r="IDA681" s="321" t="s">
        <v>1853</v>
      </c>
      <c r="IDB681" s="70" t="s">
        <v>1206</v>
      </c>
      <c r="IDC681" s="312" t="s">
        <v>1852</v>
      </c>
      <c r="IDD681" s="319">
        <v>7.13</v>
      </c>
      <c r="IDE681" s="319"/>
      <c r="IDF681" s="319"/>
      <c r="IDG681" s="319"/>
      <c r="IDH681" s="17"/>
      <c r="IDI681" s="144"/>
      <c r="IDJ681" s="15"/>
      <c r="IDK681" s="319"/>
      <c r="IDL681" s="118"/>
      <c r="IDM681" s="81"/>
      <c r="IDN681" s="118"/>
      <c r="IDO681" s="283"/>
      <c r="IDP681" s="155"/>
      <c r="IDQ681" s="321" t="s">
        <v>1853</v>
      </c>
      <c r="IDR681" s="70" t="s">
        <v>1206</v>
      </c>
      <c r="IDS681" s="312" t="s">
        <v>1852</v>
      </c>
      <c r="IDT681" s="319">
        <v>7.13</v>
      </c>
      <c r="IDU681" s="319"/>
      <c r="IDV681" s="319"/>
      <c r="IDW681" s="319"/>
      <c r="IDX681" s="17"/>
      <c r="IDY681" s="144"/>
      <c r="IDZ681" s="15"/>
      <c r="IEA681" s="319"/>
      <c r="IEB681" s="118"/>
      <c r="IEC681" s="81"/>
      <c r="IED681" s="118"/>
      <c r="IEE681" s="283"/>
      <c r="IEF681" s="155"/>
      <c r="IEG681" s="321" t="s">
        <v>1853</v>
      </c>
      <c r="IEH681" s="70" t="s">
        <v>1206</v>
      </c>
      <c r="IEI681" s="312" t="s">
        <v>1852</v>
      </c>
      <c r="IEJ681" s="319">
        <v>7.13</v>
      </c>
      <c r="IEK681" s="319"/>
      <c r="IEL681" s="319"/>
      <c r="IEM681" s="319"/>
      <c r="IEN681" s="17"/>
      <c r="IEO681" s="144"/>
      <c r="IEP681" s="15"/>
      <c r="IEQ681" s="319"/>
      <c r="IER681" s="118"/>
      <c r="IES681" s="81"/>
      <c r="IET681" s="118"/>
      <c r="IEU681" s="283"/>
      <c r="IEV681" s="155"/>
      <c r="IEW681" s="321" t="s">
        <v>1853</v>
      </c>
      <c r="IEX681" s="70" t="s">
        <v>1206</v>
      </c>
      <c r="IEY681" s="312" t="s">
        <v>1852</v>
      </c>
      <c r="IEZ681" s="319">
        <v>7.13</v>
      </c>
      <c r="IFA681" s="319"/>
      <c r="IFB681" s="319"/>
      <c r="IFC681" s="319"/>
      <c r="IFD681" s="17"/>
      <c r="IFE681" s="144"/>
      <c r="IFF681" s="15"/>
      <c r="IFG681" s="319"/>
      <c r="IFH681" s="118"/>
      <c r="IFI681" s="81"/>
      <c r="IFJ681" s="118"/>
      <c r="IFK681" s="283"/>
      <c r="IFL681" s="155"/>
      <c r="IFM681" s="321" t="s">
        <v>1853</v>
      </c>
      <c r="IFN681" s="70" t="s">
        <v>1206</v>
      </c>
      <c r="IFO681" s="312" t="s">
        <v>1852</v>
      </c>
      <c r="IFP681" s="319">
        <v>7.13</v>
      </c>
      <c r="IFQ681" s="319"/>
      <c r="IFR681" s="319"/>
      <c r="IFS681" s="319"/>
      <c r="IFT681" s="17"/>
      <c r="IFU681" s="144"/>
      <c r="IFV681" s="15"/>
      <c r="IFW681" s="319"/>
      <c r="IFX681" s="118"/>
      <c r="IFY681" s="81"/>
      <c r="IFZ681" s="118"/>
      <c r="IGA681" s="283"/>
      <c r="IGB681" s="155"/>
      <c r="IGC681" s="321" t="s">
        <v>1853</v>
      </c>
      <c r="IGD681" s="70" t="s">
        <v>1206</v>
      </c>
      <c r="IGE681" s="312" t="s">
        <v>1852</v>
      </c>
      <c r="IGF681" s="319">
        <v>7.13</v>
      </c>
      <c r="IGG681" s="319"/>
      <c r="IGH681" s="319"/>
      <c r="IGI681" s="319"/>
      <c r="IGJ681" s="17"/>
      <c r="IGK681" s="144"/>
      <c r="IGL681" s="15"/>
      <c r="IGM681" s="319"/>
      <c r="IGN681" s="118"/>
      <c r="IGO681" s="81"/>
      <c r="IGP681" s="118"/>
      <c r="IGQ681" s="283"/>
      <c r="IGR681" s="155"/>
      <c r="IGS681" s="321" t="s">
        <v>1853</v>
      </c>
      <c r="IGT681" s="70" t="s">
        <v>1206</v>
      </c>
      <c r="IGU681" s="312" t="s">
        <v>1852</v>
      </c>
      <c r="IGV681" s="319">
        <v>7.13</v>
      </c>
      <c r="IGW681" s="319"/>
      <c r="IGX681" s="319"/>
      <c r="IGY681" s="319"/>
      <c r="IGZ681" s="17"/>
      <c r="IHA681" s="144"/>
      <c r="IHB681" s="15"/>
      <c r="IHC681" s="319"/>
      <c r="IHD681" s="118"/>
      <c r="IHE681" s="81"/>
      <c r="IHF681" s="118"/>
      <c r="IHG681" s="283"/>
      <c r="IHH681" s="155"/>
      <c r="IHI681" s="321" t="s">
        <v>1853</v>
      </c>
      <c r="IHJ681" s="70" t="s">
        <v>1206</v>
      </c>
      <c r="IHK681" s="312" t="s">
        <v>1852</v>
      </c>
      <c r="IHL681" s="319">
        <v>7.13</v>
      </c>
      <c r="IHM681" s="319"/>
      <c r="IHN681" s="319"/>
      <c r="IHO681" s="319"/>
      <c r="IHP681" s="17"/>
      <c r="IHQ681" s="144"/>
      <c r="IHR681" s="15"/>
      <c r="IHS681" s="319"/>
      <c r="IHT681" s="118"/>
      <c r="IHU681" s="81"/>
      <c r="IHV681" s="118"/>
      <c r="IHW681" s="283"/>
      <c r="IHX681" s="155"/>
      <c r="IHY681" s="321" t="s">
        <v>1853</v>
      </c>
      <c r="IHZ681" s="70" t="s">
        <v>1206</v>
      </c>
      <c r="IIA681" s="312" t="s">
        <v>1852</v>
      </c>
      <c r="IIB681" s="319">
        <v>7.13</v>
      </c>
      <c r="IIC681" s="319"/>
      <c r="IID681" s="319"/>
      <c r="IIE681" s="319"/>
      <c r="IIF681" s="17"/>
      <c r="IIG681" s="144"/>
      <c r="IIH681" s="15"/>
      <c r="III681" s="319"/>
      <c r="IIJ681" s="118"/>
      <c r="IIK681" s="81"/>
      <c r="IIL681" s="118"/>
      <c r="IIM681" s="283"/>
      <c r="IIN681" s="155"/>
      <c r="IIO681" s="321" t="s">
        <v>1853</v>
      </c>
      <c r="IIP681" s="70" t="s">
        <v>1206</v>
      </c>
      <c r="IIQ681" s="312" t="s">
        <v>1852</v>
      </c>
      <c r="IIR681" s="319">
        <v>7.13</v>
      </c>
      <c r="IIS681" s="319"/>
      <c r="IIT681" s="319"/>
      <c r="IIU681" s="319"/>
      <c r="IIV681" s="17"/>
      <c r="IIW681" s="144"/>
      <c r="IIX681" s="15"/>
      <c r="IIY681" s="319"/>
      <c r="IIZ681" s="118"/>
      <c r="IJA681" s="81"/>
      <c r="IJB681" s="118"/>
      <c r="IJC681" s="283"/>
      <c r="IJD681" s="155"/>
      <c r="IJE681" s="321" t="s">
        <v>1853</v>
      </c>
      <c r="IJF681" s="70" t="s">
        <v>1206</v>
      </c>
      <c r="IJG681" s="312" t="s">
        <v>1852</v>
      </c>
      <c r="IJH681" s="319">
        <v>7.13</v>
      </c>
      <c r="IJI681" s="319"/>
      <c r="IJJ681" s="319"/>
      <c r="IJK681" s="319"/>
      <c r="IJL681" s="17"/>
      <c r="IJM681" s="144"/>
      <c r="IJN681" s="15"/>
      <c r="IJO681" s="319"/>
      <c r="IJP681" s="118"/>
      <c r="IJQ681" s="81"/>
      <c r="IJR681" s="118"/>
      <c r="IJS681" s="283"/>
      <c r="IJT681" s="155"/>
      <c r="IJU681" s="321" t="s">
        <v>1853</v>
      </c>
      <c r="IJV681" s="70" t="s">
        <v>1206</v>
      </c>
      <c r="IJW681" s="312" t="s">
        <v>1852</v>
      </c>
      <c r="IJX681" s="319">
        <v>7.13</v>
      </c>
      <c r="IJY681" s="319"/>
      <c r="IJZ681" s="319"/>
      <c r="IKA681" s="319"/>
      <c r="IKB681" s="17"/>
      <c r="IKC681" s="144"/>
      <c r="IKD681" s="15"/>
      <c r="IKE681" s="319"/>
      <c r="IKF681" s="118"/>
      <c r="IKG681" s="81"/>
      <c r="IKH681" s="118"/>
      <c r="IKI681" s="283"/>
      <c r="IKJ681" s="155"/>
      <c r="IKK681" s="321" t="s">
        <v>1853</v>
      </c>
      <c r="IKL681" s="70" t="s">
        <v>1206</v>
      </c>
      <c r="IKM681" s="312" t="s">
        <v>1852</v>
      </c>
      <c r="IKN681" s="319">
        <v>7.13</v>
      </c>
      <c r="IKO681" s="319"/>
      <c r="IKP681" s="319"/>
      <c r="IKQ681" s="319"/>
      <c r="IKR681" s="17"/>
      <c r="IKS681" s="144"/>
      <c r="IKT681" s="15"/>
      <c r="IKU681" s="319"/>
      <c r="IKV681" s="118"/>
      <c r="IKW681" s="81"/>
      <c r="IKX681" s="118"/>
      <c r="IKY681" s="283"/>
      <c r="IKZ681" s="155"/>
      <c r="ILA681" s="321" t="s">
        <v>1853</v>
      </c>
      <c r="ILB681" s="70" t="s">
        <v>1206</v>
      </c>
      <c r="ILC681" s="312" t="s">
        <v>1852</v>
      </c>
      <c r="ILD681" s="319">
        <v>7.13</v>
      </c>
      <c r="ILE681" s="319"/>
      <c r="ILF681" s="319"/>
      <c r="ILG681" s="319"/>
      <c r="ILH681" s="17"/>
      <c r="ILI681" s="144"/>
      <c r="ILJ681" s="15"/>
      <c r="ILK681" s="319"/>
      <c r="ILL681" s="118"/>
      <c r="ILM681" s="81"/>
      <c r="ILN681" s="118"/>
      <c r="ILO681" s="283"/>
      <c r="ILP681" s="155"/>
      <c r="ILQ681" s="321" t="s">
        <v>1853</v>
      </c>
      <c r="ILR681" s="70" t="s">
        <v>1206</v>
      </c>
      <c r="ILS681" s="312" t="s">
        <v>1852</v>
      </c>
      <c r="ILT681" s="319">
        <v>7.13</v>
      </c>
      <c r="ILU681" s="319"/>
      <c r="ILV681" s="319"/>
      <c r="ILW681" s="319"/>
      <c r="ILX681" s="17"/>
      <c r="ILY681" s="144"/>
      <c r="ILZ681" s="15"/>
      <c r="IMA681" s="319"/>
      <c r="IMB681" s="118"/>
      <c r="IMC681" s="81"/>
      <c r="IMD681" s="118"/>
      <c r="IME681" s="283"/>
      <c r="IMF681" s="155"/>
      <c r="IMG681" s="321" t="s">
        <v>1853</v>
      </c>
      <c r="IMH681" s="70" t="s">
        <v>1206</v>
      </c>
      <c r="IMI681" s="312" t="s">
        <v>1852</v>
      </c>
      <c r="IMJ681" s="319">
        <v>7.13</v>
      </c>
      <c r="IMK681" s="319"/>
      <c r="IML681" s="319"/>
      <c r="IMM681" s="319"/>
      <c r="IMN681" s="17"/>
      <c r="IMO681" s="144"/>
      <c r="IMP681" s="15"/>
      <c r="IMQ681" s="319"/>
      <c r="IMR681" s="118"/>
      <c r="IMS681" s="81"/>
      <c r="IMT681" s="118"/>
      <c r="IMU681" s="283"/>
      <c r="IMV681" s="155"/>
      <c r="IMW681" s="321" t="s">
        <v>1853</v>
      </c>
      <c r="IMX681" s="70" t="s">
        <v>1206</v>
      </c>
      <c r="IMY681" s="312" t="s">
        <v>1852</v>
      </c>
      <c r="IMZ681" s="319">
        <v>7.13</v>
      </c>
      <c r="INA681" s="319"/>
      <c r="INB681" s="319"/>
      <c r="INC681" s="319"/>
      <c r="IND681" s="17"/>
      <c r="INE681" s="144"/>
      <c r="INF681" s="15"/>
      <c r="ING681" s="319"/>
      <c r="INH681" s="118"/>
      <c r="INI681" s="81"/>
      <c r="INJ681" s="118"/>
      <c r="INK681" s="283"/>
      <c r="INL681" s="155"/>
      <c r="INM681" s="321" t="s">
        <v>1853</v>
      </c>
      <c r="INN681" s="70" t="s">
        <v>1206</v>
      </c>
      <c r="INO681" s="312" t="s">
        <v>1852</v>
      </c>
      <c r="INP681" s="319">
        <v>7.13</v>
      </c>
      <c r="INQ681" s="319"/>
      <c r="INR681" s="319"/>
      <c r="INS681" s="319"/>
      <c r="INT681" s="17"/>
      <c r="INU681" s="144"/>
      <c r="INV681" s="15"/>
      <c r="INW681" s="319"/>
      <c r="INX681" s="118"/>
      <c r="INY681" s="81"/>
      <c r="INZ681" s="118"/>
      <c r="IOA681" s="283"/>
      <c r="IOB681" s="155"/>
      <c r="IOC681" s="321" t="s">
        <v>1853</v>
      </c>
      <c r="IOD681" s="70" t="s">
        <v>1206</v>
      </c>
      <c r="IOE681" s="312" t="s">
        <v>1852</v>
      </c>
      <c r="IOF681" s="319">
        <v>7.13</v>
      </c>
      <c r="IOG681" s="319"/>
      <c r="IOH681" s="319"/>
      <c r="IOI681" s="319"/>
      <c r="IOJ681" s="17"/>
      <c r="IOK681" s="144"/>
      <c r="IOL681" s="15"/>
      <c r="IOM681" s="319"/>
      <c r="ION681" s="118"/>
      <c r="IOO681" s="81"/>
      <c r="IOP681" s="118"/>
      <c r="IOQ681" s="283"/>
      <c r="IOR681" s="155"/>
      <c r="IOS681" s="321" t="s">
        <v>1853</v>
      </c>
      <c r="IOT681" s="70" t="s">
        <v>1206</v>
      </c>
      <c r="IOU681" s="312" t="s">
        <v>1852</v>
      </c>
      <c r="IOV681" s="319">
        <v>7.13</v>
      </c>
      <c r="IOW681" s="319"/>
      <c r="IOX681" s="319"/>
      <c r="IOY681" s="319"/>
      <c r="IOZ681" s="17"/>
      <c r="IPA681" s="144"/>
      <c r="IPB681" s="15"/>
      <c r="IPC681" s="319"/>
      <c r="IPD681" s="118"/>
      <c r="IPE681" s="81"/>
      <c r="IPF681" s="118"/>
      <c r="IPG681" s="283"/>
      <c r="IPH681" s="155"/>
      <c r="IPI681" s="321" t="s">
        <v>1853</v>
      </c>
      <c r="IPJ681" s="70" t="s">
        <v>1206</v>
      </c>
      <c r="IPK681" s="312" t="s">
        <v>1852</v>
      </c>
      <c r="IPL681" s="319">
        <v>7.13</v>
      </c>
      <c r="IPM681" s="319"/>
      <c r="IPN681" s="319"/>
      <c r="IPO681" s="319"/>
      <c r="IPP681" s="17"/>
      <c r="IPQ681" s="144"/>
      <c r="IPR681" s="15"/>
      <c r="IPS681" s="319"/>
      <c r="IPT681" s="118"/>
      <c r="IPU681" s="81"/>
      <c r="IPV681" s="118"/>
      <c r="IPW681" s="283"/>
      <c r="IPX681" s="155"/>
      <c r="IPY681" s="321" t="s">
        <v>1853</v>
      </c>
      <c r="IPZ681" s="70" t="s">
        <v>1206</v>
      </c>
      <c r="IQA681" s="312" t="s">
        <v>1852</v>
      </c>
      <c r="IQB681" s="319">
        <v>7.13</v>
      </c>
      <c r="IQC681" s="319"/>
      <c r="IQD681" s="319"/>
      <c r="IQE681" s="319"/>
      <c r="IQF681" s="17"/>
      <c r="IQG681" s="144"/>
      <c r="IQH681" s="15"/>
      <c r="IQI681" s="319"/>
      <c r="IQJ681" s="118"/>
      <c r="IQK681" s="81"/>
      <c r="IQL681" s="118"/>
      <c r="IQM681" s="283"/>
      <c r="IQN681" s="155"/>
      <c r="IQO681" s="321" t="s">
        <v>1853</v>
      </c>
      <c r="IQP681" s="70" t="s">
        <v>1206</v>
      </c>
      <c r="IQQ681" s="312" t="s">
        <v>1852</v>
      </c>
      <c r="IQR681" s="319">
        <v>7.13</v>
      </c>
      <c r="IQS681" s="319"/>
      <c r="IQT681" s="319"/>
      <c r="IQU681" s="319"/>
      <c r="IQV681" s="17"/>
      <c r="IQW681" s="144"/>
      <c r="IQX681" s="15"/>
      <c r="IQY681" s="319"/>
      <c r="IQZ681" s="118"/>
      <c r="IRA681" s="81"/>
      <c r="IRB681" s="118"/>
      <c r="IRC681" s="283"/>
      <c r="IRD681" s="155"/>
      <c r="IRE681" s="321" t="s">
        <v>1853</v>
      </c>
      <c r="IRF681" s="70" t="s">
        <v>1206</v>
      </c>
      <c r="IRG681" s="312" t="s">
        <v>1852</v>
      </c>
      <c r="IRH681" s="319">
        <v>7.13</v>
      </c>
      <c r="IRI681" s="319"/>
      <c r="IRJ681" s="319"/>
      <c r="IRK681" s="319"/>
      <c r="IRL681" s="17"/>
      <c r="IRM681" s="144"/>
      <c r="IRN681" s="15"/>
      <c r="IRO681" s="319"/>
      <c r="IRP681" s="118"/>
      <c r="IRQ681" s="81"/>
      <c r="IRR681" s="118"/>
      <c r="IRS681" s="283"/>
      <c r="IRT681" s="155"/>
      <c r="IRU681" s="321" t="s">
        <v>1853</v>
      </c>
      <c r="IRV681" s="70" t="s">
        <v>1206</v>
      </c>
      <c r="IRW681" s="312" t="s">
        <v>1852</v>
      </c>
      <c r="IRX681" s="319">
        <v>7.13</v>
      </c>
      <c r="IRY681" s="319"/>
      <c r="IRZ681" s="319"/>
      <c r="ISA681" s="319"/>
      <c r="ISB681" s="17"/>
      <c r="ISC681" s="144"/>
      <c r="ISD681" s="15"/>
      <c r="ISE681" s="319"/>
      <c r="ISF681" s="118"/>
      <c r="ISG681" s="81"/>
      <c r="ISH681" s="118"/>
      <c r="ISI681" s="283"/>
      <c r="ISJ681" s="155"/>
      <c r="ISK681" s="321" t="s">
        <v>1853</v>
      </c>
      <c r="ISL681" s="70" t="s">
        <v>1206</v>
      </c>
      <c r="ISM681" s="312" t="s">
        <v>1852</v>
      </c>
      <c r="ISN681" s="319">
        <v>7.13</v>
      </c>
      <c r="ISO681" s="319"/>
      <c r="ISP681" s="319"/>
      <c r="ISQ681" s="319"/>
      <c r="ISR681" s="17"/>
      <c r="ISS681" s="144"/>
      <c r="IST681" s="15"/>
      <c r="ISU681" s="319"/>
      <c r="ISV681" s="118"/>
      <c r="ISW681" s="81"/>
      <c r="ISX681" s="118"/>
      <c r="ISY681" s="283"/>
      <c r="ISZ681" s="155"/>
      <c r="ITA681" s="321" t="s">
        <v>1853</v>
      </c>
      <c r="ITB681" s="70" t="s">
        <v>1206</v>
      </c>
      <c r="ITC681" s="312" t="s">
        <v>1852</v>
      </c>
      <c r="ITD681" s="319">
        <v>7.13</v>
      </c>
      <c r="ITE681" s="319"/>
      <c r="ITF681" s="319"/>
      <c r="ITG681" s="319"/>
      <c r="ITH681" s="17"/>
      <c r="ITI681" s="144"/>
      <c r="ITJ681" s="15"/>
      <c r="ITK681" s="319"/>
      <c r="ITL681" s="118"/>
      <c r="ITM681" s="81"/>
      <c r="ITN681" s="118"/>
      <c r="ITO681" s="283"/>
      <c r="ITP681" s="155"/>
      <c r="ITQ681" s="321" t="s">
        <v>1853</v>
      </c>
      <c r="ITR681" s="70" t="s">
        <v>1206</v>
      </c>
      <c r="ITS681" s="312" t="s">
        <v>1852</v>
      </c>
      <c r="ITT681" s="319">
        <v>7.13</v>
      </c>
      <c r="ITU681" s="319"/>
      <c r="ITV681" s="319"/>
      <c r="ITW681" s="319"/>
      <c r="ITX681" s="17"/>
      <c r="ITY681" s="144"/>
      <c r="ITZ681" s="15"/>
      <c r="IUA681" s="319"/>
      <c r="IUB681" s="118"/>
      <c r="IUC681" s="81"/>
      <c r="IUD681" s="118"/>
      <c r="IUE681" s="283"/>
      <c r="IUF681" s="155"/>
      <c r="IUG681" s="321" t="s">
        <v>1853</v>
      </c>
      <c r="IUH681" s="70" t="s">
        <v>1206</v>
      </c>
      <c r="IUI681" s="312" t="s">
        <v>1852</v>
      </c>
      <c r="IUJ681" s="319">
        <v>7.13</v>
      </c>
      <c r="IUK681" s="319"/>
      <c r="IUL681" s="319"/>
      <c r="IUM681" s="319"/>
      <c r="IUN681" s="17"/>
      <c r="IUO681" s="144"/>
      <c r="IUP681" s="15"/>
      <c r="IUQ681" s="319"/>
      <c r="IUR681" s="118"/>
      <c r="IUS681" s="81"/>
      <c r="IUT681" s="118"/>
      <c r="IUU681" s="283"/>
      <c r="IUV681" s="155"/>
      <c r="IUW681" s="321" t="s">
        <v>1853</v>
      </c>
      <c r="IUX681" s="70" t="s">
        <v>1206</v>
      </c>
      <c r="IUY681" s="312" t="s">
        <v>1852</v>
      </c>
      <c r="IUZ681" s="319">
        <v>7.13</v>
      </c>
      <c r="IVA681" s="319"/>
      <c r="IVB681" s="319"/>
      <c r="IVC681" s="319"/>
      <c r="IVD681" s="17"/>
      <c r="IVE681" s="144"/>
      <c r="IVF681" s="15"/>
      <c r="IVG681" s="319"/>
      <c r="IVH681" s="118"/>
      <c r="IVI681" s="81"/>
      <c r="IVJ681" s="118"/>
      <c r="IVK681" s="283"/>
      <c r="IVL681" s="155"/>
      <c r="IVM681" s="321" t="s">
        <v>1853</v>
      </c>
      <c r="IVN681" s="70" t="s">
        <v>1206</v>
      </c>
      <c r="IVO681" s="312" t="s">
        <v>1852</v>
      </c>
      <c r="IVP681" s="319">
        <v>7.13</v>
      </c>
      <c r="IVQ681" s="319"/>
      <c r="IVR681" s="319"/>
      <c r="IVS681" s="319"/>
      <c r="IVT681" s="17"/>
      <c r="IVU681" s="144"/>
      <c r="IVV681" s="15"/>
      <c r="IVW681" s="319"/>
      <c r="IVX681" s="118"/>
      <c r="IVY681" s="81"/>
      <c r="IVZ681" s="118"/>
      <c r="IWA681" s="283"/>
      <c r="IWB681" s="155"/>
      <c r="IWC681" s="321" t="s">
        <v>1853</v>
      </c>
      <c r="IWD681" s="70" t="s">
        <v>1206</v>
      </c>
      <c r="IWE681" s="312" t="s">
        <v>1852</v>
      </c>
      <c r="IWF681" s="319">
        <v>7.13</v>
      </c>
      <c r="IWG681" s="319"/>
      <c r="IWH681" s="319"/>
      <c r="IWI681" s="319"/>
      <c r="IWJ681" s="17"/>
      <c r="IWK681" s="144"/>
      <c r="IWL681" s="15"/>
      <c r="IWM681" s="319"/>
      <c r="IWN681" s="118"/>
      <c r="IWO681" s="81"/>
      <c r="IWP681" s="118"/>
      <c r="IWQ681" s="283"/>
      <c r="IWR681" s="155"/>
      <c r="IWS681" s="321" t="s">
        <v>1853</v>
      </c>
      <c r="IWT681" s="70" t="s">
        <v>1206</v>
      </c>
      <c r="IWU681" s="312" t="s">
        <v>1852</v>
      </c>
      <c r="IWV681" s="319">
        <v>7.13</v>
      </c>
      <c r="IWW681" s="319"/>
      <c r="IWX681" s="319"/>
      <c r="IWY681" s="319"/>
      <c r="IWZ681" s="17"/>
      <c r="IXA681" s="144"/>
      <c r="IXB681" s="15"/>
      <c r="IXC681" s="319"/>
      <c r="IXD681" s="118"/>
      <c r="IXE681" s="81"/>
      <c r="IXF681" s="118"/>
      <c r="IXG681" s="283"/>
      <c r="IXH681" s="155"/>
      <c r="IXI681" s="321" t="s">
        <v>1853</v>
      </c>
      <c r="IXJ681" s="70" t="s">
        <v>1206</v>
      </c>
      <c r="IXK681" s="312" t="s">
        <v>1852</v>
      </c>
      <c r="IXL681" s="319">
        <v>7.13</v>
      </c>
      <c r="IXM681" s="319"/>
      <c r="IXN681" s="319"/>
      <c r="IXO681" s="319"/>
      <c r="IXP681" s="17"/>
      <c r="IXQ681" s="144"/>
      <c r="IXR681" s="15"/>
      <c r="IXS681" s="319"/>
      <c r="IXT681" s="118"/>
      <c r="IXU681" s="81"/>
      <c r="IXV681" s="118"/>
      <c r="IXW681" s="283"/>
      <c r="IXX681" s="155"/>
      <c r="IXY681" s="321" t="s">
        <v>1853</v>
      </c>
      <c r="IXZ681" s="70" t="s">
        <v>1206</v>
      </c>
      <c r="IYA681" s="312" t="s">
        <v>1852</v>
      </c>
      <c r="IYB681" s="319">
        <v>7.13</v>
      </c>
      <c r="IYC681" s="319"/>
      <c r="IYD681" s="319"/>
      <c r="IYE681" s="319"/>
      <c r="IYF681" s="17"/>
      <c r="IYG681" s="144"/>
      <c r="IYH681" s="15"/>
      <c r="IYI681" s="319"/>
      <c r="IYJ681" s="118"/>
      <c r="IYK681" s="81"/>
      <c r="IYL681" s="118"/>
      <c r="IYM681" s="283"/>
      <c r="IYN681" s="155"/>
      <c r="IYO681" s="321" t="s">
        <v>1853</v>
      </c>
      <c r="IYP681" s="70" t="s">
        <v>1206</v>
      </c>
      <c r="IYQ681" s="312" t="s">
        <v>1852</v>
      </c>
      <c r="IYR681" s="319">
        <v>7.13</v>
      </c>
      <c r="IYS681" s="319"/>
      <c r="IYT681" s="319"/>
      <c r="IYU681" s="319"/>
      <c r="IYV681" s="17"/>
      <c r="IYW681" s="144"/>
      <c r="IYX681" s="15"/>
      <c r="IYY681" s="319"/>
      <c r="IYZ681" s="118"/>
      <c r="IZA681" s="81"/>
      <c r="IZB681" s="118"/>
      <c r="IZC681" s="283"/>
      <c r="IZD681" s="155"/>
      <c r="IZE681" s="321" t="s">
        <v>1853</v>
      </c>
      <c r="IZF681" s="70" t="s">
        <v>1206</v>
      </c>
      <c r="IZG681" s="312" t="s">
        <v>1852</v>
      </c>
      <c r="IZH681" s="319">
        <v>7.13</v>
      </c>
      <c r="IZI681" s="319"/>
      <c r="IZJ681" s="319"/>
      <c r="IZK681" s="319"/>
      <c r="IZL681" s="17"/>
      <c r="IZM681" s="144"/>
      <c r="IZN681" s="15"/>
      <c r="IZO681" s="319"/>
      <c r="IZP681" s="118"/>
      <c r="IZQ681" s="81"/>
      <c r="IZR681" s="118"/>
      <c r="IZS681" s="283"/>
      <c r="IZT681" s="155"/>
      <c r="IZU681" s="321" t="s">
        <v>1853</v>
      </c>
      <c r="IZV681" s="70" t="s">
        <v>1206</v>
      </c>
      <c r="IZW681" s="312" t="s">
        <v>1852</v>
      </c>
      <c r="IZX681" s="319">
        <v>7.13</v>
      </c>
      <c r="IZY681" s="319"/>
      <c r="IZZ681" s="319"/>
      <c r="JAA681" s="319"/>
      <c r="JAB681" s="17"/>
      <c r="JAC681" s="144"/>
      <c r="JAD681" s="15"/>
      <c r="JAE681" s="319"/>
      <c r="JAF681" s="118"/>
      <c r="JAG681" s="81"/>
      <c r="JAH681" s="118"/>
      <c r="JAI681" s="283"/>
      <c r="JAJ681" s="155"/>
      <c r="JAK681" s="321" t="s">
        <v>1853</v>
      </c>
      <c r="JAL681" s="70" t="s">
        <v>1206</v>
      </c>
      <c r="JAM681" s="312" t="s">
        <v>1852</v>
      </c>
      <c r="JAN681" s="319">
        <v>7.13</v>
      </c>
      <c r="JAO681" s="319"/>
      <c r="JAP681" s="319"/>
      <c r="JAQ681" s="319"/>
      <c r="JAR681" s="17"/>
      <c r="JAS681" s="144"/>
      <c r="JAT681" s="15"/>
      <c r="JAU681" s="319"/>
      <c r="JAV681" s="118"/>
      <c r="JAW681" s="81"/>
      <c r="JAX681" s="118"/>
      <c r="JAY681" s="283"/>
      <c r="JAZ681" s="155"/>
      <c r="JBA681" s="321" t="s">
        <v>1853</v>
      </c>
      <c r="JBB681" s="70" t="s">
        <v>1206</v>
      </c>
      <c r="JBC681" s="312" t="s">
        <v>1852</v>
      </c>
      <c r="JBD681" s="319">
        <v>7.13</v>
      </c>
      <c r="JBE681" s="319"/>
      <c r="JBF681" s="319"/>
      <c r="JBG681" s="319"/>
      <c r="JBH681" s="17"/>
      <c r="JBI681" s="144"/>
      <c r="JBJ681" s="15"/>
      <c r="JBK681" s="319"/>
      <c r="JBL681" s="118"/>
      <c r="JBM681" s="81"/>
      <c r="JBN681" s="118"/>
      <c r="JBO681" s="283"/>
      <c r="JBP681" s="155"/>
      <c r="JBQ681" s="321" t="s">
        <v>1853</v>
      </c>
      <c r="JBR681" s="70" t="s">
        <v>1206</v>
      </c>
      <c r="JBS681" s="312" t="s">
        <v>1852</v>
      </c>
      <c r="JBT681" s="319">
        <v>7.13</v>
      </c>
      <c r="JBU681" s="319"/>
      <c r="JBV681" s="319"/>
      <c r="JBW681" s="319"/>
      <c r="JBX681" s="17"/>
      <c r="JBY681" s="144"/>
      <c r="JBZ681" s="15"/>
      <c r="JCA681" s="319"/>
      <c r="JCB681" s="118"/>
      <c r="JCC681" s="81"/>
      <c r="JCD681" s="118"/>
      <c r="JCE681" s="283"/>
      <c r="JCF681" s="155"/>
      <c r="JCG681" s="321" t="s">
        <v>1853</v>
      </c>
      <c r="JCH681" s="70" t="s">
        <v>1206</v>
      </c>
      <c r="JCI681" s="312" t="s">
        <v>1852</v>
      </c>
      <c r="JCJ681" s="319">
        <v>7.13</v>
      </c>
      <c r="JCK681" s="319"/>
      <c r="JCL681" s="319"/>
      <c r="JCM681" s="319"/>
      <c r="JCN681" s="17"/>
      <c r="JCO681" s="144"/>
      <c r="JCP681" s="15"/>
      <c r="JCQ681" s="319"/>
      <c r="JCR681" s="118"/>
      <c r="JCS681" s="81"/>
      <c r="JCT681" s="118"/>
      <c r="JCU681" s="283"/>
      <c r="JCV681" s="155"/>
      <c r="JCW681" s="321" t="s">
        <v>1853</v>
      </c>
      <c r="JCX681" s="70" t="s">
        <v>1206</v>
      </c>
      <c r="JCY681" s="312" t="s">
        <v>1852</v>
      </c>
      <c r="JCZ681" s="319">
        <v>7.13</v>
      </c>
      <c r="JDA681" s="319"/>
      <c r="JDB681" s="319"/>
      <c r="JDC681" s="319"/>
      <c r="JDD681" s="17"/>
      <c r="JDE681" s="144"/>
      <c r="JDF681" s="15"/>
      <c r="JDG681" s="319"/>
      <c r="JDH681" s="118"/>
      <c r="JDI681" s="81"/>
      <c r="JDJ681" s="118"/>
      <c r="JDK681" s="283"/>
      <c r="JDL681" s="155"/>
      <c r="JDM681" s="321" t="s">
        <v>1853</v>
      </c>
      <c r="JDN681" s="70" t="s">
        <v>1206</v>
      </c>
      <c r="JDO681" s="312" t="s">
        <v>1852</v>
      </c>
      <c r="JDP681" s="319">
        <v>7.13</v>
      </c>
      <c r="JDQ681" s="319"/>
      <c r="JDR681" s="319"/>
      <c r="JDS681" s="319"/>
      <c r="JDT681" s="17"/>
      <c r="JDU681" s="144"/>
      <c r="JDV681" s="15"/>
      <c r="JDW681" s="319"/>
      <c r="JDX681" s="118"/>
      <c r="JDY681" s="81"/>
      <c r="JDZ681" s="118"/>
      <c r="JEA681" s="283"/>
      <c r="JEB681" s="155"/>
      <c r="JEC681" s="321" t="s">
        <v>1853</v>
      </c>
      <c r="JED681" s="70" t="s">
        <v>1206</v>
      </c>
      <c r="JEE681" s="312" t="s">
        <v>1852</v>
      </c>
      <c r="JEF681" s="319">
        <v>7.13</v>
      </c>
      <c r="JEG681" s="319"/>
      <c r="JEH681" s="319"/>
      <c r="JEI681" s="319"/>
      <c r="JEJ681" s="17"/>
      <c r="JEK681" s="144"/>
      <c r="JEL681" s="15"/>
      <c r="JEM681" s="319"/>
      <c r="JEN681" s="118"/>
      <c r="JEO681" s="81"/>
      <c r="JEP681" s="118"/>
      <c r="JEQ681" s="283"/>
      <c r="JER681" s="155"/>
      <c r="JES681" s="321" t="s">
        <v>1853</v>
      </c>
      <c r="JET681" s="70" t="s">
        <v>1206</v>
      </c>
      <c r="JEU681" s="312" t="s">
        <v>1852</v>
      </c>
      <c r="JEV681" s="319">
        <v>7.13</v>
      </c>
      <c r="JEW681" s="319"/>
      <c r="JEX681" s="319"/>
      <c r="JEY681" s="319"/>
      <c r="JEZ681" s="17"/>
      <c r="JFA681" s="144"/>
      <c r="JFB681" s="15"/>
      <c r="JFC681" s="319"/>
      <c r="JFD681" s="118"/>
      <c r="JFE681" s="81"/>
      <c r="JFF681" s="118"/>
      <c r="JFG681" s="283"/>
      <c r="JFH681" s="155"/>
      <c r="JFI681" s="321" t="s">
        <v>1853</v>
      </c>
      <c r="JFJ681" s="70" t="s">
        <v>1206</v>
      </c>
      <c r="JFK681" s="312" t="s">
        <v>1852</v>
      </c>
      <c r="JFL681" s="319">
        <v>7.13</v>
      </c>
      <c r="JFM681" s="319"/>
      <c r="JFN681" s="319"/>
      <c r="JFO681" s="319"/>
      <c r="JFP681" s="17"/>
      <c r="JFQ681" s="144"/>
      <c r="JFR681" s="15"/>
      <c r="JFS681" s="319"/>
      <c r="JFT681" s="118"/>
      <c r="JFU681" s="81"/>
      <c r="JFV681" s="118"/>
      <c r="JFW681" s="283"/>
      <c r="JFX681" s="155"/>
      <c r="JFY681" s="321" t="s">
        <v>1853</v>
      </c>
      <c r="JFZ681" s="70" t="s">
        <v>1206</v>
      </c>
      <c r="JGA681" s="312" t="s">
        <v>1852</v>
      </c>
      <c r="JGB681" s="319">
        <v>7.13</v>
      </c>
      <c r="JGC681" s="319"/>
      <c r="JGD681" s="319"/>
      <c r="JGE681" s="319"/>
      <c r="JGF681" s="17"/>
      <c r="JGG681" s="144"/>
      <c r="JGH681" s="15"/>
      <c r="JGI681" s="319"/>
      <c r="JGJ681" s="118"/>
      <c r="JGK681" s="81"/>
      <c r="JGL681" s="118"/>
      <c r="JGM681" s="283"/>
      <c r="JGN681" s="155"/>
      <c r="JGO681" s="321" t="s">
        <v>1853</v>
      </c>
      <c r="JGP681" s="70" t="s">
        <v>1206</v>
      </c>
      <c r="JGQ681" s="312" t="s">
        <v>1852</v>
      </c>
      <c r="JGR681" s="319">
        <v>7.13</v>
      </c>
      <c r="JGS681" s="319"/>
      <c r="JGT681" s="319"/>
      <c r="JGU681" s="319"/>
      <c r="JGV681" s="17"/>
      <c r="JGW681" s="144"/>
      <c r="JGX681" s="15"/>
      <c r="JGY681" s="319"/>
      <c r="JGZ681" s="118"/>
      <c r="JHA681" s="81"/>
      <c r="JHB681" s="118"/>
      <c r="JHC681" s="283"/>
      <c r="JHD681" s="155"/>
      <c r="JHE681" s="321" t="s">
        <v>1853</v>
      </c>
      <c r="JHF681" s="70" t="s">
        <v>1206</v>
      </c>
      <c r="JHG681" s="312" t="s">
        <v>1852</v>
      </c>
      <c r="JHH681" s="319">
        <v>7.13</v>
      </c>
      <c r="JHI681" s="319"/>
      <c r="JHJ681" s="319"/>
      <c r="JHK681" s="319"/>
      <c r="JHL681" s="17"/>
      <c r="JHM681" s="144"/>
      <c r="JHN681" s="15"/>
      <c r="JHO681" s="319"/>
      <c r="JHP681" s="118"/>
      <c r="JHQ681" s="81"/>
      <c r="JHR681" s="118"/>
      <c r="JHS681" s="283"/>
      <c r="JHT681" s="155"/>
      <c r="JHU681" s="321" t="s">
        <v>1853</v>
      </c>
      <c r="JHV681" s="70" t="s">
        <v>1206</v>
      </c>
      <c r="JHW681" s="312" t="s">
        <v>1852</v>
      </c>
      <c r="JHX681" s="319">
        <v>7.13</v>
      </c>
      <c r="JHY681" s="319"/>
      <c r="JHZ681" s="319"/>
      <c r="JIA681" s="319"/>
      <c r="JIB681" s="17"/>
      <c r="JIC681" s="144"/>
      <c r="JID681" s="15"/>
      <c r="JIE681" s="319"/>
      <c r="JIF681" s="118"/>
      <c r="JIG681" s="81"/>
      <c r="JIH681" s="118"/>
      <c r="JII681" s="283"/>
      <c r="JIJ681" s="155"/>
      <c r="JIK681" s="321" t="s">
        <v>1853</v>
      </c>
      <c r="JIL681" s="70" t="s">
        <v>1206</v>
      </c>
      <c r="JIM681" s="312" t="s">
        <v>1852</v>
      </c>
      <c r="JIN681" s="319">
        <v>7.13</v>
      </c>
      <c r="JIO681" s="319"/>
      <c r="JIP681" s="319"/>
      <c r="JIQ681" s="319"/>
      <c r="JIR681" s="17"/>
      <c r="JIS681" s="144"/>
      <c r="JIT681" s="15"/>
      <c r="JIU681" s="319"/>
      <c r="JIV681" s="118"/>
      <c r="JIW681" s="81"/>
      <c r="JIX681" s="118"/>
      <c r="JIY681" s="283"/>
      <c r="JIZ681" s="155"/>
      <c r="JJA681" s="321" t="s">
        <v>1853</v>
      </c>
      <c r="JJB681" s="70" t="s">
        <v>1206</v>
      </c>
      <c r="JJC681" s="312" t="s">
        <v>1852</v>
      </c>
      <c r="JJD681" s="319">
        <v>7.13</v>
      </c>
      <c r="JJE681" s="319"/>
      <c r="JJF681" s="319"/>
      <c r="JJG681" s="319"/>
      <c r="JJH681" s="17"/>
      <c r="JJI681" s="144"/>
      <c r="JJJ681" s="15"/>
      <c r="JJK681" s="319"/>
      <c r="JJL681" s="118"/>
      <c r="JJM681" s="81"/>
      <c r="JJN681" s="118"/>
      <c r="JJO681" s="283"/>
      <c r="JJP681" s="155"/>
      <c r="JJQ681" s="321" t="s">
        <v>1853</v>
      </c>
      <c r="JJR681" s="70" t="s">
        <v>1206</v>
      </c>
      <c r="JJS681" s="312" t="s">
        <v>1852</v>
      </c>
      <c r="JJT681" s="319">
        <v>7.13</v>
      </c>
      <c r="JJU681" s="319"/>
      <c r="JJV681" s="319"/>
      <c r="JJW681" s="319"/>
      <c r="JJX681" s="17"/>
      <c r="JJY681" s="144"/>
      <c r="JJZ681" s="15"/>
      <c r="JKA681" s="319"/>
      <c r="JKB681" s="118"/>
      <c r="JKC681" s="81"/>
      <c r="JKD681" s="118"/>
      <c r="JKE681" s="283"/>
      <c r="JKF681" s="155"/>
      <c r="JKG681" s="321" t="s">
        <v>1853</v>
      </c>
      <c r="JKH681" s="70" t="s">
        <v>1206</v>
      </c>
      <c r="JKI681" s="312" t="s">
        <v>1852</v>
      </c>
      <c r="JKJ681" s="319">
        <v>7.13</v>
      </c>
      <c r="JKK681" s="319"/>
      <c r="JKL681" s="319"/>
      <c r="JKM681" s="319"/>
      <c r="JKN681" s="17"/>
      <c r="JKO681" s="144"/>
      <c r="JKP681" s="15"/>
      <c r="JKQ681" s="319"/>
      <c r="JKR681" s="118"/>
      <c r="JKS681" s="81"/>
      <c r="JKT681" s="118"/>
      <c r="JKU681" s="283"/>
      <c r="JKV681" s="155"/>
      <c r="JKW681" s="321" t="s">
        <v>1853</v>
      </c>
      <c r="JKX681" s="70" t="s">
        <v>1206</v>
      </c>
      <c r="JKY681" s="312" t="s">
        <v>1852</v>
      </c>
      <c r="JKZ681" s="319">
        <v>7.13</v>
      </c>
      <c r="JLA681" s="319"/>
      <c r="JLB681" s="319"/>
      <c r="JLC681" s="319"/>
      <c r="JLD681" s="17"/>
      <c r="JLE681" s="144"/>
      <c r="JLF681" s="15"/>
      <c r="JLG681" s="319"/>
      <c r="JLH681" s="118"/>
      <c r="JLI681" s="81"/>
      <c r="JLJ681" s="118"/>
      <c r="JLK681" s="283"/>
      <c r="JLL681" s="155"/>
      <c r="JLM681" s="321" t="s">
        <v>1853</v>
      </c>
      <c r="JLN681" s="70" t="s">
        <v>1206</v>
      </c>
      <c r="JLO681" s="312" t="s">
        <v>1852</v>
      </c>
      <c r="JLP681" s="319">
        <v>7.13</v>
      </c>
      <c r="JLQ681" s="319"/>
      <c r="JLR681" s="319"/>
      <c r="JLS681" s="319"/>
      <c r="JLT681" s="17"/>
      <c r="JLU681" s="144"/>
      <c r="JLV681" s="15"/>
      <c r="JLW681" s="319"/>
      <c r="JLX681" s="118"/>
      <c r="JLY681" s="81"/>
      <c r="JLZ681" s="118"/>
      <c r="JMA681" s="283"/>
      <c r="JMB681" s="155"/>
      <c r="JMC681" s="321" t="s">
        <v>1853</v>
      </c>
      <c r="JMD681" s="70" t="s">
        <v>1206</v>
      </c>
      <c r="JME681" s="312" t="s">
        <v>1852</v>
      </c>
      <c r="JMF681" s="319">
        <v>7.13</v>
      </c>
      <c r="JMG681" s="319"/>
      <c r="JMH681" s="319"/>
      <c r="JMI681" s="319"/>
      <c r="JMJ681" s="17"/>
      <c r="JMK681" s="144"/>
      <c r="JML681" s="15"/>
      <c r="JMM681" s="319"/>
      <c r="JMN681" s="118"/>
      <c r="JMO681" s="81"/>
      <c r="JMP681" s="118"/>
      <c r="JMQ681" s="283"/>
      <c r="JMR681" s="155"/>
      <c r="JMS681" s="321" t="s">
        <v>1853</v>
      </c>
      <c r="JMT681" s="70" t="s">
        <v>1206</v>
      </c>
      <c r="JMU681" s="312" t="s">
        <v>1852</v>
      </c>
      <c r="JMV681" s="319">
        <v>7.13</v>
      </c>
      <c r="JMW681" s="319"/>
      <c r="JMX681" s="319"/>
      <c r="JMY681" s="319"/>
      <c r="JMZ681" s="17"/>
      <c r="JNA681" s="144"/>
      <c r="JNB681" s="15"/>
      <c r="JNC681" s="319"/>
      <c r="JND681" s="118"/>
      <c r="JNE681" s="81"/>
      <c r="JNF681" s="118"/>
      <c r="JNG681" s="283"/>
      <c r="JNH681" s="155"/>
      <c r="JNI681" s="321" t="s">
        <v>1853</v>
      </c>
      <c r="JNJ681" s="70" t="s">
        <v>1206</v>
      </c>
      <c r="JNK681" s="312" t="s">
        <v>1852</v>
      </c>
      <c r="JNL681" s="319">
        <v>7.13</v>
      </c>
      <c r="JNM681" s="319"/>
      <c r="JNN681" s="319"/>
      <c r="JNO681" s="319"/>
      <c r="JNP681" s="17"/>
      <c r="JNQ681" s="144"/>
      <c r="JNR681" s="15"/>
      <c r="JNS681" s="319"/>
      <c r="JNT681" s="118"/>
      <c r="JNU681" s="81"/>
      <c r="JNV681" s="118"/>
      <c r="JNW681" s="283"/>
      <c r="JNX681" s="155"/>
      <c r="JNY681" s="321" t="s">
        <v>1853</v>
      </c>
      <c r="JNZ681" s="70" t="s">
        <v>1206</v>
      </c>
      <c r="JOA681" s="312" t="s">
        <v>1852</v>
      </c>
      <c r="JOB681" s="319">
        <v>7.13</v>
      </c>
      <c r="JOC681" s="319"/>
      <c r="JOD681" s="319"/>
      <c r="JOE681" s="319"/>
      <c r="JOF681" s="17"/>
      <c r="JOG681" s="144"/>
      <c r="JOH681" s="15"/>
      <c r="JOI681" s="319"/>
      <c r="JOJ681" s="118"/>
      <c r="JOK681" s="81"/>
      <c r="JOL681" s="118"/>
      <c r="JOM681" s="283"/>
      <c r="JON681" s="155"/>
      <c r="JOO681" s="321" t="s">
        <v>1853</v>
      </c>
      <c r="JOP681" s="70" t="s">
        <v>1206</v>
      </c>
      <c r="JOQ681" s="312" t="s">
        <v>1852</v>
      </c>
      <c r="JOR681" s="319">
        <v>7.13</v>
      </c>
      <c r="JOS681" s="319"/>
      <c r="JOT681" s="319"/>
      <c r="JOU681" s="319"/>
      <c r="JOV681" s="17"/>
      <c r="JOW681" s="144"/>
      <c r="JOX681" s="15"/>
      <c r="JOY681" s="319"/>
      <c r="JOZ681" s="118"/>
      <c r="JPA681" s="81"/>
      <c r="JPB681" s="118"/>
      <c r="JPC681" s="283"/>
      <c r="JPD681" s="155"/>
      <c r="JPE681" s="321" t="s">
        <v>1853</v>
      </c>
      <c r="JPF681" s="70" t="s">
        <v>1206</v>
      </c>
      <c r="JPG681" s="312" t="s">
        <v>1852</v>
      </c>
      <c r="JPH681" s="319">
        <v>7.13</v>
      </c>
      <c r="JPI681" s="319"/>
      <c r="JPJ681" s="319"/>
      <c r="JPK681" s="319"/>
      <c r="JPL681" s="17"/>
      <c r="JPM681" s="144"/>
      <c r="JPN681" s="15"/>
      <c r="JPO681" s="319"/>
      <c r="JPP681" s="118"/>
      <c r="JPQ681" s="81"/>
      <c r="JPR681" s="118"/>
      <c r="JPS681" s="283"/>
      <c r="JPT681" s="155"/>
      <c r="JPU681" s="321" t="s">
        <v>1853</v>
      </c>
      <c r="JPV681" s="70" t="s">
        <v>1206</v>
      </c>
      <c r="JPW681" s="312" t="s">
        <v>1852</v>
      </c>
      <c r="JPX681" s="319">
        <v>7.13</v>
      </c>
      <c r="JPY681" s="319"/>
      <c r="JPZ681" s="319"/>
      <c r="JQA681" s="319"/>
      <c r="JQB681" s="17"/>
      <c r="JQC681" s="144"/>
      <c r="JQD681" s="15"/>
      <c r="JQE681" s="319"/>
      <c r="JQF681" s="118"/>
      <c r="JQG681" s="81"/>
      <c r="JQH681" s="118"/>
      <c r="JQI681" s="283"/>
      <c r="JQJ681" s="155"/>
      <c r="JQK681" s="321" t="s">
        <v>1853</v>
      </c>
      <c r="JQL681" s="70" t="s">
        <v>1206</v>
      </c>
      <c r="JQM681" s="312" t="s">
        <v>1852</v>
      </c>
      <c r="JQN681" s="319">
        <v>7.13</v>
      </c>
      <c r="JQO681" s="319"/>
      <c r="JQP681" s="319"/>
      <c r="JQQ681" s="319"/>
      <c r="JQR681" s="17"/>
      <c r="JQS681" s="144"/>
      <c r="JQT681" s="15"/>
      <c r="JQU681" s="319"/>
      <c r="JQV681" s="118"/>
      <c r="JQW681" s="81"/>
      <c r="JQX681" s="118"/>
      <c r="JQY681" s="283"/>
      <c r="JQZ681" s="155"/>
      <c r="JRA681" s="321" t="s">
        <v>1853</v>
      </c>
      <c r="JRB681" s="70" t="s">
        <v>1206</v>
      </c>
      <c r="JRC681" s="312" t="s">
        <v>1852</v>
      </c>
      <c r="JRD681" s="319">
        <v>7.13</v>
      </c>
      <c r="JRE681" s="319"/>
      <c r="JRF681" s="319"/>
      <c r="JRG681" s="319"/>
      <c r="JRH681" s="17"/>
      <c r="JRI681" s="144"/>
      <c r="JRJ681" s="15"/>
      <c r="JRK681" s="319"/>
      <c r="JRL681" s="118"/>
      <c r="JRM681" s="81"/>
      <c r="JRN681" s="118"/>
      <c r="JRO681" s="283"/>
      <c r="JRP681" s="155"/>
      <c r="JRQ681" s="321" t="s">
        <v>1853</v>
      </c>
      <c r="JRR681" s="70" t="s">
        <v>1206</v>
      </c>
      <c r="JRS681" s="312" t="s">
        <v>1852</v>
      </c>
      <c r="JRT681" s="319">
        <v>7.13</v>
      </c>
      <c r="JRU681" s="319"/>
      <c r="JRV681" s="319"/>
      <c r="JRW681" s="319"/>
      <c r="JRX681" s="17"/>
      <c r="JRY681" s="144"/>
      <c r="JRZ681" s="15"/>
      <c r="JSA681" s="319"/>
      <c r="JSB681" s="118"/>
      <c r="JSC681" s="81"/>
      <c r="JSD681" s="118"/>
      <c r="JSE681" s="283"/>
      <c r="JSF681" s="155"/>
      <c r="JSG681" s="321" t="s">
        <v>1853</v>
      </c>
      <c r="JSH681" s="70" t="s">
        <v>1206</v>
      </c>
      <c r="JSI681" s="312" t="s">
        <v>1852</v>
      </c>
      <c r="JSJ681" s="319">
        <v>7.13</v>
      </c>
      <c r="JSK681" s="319"/>
      <c r="JSL681" s="319"/>
      <c r="JSM681" s="319"/>
      <c r="JSN681" s="17"/>
      <c r="JSO681" s="144"/>
      <c r="JSP681" s="15"/>
      <c r="JSQ681" s="319"/>
      <c r="JSR681" s="118"/>
      <c r="JSS681" s="81"/>
      <c r="JST681" s="118"/>
      <c r="JSU681" s="283"/>
      <c r="JSV681" s="155"/>
      <c r="JSW681" s="321" t="s">
        <v>1853</v>
      </c>
      <c r="JSX681" s="70" t="s">
        <v>1206</v>
      </c>
      <c r="JSY681" s="312" t="s">
        <v>1852</v>
      </c>
      <c r="JSZ681" s="319">
        <v>7.13</v>
      </c>
      <c r="JTA681" s="319"/>
      <c r="JTB681" s="319"/>
      <c r="JTC681" s="319"/>
      <c r="JTD681" s="17"/>
      <c r="JTE681" s="144"/>
      <c r="JTF681" s="15"/>
      <c r="JTG681" s="319"/>
      <c r="JTH681" s="118"/>
      <c r="JTI681" s="81"/>
      <c r="JTJ681" s="118"/>
      <c r="JTK681" s="283"/>
      <c r="JTL681" s="155"/>
      <c r="JTM681" s="321" t="s">
        <v>1853</v>
      </c>
      <c r="JTN681" s="70" t="s">
        <v>1206</v>
      </c>
      <c r="JTO681" s="312" t="s">
        <v>1852</v>
      </c>
      <c r="JTP681" s="319">
        <v>7.13</v>
      </c>
      <c r="JTQ681" s="319"/>
      <c r="JTR681" s="319"/>
      <c r="JTS681" s="319"/>
      <c r="JTT681" s="17"/>
      <c r="JTU681" s="144"/>
      <c r="JTV681" s="15"/>
      <c r="JTW681" s="319"/>
      <c r="JTX681" s="118"/>
      <c r="JTY681" s="81"/>
      <c r="JTZ681" s="118"/>
      <c r="JUA681" s="283"/>
      <c r="JUB681" s="155"/>
      <c r="JUC681" s="321" t="s">
        <v>1853</v>
      </c>
      <c r="JUD681" s="70" t="s">
        <v>1206</v>
      </c>
      <c r="JUE681" s="312" t="s">
        <v>1852</v>
      </c>
      <c r="JUF681" s="319">
        <v>7.13</v>
      </c>
      <c r="JUG681" s="319"/>
      <c r="JUH681" s="319"/>
      <c r="JUI681" s="319"/>
      <c r="JUJ681" s="17"/>
      <c r="JUK681" s="144"/>
      <c r="JUL681" s="15"/>
      <c r="JUM681" s="319"/>
      <c r="JUN681" s="118"/>
      <c r="JUO681" s="81"/>
      <c r="JUP681" s="118"/>
      <c r="JUQ681" s="283"/>
      <c r="JUR681" s="155"/>
      <c r="JUS681" s="321" t="s">
        <v>1853</v>
      </c>
      <c r="JUT681" s="70" t="s">
        <v>1206</v>
      </c>
      <c r="JUU681" s="312" t="s">
        <v>1852</v>
      </c>
      <c r="JUV681" s="319">
        <v>7.13</v>
      </c>
      <c r="JUW681" s="319"/>
      <c r="JUX681" s="319"/>
      <c r="JUY681" s="319"/>
      <c r="JUZ681" s="17"/>
      <c r="JVA681" s="144"/>
      <c r="JVB681" s="15"/>
      <c r="JVC681" s="319"/>
      <c r="JVD681" s="118"/>
      <c r="JVE681" s="81"/>
      <c r="JVF681" s="118"/>
      <c r="JVG681" s="283"/>
      <c r="JVH681" s="155"/>
      <c r="JVI681" s="321" t="s">
        <v>1853</v>
      </c>
      <c r="JVJ681" s="70" t="s">
        <v>1206</v>
      </c>
      <c r="JVK681" s="312" t="s">
        <v>1852</v>
      </c>
      <c r="JVL681" s="319">
        <v>7.13</v>
      </c>
      <c r="JVM681" s="319"/>
      <c r="JVN681" s="319"/>
      <c r="JVO681" s="319"/>
      <c r="JVP681" s="17"/>
      <c r="JVQ681" s="144"/>
      <c r="JVR681" s="15"/>
      <c r="JVS681" s="319"/>
      <c r="JVT681" s="118"/>
      <c r="JVU681" s="81"/>
      <c r="JVV681" s="118"/>
      <c r="JVW681" s="283"/>
      <c r="JVX681" s="155"/>
      <c r="JVY681" s="321" t="s">
        <v>1853</v>
      </c>
      <c r="JVZ681" s="70" t="s">
        <v>1206</v>
      </c>
      <c r="JWA681" s="312" t="s">
        <v>1852</v>
      </c>
      <c r="JWB681" s="319">
        <v>7.13</v>
      </c>
      <c r="JWC681" s="319"/>
      <c r="JWD681" s="319"/>
      <c r="JWE681" s="319"/>
      <c r="JWF681" s="17"/>
      <c r="JWG681" s="144"/>
      <c r="JWH681" s="15"/>
      <c r="JWI681" s="319"/>
      <c r="JWJ681" s="118"/>
      <c r="JWK681" s="81"/>
      <c r="JWL681" s="118"/>
      <c r="JWM681" s="283"/>
      <c r="JWN681" s="155"/>
      <c r="JWO681" s="321" t="s">
        <v>1853</v>
      </c>
      <c r="JWP681" s="70" t="s">
        <v>1206</v>
      </c>
      <c r="JWQ681" s="312" t="s">
        <v>1852</v>
      </c>
      <c r="JWR681" s="319">
        <v>7.13</v>
      </c>
      <c r="JWS681" s="319"/>
      <c r="JWT681" s="319"/>
      <c r="JWU681" s="319"/>
      <c r="JWV681" s="17"/>
      <c r="JWW681" s="144"/>
      <c r="JWX681" s="15"/>
      <c r="JWY681" s="319"/>
      <c r="JWZ681" s="118"/>
      <c r="JXA681" s="81"/>
      <c r="JXB681" s="118"/>
      <c r="JXC681" s="283"/>
      <c r="JXD681" s="155"/>
      <c r="JXE681" s="321" t="s">
        <v>1853</v>
      </c>
      <c r="JXF681" s="70" t="s">
        <v>1206</v>
      </c>
      <c r="JXG681" s="312" t="s">
        <v>1852</v>
      </c>
      <c r="JXH681" s="319">
        <v>7.13</v>
      </c>
      <c r="JXI681" s="319"/>
      <c r="JXJ681" s="319"/>
      <c r="JXK681" s="319"/>
      <c r="JXL681" s="17"/>
      <c r="JXM681" s="144"/>
      <c r="JXN681" s="15"/>
      <c r="JXO681" s="319"/>
      <c r="JXP681" s="118"/>
      <c r="JXQ681" s="81"/>
      <c r="JXR681" s="118"/>
      <c r="JXS681" s="283"/>
      <c r="JXT681" s="155"/>
      <c r="JXU681" s="321" t="s">
        <v>1853</v>
      </c>
      <c r="JXV681" s="70" t="s">
        <v>1206</v>
      </c>
      <c r="JXW681" s="312" t="s">
        <v>1852</v>
      </c>
      <c r="JXX681" s="319">
        <v>7.13</v>
      </c>
      <c r="JXY681" s="319"/>
      <c r="JXZ681" s="319"/>
      <c r="JYA681" s="319"/>
      <c r="JYB681" s="17"/>
      <c r="JYC681" s="144"/>
      <c r="JYD681" s="15"/>
      <c r="JYE681" s="319"/>
      <c r="JYF681" s="118"/>
      <c r="JYG681" s="81"/>
      <c r="JYH681" s="118"/>
      <c r="JYI681" s="283"/>
      <c r="JYJ681" s="155"/>
      <c r="JYK681" s="321" t="s">
        <v>1853</v>
      </c>
      <c r="JYL681" s="70" t="s">
        <v>1206</v>
      </c>
      <c r="JYM681" s="312" t="s">
        <v>1852</v>
      </c>
      <c r="JYN681" s="319">
        <v>7.13</v>
      </c>
      <c r="JYO681" s="319"/>
      <c r="JYP681" s="319"/>
      <c r="JYQ681" s="319"/>
      <c r="JYR681" s="17"/>
      <c r="JYS681" s="144"/>
      <c r="JYT681" s="15"/>
      <c r="JYU681" s="319"/>
      <c r="JYV681" s="118"/>
      <c r="JYW681" s="81"/>
      <c r="JYX681" s="118"/>
      <c r="JYY681" s="283"/>
      <c r="JYZ681" s="155"/>
      <c r="JZA681" s="321" t="s">
        <v>1853</v>
      </c>
      <c r="JZB681" s="70" t="s">
        <v>1206</v>
      </c>
      <c r="JZC681" s="312" t="s">
        <v>1852</v>
      </c>
      <c r="JZD681" s="319">
        <v>7.13</v>
      </c>
      <c r="JZE681" s="319"/>
      <c r="JZF681" s="319"/>
      <c r="JZG681" s="319"/>
      <c r="JZH681" s="17"/>
      <c r="JZI681" s="144"/>
      <c r="JZJ681" s="15"/>
      <c r="JZK681" s="319"/>
      <c r="JZL681" s="118"/>
      <c r="JZM681" s="81"/>
      <c r="JZN681" s="118"/>
      <c r="JZO681" s="283"/>
      <c r="JZP681" s="155"/>
      <c r="JZQ681" s="321" t="s">
        <v>1853</v>
      </c>
      <c r="JZR681" s="70" t="s">
        <v>1206</v>
      </c>
      <c r="JZS681" s="312" t="s">
        <v>1852</v>
      </c>
      <c r="JZT681" s="319">
        <v>7.13</v>
      </c>
      <c r="JZU681" s="319"/>
      <c r="JZV681" s="319"/>
      <c r="JZW681" s="319"/>
      <c r="JZX681" s="17"/>
      <c r="JZY681" s="144"/>
      <c r="JZZ681" s="15"/>
      <c r="KAA681" s="319"/>
      <c r="KAB681" s="118"/>
      <c r="KAC681" s="81"/>
      <c r="KAD681" s="118"/>
      <c r="KAE681" s="283"/>
      <c r="KAF681" s="155"/>
      <c r="KAG681" s="321" t="s">
        <v>1853</v>
      </c>
      <c r="KAH681" s="70" t="s">
        <v>1206</v>
      </c>
      <c r="KAI681" s="312" t="s">
        <v>1852</v>
      </c>
      <c r="KAJ681" s="319">
        <v>7.13</v>
      </c>
      <c r="KAK681" s="319"/>
      <c r="KAL681" s="319"/>
      <c r="KAM681" s="319"/>
      <c r="KAN681" s="17"/>
      <c r="KAO681" s="144"/>
      <c r="KAP681" s="15"/>
      <c r="KAQ681" s="319"/>
      <c r="KAR681" s="118"/>
      <c r="KAS681" s="81"/>
      <c r="KAT681" s="118"/>
      <c r="KAU681" s="283"/>
      <c r="KAV681" s="155"/>
      <c r="KAW681" s="321" t="s">
        <v>1853</v>
      </c>
      <c r="KAX681" s="70" t="s">
        <v>1206</v>
      </c>
      <c r="KAY681" s="312" t="s">
        <v>1852</v>
      </c>
      <c r="KAZ681" s="319">
        <v>7.13</v>
      </c>
      <c r="KBA681" s="319"/>
      <c r="KBB681" s="319"/>
      <c r="KBC681" s="319"/>
      <c r="KBD681" s="17"/>
      <c r="KBE681" s="144"/>
      <c r="KBF681" s="15"/>
      <c r="KBG681" s="319"/>
      <c r="KBH681" s="118"/>
      <c r="KBI681" s="81"/>
      <c r="KBJ681" s="118"/>
      <c r="KBK681" s="283"/>
      <c r="KBL681" s="155"/>
      <c r="KBM681" s="321" t="s">
        <v>1853</v>
      </c>
      <c r="KBN681" s="70" t="s">
        <v>1206</v>
      </c>
      <c r="KBO681" s="312" t="s">
        <v>1852</v>
      </c>
      <c r="KBP681" s="319">
        <v>7.13</v>
      </c>
      <c r="KBQ681" s="319"/>
      <c r="KBR681" s="319"/>
      <c r="KBS681" s="319"/>
      <c r="KBT681" s="17"/>
      <c r="KBU681" s="144"/>
      <c r="KBV681" s="15"/>
      <c r="KBW681" s="319"/>
      <c r="KBX681" s="118"/>
      <c r="KBY681" s="81"/>
      <c r="KBZ681" s="118"/>
      <c r="KCA681" s="283"/>
      <c r="KCB681" s="155"/>
      <c r="KCC681" s="321" t="s">
        <v>1853</v>
      </c>
      <c r="KCD681" s="70" t="s">
        <v>1206</v>
      </c>
      <c r="KCE681" s="312" t="s">
        <v>1852</v>
      </c>
      <c r="KCF681" s="319">
        <v>7.13</v>
      </c>
      <c r="KCG681" s="319"/>
      <c r="KCH681" s="319"/>
      <c r="KCI681" s="319"/>
      <c r="KCJ681" s="17"/>
      <c r="KCK681" s="144"/>
      <c r="KCL681" s="15"/>
      <c r="KCM681" s="319"/>
      <c r="KCN681" s="118"/>
      <c r="KCO681" s="81"/>
      <c r="KCP681" s="118"/>
      <c r="KCQ681" s="283"/>
      <c r="KCR681" s="155"/>
      <c r="KCS681" s="321" t="s">
        <v>1853</v>
      </c>
      <c r="KCT681" s="70" t="s">
        <v>1206</v>
      </c>
      <c r="KCU681" s="312" t="s">
        <v>1852</v>
      </c>
      <c r="KCV681" s="319">
        <v>7.13</v>
      </c>
      <c r="KCW681" s="319"/>
      <c r="KCX681" s="319"/>
      <c r="KCY681" s="319"/>
      <c r="KCZ681" s="17"/>
      <c r="KDA681" s="144"/>
      <c r="KDB681" s="15"/>
      <c r="KDC681" s="319"/>
      <c r="KDD681" s="118"/>
      <c r="KDE681" s="81"/>
      <c r="KDF681" s="118"/>
      <c r="KDG681" s="283"/>
      <c r="KDH681" s="155"/>
      <c r="KDI681" s="321" t="s">
        <v>1853</v>
      </c>
      <c r="KDJ681" s="70" t="s">
        <v>1206</v>
      </c>
      <c r="KDK681" s="312" t="s">
        <v>1852</v>
      </c>
      <c r="KDL681" s="319">
        <v>7.13</v>
      </c>
      <c r="KDM681" s="319"/>
      <c r="KDN681" s="319"/>
      <c r="KDO681" s="319"/>
      <c r="KDP681" s="17"/>
      <c r="KDQ681" s="144"/>
      <c r="KDR681" s="15"/>
      <c r="KDS681" s="319"/>
      <c r="KDT681" s="118"/>
      <c r="KDU681" s="81"/>
      <c r="KDV681" s="118"/>
      <c r="KDW681" s="283"/>
      <c r="KDX681" s="155"/>
      <c r="KDY681" s="321" t="s">
        <v>1853</v>
      </c>
      <c r="KDZ681" s="70" t="s">
        <v>1206</v>
      </c>
      <c r="KEA681" s="312" t="s">
        <v>1852</v>
      </c>
      <c r="KEB681" s="319">
        <v>7.13</v>
      </c>
      <c r="KEC681" s="319"/>
      <c r="KED681" s="319"/>
      <c r="KEE681" s="319"/>
      <c r="KEF681" s="17"/>
      <c r="KEG681" s="144"/>
      <c r="KEH681" s="15"/>
      <c r="KEI681" s="319"/>
      <c r="KEJ681" s="118"/>
      <c r="KEK681" s="81"/>
      <c r="KEL681" s="118"/>
      <c r="KEM681" s="283"/>
      <c r="KEN681" s="155"/>
      <c r="KEO681" s="321" t="s">
        <v>1853</v>
      </c>
      <c r="KEP681" s="70" t="s">
        <v>1206</v>
      </c>
      <c r="KEQ681" s="312" t="s">
        <v>1852</v>
      </c>
      <c r="KER681" s="319">
        <v>7.13</v>
      </c>
      <c r="KES681" s="319"/>
      <c r="KET681" s="319"/>
      <c r="KEU681" s="319"/>
      <c r="KEV681" s="17"/>
      <c r="KEW681" s="144"/>
      <c r="KEX681" s="15"/>
      <c r="KEY681" s="319"/>
      <c r="KEZ681" s="118"/>
      <c r="KFA681" s="81"/>
      <c r="KFB681" s="118"/>
      <c r="KFC681" s="283"/>
      <c r="KFD681" s="155"/>
      <c r="KFE681" s="321" t="s">
        <v>1853</v>
      </c>
      <c r="KFF681" s="70" t="s">
        <v>1206</v>
      </c>
      <c r="KFG681" s="312" t="s">
        <v>1852</v>
      </c>
      <c r="KFH681" s="319">
        <v>7.13</v>
      </c>
      <c r="KFI681" s="319"/>
      <c r="KFJ681" s="319"/>
      <c r="KFK681" s="319"/>
      <c r="KFL681" s="17"/>
      <c r="KFM681" s="144"/>
      <c r="KFN681" s="15"/>
      <c r="KFO681" s="319"/>
      <c r="KFP681" s="118"/>
      <c r="KFQ681" s="81"/>
      <c r="KFR681" s="118"/>
      <c r="KFS681" s="283"/>
      <c r="KFT681" s="155"/>
      <c r="KFU681" s="321" t="s">
        <v>1853</v>
      </c>
      <c r="KFV681" s="70" t="s">
        <v>1206</v>
      </c>
      <c r="KFW681" s="312" t="s">
        <v>1852</v>
      </c>
      <c r="KFX681" s="319">
        <v>7.13</v>
      </c>
      <c r="KFY681" s="319"/>
      <c r="KFZ681" s="319"/>
      <c r="KGA681" s="319"/>
      <c r="KGB681" s="17"/>
      <c r="KGC681" s="144"/>
      <c r="KGD681" s="15"/>
      <c r="KGE681" s="319"/>
      <c r="KGF681" s="118"/>
      <c r="KGG681" s="81"/>
      <c r="KGH681" s="118"/>
      <c r="KGI681" s="283"/>
      <c r="KGJ681" s="155"/>
      <c r="KGK681" s="321" t="s">
        <v>1853</v>
      </c>
      <c r="KGL681" s="70" t="s">
        <v>1206</v>
      </c>
      <c r="KGM681" s="312" t="s">
        <v>1852</v>
      </c>
      <c r="KGN681" s="319">
        <v>7.13</v>
      </c>
      <c r="KGO681" s="319"/>
      <c r="KGP681" s="319"/>
      <c r="KGQ681" s="319"/>
      <c r="KGR681" s="17"/>
      <c r="KGS681" s="144"/>
      <c r="KGT681" s="15"/>
      <c r="KGU681" s="319"/>
      <c r="KGV681" s="118"/>
      <c r="KGW681" s="81"/>
      <c r="KGX681" s="118"/>
      <c r="KGY681" s="283"/>
      <c r="KGZ681" s="155"/>
      <c r="KHA681" s="321" t="s">
        <v>1853</v>
      </c>
      <c r="KHB681" s="70" t="s">
        <v>1206</v>
      </c>
      <c r="KHC681" s="312" t="s">
        <v>1852</v>
      </c>
      <c r="KHD681" s="319">
        <v>7.13</v>
      </c>
      <c r="KHE681" s="319"/>
      <c r="KHF681" s="319"/>
      <c r="KHG681" s="319"/>
      <c r="KHH681" s="17"/>
      <c r="KHI681" s="144"/>
      <c r="KHJ681" s="15"/>
      <c r="KHK681" s="319"/>
      <c r="KHL681" s="118"/>
      <c r="KHM681" s="81"/>
      <c r="KHN681" s="118"/>
      <c r="KHO681" s="283"/>
      <c r="KHP681" s="155"/>
      <c r="KHQ681" s="321" t="s">
        <v>1853</v>
      </c>
      <c r="KHR681" s="70" t="s">
        <v>1206</v>
      </c>
      <c r="KHS681" s="312" t="s">
        <v>1852</v>
      </c>
      <c r="KHT681" s="319">
        <v>7.13</v>
      </c>
      <c r="KHU681" s="319"/>
      <c r="KHV681" s="319"/>
      <c r="KHW681" s="319"/>
      <c r="KHX681" s="17"/>
      <c r="KHY681" s="144"/>
      <c r="KHZ681" s="15"/>
      <c r="KIA681" s="319"/>
      <c r="KIB681" s="118"/>
      <c r="KIC681" s="81"/>
      <c r="KID681" s="118"/>
      <c r="KIE681" s="283"/>
      <c r="KIF681" s="155"/>
      <c r="KIG681" s="321" t="s">
        <v>1853</v>
      </c>
      <c r="KIH681" s="70" t="s">
        <v>1206</v>
      </c>
      <c r="KII681" s="312" t="s">
        <v>1852</v>
      </c>
      <c r="KIJ681" s="319">
        <v>7.13</v>
      </c>
      <c r="KIK681" s="319"/>
      <c r="KIL681" s="319"/>
      <c r="KIM681" s="319"/>
      <c r="KIN681" s="17"/>
      <c r="KIO681" s="144"/>
      <c r="KIP681" s="15"/>
      <c r="KIQ681" s="319"/>
      <c r="KIR681" s="118"/>
      <c r="KIS681" s="81"/>
      <c r="KIT681" s="118"/>
      <c r="KIU681" s="283"/>
      <c r="KIV681" s="155"/>
      <c r="KIW681" s="321" t="s">
        <v>1853</v>
      </c>
      <c r="KIX681" s="70" t="s">
        <v>1206</v>
      </c>
      <c r="KIY681" s="312" t="s">
        <v>1852</v>
      </c>
      <c r="KIZ681" s="319">
        <v>7.13</v>
      </c>
      <c r="KJA681" s="319"/>
      <c r="KJB681" s="319"/>
      <c r="KJC681" s="319"/>
      <c r="KJD681" s="17"/>
      <c r="KJE681" s="144"/>
      <c r="KJF681" s="15"/>
      <c r="KJG681" s="319"/>
      <c r="KJH681" s="118"/>
      <c r="KJI681" s="81"/>
      <c r="KJJ681" s="118"/>
      <c r="KJK681" s="283"/>
      <c r="KJL681" s="155"/>
      <c r="KJM681" s="321" t="s">
        <v>1853</v>
      </c>
      <c r="KJN681" s="70" t="s">
        <v>1206</v>
      </c>
      <c r="KJO681" s="312" t="s">
        <v>1852</v>
      </c>
      <c r="KJP681" s="319">
        <v>7.13</v>
      </c>
      <c r="KJQ681" s="319"/>
      <c r="KJR681" s="319"/>
      <c r="KJS681" s="319"/>
      <c r="KJT681" s="17"/>
      <c r="KJU681" s="144"/>
      <c r="KJV681" s="15"/>
      <c r="KJW681" s="319"/>
      <c r="KJX681" s="118"/>
      <c r="KJY681" s="81"/>
      <c r="KJZ681" s="118"/>
      <c r="KKA681" s="283"/>
      <c r="KKB681" s="155"/>
      <c r="KKC681" s="321" t="s">
        <v>1853</v>
      </c>
      <c r="KKD681" s="70" t="s">
        <v>1206</v>
      </c>
      <c r="KKE681" s="312" t="s">
        <v>1852</v>
      </c>
      <c r="KKF681" s="319">
        <v>7.13</v>
      </c>
      <c r="KKG681" s="319"/>
      <c r="KKH681" s="319"/>
      <c r="KKI681" s="319"/>
      <c r="KKJ681" s="17"/>
      <c r="KKK681" s="144"/>
      <c r="KKL681" s="15"/>
      <c r="KKM681" s="319"/>
      <c r="KKN681" s="118"/>
      <c r="KKO681" s="81"/>
      <c r="KKP681" s="118"/>
      <c r="KKQ681" s="283"/>
      <c r="KKR681" s="155"/>
      <c r="KKS681" s="321" t="s">
        <v>1853</v>
      </c>
      <c r="KKT681" s="70" t="s">
        <v>1206</v>
      </c>
      <c r="KKU681" s="312" t="s">
        <v>1852</v>
      </c>
      <c r="KKV681" s="319">
        <v>7.13</v>
      </c>
      <c r="KKW681" s="319"/>
      <c r="KKX681" s="319"/>
      <c r="KKY681" s="319"/>
      <c r="KKZ681" s="17"/>
      <c r="KLA681" s="144"/>
      <c r="KLB681" s="15"/>
      <c r="KLC681" s="319"/>
      <c r="KLD681" s="118"/>
      <c r="KLE681" s="81"/>
      <c r="KLF681" s="118"/>
      <c r="KLG681" s="283"/>
      <c r="KLH681" s="155"/>
      <c r="KLI681" s="321" t="s">
        <v>1853</v>
      </c>
      <c r="KLJ681" s="70" t="s">
        <v>1206</v>
      </c>
      <c r="KLK681" s="312" t="s">
        <v>1852</v>
      </c>
      <c r="KLL681" s="319">
        <v>7.13</v>
      </c>
      <c r="KLM681" s="319"/>
      <c r="KLN681" s="319"/>
      <c r="KLO681" s="319"/>
      <c r="KLP681" s="17"/>
      <c r="KLQ681" s="144"/>
      <c r="KLR681" s="15"/>
      <c r="KLS681" s="319"/>
      <c r="KLT681" s="118"/>
      <c r="KLU681" s="81"/>
      <c r="KLV681" s="118"/>
      <c r="KLW681" s="283"/>
      <c r="KLX681" s="155"/>
      <c r="KLY681" s="321" t="s">
        <v>1853</v>
      </c>
      <c r="KLZ681" s="70" t="s">
        <v>1206</v>
      </c>
      <c r="KMA681" s="312" t="s">
        <v>1852</v>
      </c>
      <c r="KMB681" s="319">
        <v>7.13</v>
      </c>
      <c r="KMC681" s="319"/>
      <c r="KMD681" s="319"/>
      <c r="KME681" s="319"/>
      <c r="KMF681" s="17"/>
      <c r="KMG681" s="144"/>
      <c r="KMH681" s="15"/>
      <c r="KMI681" s="319"/>
      <c r="KMJ681" s="118"/>
      <c r="KMK681" s="81"/>
      <c r="KML681" s="118"/>
      <c r="KMM681" s="283"/>
      <c r="KMN681" s="155"/>
      <c r="KMO681" s="321" t="s">
        <v>1853</v>
      </c>
      <c r="KMP681" s="70" t="s">
        <v>1206</v>
      </c>
      <c r="KMQ681" s="312" t="s">
        <v>1852</v>
      </c>
      <c r="KMR681" s="319">
        <v>7.13</v>
      </c>
      <c r="KMS681" s="319"/>
      <c r="KMT681" s="319"/>
      <c r="KMU681" s="319"/>
      <c r="KMV681" s="17"/>
      <c r="KMW681" s="144"/>
      <c r="KMX681" s="15"/>
      <c r="KMY681" s="319"/>
      <c r="KMZ681" s="118"/>
      <c r="KNA681" s="81"/>
      <c r="KNB681" s="118"/>
      <c r="KNC681" s="283"/>
      <c r="KND681" s="155"/>
      <c r="KNE681" s="321" t="s">
        <v>1853</v>
      </c>
      <c r="KNF681" s="70" t="s">
        <v>1206</v>
      </c>
      <c r="KNG681" s="312" t="s">
        <v>1852</v>
      </c>
      <c r="KNH681" s="319">
        <v>7.13</v>
      </c>
      <c r="KNI681" s="319"/>
      <c r="KNJ681" s="319"/>
      <c r="KNK681" s="319"/>
      <c r="KNL681" s="17"/>
      <c r="KNM681" s="144"/>
      <c r="KNN681" s="15"/>
      <c r="KNO681" s="319"/>
      <c r="KNP681" s="118"/>
      <c r="KNQ681" s="81"/>
      <c r="KNR681" s="118"/>
      <c r="KNS681" s="283"/>
      <c r="KNT681" s="155"/>
      <c r="KNU681" s="321" t="s">
        <v>1853</v>
      </c>
      <c r="KNV681" s="70" t="s">
        <v>1206</v>
      </c>
      <c r="KNW681" s="312" t="s">
        <v>1852</v>
      </c>
      <c r="KNX681" s="319">
        <v>7.13</v>
      </c>
      <c r="KNY681" s="319"/>
      <c r="KNZ681" s="319"/>
      <c r="KOA681" s="319"/>
      <c r="KOB681" s="17"/>
      <c r="KOC681" s="144"/>
      <c r="KOD681" s="15"/>
      <c r="KOE681" s="319"/>
      <c r="KOF681" s="118"/>
      <c r="KOG681" s="81"/>
      <c r="KOH681" s="118"/>
      <c r="KOI681" s="283"/>
      <c r="KOJ681" s="155"/>
      <c r="KOK681" s="321" t="s">
        <v>1853</v>
      </c>
      <c r="KOL681" s="70" t="s">
        <v>1206</v>
      </c>
      <c r="KOM681" s="312" t="s">
        <v>1852</v>
      </c>
      <c r="KON681" s="319">
        <v>7.13</v>
      </c>
      <c r="KOO681" s="319"/>
      <c r="KOP681" s="319"/>
      <c r="KOQ681" s="319"/>
      <c r="KOR681" s="17"/>
      <c r="KOS681" s="144"/>
      <c r="KOT681" s="15"/>
      <c r="KOU681" s="319"/>
      <c r="KOV681" s="118"/>
      <c r="KOW681" s="81"/>
      <c r="KOX681" s="118"/>
      <c r="KOY681" s="283"/>
      <c r="KOZ681" s="155"/>
      <c r="KPA681" s="321" t="s">
        <v>1853</v>
      </c>
      <c r="KPB681" s="70" t="s">
        <v>1206</v>
      </c>
      <c r="KPC681" s="312" t="s">
        <v>1852</v>
      </c>
      <c r="KPD681" s="319">
        <v>7.13</v>
      </c>
      <c r="KPE681" s="319"/>
      <c r="KPF681" s="319"/>
      <c r="KPG681" s="319"/>
      <c r="KPH681" s="17"/>
      <c r="KPI681" s="144"/>
      <c r="KPJ681" s="15"/>
      <c r="KPK681" s="319"/>
      <c r="KPL681" s="118"/>
      <c r="KPM681" s="81"/>
      <c r="KPN681" s="118"/>
      <c r="KPO681" s="283"/>
      <c r="KPP681" s="155"/>
      <c r="KPQ681" s="321" t="s">
        <v>1853</v>
      </c>
      <c r="KPR681" s="70" t="s">
        <v>1206</v>
      </c>
      <c r="KPS681" s="312" t="s">
        <v>1852</v>
      </c>
      <c r="KPT681" s="319">
        <v>7.13</v>
      </c>
      <c r="KPU681" s="319"/>
      <c r="KPV681" s="319"/>
      <c r="KPW681" s="319"/>
      <c r="KPX681" s="17"/>
      <c r="KPY681" s="144"/>
      <c r="KPZ681" s="15"/>
      <c r="KQA681" s="319"/>
      <c r="KQB681" s="118"/>
      <c r="KQC681" s="81"/>
      <c r="KQD681" s="118"/>
      <c r="KQE681" s="283"/>
      <c r="KQF681" s="155"/>
      <c r="KQG681" s="321" t="s">
        <v>1853</v>
      </c>
      <c r="KQH681" s="70" t="s">
        <v>1206</v>
      </c>
      <c r="KQI681" s="312" t="s">
        <v>1852</v>
      </c>
      <c r="KQJ681" s="319">
        <v>7.13</v>
      </c>
      <c r="KQK681" s="319"/>
      <c r="KQL681" s="319"/>
      <c r="KQM681" s="319"/>
      <c r="KQN681" s="17"/>
      <c r="KQO681" s="144"/>
      <c r="KQP681" s="15"/>
      <c r="KQQ681" s="319"/>
      <c r="KQR681" s="118"/>
      <c r="KQS681" s="81"/>
      <c r="KQT681" s="118"/>
      <c r="KQU681" s="283"/>
      <c r="KQV681" s="155"/>
      <c r="KQW681" s="321" t="s">
        <v>1853</v>
      </c>
      <c r="KQX681" s="70" t="s">
        <v>1206</v>
      </c>
      <c r="KQY681" s="312" t="s">
        <v>1852</v>
      </c>
      <c r="KQZ681" s="319">
        <v>7.13</v>
      </c>
      <c r="KRA681" s="319"/>
      <c r="KRB681" s="319"/>
      <c r="KRC681" s="319"/>
      <c r="KRD681" s="17"/>
      <c r="KRE681" s="144"/>
      <c r="KRF681" s="15"/>
      <c r="KRG681" s="319"/>
      <c r="KRH681" s="118"/>
      <c r="KRI681" s="81"/>
      <c r="KRJ681" s="118"/>
      <c r="KRK681" s="283"/>
      <c r="KRL681" s="155"/>
      <c r="KRM681" s="321" t="s">
        <v>1853</v>
      </c>
      <c r="KRN681" s="70" t="s">
        <v>1206</v>
      </c>
      <c r="KRO681" s="312" t="s">
        <v>1852</v>
      </c>
      <c r="KRP681" s="319">
        <v>7.13</v>
      </c>
      <c r="KRQ681" s="319"/>
      <c r="KRR681" s="319"/>
      <c r="KRS681" s="319"/>
      <c r="KRT681" s="17"/>
      <c r="KRU681" s="144"/>
      <c r="KRV681" s="15"/>
      <c r="KRW681" s="319"/>
      <c r="KRX681" s="118"/>
      <c r="KRY681" s="81"/>
      <c r="KRZ681" s="118"/>
      <c r="KSA681" s="283"/>
      <c r="KSB681" s="155"/>
      <c r="KSC681" s="321" t="s">
        <v>1853</v>
      </c>
      <c r="KSD681" s="70" t="s">
        <v>1206</v>
      </c>
      <c r="KSE681" s="312" t="s">
        <v>1852</v>
      </c>
      <c r="KSF681" s="319">
        <v>7.13</v>
      </c>
      <c r="KSG681" s="319"/>
      <c r="KSH681" s="319"/>
      <c r="KSI681" s="319"/>
      <c r="KSJ681" s="17"/>
      <c r="KSK681" s="144"/>
      <c r="KSL681" s="15"/>
      <c r="KSM681" s="319"/>
      <c r="KSN681" s="118"/>
      <c r="KSO681" s="81"/>
      <c r="KSP681" s="118"/>
      <c r="KSQ681" s="283"/>
      <c r="KSR681" s="155"/>
      <c r="KSS681" s="321" t="s">
        <v>1853</v>
      </c>
      <c r="KST681" s="70" t="s">
        <v>1206</v>
      </c>
      <c r="KSU681" s="312" t="s">
        <v>1852</v>
      </c>
      <c r="KSV681" s="319">
        <v>7.13</v>
      </c>
      <c r="KSW681" s="319"/>
      <c r="KSX681" s="319"/>
      <c r="KSY681" s="319"/>
      <c r="KSZ681" s="17"/>
      <c r="KTA681" s="144"/>
      <c r="KTB681" s="15"/>
      <c r="KTC681" s="319"/>
      <c r="KTD681" s="118"/>
      <c r="KTE681" s="81"/>
      <c r="KTF681" s="118"/>
      <c r="KTG681" s="283"/>
      <c r="KTH681" s="155"/>
      <c r="KTI681" s="321" t="s">
        <v>1853</v>
      </c>
      <c r="KTJ681" s="70" t="s">
        <v>1206</v>
      </c>
      <c r="KTK681" s="312" t="s">
        <v>1852</v>
      </c>
      <c r="KTL681" s="319">
        <v>7.13</v>
      </c>
      <c r="KTM681" s="319"/>
      <c r="KTN681" s="319"/>
      <c r="KTO681" s="319"/>
      <c r="KTP681" s="17"/>
      <c r="KTQ681" s="144"/>
      <c r="KTR681" s="15"/>
      <c r="KTS681" s="319"/>
      <c r="KTT681" s="118"/>
      <c r="KTU681" s="81"/>
      <c r="KTV681" s="118"/>
      <c r="KTW681" s="283"/>
      <c r="KTX681" s="155"/>
      <c r="KTY681" s="321" t="s">
        <v>1853</v>
      </c>
      <c r="KTZ681" s="70" t="s">
        <v>1206</v>
      </c>
      <c r="KUA681" s="312" t="s">
        <v>1852</v>
      </c>
      <c r="KUB681" s="319">
        <v>7.13</v>
      </c>
      <c r="KUC681" s="319"/>
      <c r="KUD681" s="319"/>
      <c r="KUE681" s="319"/>
      <c r="KUF681" s="17"/>
      <c r="KUG681" s="144"/>
      <c r="KUH681" s="15"/>
      <c r="KUI681" s="319"/>
      <c r="KUJ681" s="118"/>
      <c r="KUK681" s="81"/>
      <c r="KUL681" s="118"/>
      <c r="KUM681" s="283"/>
      <c r="KUN681" s="155"/>
      <c r="KUO681" s="321" t="s">
        <v>1853</v>
      </c>
      <c r="KUP681" s="70" t="s">
        <v>1206</v>
      </c>
      <c r="KUQ681" s="312" t="s">
        <v>1852</v>
      </c>
      <c r="KUR681" s="319">
        <v>7.13</v>
      </c>
      <c r="KUS681" s="319"/>
      <c r="KUT681" s="319"/>
      <c r="KUU681" s="319"/>
      <c r="KUV681" s="17"/>
      <c r="KUW681" s="144"/>
      <c r="KUX681" s="15"/>
      <c r="KUY681" s="319"/>
      <c r="KUZ681" s="118"/>
      <c r="KVA681" s="81"/>
      <c r="KVB681" s="118"/>
      <c r="KVC681" s="283"/>
      <c r="KVD681" s="155"/>
      <c r="KVE681" s="321" t="s">
        <v>1853</v>
      </c>
      <c r="KVF681" s="70" t="s">
        <v>1206</v>
      </c>
      <c r="KVG681" s="312" t="s">
        <v>1852</v>
      </c>
      <c r="KVH681" s="319">
        <v>7.13</v>
      </c>
      <c r="KVI681" s="319"/>
      <c r="KVJ681" s="319"/>
      <c r="KVK681" s="319"/>
      <c r="KVL681" s="17"/>
      <c r="KVM681" s="144"/>
      <c r="KVN681" s="15"/>
      <c r="KVO681" s="319"/>
      <c r="KVP681" s="118"/>
      <c r="KVQ681" s="81"/>
      <c r="KVR681" s="118"/>
      <c r="KVS681" s="283"/>
      <c r="KVT681" s="155"/>
      <c r="KVU681" s="321" t="s">
        <v>1853</v>
      </c>
      <c r="KVV681" s="70" t="s">
        <v>1206</v>
      </c>
      <c r="KVW681" s="312" t="s">
        <v>1852</v>
      </c>
      <c r="KVX681" s="319">
        <v>7.13</v>
      </c>
      <c r="KVY681" s="319"/>
      <c r="KVZ681" s="319"/>
      <c r="KWA681" s="319"/>
      <c r="KWB681" s="17"/>
      <c r="KWC681" s="144"/>
      <c r="KWD681" s="15"/>
      <c r="KWE681" s="319"/>
      <c r="KWF681" s="118"/>
      <c r="KWG681" s="81"/>
      <c r="KWH681" s="118"/>
      <c r="KWI681" s="283"/>
      <c r="KWJ681" s="155"/>
      <c r="KWK681" s="321" t="s">
        <v>1853</v>
      </c>
      <c r="KWL681" s="70" t="s">
        <v>1206</v>
      </c>
      <c r="KWM681" s="312" t="s">
        <v>1852</v>
      </c>
      <c r="KWN681" s="319">
        <v>7.13</v>
      </c>
      <c r="KWO681" s="319"/>
      <c r="KWP681" s="319"/>
      <c r="KWQ681" s="319"/>
      <c r="KWR681" s="17"/>
      <c r="KWS681" s="144"/>
      <c r="KWT681" s="15"/>
      <c r="KWU681" s="319"/>
      <c r="KWV681" s="118"/>
      <c r="KWW681" s="81"/>
      <c r="KWX681" s="118"/>
      <c r="KWY681" s="283"/>
      <c r="KWZ681" s="155"/>
      <c r="KXA681" s="321" t="s">
        <v>1853</v>
      </c>
      <c r="KXB681" s="70" t="s">
        <v>1206</v>
      </c>
      <c r="KXC681" s="312" t="s">
        <v>1852</v>
      </c>
      <c r="KXD681" s="319">
        <v>7.13</v>
      </c>
      <c r="KXE681" s="319"/>
      <c r="KXF681" s="319"/>
      <c r="KXG681" s="319"/>
      <c r="KXH681" s="17"/>
      <c r="KXI681" s="144"/>
      <c r="KXJ681" s="15"/>
      <c r="KXK681" s="319"/>
      <c r="KXL681" s="118"/>
      <c r="KXM681" s="81"/>
      <c r="KXN681" s="118"/>
      <c r="KXO681" s="283"/>
      <c r="KXP681" s="155"/>
      <c r="KXQ681" s="321" t="s">
        <v>1853</v>
      </c>
      <c r="KXR681" s="70" t="s">
        <v>1206</v>
      </c>
      <c r="KXS681" s="312" t="s">
        <v>1852</v>
      </c>
      <c r="KXT681" s="319">
        <v>7.13</v>
      </c>
      <c r="KXU681" s="319"/>
      <c r="KXV681" s="319"/>
      <c r="KXW681" s="319"/>
      <c r="KXX681" s="17"/>
      <c r="KXY681" s="144"/>
      <c r="KXZ681" s="15"/>
      <c r="KYA681" s="319"/>
      <c r="KYB681" s="118"/>
      <c r="KYC681" s="81"/>
      <c r="KYD681" s="118"/>
      <c r="KYE681" s="283"/>
      <c r="KYF681" s="155"/>
      <c r="KYG681" s="321" t="s">
        <v>1853</v>
      </c>
      <c r="KYH681" s="70" t="s">
        <v>1206</v>
      </c>
      <c r="KYI681" s="312" t="s">
        <v>1852</v>
      </c>
      <c r="KYJ681" s="319">
        <v>7.13</v>
      </c>
      <c r="KYK681" s="319"/>
      <c r="KYL681" s="319"/>
      <c r="KYM681" s="319"/>
      <c r="KYN681" s="17"/>
      <c r="KYO681" s="144"/>
      <c r="KYP681" s="15"/>
      <c r="KYQ681" s="319"/>
      <c r="KYR681" s="118"/>
      <c r="KYS681" s="81"/>
      <c r="KYT681" s="118"/>
      <c r="KYU681" s="283"/>
      <c r="KYV681" s="155"/>
      <c r="KYW681" s="321" t="s">
        <v>1853</v>
      </c>
      <c r="KYX681" s="70" t="s">
        <v>1206</v>
      </c>
      <c r="KYY681" s="312" t="s">
        <v>1852</v>
      </c>
      <c r="KYZ681" s="319">
        <v>7.13</v>
      </c>
      <c r="KZA681" s="319"/>
      <c r="KZB681" s="319"/>
      <c r="KZC681" s="319"/>
      <c r="KZD681" s="17"/>
      <c r="KZE681" s="144"/>
      <c r="KZF681" s="15"/>
      <c r="KZG681" s="319"/>
      <c r="KZH681" s="118"/>
      <c r="KZI681" s="81"/>
      <c r="KZJ681" s="118"/>
      <c r="KZK681" s="283"/>
      <c r="KZL681" s="155"/>
      <c r="KZM681" s="321" t="s">
        <v>1853</v>
      </c>
      <c r="KZN681" s="70" t="s">
        <v>1206</v>
      </c>
      <c r="KZO681" s="312" t="s">
        <v>1852</v>
      </c>
      <c r="KZP681" s="319">
        <v>7.13</v>
      </c>
      <c r="KZQ681" s="319"/>
      <c r="KZR681" s="319"/>
      <c r="KZS681" s="319"/>
      <c r="KZT681" s="17"/>
      <c r="KZU681" s="144"/>
      <c r="KZV681" s="15"/>
      <c r="KZW681" s="319"/>
      <c r="KZX681" s="118"/>
      <c r="KZY681" s="81"/>
      <c r="KZZ681" s="118"/>
      <c r="LAA681" s="283"/>
      <c r="LAB681" s="155"/>
      <c r="LAC681" s="321" t="s">
        <v>1853</v>
      </c>
      <c r="LAD681" s="70" t="s">
        <v>1206</v>
      </c>
      <c r="LAE681" s="312" t="s">
        <v>1852</v>
      </c>
      <c r="LAF681" s="319">
        <v>7.13</v>
      </c>
      <c r="LAG681" s="319"/>
      <c r="LAH681" s="319"/>
      <c r="LAI681" s="319"/>
      <c r="LAJ681" s="17"/>
      <c r="LAK681" s="144"/>
      <c r="LAL681" s="15"/>
      <c r="LAM681" s="319"/>
      <c r="LAN681" s="118"/>
      <c r="LAO681" s="81"/>
      <c r="LAP681" s="118"/>
      <c r="LAQ681" s="283"/>
      <c r="LAR681" s="155"/>
      <c r="LAS681" s="321" t="s">
        <v>1853</v>
      </c>
      <c r="LAT681" s="70" t="s">
        <v>1206</v>
      </c>
      <c r="LAU681" s="312" t="s">
        <v>1852</v>
      </c>
      <c r="LAV681" s="319">
        <v>7.13</v>
      </c>
      <c r="LAW681" s="319"/>
      <c r="LAX681" s="319"/>
      <c r="LAY681" s="319"/>
      <c r="LAZ681" s="17"/>
      <c r="LBA681" s="144"/>
      <c r="LBB681" s="15"/>
      <c r="LBC681" s="319"/>
      <c r="LBD681" s="118"/>
      <c r="LBE681" s="81"/>
      <c r="LBF681" s="118"/>
      <c r="LBG681" s="283"/>
      <c r="LBH681" s="155"/>
      <c r="LBI681" s="321" t="s">
        <v>1853</v>
      </c>
      <c r="LBJ681" s="70" t="s">
        <v>1206</v>
      </c>
      <c r="LBK681" s="312" t="s">
        <v>1852</v>
      </c>
      <c r="LBL681" s="319">
        <v>7.13</v>
      </c>
      <c r="LBM681" s="319"/>
      <c r="LBN681" s="319"/>
      <c r="LBO681" s="319"/>
      <c r="LBP681" s="17"/>
      <c r="LBQ681" s="144"/>
      <c r="LBR681" s="15"/>
      <c r="LBS681" s="319"/>
      <c r="LBT681" s="118"/>
      <c r="LBU681" s="81"/>
      <c r="LBV681" s="118"/>
      <c r="LBW681" s="283"/>
      <c r="LBX681" s="155"/>
      <c r="LBY681" s="321" t="s">
        <v>1853</v>
      </c>
      <c r="LBZ681" s="70" t="s">
        <v>1206</v>
      </c>
      <c r="LCA681" s="312" t="s">
        <v>1852</v>
      </c>
      <c r="LCB681" s="319">
        <v>7.13</v>
      </c>
      <c r="LCC681" s="319"/>
      <c r="LCD681" s="319"/>
      <c r="LCE681" s="319"/>
      <c r="LCF681" s="17"/>
      <c r="LCG681" s="144"/>
      <c r="LCH681" s="15"/>
      <c r="LCI681" s="319"/>
      <c r="LCJ681" s="118"/>
      <c r="LCK681" s="81"/>
      <c r="LCL681" s="118"/>
      <c r="LCM681" s="283"/>
      <c r="LCN681" s="155"/>
      <c r="LCO681" s="321" t="s">
        <v>1853</v>
      </c>
      <c r="LCP681" s="70" t="s">
        <v>1206</v>
      </c>
      <c r="LCQ681" s="312" t="s">
        <v>1852</v>
      </c>
      <c r="LCR681" s="319">
        <v>7.13</v>
      </c>
      <c r="LCS681" s="319"/>
      <c r="LCT681" s="319"/>
      <c r="LCU681" s="319"/>
      <c r="LCV681" s="17"/>
      <c r="LCW681" s="144"/>
      <c r="LCX681" s="15"/>
      <c r="LCY681" s="319"/>
      <c r="LCZ681" s="118"/>
      <c r="LDA681" s="81"/>
      <c r="LDB681" s="118"/>
      <c r="LDC681" s="283"/>
      <c r="LDD681" s="155"/>
      <c r="LDE681" s="321" t="s">
        <v>1853</v>
      </c>
      <c r="LDF681" s="70" t="s">
        <v>1206</v>
      </c>
      <c r="LDG681" s="312" t="s">
        <v>1852</v>
      </c>
      <c r="LDH681" s="319">
        <v>7.13</v>
      </c>
      <c r="LDI681" s="319"/>
      <c r="LDJ681" s="319"/>
      <c r="LDK681" s="319"/>
      <c r="LDL681" s="17"/>
      <c r="LDM681" s="144"/>
      <c r="LDN681" s="15"/>
      <c r="LDO681" s="319"/>
      <c r="LDP681" s="118"/>
      <c r="LDQ681" s="81"/>
      <c r="LDR681" s="118"/>
      <c r="LDS681" s="283"/>
      <c r="LDT681" s="155"/>
      <c r="LDU681" s="321" t="s">
        <v>1853</v>
      </c>
      <c r="LDV681" s="70" t="s">
        <v>1206</v>
      </c>
      <c r="LDW681" s="312" t="s">
        <v>1852</v>
      </c>
      <c r="LDX681" s="319">
        <v>7.13</v>
      </c>
      <c r="LDY681" s="319"/>
      <c r="LDZ681" s="319"/>
      <c r="LEA681" s="319"/>
      <c r="LEB681" s="17"/>
      <c r="LEC681" s="144"/>
      <c r="LED681" s="15"/>
      <c r="LEE681" s="319"/>
      <c r="LEF681" s="118"/>
      <c r="LEG681" s="81"/>
      <c r="LEH681" s="118"/>
      <c r="LEI681" s="283"/>
      <c r="LEJ681" s="155"/>
      <c r="LEK681" s="321" t="s">
        <v>1853</v>
      </c>
      <c r="LEL681" s="70" t="s">
        <v>1206</v>
      </c>
      <c r="LEM681" s="312" t="s">
        <v>1852</v>
      </c>
      <c r="LEN681" s="319">
        <v>7.13</v>
      </c>
      <c r="LEO681" s="319"/>
      <c r="LEP681" s="319"/>
      <c r="LEQ681" s="319"/>
      <c r="LER681" s="17"/>
      <c r="LES681" s="144"/>
      <c r="LET681" s="15"/>
      <c r="LEU681" s="319"/>
      <c r="LEV681" s="118"/>
      <c r="LEW681" s="81"/>
      <c r="LEX681" s="118"/>
      <c r="LEY681" s="283"/>
      <c r="LEZ681" s="155"/>
      <c r="LFA681" s="321" t="s">
        <v>1853</v>
      </c>
      <c r="LFB681" s="70" t="s">
        <v>1206</v>
      </c>
      <c r="LFC681" s="312" t="s">
        <v>1852</v>
      </c>
      <c r="LFD681" s="319">
        <v>7.13</v>
      </c>
      <c r="LFE681" s="319"/>
      <c r="LFF681" s="319"/>
      <c r="LFG681" s="319"/>
      <c r="LFH681" s="17"/>
      <c r="LFI681" s="144"/>
      <c r="LFJ681" s="15"/>
      <c r="LFK681" s="319"/>
      <c r="LFL681" s="118"/>
      <c r="LFM681" s="81"/>
      <c r="LFN681" s="118"/>
      <c r="LFO681" s="283"/>
      <c r="LFP681" s="155"/>
      <c r="LFQ681" s="321" t="s">
        <v>1853</v>
      </c>
      <c r="LFR681" s="70" t="s">
        <v>1206</v>
      </c>
      <c r="LFS681" s="312" t="s">
        <v>1852</v>
      </c>
      <c r="LFT681" s="319">
        <v>7.13</v>
      </c>
      <c r="LFU681" s="319"/>
      <c r="LFV681" s="319"/>
      <c r="LFW681" s="319"/>
      <c r="LFX681" s="17"/>
      <c r="LFY681" s="144"/>
      <c r="LFZ681" s="15"/>
      <c r="LGA681" s="319"/>
      <c r="LGB681" s="118"/>
      <c r="LGC681" s="81"/>
      <c r="LGD681" s="118"/>
      <c r="LGE681" s="283"/>
      <c r="LGF681" s="155"/>
      <c r="LGG681" s="321" t="s">
        <v>1853</v>
      </c>
      <c r="LGH681" s="70" t="s">
        <v>1206</v>
      </c>
      <c r="LGI681" s="312" t="s">
        <v>1852</v>
      </c>
      <c r="LGJ681" s="319">
        <v>7.13</v>
      </c>
      <c r="LGK681" s="319"/>
      <c r="LGL681" s="319"/>
      <c r="LGM681" s="319"/>
      <c r="LGN681" s="17"/>
      <c r="LGO681" s="144"/>
      <c r="LGP681" s="15"/>
      <c r="LGQ681" s="319"/>
      <c r="LGR681" s="118"/>
      <c r="LGS681" s="81"/>
      <c r="LGT681" s="118"/>
      <c r="LGU681" s="283"/>
      <c r="LGV681" s="155"/>
      <c r="LGW681" s="321" t="s">
        <v>1853</v>
      </c>
      <c r="LGX681" s="70" t="s">
        <v>1206</v>
      </c>
      <c r="LGY681" s="312" t="s">
        <v>1852</v>
      </c>
      <c r="LGZ681" s="319">
        <v>7.13</v>
      </c>
      <c r="LHA681" s="319"/>
      <c r="LHB681" s="319"/>
      <c r="LHC681" s="319"/>
      <c r="LHD681" s="17"/>
      <c r="LHE681" s="144"/>
      <c r="LHF681" s="15"/>
      <c r="LHG681" s="319"/>
      <c r="LHH681" s="118"/>
      <c r="LHI681" s="81"/>
      <c r="LHJ681" s="118"/>
      <c r="LHK681" s="283"/>
      <c r="LHL681" s="155"/>
      <c r="LHM681" s="321" t="s">
        <v>1853</v>
      </c>
      <c r="LHN681" s="70" t="s">
        <v>1206</v>
      </c>
      <c r="LHO681" s="312" t="s">
        <v>1852</v>
      </c>
      <c r="LHP681" s="319">
        <v>7.13</v>
      </c>
      <c r="LHQ681" s="319"/>
      <c r="LHR681" s="319"/>
      <c r="LHS681" s="319"/>
      <c r="LHT681" s="17"/>
      <c r="LHU681" s="144"/>
      <c r="LHV681" s="15"/>
      <c r="LHW681" s="319"/>
      <c r="LHX681" s="118"/>
      <c r="LHY681" s="81"/>
      <c r="LHZ681" s="118"/>
      <c r="LIA681" s="283"/>
      <c r="LIB681" s="155"/>
      <c r="LIC681" s="321" t="s">
        <v>1853</v>
      </c>
      <c r="LID681" s="70" t="s">
        <v>1206</v>
      </c>
      <c r="LIE681" s="312" t="s">
        <v>1852</v>
      </c>
      <c r="LIF681" s="319">
        <v>7.13</v>
      </c>
      <c r="LIG681" s="319"/>
      <c r="LIH681" s="319"/>
      <c r="LII681" s="319"/>
      <c r="LIJ681" s="17"/>
      <c r="LIK681" s="144"/>
      <c r="LIL681" s="15"/>
      <c r="LIM681" s="319"/>
      <c r="LIN681" s="118"/>
      <c r="LIO681" s="81"/>
      <c r="LIP681" s="118"/>
      <c r="LIQ681" s="283"/>
      <c r="LIR681" s="155"/>
      <c r="LIS681" s="321" t="s">
        <v>1853</v>
      </c>
      <c r="LIT681" s="70" t="s">
        <v>1206</v>
      </c>
      <c r="LIU681" s="312" t="s">
        <v>1852</v>
      </c>
      <c r="LIV681" s="319">
        <v>7.13</v>
      </c>
      <c r="LIW681" s="319"/>
      <c r="LIX681" s="319"/>
      <c r="LIY681" s="319"/>
      <c r="LIZ681" s="17"/>
      <c r="LJA681" s="144"/>
      <c r="LJB681" s="15"/>
      <c r="LJC681" s="319"/>
      <c r="LJD681" s="118"/>
      <c r="LJE681" s="81"/>
      <c r="LJF681" s="118"/>
      <c r="LJG681" s="283"/>
      <c r="LJH681" s="155"/>
      <c r="LJI681" s="321" t="s">
        <v>1853</v>
      </c>
      <c r="LJJ681" s="70" t="s">
        <v>1206</v>
      </c>
      <c r="LJK681" s="312" t="s">
        <v>1852</v>
      </c>
      <c r="LJL681" s="319">
        <v>7.13</v>
      </c>
      <c r="LJM681" s="319"/>
      <c r="LJN681" s="319"/>
      <c r="LJO681" s="319"/>
      <c r="LJP681" s="17"/>
      <c r="LJQ681" s="144"/>
      <c r="LJR681" s="15"/>
      <c r="LJS681" s="319"/>
      <c r="LJT681" s="118"/>
      <c r="LJU681" s="81"/>
      <c r="LJV681" s="118"/>
      <c r="LJW681" s="283"/>
      <c r="LJX681" s="155"/>
      <c r="LJY681" s="321" t="s">
        <v>1853</v>
      </c>
      <c r="LJZ681" s="70" t="s">
        <v>1206</v>
      </c>
      <c r="LKA681" s="312" t="s">
        <v>1852</v>
      </c>
      <c r="LKB681" s="319">
        <v>7.13</v>
      </c>
      <c r="LKC681" s="319"/>
      <c r="LKD681" s="319"/>
      <c r="LKE681" s="319"/>
      <c r="LKF681" s="17"/>
      <c r="LKG681" s="144"/>
      <c r="LKH681" s="15"/>
      <c r="LKI681" s="319"/>
      <c r="LKJ681" s="118"/>
      <c r="LKK681" s="81"/>
      <c r="LKL681" s="118"/>
      <c r="LKM681" s="283"/>
      <c r="LKN681" s="155"/>
      <c r="LKO681" s="321" t="s">
        <v>1853</v>
      </c>
      <c r="LKP681" s="70" t="s">
        <v>1206</v>
      </c>
      <c r="LKQ681" s="312" t="s">
        <v>1852</v>
      </c>
      <c r="LKR681" s="319">
        <v>7.13</v>
      </c>
      <c r="LKS681" s="319"/>
      <c r="LKT681" s="319"/>
      <c r="LKU681" s="319"/>
      <c r="LKV681" s="17"/>
      <c r="LKW681" s="144"/>
      <c r="LKX681" s="15"/>
      <c r="LKY681" s="319"/>
      <c r="LKZ681" s="118"/>
      <c r="LLA681" s="81"/>
      <c r="LLB681" s="118"/>
      <c r="LLC681" s="283"/>
      <c r="LLD681" s="155"/>
      <c r="LLE681" s="321" t="s">
        <v>1853</v>
      </c>
      <c r="LLF681" s="70" t="s">
        <v>1206</v>
      </c>
      <c r="LLG681" s="312" t="s">
        <v>1852</v>
      </c>
      <c r="LLH681" s="319">
        <v>7.13</v>
      </c>
      <c r="LLI681" s="319"/>
      <c r="LLJ681" s="319"/>
      <c r="LLK681" s="319"/>
      <c r="LLL681" s="17"/>
      <c r="LLM681" s="144"/>
      <c r="LLN681" s="15"/>
      <c r="LLO681" s="319"/>
      <c r="LLP681" s="118"/>
      <c r="LLQ681" s="81"/>
      <c r="LLR681" s="118"/>
      <c r="LLS681" s="283"/>
      <c r="LLT681" s="155"/>
      <c r="LLU681" s="321" t="s">
        <v>1853</v>
      </c>
      <c r="LLV681" s="70" t="s">
        <v>1206</v>
      </c>
      <c r="LLW681" s="312" t="s">
        <v>1852</v>
      </c>
      <c r="LLX681" s="319">
        <v>7.13</v>
      </c>
      <c r="LLY681" s="319"/>
      <c r="LLZ681" s="319"/>
      <c r="LMA681" s="319"/>
      <c r="LMB681" s="17"/>
      <c r="LMC681" s="144"/>
      <c r="LMD681" s="15"/>
      <c r="LME681" s="319"/>
      <c r="LMF681" s="118"/>
      <c r="LMG681" s="81"/>
      <c r="LMH681" s="118"/>
      <c r="LMI681" s="283"/>
      <c r="LMJ681" s="155"/>
      <c r="LMK681" s="321" t="s">
        <v>1853</v>
      </c>
      <c r="LML681" s="70" t="s">
        <v>1206</v>
      </c>
      <c r="LMM681" s="312" t="s">
        <v>1852</v>
      </c>
      <c r="LMN681" s="319">
        <v>7.13</v>
      </c>
      <c r="LMO681" s="319"/>
      <c r="LMP681" s="319"/>
      <c r="LMQ681" s="319"/>
      <c r="LMR681" s="17"/>
      <c r="LMS681" s="144"/>
      <c r="LMT681" s="15"/>
      <c r="LMU681" s="319"/>
      <c r="LMV681" s="118"/>
      <c r="LMW681" s="81"/>
      <c r="LMX681" s="118"/>
      <c r="LMY681" s="283"/>
      <c r="LMZ681" s="155"/>
      <c r="LNA681" s="321" t="s">
        <v>1853</v>
      </c>
      <c r="LNB681" s="70" t="s">
        <v>1206</v>
      </c>
      <c r="LNC681" s="312" t="s">
        <v>1852</v>
      </c>
      <c r="LND681" s="319">
        <v>7.13</v>
      </c>
      <c r="LNE681" s="319"/>
      <c r="LNF681" s="319"/>
      <c r="LNG681" s="319"/>
      <c r="LNH681" s="17"/>
      <c r="LNI681" s="144"/>
      <c r="LNJ681" s="15"/>
      <c r="LNK681" s="319"/>
      <c r="LNL681" s="118"/>
      <c r="LNM681" s="81"/>
      <c r="LNN681" s="118"/>
      <c r="LNO681" s="283"/>
      <c r="LNP681" s="155"/>
      <c r="LNQ681" s="321" t="s">
        <v>1853</v>
      </c>
      <c r="LNR681" s="70" t="s">
        <v>1206</v>
      </c>
      <c r="LNS681" s="312" t="s">
        <v>1852</v>
      </c>
      <c r="LNT681" s="319">
        <v>7.13</v>
      </c>
      <c r="LNU681" s="319"/>
      <c r="LNV681" s="319"/>
      <c r="LNW681" s="319"/>
      <c r="LNX681" s="17"/>
      <c r="LNY681" s="144"/>
      <c r="LNZ681" s="15"/>
      <c r="LOA681" s="319"/>
      <c r="LOB681" s="118"/>
      <c r="LOC681" s="81"/>
      <c r="LOD681" s="118"/>
      <c r="LOE681" s="283"/>
      <c r="LOF681" s="155"/>
      <c r="LOG681" s="321" t="s">
        <v>1853</v>
      </c>
      <c r="LOH681" s="70" t="s">
        <v>1206</v>
      </c>
      <c r="LOI681" s="312" t="s">
        <v>1852</v>
      </c>
      <c r="LOJ681" s="319">
        <v>7.13</v>
      </c>
      <c r="LOK681" s="319"/>
      <c r="LOL681" s="319"/>
      <c r="LOM681" s="319"/>
      <c r="LON681" s="17"/>
      <c r="LOO681" s="144"/>
      <c r="LOP681" s="15"/>
      <c r="LOQ681" s="319"/>
      <c r="LOR681" s="118"/>
      <c r="LOS681" s="81"/>
      <c r="LOT681" s="118"/>
      <c r="LOU681" s="283"/>
      <c r="LOV681" s="155"/>
      <c r="LOW681" s="321" t="s">
        <v>1853</v>
      </c>
      <c r="LOX681" s="70" t="s">
        <v>1206</v>
      </c>
      <c r="LOY681" s="312" t="s">
        <v>1852</v>
      </c>
      <c r="LOZ681" s="319">
        <v>7.13</v>
      </c>
      <c r="LPA681" s="319"/>
      <c r="LPB681" s="319"/>
      <c r="LPC681" s="319"/>
      <c r="LPD681" s="17"/>
      <c r="LPE681" s="144"/>
      <c r="LPF681" s="15"/>
      <c r="LPG681" s="319"/>
      <c r="LPH681" s="118"/>
      <c r="LPI681" s="81"/>
      <c r="LPJ681" s="118"/>
      <c r="LPK681" s="283"/>
      <c r="LPL681" s="155"/>
      <c r="LPM681" s="321" t="s">
        <v>1853</v>
      </c>
      <c r="LPN681" s="70" t="s">
        <v>1206</v>
      </c>
      <c r="LPO681" s="312" t="s">
        <v>1852</v>
      </c>
      <c r="LPP681" s="319">
        <v>7.13</v>
      </c>
      <c r="LPQ681" s="319"/>
      <c r="LPR681" s="319"/>
      <c r="LPS681" s="319"/>
      <c r="LPT681" s="17"/>
      <c r="LPU681" s="144"/>
      <c r="LPV681" s="15"/>
      <c r="LPW681" s="319"/>
      <c r="LPX681" s="118"/>
      <c r="LPY681" s="81"/>
      <c r="LPZ681" s="118"/>
      <c r="LQA681" s="283"/>
      <c r="LQB681" s="155"/>
      <c r="LQC681" s="321" t="s">
        <v>1853</v>
      </c>
      <c r="LQD681" s="70" t="s">
        <v>1206</v>
      </c>
      <c r="LQE681" s="312" t="s">
        <v>1852</v>
      </c>
      <c r="LQF681" s="319">
        <v>7.13</v>
      </c>
      <c r="LQG681" s="319"/>
      <c r="LQH681" s="319"/>
      <c r="LQI681" s="319"/>
      <c r="LQJ681" s="17"/>
      <c r="LQK681" s="144"/>
      <c r="LQL681" s="15"/>
      <c r="LQM681" s="319"/>
      <c r="LQN681" s="118"/>
      <c r="LQO681" s="81"/>
      <c r="LQP681" s="118"/>
      <c r="LQQ681" s="283"/>
      <c r="LQR681" s="155"/>
      <c r="LQS681" s="321" t="s">
        <v>1853</v>
      </c>
      <c r="LQT681" s="70" t="s">
        <v>1206</v>
      </c>
      <c r="LQU681" s="312" t="s">
        <v>1852</v>
      </c>
      <c r="LQV681" s="319">
        <v>7.13</v>
      </c>
      <c r="LQW681" s="319"/>
      <c r="LQX681" s="319"/>
      <c r="LQY681" s="319"/>
      <c r="LQZ681" s="17"/>
      <c r="LRA681" s="144"/>
      <c r="LRB681" s="15"/>
      <c r="LRC681" s="319"/>
      <c r="LRD681" s="118"/>
      <c r="LRE681" s="81"/>
      <c r="LRF681" s="118"/>
      <c r="LRG681" s="283"/>
      <c r="LRH681" s="155"/>
      <c r="LRI681" s="321" t="s">
        <v>1853</v>
      </c>
      <c r="LRJ681" s="70" t="s">
        <v>1206</v>
      </c>
      <c r="LRK681" s="312" t="s">
        <v>1852</v>
      </c>
      <c r="LRL681" s="319">
        <v>7.13</v>
      </c>
      <c r="LRM681" s="319"/>
      <c r="LRN681" s="319"/>
      <c r="LRO681" s="319"/>
      <c r="LRP681" s="17"/>
      <c r="LRQ681" s="144"/>
      <c r="LRR681" s="15"/>
      <c r="LRS681" s="319"/>
      <c r="LRT681" s="118"/>
      <c r="LRU681" s="81"/>
      <c r="LRV681" s="118"/>
      <c r="LRW681" s="283"/>
      <c r="LRX681" s="155"/>
      <c r="LRY681" s="321" t="s">
        <v>1853</v>
      </c>
      <c r="LRZ681" s="70" t="s">
        <v>1206</v>
      </c>
      <c r="LSA681" s="312" t="s">
        <v>1852</v>
      </c>
      <c r="LSB681" s="319">
        <v>7.13</v>
      </c>
      <c r="LSC681" s="319"/>
      <c r="LSD681" s="319"/>
      <c r="LSE681" s="319"/>
      <c r="LSF681" s="17"/>
      <c r="LSG681" s="144"/>
      <c r="LSH681" s="15"/>
      <c r="LSI681" s="319"/>
      <c r="LSJ681" s="118"/>
      <c r="LSK681" s="81"/>
      <c r="LSL681" s="118"/>
      <c r="LSM681" s="283"/>
      <c r="LSN681" s="155"/>
      <c r="LSO681" s="321" t="s">
        <v>1853</v>
      </c>
      <c r="LSP681" s="70" t="s">
        <v>1206</v>
      </c>
      <c r="LSQ681" s="312" t="s">
        <v>1852</v>
      </c>
      <c r="LSR681" s="319">
        <v>7.13</v>
      </c>
      <c r="LSS681" s="319"/>
      <c r="LST681" s="319"/>
      <c r="LSU681" s="319"/>
      <c r="LSV681" s="17"/>
      <c r="LSW681" s="144"/>
      <c r="LSX681" s="15"/>
      <c r="LSY681" s="319"/>
      <c r="LSZ681" s="118"/>
      <c r="LTA681" s="81"/>
      <c r="LTB681" s="118"/>
      <c r="LTC681" s="283"/>
      <c r="LTD681" s="155"/>
      <c r="LTE681" s="321" t="s">
        <v>1853</v>
      </c>
      <c r="LTF681" s="70" t="s">
        <v>1206</v>
      </c>
      <c r="LTG681" s="312" t="s">
        <v>1852</v>
      </c>
      <c r="LTH681" s="319">
        <v>7.13</v>
      </c>
      <c r="LTI681" s="319"/>
      <c r="LTJ681" s="319"/>
      <c r="LTK681" s="319"/>
      <c r="LTL681" s="17"/>
      <c r="LTM681" s="144"/>
      <c r="LTN681" s="15"/>
      <c r="LTO681" s="319"/>
      <c r="LTP681" s="118"/>
      <c r="LTQ681" s="81"/>
      <c r="LTR681" s="118"/>
      <c r="LTS681" s="283"/>
      <c r="LTT681" s="155"/>
      <c r="LTU681" s="321" t="s">
        <v>1853</v>
      </c>
      <c r="LTV681" s="70" t="s">
        <v>1206</v>
      </c>
      <c r="LTW681" s="312" t="s">
        <v>1852</v>
      </c>
      <c r="LTX681" s="319">
        <v>7.13</v>
      </c>
      <c r="LTY681" s="319"/>
      <c r="LTZ681" s="319"/>
      <c r="LUA681" s="319"/>
      <c r="LUB681" s="17"/>
      <c r="LUC681" s="144"/>
      <c r="LUD681" s="15"/>
      <c r="LUE681" s="319"/>
      <c r="LUF681" s="118"/>
      <c r="LUG681" s="81"/>
      <c r="LUH681" s="118"/>
      <c r="LUI681" s="283"/>
      <c r="LUJ681" s="155"/>
      <c r="LUK681" s="321" t="s">
        <v>1853</v>
      </c>
      <c r="LUL681" s="70" t="s">
        <v>1206</v>
      </c>
      <c r="LUM681" s="312" t="s">
        <v>1852</v>
      </c>
      <c r="LUN681" s="319">
        <v>7.13</v>
      </c>
      <c r="LUO681" s="319"/>
      <c r="LUP681" s="319"/>
      <c r="LUQ681" s="319"/>
      <c r="LUR681" s="17"/>
      <c r="LUS681" s="144"/>
      <c r="LUT681" s="15"/>
      <c r="LUU681" s="319"/>
      <c r="LUV681" s="118"/>
      <c r="LUW681" s="81"/>
      <c r="LUX681" s="118"/>
      <c r="LUY681" s="283"/>
      <c r="LUZ681" s="155"/>
      <c r="LVA681" s="321" t="s">
        <v>1853</v>
      </c>
      <c r="LVB681" s="70" t="s">
        <v>1206</v>
      </c>
      <c r="LVC681" s="312" t="s">
        <v>1852</v>
      </c>
      <c r="LVD681" s="319">
        <v>7.13</v>
      </c>
      <c r="LVE681" s="319"/>
      <c r="LVF681" s="319"/>
      <c r="LVG681" s="319"/>
      <c r="LVH681" s="17"/>
      <c r="LVI681" s="144"/>
      <c r="LVJ681" s="15"/>
      <c r="LVK681" s="319"/>
      <c r="LVL681" s="118"/>
      <c r="LVM681" s="81"/>
      <c r="LVN681" s="118"/>
      <c r="LVO681" s="283"/>
      <c r="LVP681" s="155"/>
      <c r="LVQ681" s="321" t="s">
        <v>1853</v>
      </c>
      <c r="LVR681" s="70" t="s">
        <v>1206</v>
      </c>
      <c r="LVS681" s="312" t="s">
        <v>1852</v>
      </c>
      <c r="LVT681" s="319">
        <v>7.13</v>
      </c>
      <c r="LVU681" s="319"/>
      <c r="LVV681" s="319"/>
      <c r="LVW681" s="319"/>
      <c r="LVX681" s="17"/>
      <c r="LVY681" s="144"/>
      <c r="LVZ681" s="15"/>
      <c r="LWA681" s="319"/>
      <c r="LWB681" s="118"/>
      <c r="LWC681" s="81"/>
      <c r="LWD681" s="118"/>
      <c r="LWE681" s="283"/>
      <c r="LWF681" s="155"/>
      <c r="LWG681" s="321" t="s">
        <v>1853</v>
      </c>
      <c r="LWH681" s="70" t="s">
        <v>1206</v>
      </c>
      <c r="LWI681" s="312" t="s">
        <v>1852</v>
      </c>
      <c r="LWJ681" s="319">
        <v>7.13</v>
      </c>
      <c r="LWK681" s="319"/>
      <c r="LWL681" s="319"/>
      <c r="LWM681" s="319"/>
      <c r="LWN681" s="17"/>
      <c r="LWO681" s="144"/>
      <c r="LWP681" s="15"/>
      <c r="LWQ681" s="319"/>
      <c r="LWR681" s="118"/>
      <c r="LWS681" s="81"/>
      <c r="LWT681" s="118"/>
      <c r="LWU681" s="283"/>
      <c r="LWV681" s="155"/>
      <c r="LWW681" s="321" t="s">
        <v>1853</v>
      </c>
      <c r="LWX681" s="70" t="s">
        <v>1206</v>
      </c>
      <c r="LWY681" s="312" t="s">
        <v>1852</v>
      </c>
      <c r="LWZ681" s="319">
        <v>7.13</v>
      </c>
      <c r="LXA681" s="319"/>
      <c r="LXB681" s="319"/>
      <c r="LXC681" s="319"/>
      <c r="LXD681" s="17"/>
      <c r="LXE681" s="144"/>
      <c r="LXF681" s="15"/>
      <c r="LXG681" s="319"/>
      <c r="LXH681" s="118"/>
      <c r="LXI681" s="81"/>
      <c r="LXJ681" s="118"/>
      <c r="LXK681" s="283"/>
      <c r="LXL681" s="155"/>
      <c r="LXM681" s="321" t="s">
        <v>1853</v>
      </c>
      <c r="LXN681" s="70" t="s">
        <v>1206</v>
      </c>
      <c r="LXO681" s="312" t="s">
        <v>1852</v>
      </c>
      <c r="LXP681" s="319">
        <v>7.13</v>
      </c>
      <c r="LXQ681" s="319"/>
      <c r="LXR681" s="319"/>
      <c r="LXS681" s="319"/>
      <c r="LXT681" s="17"/>
      <c r="LXU681" s="144"/>
      <c r="LXV681" s="15"/>
      <c r="LXW681" s="319"/>
      <c r="LXX681" s="118"/>
      <c r="LXY681" s="81"/>
      <c r="LXZ681" s="118"/>
      <c r="LYA681" s="283"/>
      <c r="LYB681" s="155"/>
      <c r="LYC681" s="321" t="s">
        <v>1853</v>
      </c>
      <c r="LYD681" s="70" t="s">
        <v>1206</v>
      </c>
      <c r="LYE681" s="312" t="s">
        <v>1852</v>
      </c>
      <c r="LYF681" s="319">
        <v>7.13</v>
      </c>
      <c r="LYG681" s="319"/>
      <c r="LYH681" s="319"/>
      <c r="LYI681" s="319"/>
      <c r="LYJ681" s="17"/>
      <c r="LYK681" s="144"/>
      <c r="LYL681" s="15"/>
      <c r="LYM681" s="319"/>
      <c r="LYN681" s="118"/>
      <c r="LYO681" s="81"/>
      <c r="LYP681" s="118"/>
      <c r="LYQ681" s="283"/>
      <c r="LYR681" s="155"/>
      <c r="LYS681" s="321" t="s">
        <v>1853</v>
      </c>
      <c r="LYT681" s="70" t="s">
        <v>1206</v>
      </c>
      <c r="LYU681" s="312" t="s">
        <v>1852</v>
      </c>
      <c r="LYV681" s="319">
        <v>7.13</v>
      </c>
      <c r="LYW681" s="319"/>
      <c r="LYX681" s="319"/>
      <c r="LYY681" s="319"/>
      <c r="LYZ681" s="17"/>
      <c r="LZA681" s="144"/>
      <c r="LZB681" s="15"/>
      <c r="LZC681" s="319"/>
      <c r="LZD681" s="118"/>
      <c r="LZE681" s="81"/>
      <c r="LZF681" s="118"/>
      <c r="LZG681" s="283"/>
      <c r="LZH681" s="155"/>
      <c r="LZI681" s="321" t="s">
        <v>1853</v>
      </c>
      <c r="LZJ681" s="70" t="s">
        <v>1206</v>
      </c>
      <c r="LZK681" s="312" t="s">
        <v>1852</v>
      </c>
      <c r="LZL681" s="319">
        <v>7.13</v>
      </c>
      <c r="LZM681" s="319"/>
      <c r="LZN681" s="319"/>
      <c r="LZO681" s="319"/>
      <c r="LZP681" s="17"/>
      <c r="LZQ681" s="144"/>
      <c r="LZR681" s="15"/>
      <c r="LZS681" s="319"/>
      <c r="LZT681" s="118"/>
      <c r="LZU681" s="81"/>
      <c r="LZV681" s="118"/>
      <c r="LZW681" s="283"/>
      <c r="LZX681" s="155"/>
      <c r="LZY681" s="321" t="s">
        <v>1853</v>
      </c>
      <c r="LZZ681" s="70" t="s">
        <v>1206</v>
      </c>
      <c r="MAA681" s="312" t="s">
        <v>1852</v>
      </c>
      <c r="MAB681" s="319">
        <v>7.13</v>
      </c>
      <c r="MAC681" s="319"/>
      <c r="MAD681" s="319"/>
      <c r="MAE681" s="319"/>
      <c r="MAF681" s="17"/>
      <c r="MAG681" s="144"/>
      <c r="MAH681" s="15"/>
      <c r="MAI681" s="319"/>
      <c r="MAJ681" s="118"/>
      <c r="MAK681" s="81"/>
      <c r="MAL681" s="118"/>
      <c r="MAM681" s="283"/>
      <c r="MAN681" s="155"/>
      <c r="MAO681" s="321" t="s">
        <v>1853</v>
      </c>
      <c r="MAP681" s="70" t="s">
        <v>1206</v>
      </c>
      <c r="MAQ681" s="312" t="s">
        <v>1852</v>
      </c>
      <c r="MAR681" s="319">
        <v>7.13</v>
      </c>
      <c r="MAS681" s="319"/>
      <c r="MAT681" s="319"/>
      <c r="MAU681" s="319"/>
      <c r="MAV681" s="17"/>
      <c r="MAW681" s="144"/>
      <c r="MAX681" s="15"/>
      <c r="MAY681" s="319"/>
      <c r="MAZ681" s="118"/>
      <c r="MBA681" s="81"/>
      <c r="MBB681" s="118"/>
      <c r="MBC681" s="283"/>
      <c r="MBD681" s="155"/>
      <c r="MBE681" s="321" t="s">
        <v>1853</v>
      </c>
      <c r="MBF681" s="70" t="s">
        <v>1206</v>
      </c>
      <c r="MBG681" s="312" t="s">
        <v>1852</v>
      </c>
      <c r="MBH681" s="319">
        <v>7.13</v>
      </c>
      <c r="MBI681" s="319"/>
      <c r="MBJ681" s="319"/>
      <c r="MBK681" s="319"/>
      <c r="MBL681" s="17"/>
      <c r="MBM681" s="144"/>
      <c r="MBN681" s="15"/>
      <c r="MBO681" s="319"/>
      <c r="MBP681" s="118"/>
      <c r="MBQ681" s="81"/>
      <c r="MBR681" s="118"/>
      <c r="MBS681" s="283"/>
      <c r="MBT681" s="155"/>
      <c r="MBU681" s="321" t="s">
        <v>1853</v>
      </c>
      <c r="MBV681" s="70" t="s">
        <v>1206</v>
      </c>
      <c r="MBW681" s="312" t="s">
        <v>1852</v>
      </c>
      <c r="MBX681" s="319">
        <v>7.13</v>
      </c>
      <c r="MBY681" s="319"/>
      <c r="MBZ681" s="319"/>
      <c r="MCA681" s="319"/>
      <c r="MCB681" s="17"/>
      <c r="MCC681" s="144"/>
      <c r="MCD681" s="15"/>
      <c r="MCE681" s="319"/>
      <c r="MCF681" s="118"/>
      <c r="MCG681" s="81"/>
      <c r="MCH681" s="118"/>
      <c r="MCI681" s="283"/>
      <c r="MCJ681" s="155"/>
      <c r="MCK681" s="321" t="s">
        <v>1853</v>
      </c>
      <c r="MCL681" s="70" t="s">
        <v>1206</v>
      </c>
      <c r="MCM681" s="312" t="s">
        <v>1852</v>
      </c>
      <c r="MCN681" s="319">
        <v>7.13</v>
      </c>
      <c r="MCO681" s="319"/>
      <c r="MCP681" s="319"/>
      <c r="MCQ681" s="319"/>
      <c r="MCR681" s="17"/>
      <c r="MCS681" s="144"/>
      <c r="MCT681" s="15"/>
      <c r="MCU681" s="319"/>
      <c r="MCV681" s="118"/>
      <c r="MCW681" s="81"/>
      <c r="MCX681" s="118"/>
      <c r="MCY681" s="283"/>
      <c r="MCZ681" s="155"/>
      <c r="MDA681" s="321" t="s">
        <v>1853</v>
      </c>
      <c r="MDB681" s="70" t="s">
        <v>1206</v>
      </c>
      <c r="MDC681" s="312" t="s">
        <v>1852</v>
      </c>
      <c r="MDD681" s="319">
        <v>7.13</v>
      </c>
      <c r="MDE681" s="319"/>
      <c r="MDF681" s="319"/>
      <c r="MDG681" s="319"/>
      <c r="MDH681" s="17"/>
      <c r="MDI681" s="144"/>
      <c r="MDJ681" s="15"/>
      <c r="MDK681" s="319"/>
      <c r="MDL681" s="118"/>
      <c r="MDM681" s="81"/>
      <c r="MDN681" s="118"/>
      <c r="MDO681" s="283"/>
      <c r="MDP681" s="155"/>
      <c r="MDQ681" s="321" t="s">
        <v>1853</v>
      </c>
      <c r="MDR681" s="70" t="s">
        <v>1206</v>
      </c>
      <c r="MDS681" s="312" t="s">
        <v>1852</v>
      </c>
      <c r="MDT681" s="319">
        <v>7.13</v>
      </c>
      <c r="MDU681" s="319"/>
      <c r="MDV681" s="319"/>
      <c r="MDW681" s="319"/>
      <c r="MDX681" s="17"/>
      <c r="MDY681" s="144"/>
      <c r="MDZ681" s="15"/>
      <c r="MEA681" s="319"/>
      <c r="MEB681" s="118"/>
      <c r="MEC681" s="81"/>
      <c r="MED681" s="118"/>
      <c r="MEE681" s="283"/>
      <c r="MEF681" s="155"/>
      <c r="MEG681" s="321" t="s">
        <v>1853</v>
      </c>
      <c r="MEH681" s="70" t="s">
        <v>1206</v>
      </c>
      <c r="MEI681" s="312" t="s">
        <v>1852</v>
      </c>
      <c r="MEJ681" s="319">
        <v>7.13</v>
      </c>
      <c r="MEK681" s="319"/>
      <c r="MEL681" s="319"/>
      <c r="MEM681" s="319"/>
      <c r="MEN681" s="17"/>
      <c r="MEO681" s="144"/>
      <c r="MEP681" s="15"/>
      <c r="MEQ681" s="319"/>
      <c r="MER681" s="118"/>
      <c r="MES681" s="81"/>
      <c r="MET681" s="118"/>
      <c r="MEU681" s="283"/>
      <c r="MEV681" s="155"/>
      <c r="MEW681" s="321" t="s">
        <v>1853</v>
      </c>
      <c r="MEX681" s="70" t="s">
        <v>1206</v>
      </c>
      <c r="MEY681" s="312" t="s">
        <v>1852</v>
      </c>
      <c r="MEZ681" s="319">
        <v>7.13</v>
      </c>
      <c r="MFA681" s="319"/>
      <c r="MFB681" s="319"/>
      <c r="MFC681" s="319"/>
      <c r="MFD681" s="17"/>
      <c r="MFE681" s="144"/>
      <c r="MFF681" s="15"/>
      <c r="MFG681" s="319"/>
      <c r="MFH681" s="118"/>
      <c r="MFI681" s="81"/>
      <c r="MFJ681" s="118"/>
      <c r="MFK681" s="283"/>
      <c r="MFL681" s="155"/>
      <c r="MFM681" s="321" t="s">
        <v>1853</v>
      </c>
      <c r="MFN681" s="70" t="s">
        <v>1206</v>
      </c>
      <c r="MFO681" s="312" t="s">
        <v>1852</v>
      </c>
      <c r="MFP681" s="319">
        <v>7.13</v>
      </c>
      <c r="MFQ681" s="319"/>
      <c r="MFR681" s="319"/>
      <c r="MFS681" s="319"/>
      <c r="MFT681" s="17"/>
      <c r="MFU681" s="144"/>
      <c r="MFV681" s="15"/>
      <c r="MFW681" s="319"/>
      <c r="MFX681" s="118"/>
      <c r="MFY681" s="81"/>
      <c r="MFZ681" s="118"/>
      <c r="MGA681" s="283"/>
      <c r="MGB681" s="155"/>
      <c r="MGC681" s="321" t="s">
        <v>1853</v>
      </c>
      <c r="MGD681" s="70" t="s">
        <v>1206</v>
      </c>
      <c r="MGE681" s="312" t="s">
        <v>1852</v>
      </c>
      <c r="MGF681" s="319">
        <v>7.13</v>
      </c>
      <c r="MGG681" s="319"/>
      <c r="MGH681" s="319"/>
      <c r="MGI681" s="319"/>
      <c r="MGJ681" s="17"/>
      <c r="MGK681" s="144"/>
      <c r="MGL681" s="15"/>
      <c r="MGM681" s="319"/>
      <c r="MGN681" s="118"/>
      <c r="MGO681" s="81"/>
      <c r="MGP681" s="118"/>
      <c r="MGQ681" s="283"/>
      <c r="MGR681" s="155"/>
      <c r="MGS681" s="321" t="s">
        <v>1853</v>
      </c>
      <c r="MGT681" s="70" t="s">
        <v>1206</v>
      </c>
      <c r="MGU681" s="312" t="s">
        <v>1852</v>
      </c>
      <c r="MGV681" s="319">
        <v>7.13</v>
      </c>
      <c r="MGW681" s="319"/>
      <c r="MGX681" s="319"/>
      <c r="MGY681" s="319"/>
      <c r="MGZ681" s="17"/>
      <c r="MHA681" s="144"/>
      <c r="MHB681" s="15"/>
      <c r="MHC681" s="319"/>
      <c r="MHD681" s="118"/>
      <c r="MHE681" s="81"/>
      <c r="MHF681" s="118"/>
      <c r="MHG681" s="283"/>
      <c r="MHH681" s="155"/>
      <c r="MHI681" s="321" t="s">
        <v>1853</v>
      </c>
      <c r="MHJ681" s="70" t="s">
        <v>1206</v>
      </c>
      <c r="MHK681" s="312" t="s">
        <v>1852</v>
      </c>
      <c r="MHL681" s="319">
        <v>7.13</v>
      </c>
      <c r="MHM681" s="319"/>
      <c r="MHN681" s="319"/>
      <c r="MHO681" s="319"/>
      <c r="MHP681" s="17"/>
      <c r="MHQ681" s="144"/>
      <c r="MHR681" s="15"/>
      <c r="MHS681" s="319"/>
      <c r="MHT681" s="118"/>
      <c r="MHU681" s="81"/>
      <c r="MHV681" s="118"/>
      <c r="MHW681" s="283"/>
      <c r="MHX681" s="155"/>
      <c r="MHY681" s="321" t="s">
        <v>1853</v>
      </c>
      <c r="MHZ681" s="70" t="s">
        <v>1206</v>
      </c>
      <c r="MIA681" s="312" t="s">
        <v>1852</v>
      </c>
      <c r="MIB681" s="319">
        <v>7.13</v>
      </c>
      <c r="MIC681" s="319"/>
      <c r="MID681" s="319"/>
      <c r="MIE681" s="319"/>
      <c r="MIF681" s="17"/>
      <c r="MIG681" s="144"/>
      <c r="MIH681" s="15"/>
      <c r="MII681" s="319"/>
      <c r="MIJ681" s="118"/>
      <c r="MIK681" s="81"/>
      <c r="MIL681" s="118"/>
      <c r="MIM681" s="283"/>
      <c r="MIN681" s="155"/>
      <c r="MIO681" s="321" t="s">
        <v>1853</v>
      </c>
      <c r="MIP681" s="70" t="s">
        <v>1206</v>
      </c>
      <c r="MIQ681" s="312" t="s">
        <v>1852</v>
      </c>
      <c r="MIR681" s="319">
        <v>7.13</v>
      </c>
      <c r="MIS681" s="319"/>
      <c r="MIT681" s="319"/>
      <c r="MIU681" s="319"/>
      <c r="MIV681" s="17"/>
      <c r="MIW681" s="144"/>
      <c r="MIX681" s="15"/>
      <c r="MIY681" s="319"/>
      <c r="MIZ681" s="118"/>
      <c r="MJA681" s="81"/>
      <c r="MJB681" s="118"/>
      <c r="MJC681" s="283"/>
      <c r="MJD681" s="155"/>
      <c r="MJE681" s="321" t="s">
        <v>1853</v>
      </c>
      <c r="MJF681" s="70" t="s">
        <v>1206</v>
      </c>
      <c r="MJG681" s="312" t="s">
        <v>1852</v>
      </c>
      <c r="MJH681" s="319">
        <v>7.13</v>
      </c>
      <c r="MJI681" s="319"/>
      <c r="MJJ681" s="319"/>
      <c r="MJK681" s="319"/>
      <c r="MJL681" s="17"/>
      <c r="MJM681" s="144"/>
      <c r="MJN681" s="15"/>
      <c r="MJO681" s="319"/>
      <c r="MJP681" s="118"/>
      <c r="MJQ681" s="81"/>
      <c r="MJR681" s="118"/>
      <c r="MJS681" s="283"/>
      <c r="MJT681" s="155"/>
      <c r="MJU681" s="321" t="s">
        <v>1853</v>
      </c>
      <c r="MJV681" s="70" t="s">
        <v>1206</v>
      </c>
      <c r="MJW681" s="312" t="s">
        <v>1852</v>
      </c>
      <c r="MJX681" s="319">
        <v>7.13</v>
      </c>
      <c r="MJY681" s="319"/>
      <c r="MJZ681" s="319"/>
      <c r="MKA681" s="319"/>
      <c r="MKB681" s="17"/>
      <c r="MKC681" s="144"/>
      <c r="MKD681" s="15"/>
      <c r="MKE681" s="319"/>
      <c r="MKF681" s="118"/>
      <c r="MKG681" s="81"/>
      <c r="MKH681" s="118"/>
      <c r="MKI681" s="283"/>
      <c r="MKJ681" s="155"/>
      <c r="MKK681" s="321" t="s">
        <v>1853</v>
      </c>
      <c r="MKL681" s="70" t="s">
        <v>1206</v>
      </c>
      <c r="MKM681" s="312" t="s">
        <v>1852</v>
      </c>
      <c r="MKN681" s="319">
        <v>7.13</v>
      </c>
      <c r="MKO681" s="319"/>
      <c r="MKP681" s="319"/>
      <c r="MKQ681" s="319"/>
      <c r="MKR681" s="17"/>
      <c r="MKS681" s="144"/>
      <c r="MKT681" s="15"/>
      <c r="MKU681" s="319"/>
      <c r="MKV681" s="118"/>
      <c r="MKW681" s="81"/>
      <c r="MKX681" s="118"/>
      <c r="MKY681" s="283"/>
      <c r="MKZ681" s="155"/>
      <c r="MLA681" s="321" t="s">
        <v>1853</v>
      </c>
      <c r="MLB681" s="70" t="s">
        <v>1206</v>
      </c>
      <c r="MLC681" s="312" t="s">
        <v>1852</v>
      </c>
      <c r="MLD681" s="319">
        <v>7.13</v>
      </c>
      <c r="MLE681" s="319"/>
      <c r="MLF681" s="319"/>
      <c r="MLG681" s="319"/>
      <c r="MLH681" s="17"/>
      <c r="MLI681" s="144"/>
      <c r="MLJ681" s="15"/>
      <c r="MLK681" s="319"/>
      <c r="MLL681" s="118"/>
      <c r="MLM681" s="81"/>
      <c r="MLN681" s="118"/>
      <c r="MLO681" s="283"/>
      <c r="MLP681" s="155"/>
      <c r="MLQ681" s="321" t="s">
        <v>1853</v>
      </c>
      <c r="MLR681" s="70" t="s">
        <v>1206</v>
      </c>
      <c r="MLS681" s="312" t="s">
        <v>1852</v>
      </c>
      <c r="MLT681" s="319">
        <v>7.13</v>
      </c>
      <c r="MLU681" s="319"/>
      <c r="MLV681" s="319"/>
      <c r="MLW681" s="319"/>
      <c r="MLX681" s="17"/>
      <c r="MLY681" s="144"/>
      <c r="MLZ681" s="15"/>
      <c r="MMA681" s="319"/>
      <c r="MMB681" s="118"/>
      <c r="MMC681" s="81"/>
      <c r="MMD681" s="118"/>
      <c r="MME681" s="283"/>
      <c r="MMF681" s="155"/>
      <c r="MMG681" s="321" t="s">
        <v>1853</v>
      </c>
      <c r="MMH681" s="70" t="s">
        <v>1206</v>
      </c>
      <c r="MMI681" s="312" t="s">
        <v>1852</v>
      </c>
      <c r="MMJ681" s="319">
        <v>7.13</v>
      </c>
      <c r="MMK681" s="319"/>
      <c r="MML681" s="319"/>
      <c r="MMM681" s="319"/>
      <c r="MMN681" s="17"/>
      <c r="MMO681" s="144"/>
      <c r="MMP681" s="15"/>
      <c r="MMQ681" s="319"/>
      <c r="MMR681" s="118"/>
      <c r="MMS681" s="81"/>
      <c r="MMT681" s="118"/>
      <c r="MMU681" s="283"/>
      <c r="MMV681" s="155"/>
      <c r="MMW681" s="321" t="s">
        <v>1853</v>
      </c>
      <c r="MMX681" s="70" t="s">
        <v>1206</v>
      </c>
      <c r="MMY681" s="312" t="s">
        <v>1852</v>
      </c>
      <c r="MMZ681" s="319">
        <v>7.13</v>
      </c>
      <c r="MNA681" s="319"/>
      <c r="MNB681" s="319"/>
      <c r="MNC681" s="319"/>
      <c r="MND681" s="17"/>
      <c r="MNE681" s="144"/>
      <c r="MNF681" s="15"/>
      <c r="MNG681" s="319"/>
      <c r="MNH681" s="118"/>
      <c r="MNI681" s="81"/>
      <c r="MNJ681" s="118"/>
      <c r="MNK681" s="283"/>
      <c r="MNL681" s="155"/>
      <c r="MNM681" s="321" t="s">
        <v>1853</v>
      </c>
      <c r="MNN681" s="70" t="s">
        <v>1206</v>
      </c>
      <c r="MNO681" s="312" t="s">
        <v>1852</v>
      </c>
      <c r="MNP681" s="319">
        <v>7.13</v>
      </c>
      <c r="MNQ681" s="319"/>
      <c r="MNR681" s="319"/>
      <c r="MNS681" s="319"/>
      <c r="MNT681" s="17"/>
      <c r="MNU681" s="144"/>
      <c r="MNV681" s="15"/>
      <c r="MNW681" s="319"/>
      <c r="MNX681" s="118"/>
      <c r="MNY681" s="81"/>
      <c r="MNZ681" s="118"/>
      <c r="MOA681" s="283"/>
      <c r="MOB681" s="155"/>
      <c r="MOC681" s="321" t="s">
        <v>1853</v>
      </c>
      <c r="MOD681" s="70" t="s">
        <v>1206</v>
      </c>
      <c r="MOE681" s="312" t="s">
        <v>1852</v>
      </c>
      <c r="MOF681" s="319">
        <v>7.13</v>
      </c>
      <c r="MOG681" s="319"/>
      <c r="MOH681" s="319"/>
      <c r="MOI681" s="319"/>
      <c r="MOJ681" s="17"/>
      <c r="MOK681" s="144"/>
      <c r="MOL681" s="15"/>
      <c r="MOM681" s="319"/>
      <c r="MON681" s="118"/>
      <c r="MOO681" s="81"/>
      <c r="MOP681" s="118"/>
      <c r="MOQ681" s="283"/>
      <c r="MOR681" s="155"/>
      <c r="MOS681" s="321" t="s">
        <v>1853</v>
      </c>
      <c r="MOT681" s="70" t="s">
        <v>1206</v>
      </c>
      <c r="MOU681" s="312" t="s">
        <v>1852</v>
      </c>
      <c r="MOV681" s="319">
        <v>7.13</v>
      </c>
      <c r="MOW681" s="319"/>
      <c r="MOX681" s="319"/>
      <c r="MOY681" s="319"/>
      <c r="MOZ681" s="17"/>
      <c r="MPA681" s="144"/>
      <c r="MPB681" s="15"/>
      <c r="MPC681" s="319"/>
      <c r="MPD681" s="118"/>
      <c r="MPE681" s="81"/>
      <c r="MPF681" s="118"/>
      <c r="MPG681" s="283"/>
      <c r="MPH681" s="155"/>
      <c r="MPI681" s="321" t="s">
        <v>1853</v>
      </c>
      <c r="MPJ681" s="70" t="s">
        <v>1206</v>
      </c>
      <c r="MPK681" s="312" t="s">
        <v>1852</v>
      </c>
      <c r="MPL681" s="319">
        <v>7.13</v>
      </c>
      <c r="MPM681" s="319"/>
      <c r="MPN681" s="319"/>
      <c r="MPO681" s="319"/>
      <c r="MPP681" s="17"/>
      <c r="MPQ681" s="144"/>
      <c r="MPR681" s="15"/>
      <c r="MPS681" s="319"/>
      <c r="MPT681" s="118"/>
      <c r="MPU681" s="81"/>
      <c r="MPV681" s="118"/>
      <c r="MPW681" s="283"/>
      <c r="MPX681" s="155"/>
      <c r="MPY681" s="321" t="s">
        <v>1853</v>
      </c>
      <c r="MPZ681" s="70" t="s">
        <v>1206</v>
      </c>
      <c r="MQA681" s="312" t="s">
        <v>1852</v>
      </c>
      <c r="MQB681" s="319">
        <v>7.13</v>
      </c>
      <c r="MQC681" s="319"/>
      <c r="MQD681" s="319"/>
      <c r="MQE681" s="319"/>
      <c r="MQF681" s="17"/>
      <c r="MQG681" s="144"/>
      <c r="MQH681" s="15"/>
      <c r="MQI681" s="319"/>
      <c r="MQJ681" s="118"/>
      <c r="MQK681" s="81"/>
      <c r="MQL681" s="118"/>
      <c r="MQM681" s="283"/>
      <c r="MQN681" s="155"/>
      <c r="MQO681" s="321" t="s">
        <v>1853</v>
      </c>
      <c r="MQP681" s="70" t="s">
        <v>1206</v>
      </c>
      <c r="MQQ681" s="312" t="s">
        <v>1852</v>
      </c>
      <c r="MQR681" s="319">
        <v>7.13</v>
      </c>
      <c r="MQS681" s="319"/>
      <c r="MQT681" s="319"/>
      <c r="MQU681" s="319"/>
      <c r="MQV681" s="17"/>
      <c r="MQW681" s="144"/>
      <c r="MQX681" s="15"/>
      <c r="MQY681" s="319"/>
      <c r="MQZ681" s="118"/>
      <c r="MRA681" s="81"/>
      <c r="MRB681" s="118"/>
      <c r="MRC681" s="283"/>
      <c r="MRD681" s="155"/>
      <c r="MRE681" s="321" t="s">
        <v>1853</v>
      </c>
      <c r="MRF681" s="70" t="s">
        <v>1206</v>
      </c>
      <c r="MRG681" s="312" t="s">
        <v>1852</v>
      </c>
      <c r="MRH681" s="319">
        <v>7.13</v>
      </c>
      <c r="MRI681" s="319"/>
      <c r="MRJ681" s="319"/>
      <c r="MRK681" s="319"/>
      <c r="MRL681" s="17"/>
      <c r="MRM681" s="144"/>
      <c r="MRN681" s="15"/>
      <c r="MRO681" s="319"/>
      <c r="MRP681" s="118"/>
      <c r="MRQ681" s="81"/>
      <c r="MRR681" s="118"/>
      <c r="MRS681" s="283"/>
      <c r="MRT681" s="155"/>
      <c r="MRU681" s="321" t="s">
        <v>1853</v>
      </c>
      <c r="MRV681" s="70" t="s">
        <v>1206</v>
      </c>
      <c r="MRW681" s="312" t="s">
        <v>1852</v>
      </c>
      <c r="MRX681" s="319">
        <v>7.13</v>
      </c>
      <c r="MRY681" s="319"/>
      <c r="MRZ681" s="319"/>
      <c r="MSA681" s="319"/>
      <c r="MSB681" s="17"/>
      <c r="MSC681" s="144"/>
      <c r="MSD681" s="15"/>
      <c r="MSE681" s="319"/>
      <c r="MSF681" s="118"/>
      <c r="MSG681" s="81"/>
      <c r="MSH681" s="118"/>
      <c r="MSI681" s="283"/>
      <c r="MSJ681" s="155"/>
      <c r="MSK681" s="321" t="s">
        <v>1853</v>
      </c>
      <c r="MSL681" s="70" t="s">
        <v>1206</v>
      </c>
      <c r="MSM681" s="312" t="s">
        <v>1852</v>
      </c>
      <c r="MSN681" s="319">
        <v>7.13</v>
      </c>
      <c r="MSO681" s="319"/>
      <c r="MSP681" s="319"/>
      <c r="MSQ681" s="319"/>
      <c r="MSR681" s="17"/>
      <c r="MSS681" s="144"/>
      <c r="MST681" s="15"/>
      <c r="MSU681" s="319"/>
      <c r="MSV681" s="118"/>
      <c r="MSW681" s="81"/>
      <c r="MSX681" s="118"/>
      <c r="MSY681" s="283"/>
      <c r="MSZ681" s="155"/>
      <c r="MTA681" s="321" t="s">
        <v>1853</v>
      </c>
      <c r="MTB681" s="70" t="s">
        <v>1206</v>
      </c>
      <c r="MTC681" s="312" t="s">
        <v>1852</v>
      </c>
      <c r="MTD681" s="319">
        <v>7.13</v>
      </c>
      <c r="MTE681" s="319"/>
      <c r="MTF681" s="319"/>
      <c r="MTG681" s="319"/>
      <c r="MTH681" s="17"/>
      <c r="MTI681" s="144"/>
      <c r="MTJ681" s="15"/>
      <c r="MTK681" s="319"/>
      <c r="MTL681" s="118"/>
      <c r="MTM681" s="81"/>
      <c r="MTN681" s="118"/>
      <c r="MTO681" s="283"/>
      <c r="MTP681" s="155"/>
      <c r="MTQ681" s="321" t="s">
        <v>1853</v>
      </c>
      <c r="MTR681" s="70" t="s">
        <v>1206</v>
      </c>
      <c r="MTS681" s="312" t="s">
        <v>1852</v>
      </c>
      <c r="MTT681" s="319">
        <v>7.13</v>
      </c>
      <c r="MTU681" s="319"/>
      <c r="MTV681" s="319"/>
      <c r="MTW681" s="319"/>
      <c r="MTX681" s="17"/>
      <c r="MTY681" s="144"/>
      <c r="MTZ681" s="15"/>
      <c r="MUA681" s="319"/>
      <c r="MUB681" s="118"/>
      <c r="MUC681" s="81"/>
      <c r="MUD681" s="118"/>
      <c r="MUE681" s="283"/>
      <c r="MUF681" s="155"/>
      <c r="MUG681" s="321" t="s">
        <v>1853</v>
      </c>
      <c r="MUH681" s="70" t="s">
        <v>1206</v>
      </c>
      <c r="MUI681" s="312" t="s">
        <v>1852</v>
      </c>
      <c r="MUJ681" s="319">
        <v>7.13</v>
      </c>
      <c r="MUK681" s="319"/>
      <c r="MUL681" s="319"/>
      <c r="MUM681" s="319"/>
      <c r="MUN681" s="17"/>
      <c r="MUO681" s="144"/>
      <c r="MUP681" s="15"/>
      <c r="MUQ681" s="319"/>
      <c r="MUR681" s="118"/>
      <c r="MUS681" s="81"/>
      <c r="MUT681" s="118"/>
      <c r="MUU681" s="283"/>
      <c r="MUV681" s="155"/>
      <c r="MUW681" s="321" t="s">
        <v>1853</v>
      </c>
      <c r="MUX681" s="70" t="s">
        <v>1206</v>
      </c>
      <c r="MUY681" s="312" t="s">
        <v>1852</v>
      </c>
      <c r="MUZ681" s="319">
        <v>7.13</v>
      </c>
      <c r="MVA681" s="319"/>
      <c r="MVB681" s="319"/>
      <c r="MVC681" s="319"/>
      <c r="MVD681" s="17"/>
      <c r="MVE681" s="144"/>
      <c r="MVF681" s="15"/>
      <c r="MVG681" s="319"/>
      <c r="MVH681" s="118"/>
      <c r="MVI681" s="81"/>
      <c r="MVJ681" s="118"/>
      <c r="MVK681" s="283"/>
      <c r="MVL681" s="155"/>
      <c r="MVM681" s="321" t="s">
        <v>1853</v>
      </c>
      <c r="MVN681" s="70" t="s">
        <v>1206</v>
      </c>
      <c r="MVO681" s="312" t="s">
        <v>1852</v>
      </c>
      <c r="MVP681" s="319">
        <v>7.13</v>
      </c>
      <c r="MVQ681" s="319"/>
      <c r="MVR681" s="319"/>
      <c r="MVS681" s="319"/>
      <c r="MVT681" s="17"/>
      <c r="MVU681" s="144"/>
      <c r="MVV681" s="15"/>
      <c r="MVW681" s="319"/>
      <c r="MVX681" s="118"/>
      <c r="MVY681" s="81"/>
      <c r="MVZ681" s="118"/>
      <c r="MWA681" s="283"/>
      <c r="MWB681" s="155"/>
      <c r="MWC681" s="321" t="s">
        <v>1853</v>
      </c>
      <c r="MWD681" s="70" t="s">
        <v>1206</v>
      </c>
      <c r="MWE681" s="312" t="s">
        <v>1852</v>
      </c>
      <c r="MWF681" s="319">
        <v>7.13</v>
      </c>
      <c r="MWG681" s="319"/>
      <c r="MWH681" s="319"/>
      <c r="MWI681" s="319"/>
      <c r="MWJ681" s="17"/>
      <c r="MWK681" s="144"/>
      <c r="MWL681" s="15"/>
      <c r="MWM681" s="319"/>
      <c r="MWN681" s="118"/>
      <c r="MWO681" s="81"/>
      <c r="MWP681" s="118"/>
      <c r="MWQ681" s="283"/>
      <c r="MWR681" s="155"/>
      <c r="MWS681" s="321" t="s">
        <v>1853</v>
      </c>
      <c r="MWT681" s="70" t="s">
        <v>1206</v>
      </c>
      <c r="MWU681" s="312" t="s">
        <v>1852</v>
      </c>
      <c r="MWV681" s="319">
        <v>7.13</v>
      </c>
      <c r="MWW681" s="319"/>
      <c r="MWX681" s="319"/>
      <c r="MWY681" s="319"/>
      <c r="MWZ681" s="17"/>
      <c r="MXA681" s="144"/>
      <c r="MXB681" s="15"/>
      <c r="MXC681" s="319"/>
      <c r="MXD681" s="118"/>
      <c r="MXE681" s="81"/>
      <c r="MXF681" s="118"/>
      <c r="MXG681" s="283"/>
      <c r="MXH681" s="155"/>
      <c r="MXI681" s="321" t="s">
        <v>1853</v>
      </c>
      <c r="MXJ681" s="70" t="s">
        <v>1206</v>
      </c>
      <c r="MXK681" s="312" t="s">
        <v>1852</v>
      </c>
      <c r="MXL681" s="319">
        <v>7.13</v>
      </c>
      <c r="MXM681" s="319"/>
      <c r="MXN681" s="319"/>
      <c r="MXO681" s="319"/>
      <c r="MXP681" s="17"/>
      <c r="MXQ681" s="144"/>
      <c r="MXR681" s="15"/>
      <c r="MXS681" s="319"/>
      <c r="MXT681" s="118"/>
      <c r="MXU681" s="81"/>
      <c r="MXV681" s="118"/>
      <c r="MXW681" s="283"/>
      <c r="MXX681" s="155"/>
      <c r="MXY681" s="321" t="s">
        <v>1853</v>
      </c>
      <c r="MXZ681" s="70" t="s">
        <v>1206</v>
      </c>
      <c r="MYA681" s="312" t="s">
        <v>1852</v>
      </c>
      <c r="MYB681" s="319">
        <v>7.13</v>
      </c>
      <c r="MYC681" s="319"/>
      <c r="MYD681" s="319"/>
      <c r="MYE681" s="319"/>
      <c r="MYF681" s="17"/>
      <c r="MYG681" s="144"/>
      <c r="MYH681" s="15"/>
      <c r="MYI681" s="319"/>
      <c r="MYJ681" s="118"/>
      <c r="MYK681" s="81"/>
      <c r="MYL681" s="118"/>
      <c r="MYM681" s="283"/>
      <c r="MYN681" s="155"/>
      <c r="MYO681" s="321" t="s">
        <v>1853</v>
      </c>
      <c r="MYP681" s="70" t="s">
        <v>1206</v>
      </c>
      <c r="MYQ681" s="312" t="s">
        <v>1852</v>
      </c>
      <c r="MYR681" s="319">
        <v>7.13</v>
      </c>
      <c r="MYS681" s="319"/>
      <c r="MYT681" s="319"/>
      <c r="MYU681" s="319"/>
      <c r="MYV681" s="17"/>
      <c r="MYW681" s="144"/>
      <c r="MYX681" s="15"/>
      <c r="MYY681" s="319"/>
      <c r="MYZ681" s="118"/>
      <c r="MZA681" s="81"/>
      <c r="MZB681" s="118"/>
      <c r="MZC681" s="283"/>
      <c r="MZD681" s="155"/>
      <c r="MZE681" s="321" t="s">
        <v>1853</v>
      </c>
      <c r="MZF681" s="70" t="s">
        <v>1206</v>
      </c>
      <c r="MZG681" s="312" t="s">
        <v>1852</v>
      </c>
      <c r="MZH681" s="319">
        <v>7.13</v>
      </c>
      <c r="MZI681" s="319"/>
      <c r="MZJ681" s="319"/>
      <c r="MZK681" s="319"/>
      <c r="MZL681" s="17"/>
      <c r="MZM681" s="144"/>
      <c r="MZN681" s="15"/>
      <c r="MZO681" s="319"/>
      <c r="MZP681" s="118"/>
      <c r="MZQ681" s="81"/>
      <c r="MZR681" s="118"/>
      <c r="MZS681" s="283"/>
      <c r="MZT681" s="155"/>
      <c r="MZU681" s="321" t="s">
        <v>1853</v>
      </c>
      <c r="MZV681" s="70" t="s">
        <v>1206</v>
      </c>
      <c r="MZW681" s="312" t="s">
        <v>1852</v>
      </c>
      <c r="MZX681" s="319">
        <v>7.13</v>
      </c>
      <c r="MZY681" s="319"/>
      <c r="MZZ681" s="319"/>
      <c r="NAA681" s="319"/>
      <c r="NAB681" s="17"/>
      <c r="NAC681" s="144"/>
      <c r="NAD681" s="15"/>
      <c r="NAE681" s="319"/>
      <c r="NAF681" s="118"/>
      <c r="NAG681" s="81"/>
      <c r="NAH681" s="118"/>
      <c r="NAI681" s="283"/>
      <c r="NAJ681" s="155"/>
      <c r="NAK681" s="321" t="s">
        <v>1853</v>
      </c>
      <c r="NAL681" s="70" t="s">
        <v>1206</v>
      </c>
      <c r="NAM681" s="312" t="s">
        <v>1852</v>
      </c>
      <c r="NAN681" s="319">
        <v>7.13</v>
      </c>
      <c r="NAO681" s="319"/>
      <c r="NAP681" s="319"/>
      <c r="NAQ681" s="319"/>
      <c r="NAR681" s="17"/>
      <c r="NAS681" s="144"/>
      <c r="NAT681" s="15"/>
      <c r="NAU681" s="319"/>
      <c r="NAV681" s="118"/>
      <c r="NAW681" s="81"/>
      <c r="NAX681" s="118"/>
      <c r="NAY681" s="283"/>
      <c r="NAZ681" s="155"/>
      <c r="NBA681" s="321" t="s">
        <v>1853</v>
      </c>
      <c r="NBB681" s="70" t="s">
        <v>1206</v>
      </c>
      <c r="NBC681" s="312" t="s">
        <v>1852</v>
      </c>
      <c r="NBD681" s="319">
        <v>7.13</v>
      </c>
      <c r="NBE681" s="319"/>
      <c r="NBF681" s="319"/>
      <c r="NBG681" s="319"/>
      <c r="NBH681" s="17"/>
      <c r="NBI681" s="144"/>
      <c r="NBJ681" s="15"/>
      <c r="NBK681" s="319"/>
      <c r="NBL681" s="118"/>
      <c r="NBM681" s="81"/>
      <c r="NBN681" s="118"/>
      <c r="NBO681" s="283"/>
      <c r="NBP681" s="155"/>
      <c r="NBQ681" s="321" t="s">
        <v>1853</v>
      </c>
      <c r="NBR681" s="70" t="s">
        <v>1206</v>
      </c>
      <c r="NBS681" s="312" t="s">
        <v>1852</v>
      </c>
      <c r="NBT681" s="319">
        <v>7.13</v>
      </c>
      <c r="NBU681" s="319"/>
      <c r="NBV681" s="319"/>
      <c r="NBW681" s="319"/>
      <c r="NBX681" s="17"/>
      <c r="NBY681" s="144"/>
      <c r="NBZ681" s="15"/>
      <c r="NCA681" s="319"/>
      <c r="NCB681" s="118"/>
      <c r="NCC681" s="81"/>
      <c r="NCD681" s="118"/>
      <c r="NCE681" s="283"/>
      <c r="NCF681" s="155"/>
      <c r="NCG681" s="321" t="s">
        <v>1853</v>
      </c>
      <c r="NCH681" s="70" t="s">
        <v>1206</v>
      </c>
      <c r="NCI681" s="312" t="s">
        <v>1852</v>
      </c>
      <c r="NCJ681" s="319">
        <v>7.13</v>
      </c>
      <c r="NCK681" s="319"/>
      <c r="NCL681" s="319"/>
      <c r="NCM681" s="319"/>
      <c r="NCN681" s="17"/>
      <c r="NCO681" s="144"/>
      <c r="NCP681" s="15"/>
      <c r="NCQ681" s="319"/>
      <c r="NCR681" s="118"/>
      <c r="NCS681" s="81"/>
      <c r="NCT681" s="118"/>
      <c r="NCU681" s="283"/>
      <c r="NCV681" s="155"/>
      <c r="NCW681" s="321" t="s">
        <v>1853</v>
      </c>
      <c r="NCX681" s="70" t="s">
        <v>1206</v>
      </c>
      <c r="NCY681" s="312" t="s">
        <v>1852</v>
      </c>
      <c r="NCZ681" s="319">
        <v>7.13</v>
      </c>
      <c r="NDA681" s="319"/>
      <c r="NDB681" s="319"/>
      <c r="NDC681" s="319"/>
      <c r="NDD681" s="17"/>
      <c r="NDE681" s="144"/>
      <c r="NDF681" s="15"/>
      <c r="NDG681" s="319"/>
      <c r="NDH681" s="118"/>
      <c r="NDI681" s="81"/>
      <c r="NDJ681" s="118"/>
      <c r="NDK681" s="283"/>
      <c r="NDL681" s="155"/>
      <c r="NDM681" s="321" t="s">
        <v>1853</v>
      </c>
      <c r="NDN681" s="70" t="s">
        <v>1206</v>
      </c>
      <c r="NDO681" s="312" t="s">
        <v>1852</v>
      </c>
      <c r="NDP681" s="319">
        <v>7.13</v>
      </c>
      <c r="NDQ681" s="319"/>
      <c r="NDR681" s="319"/>
      <c r="NDS681" s="319"/>
      <c r="NDT681" s="17"/>
      <c r="NDU681" s="144"/>
      <c r="NDV681" s="15"/>
      <c r="NDW681" s="319"/>
      <c r="NDX681" s="118"/>
      <c r="NDY681" s="81"/>
      <c r="NDZ681" s="118"/>
      <c r="NEA681" s="283"/>
      <c r="NEB681" s="155"/>
      <c r="NEC681" s="321" t="s">
        <v>1853</v>
      </c>
      <c r="NED681" s="70" t="s">
        <v>1206</v>
      </c>
      <c r="NEE681" s="312" t="s">
        <v>1852</v>
      </c>
      <c r="NEF681" s="319">
        <v>7.13</v>
      </c>
      <c r="NEG681" s="319"/>
      <c r="NEH681" s="319"/>
      <c r="NEI681" s="319"/>
      <c r="NEJ681" s="17"/>
      <c r="NEK681" s="144"/>
      <c r="NEL681" s="15"/>
      <c r="NEM681" s="319"/>
      <c r="NEN681" s="118"/>
      <c r="NEO681" s="81"/>
      <c r="NEP681" s="118"/>
      <c r="NEQ681" s="283"/>
      <c r="NER681" s="155"/>
      <c r="NES681" s="321" t="s">
        <v>1853</v>
      </c>
      <c r="NET681" s="70" t="s">
        <v>1206</v>
      </c>
      <c r="NEU681" s="312" t="s">
        <v>1852</v>
      </c>
      <c r="NEV681" s="319">
        <v>7.13</v>
      </c>
      <c r="NEW681" s="319"/>
      <c r="NEX681" s="319"/>
      <c r="NEY681" s="319"/>
      <c r="NEZ681" s="17"/>
      <c r="NFA681" s="144"/>
      <c r="NFB681" s="15"/>
      <c r="NFC681" s="319"/>
      <c r="NFD681" s="118"/>
      <c r="NFE681" s="81"/>
      <c r="NFF681" s="118"/>
      <c r="NFG681" s="283"/>
      <c r="NFH681" s="155"/>
      <c r="NFI681" s="321" t="s">
        <v>1853</v>
      </c>
      <c r="NFJ681" s="70" t="s">
        <v>1206</v>
      </c>
      <c r="NFK681" s="312" t="s">
        <v>1852</v>
      </c>
      <c r="NFL681" s="319">
        <v>7.13</v>
      </c>
      <c r="NFM681" s="319"/>
      <c r="NFN681" s="319"/>
      <c r="NFO681" s="319"/>
      <c r="NFP681" s="17"/>
      <c r="NFQ681" s="144"/>
      <c r="NFR681" s="15"/>
      <c r="NFS681" s="319"/>
      <c r="NFT681" s="118"/>
      <c r="NFU681" s="81"/>
      <c r="NFV681" s="118"/>
      <c r="NFW681" s="283"/>
      <c r="NFX681" s="155"/>
      <c r="NFY681" s="321" t="s">
        <v>1853</v>
      </c>
      <c r="NFZ681" s="70" t="s">
        <v>1206</v>
      </c>
      <c r="NGA681" s="312" t="s">
        <v>1852</v>
      </c>
      <c r="NGB681" s="319">
        <v>7.13</v>
      </c>
      <c r="NGC681" s="319"/>
      <c r="NGD681" s="319"/>
      <c r="NGE681" s="319"/>
      <c r="NGF681" s="17"/>
      <c r="NGG681" s="144"/>
      <c r="NGH681" s="15"/>
      <c r="NGI681" s="319"/>
      <c r="NGJ681" s="118"/>
      <c r="NGK681" s="81"/>
      <c r="NGL681" s="118"/>
      <c r="NGM681" s="283"/>
      <c r="NGN681" s="155"/>
      <c r="NGO681" s="321" t="s">
        <v>1853</v>
      </c>
      <c r="NGP681" s="70" t="s">
        <v>1206</v>
      </c>
      <c r="NGQ681" s="312" t="s">
        <v>1852</v>
      </c>
      <c r="NGR681" s="319">
        <v>7.13</v>
      </c>
      <c r="NGS681" s="319"/>
      <c r="NGT681" s="319"/>
      <c r="NGU681" s="319"/>
      <c r="NGV681" s="17"/>
      <c r="NGW681" s="144"/>
      <c r="NGX681" s="15"/>
      <c r="NGY681" s="319"/>
      <c r="NGZ681" s="118"/>
      <c r="NHA681" s="81"/>
      <c r="NHB681" s="118"/>
      <c r="NHC681" s="283"/>
      <c r="NHD681" s="155"/>
      <c r="NHE681" s="321" t="s">
        <v>1853</v>
      </c>
      <c r="NHF681" s="70" t="s">
        <v>1206</v>
      </c>
      <c r="NHG681" s="312" t="s">
        <v>1852</v>
      </c>
      <c r="NHH681" s="319">
        <v>7.13</v>
      </c>
      <c r="NHI681" s="319"/>
      <c r="NHJ681" s="319"/>
      <c r="NHK681" s="319"/>
      <c r="NHL681" s="17"/>
      <c r="NHM681" s="144"/>
      <c r="NHN681" s="15"/>
      <c r="NHO681" s="319"/>
      <c r="NHP681" s="118"/>
      <c r="NHQ681" s="81"/>
      <c r="NHR681" s="118"/>
      <c r="NHS681" s="283"/>
      <c r="NHT681" s="155"/>
      <c r="NHU681" s="321" t="s">
        <v>1853</v>
      </c>
      <c r="NHV681" s="70" t="s">
        <v>1206</v>
      </c>
      <c r="NHW681" s="312" t="s">
        <v>1852</v>
      </c>
      <c r="NHX681" s="319">
        <v>7.13</v>
      </c>
      <c r="NHY681" s="319"/>
      <c r="NHZ681" s="319"/>
      <c r="NIA681" s="319"/>
      <c r="NIB681" s="17"/>
      <c r="NIC681" s="144"/>
      <c r="NID681" s="15"/>
      <c r="NIE681" s="319"/>
      <c r="NIF681" s="118"/>
      <c r="NIG681" s="81"/>
      <c r="NIH681" s="118"/>
      <c r="NII681" s="283"/>
      <c r="NIJ681" s="155"/>
      <c r="NIK681" s="321" t="s">
        <v>1853</v>
      </c>
      <c r="NIL681" s="70" t="s">
        <v>1206</v>
      </c>
      <c r="NIM681" s="312" t="s">
        <v>1852</v>
      </c>
      <c r="NIN681" s="319">
        <v>7.13</v>
      </c>
      <c r="NIO681" s="319"/>
      <c r="NIP681" s="319"/>
      <c r="NIQ681" s="319"/>
      <c r="NIR681" s="17"/>
      <c r="NIS681" s="144"/>
      <c r="NIT681" s="15"/>
      <c r="NIU681" s="319"/>
      <c r="NIV681" s="118"/>
      <c r="NIW681" s="81"/>
      <c r="NIX681" s="118"/>
      <c r="NIY681" s="283"/>
      <c r="NIZ681" s="155"/>
      <c r="NJA681" s="321" t="s">
        <v>1853</v>
      </c>
      <c r="NJB681" s="70" t="s">
        <v>1206</v>
      </c>
      <c r="NJC681" s="312" t="s">
        <v>1852</v>
      </c>
      <c r="NJD681" s="319">
        <v>7.13</v>
      </c>
      <c r="NJE681" s="319"/>
      <c r="NJF681" s="319"/>
      <c r="NJG681" s="319"/>
      <c r="NJH681" s="17"/>
      <c r="NJI681" s="144"/>
      <c r="NJJ681" s="15"/>
      <c r="NJK681" s="319"/>
      <c r="NJL681" s="118"/>
      <c r="NJM681" s="81"/>
      <c r="NJN681" s="118"/>
      <c r="NJO681" s="283"/>
      <c r="NJP681" s="155"/>
      <c r="NJQ681" s="321" t="s">
        <v>1853</v>
      </c>
      <c r="NJR681" s="70" t="s">
        <v>1206</v>
      </c>
      <c r="NJS681" s="312" t="s">
        <v>1852</v>
      </c>
      <c r="NJT681" s="319">
        <v>7.13</v>
      </c>
      <c r="NJU681" s="319"/>
      <c r="NJV681" s="319"/>
      <c r="NJW681" s="319"/>
      <c r="NJX681" s="17"/>
      <c r="NJY681" s="144"/>
      <c r="NJZ681" s="15"/>
      <c r="NKA681" s="319"/>
      <c r="NKB681" s="118"/>
      <c r="NKC681" s="81"/>
      <c r="NKD681" s="118"/>
      <c r="NKE681" s="283"/>
      <c r="NKF681" s="155"/>
      <c r="NKG681" s="321" t="s">
        <v>1853</v>
      </c>
      <c r="NKH681" s="70" t="s">
        <v>1206</v>
      </c>
      <c r="NKI681" s="312" t="s">
        <v>1852</v>
      </c>
      <c r="NKJ681" s="319">
        <v>7.13</v>
      </c>
      <c r="NKK681" s="319"/>
      <c r="NKL681" s="319"/>
      <c r="NKM681" s="319"/>
      <c r="NKN681" s="17"/>
      <c r="NKO681" s="144"/>
      <c r="NKP681" s="15"/>
      <c r="NKQ681" s="319"/>
      <c r="NKR681" s="118"/>
      <c r="NKS681" s="81"/>
      <c r="NKT681" s="118"/>
      <c r="NKU681" s="283"/>
      <c r="NKV681" s="155"/>
      <c r="NKW681" s="321" t="s">
        <v>1853</v>
      </c>
      <c r="NKX681" s="70" t="s">
        <v>1206</v>
      </c>
      <c r="NKY681" s="312" t="s">
        <v>1852</v>
      </c>
      <c r="NKZ681" s="319">
        <v>7.13</v>
      </c>
      <c r="NLA681" s="319"/>
      <c r="NLB681" s="319"/>
      <c r="NLC681" s="319"/>
      <c r="NLD681" s="17"/>
      <c r="NLE681" s="144"/>
      <c r="NLF681" s="15"/>
      <c r="NLG681" s="319"/>
      <c r="NLH681" s="118"/>
      <c r="NLI681" s="81"/>
      <c r="NLJ681" s="118"/>
      <c r="NLK681" s="283"/>
      <c r="NLL681" s="155"/>
      <c r="NLM681" s="321" t="s">
        <v>1853</v>
      </c>
      <c r="NLN681" s="70" t="s">
        <v>1206</v>
      </c>
      <c r="NLO681" s="312" t="s">
        <v>1852</v>
      </c>
      <c r="NLP681" s="319">
        <v>7.13</v>
      </c>
      <c r="NLQ681" s="319"/>
      <c r="NLR681" s="319"/>
      <c r="NLS681" s="319"/>
      <c r="NLT681" s="17"/>
      <c r="NLU681" s="144"/>
      <c r="NLV681" s="15"/>
      <c r="NLW681" s="319"/>
      <c r="NLX681" s="118"/>
      <c r="NLY681" s="81"/>
      <c r="NLZ681" s="118"/>
      <c r="NMA681" s="283"/>
      <c r="NMB681" s="155"/>
      <c r="NMC681" s="321" t="s">
        <v>1853</v>
      </c>
      <c r="NMD681" s="70" t="s">
        <v>1206</v>
      </c>
      <c r="NME681" s="312" t="s">
        <v>1852</v>
      </c>
      <c r="NMF681" s="319">
        <v>7.13</v>
      </c>
      <c r="NMG681" s="319"/>
      <c r="NMH681" s="319"/>
      <c r="NMI681" s="319"/>
      <c r="NMJ681" s="17"/>
      <c r="NMK681" s="144"/>
      <c r="NML681" s="15"/>
      <c r="NMM681" s="319"/>
      <c r="NMN681" s="118"/>
      <c r="NMO681" s="81"/>
      <c r="NMP681" s="118"/>
      <c r="NMQ681" s="283"/>
      <c r="NMR681" s="155"/>
      <c r="NMS681" s="321" t="s">
        <v>1853</v>
      </c>
      <c r="NMT681" s="70" t="s">
        <v>1206</v>
      </c>
      <c r="NMU681" s="312" t="s">
        <v>1852</v>
      </c>
      <c r="NMV681" s="319">
        <v>7.13</v>
      </c>
      <c r="NMW681" s="319"/>
      <c r="NMX681" s="319"/>
      <c r="NMY681" s="319"/>
      <c r="NMZ681" s="17"/>
      <c r="NNA681" s="144"/>
      <c r="NNB681" s="15"/>
      <c r="NNC681" s="319"/>
      <c r="NND681" s="118"/>
      <c r="NNE681" s="81"/>
      <c r="NNF681" s="118"/>
      <c r="NNG681" s="283"/>
      <c r="NNH681" s="155"/>
      <c r="NNI681" s="321" t="s">
        <v>1853</v>
      </c>
      <c r="NNJ681" s="70" t="s">
        <v>1206</v>
      </c>
      <c r="NNK681" s="312" t="s">
        <v>1852</v>
      </c>
      <c r="NNL681" s="319">
        <v>7.13</v>
      </c>
      <c r="NNM681" s="319"/>
      <c r="NNN681" s="319"/>
      <c r="NNO681" s="319"/>
      <c r="NNP681" s="17"/>
      <c r="NNQ681" s="144"/>
      <c r="NNR681" s="15"/>
      <c r="NNS681" s="319"/>
      <c r="NNT681" s="118"/>
      <c r="NNU681" s="81"/>
      <c r="NNV681" s="118"/>
      <c r="NNW681" s="283"/>
      <c r="NNX681" s="155"/>
      <c r="NNY681" s="321" t="s">
        <v>1853</v>
      </c>
      <c r="NNZ681" s="70" t="s">
        <v>1206</v>
      </c>
      <c r="NOA681" s="312" t="s">
        <v>1852</v>
      </c>
      <c r="NOB681" s="319">
        <v>7.13</v>
      </c>
      <c r="NOC681" s="319"/>
      <c r="NOD681" s="319"/>
      <c r="NOE681" s="319"/>
      <c r="NOF681" s="17"/>
      <c r="NOG681" s="144"/>
      <c r="NOH681" s="15"/>
      <c r="NOI681" s="319"/>
      <c r="NOJ681" s="118"/>
      <c r="NOK681" s="81"/>
      <c r="NOL681" s="118"/>
      <c r="NOM681" s="283"/>
      <c r="NON681" s="155"/>
      <c r="NOO681" s="321" t="s">
        <v>1853</v>
      </c>
      <c r="NOP681" s="70" t="s">
        <v>1206</v>
      </c>
      <c r="NOQ681" s="312" t="s">
        <v>1852</v>
      </c>
      <c r="NOR681" s="319">
        <v>7.13</v>
      </c>
      <c r="NOS681" s="319"/>
      <c r="NOT681" s="319"/>
      <c r="NOU681" s="319"/>
      <c r="NOV681" s="17"/>
      <c r="NOW681" s="144"/>
      <c r="NOX681" s="15"/>
      <c r="NOY681" s="319"/>
      <c r="NOZ681" s="118"/>
      <c r="NPA681" s="81"/>
      <c r="NPB681" s="118"/>
      <c r="NPC681" s="283"/>
      <c r="NPD681" s="155"/>
      <c r="NPE681" s="321" t="s">
        <v>1853</v>
      </c>
      <c r="NPF681" s="70" t="s">
        <v>1206</v>
      </c>
      <c r="NPG681" s="312" t="s">
        <v>1852</v>
      </c>
      <c r="NPH681" s="319">
        <v>7.13</v>
      </c>
      <c r="NPI681" s="319"/>
      <c r="NPJ681" s="319"/>
      <c r="NPK681" s="319"/>
      <c r="NPL681" s="17"/>
      <c r="NPM681" s="144"/>
      <c r="NPN681" s="15"/>
      <c r="NPO681" s="319"/>
      <c r="NPP681" s="118"/>
      <c r="NPQ681" s="81"/>
      <c r="NPR681" s="118"/>
      <c r="NPS681" s="283"/>
      <c r="NPT681" s="155"/>
      <c r="NPU681" s="321" t="s">
        <v>1853</v>
      </c>
      <c r="NPV681" s="70" t="s">
        <v>1206</v>
      </c>
      <c r="NPW681" s="312" t="s">
        <v>1852</v>
      </c>
      <c r="NPX681" s="319">
        <v>7.13</v>
      </c>
      <c r="NPY681" s="319"/>
      <c r="NPZ681" s="319"/>
      <c r="NQA681" s="319"/>
      <c r="NQB681" s="17"/>
      <c r="NQC681" s="144"/>
      <c r="NQD681" s="15"/>
      <c r="NQE681" s="319"/>
      <c r="NQF681" s="118"/>
      <c r="NQG681" s="81"/>
      <c r="NQH681" s="118"/>
      <c r="NQI681" s="283"/>
      <c r="NQJ681" s="155"/>
      <c r="NQK681" s="321" t="s">
        <v>1853</v>
      </c>
      <c r="NQL681" s="70" t="s">
        <v>1206</v>
      </c>
      <c r="NQM681" s="312" t="s">
        <v>1852</v>
      </c>
      <c r="NQN681" s="319">
        <v>7.13</v>
      </c>
      <c r="NQO681" s="319"/>
      <c r="NQP681" s="319"/>
      <c r="NQQ681" s="319"/>
      <c r="NQR681" s="17"/>
      <c r="NQS681" s="144"/>
      <c r="NQT681" s="15"/>
      <c r="NQU681" s="319"/>
      <c r="NQV681" s="118"/>
      <c r="NQW681" s="81"/>
      <c r="NQX681" s="118"/>
      <c r="NQY681" s="283"/>
      <c r="NQZ681" s="155"/>
      <c r="NRA681" s="321" t="s">
        <v>1853</v>
      </c>
      <c r="NRB681" s="70" t="s">
        <v>1206</v>
      </c>
      <c r="NRC681" s="312" t="s">
        <v>1852</v>
      </c>
      <c r="NRD681" s="319">
        <v>7.13</v>
      </c>
      <c r="NRE681" s="319"/>
      <c r="NRF681" s="319"/>
      <c r="NRG681" s="319"/>
      <c r="NRH681" s="17"/>
      <c r="NRI681" s="144"/>
      <c r="NRJ681" s="15"/>
      <c r="NRK681" s="319"/>
      <c r="NRL681" s="118"/>
      <c r="NRM681" s="81"/>
      <c r="NRN681" s="118"/>
      <c r="NRO681" s="283"/>
      <c r="NRP681" s="155"/>
      <c r="NRQ681" s="321" t="s">
        <v>1853</v>
      </c>
      <c r="NRR681" s="70" t="s">
        <v>1206</v>
      </c>
      <c r="NRS681" s="312" t="s">
        <v>1852</v>
      </c>
      <c r="NRT681" s="319">
        <v>7.13</v>
      </c>
      <c r="NRU681" s="319"/>
      <c r="NRV681" s="319"/>
      <c r="NRW681" s="319"/>
      <c r="NRX681" s="17"/>
      <c r="NRY681" s="144"/>
      <c r="NRZ681" s="15"/>
      <c r="NSA681" s="319"/>
      <c r="NSB681" s="118"/>
      <c r="NSC681" s="81"/>
      <c r="NSD681" s="118"/>
      <c r="NSE681" s="283"/>
      <c r="NSF681" s="155"/>
      <c r="NSG681" s="321" t="s">
        <v>1853</v>
      </c>
      <c r="NSH681" s="70" t="s">
        <v>1206</v>
      </c>
      <c r="NSI681" s="312" t="s">
        <v>1852</v>
      </c>
      <c r="NSJ681" s="319">
        <v>7.13</v>
      </c>
      <c r="NSK681" s="319"/>
      <c r="NSL681" s="319"/>
      <c r="NSM681" s="319"/>
      <c r="NSN681" s="17"/>
      <c r="NSO681" s="144"/>
      <c r="NSP681" s="15"/>
      <c r="NSQ681" s="319"/>
      <c r="NSR681" s="118"/>
      <c r="NSS681" s="81"/>
      <c r="NST681" s="118"/>
      <c r="NSU681" s="283"/>
      <c r="NSV681" s="155"/>
      <c r="NSW681" s="321" t="s">
        <v>1853</v>
      </c>
      <c r="NSX681" s="70" t="s">
        <v>1206</v>
      </c>
      <c r="NSY681" s="312" t="s">
        <v>1852</v>
      </c>
      <c r="NSZ681" s="319">
        <v>7.13</v>
      </c>
      <c r="NTA681" s="319"/>
      <c r="NTB681" s="319"/>
      <c r="NTC681" s="319"/>
      <c r="NTD681" s="17"/>
      <c r="NTE681" s="144"/>
      <c r="NTF681" s="15"/>
      <c r="NTG681" s="319"/>
      <c r="NTH681" s="118"/>
      <c r="NTI681" s="81"/>
      <c r="NTJ681" s="118"/>
      <c r="NTK681" s="283"/>
      <c r="NTL681" s="155"/>
      <c r="NTM681" s="321" t="s">
        <v>1853</v>
      </c>
      <c r="NTN681" s="70" t="s">
        <v>1206</v>
      </c>
      <c r="NTO681" s="312" t="s">
        <v>1852</v>
      </c>
      <c r="NTP681" s="319">
        <v>7.13</v>
      </c>
      <c r="NTQ681" s="319"/>
      <c r="NTR681" s="319"/>
      <c r="NTS681" s="319"/>
      <c r="NTT681" s="17"/>
      <c r="NTU681" s="144"/>
      <c r="NTV681" s="15"/>
      <c r="NTW681" s="319"/>
      <c r="NTX681" s="118"/>
      <c r="NTY681" s="81"/>
      <c r="NTZ681" s="118"/>
      <c r="NUA681" s="283"/>
      <c r="NUB681" s="155"/>
      <c r="NUC681" s="321" t="s">
        <v>1853</v>
      </c>
      <c r="NUD681" s="70" t="s">
        <v>1206</v>
      </c>
      <c r="NUE681" s="312" t="s">
        <v>1852</v>
      </c>
      <c r="NUF681" s="319">
        <v>7.13</v>
      </c>
      <c r="NUG681" s="319"/>
      <c r="NUH681" s="319"/>
      <c r="NUI681" s="319"/>
      <c r="NUJ681" s="17"/>
      <c r="NUK681" s="144"/>
      <c r="NUL681" s="15"/>
      <c r="NUM681" s="319"/>
      <c r="NUN681" s="118"/>
      <c r="NUO681" s="81"/>
      <c r="NUP681" s="118"/>
      <c r="NUQ681" s="283"/>
      <c r="NUR681" s="155"/>
      <c r="NUS681" s="321" t="s">
        <v>1853</v>
      </c>
      <c r="NUT681" s="70" t="s">
        <v>1206</v>
      </c>
      <c r="NUU681" s="312" t="s">
        <v>1852</v>
      </c>
      <c r="NUV681" s="319">
        <v>7.13</v>
      </c>
      <c r="NUW681" s="319"/>
      <c r="NUX681" s="319"/>
      <c r="NUY681" s="319"/>
      <c r="NUZ681" s="17"/>
      <c r="NVA681" s="144"/>
      <c r="NVB681" s="15"/>
      <c r="NVC681" s="319"/>
      <c r="NVD681" s="118"/>
      <c r="NVE681" s="81"/>
      <c r="NVF681" s="118"/>
      <c r="NVG681" s="283"/>
      <c r="NVH681" s="155"/>
      <c r="NVI681" s="321" t="s">
        <v>1853</v>
      </c>
      <c r="NVJ681" s="70" t="s">
        <v>1206</v>
      </c>
      <c r="NVK681" s="312" t="s">
        <v>1852</v>
      </c>
      <c r="NVL681" s="319">
        <v>7.13</v>
      </c>
      <c r="NVM681" s="319"/>
      <c r="NVN681" s="319"/>
      <c r="NVO681" s="319"/>
      <c r="NVP681" s="17"/>
      <c r="NVQ681" s="144"/>
      <c r="NVR681" s="15"/>
      <c r="NVS681" s="319"/>
      <c r="NVT681" s="118"/>
      <c r="NVU681" s="81"/>
      <c r="NVV681" s="118"/>
      <c r="NVW681" s="283"/>
      <c r="NVX681" s="155"/>
      <c r="NVY681" s="321" t="s">
        <v>1853</v>
      </c>
      <c r="NVZ681" s="70" t="s">
        <v>1206</v>
      </c>
      <c r="NWA681" s="312" t="s">
        <v>1852</v>
      </c>
      <c r="NWB681" s="319">
        <v>7.13</v>
      </c>
      <c r="NWC681" s="319"/>
      <c r="NWD681" s="319"/>
      <c r="NWE681" s="319"/>
      <c r="NWF681" s="17"/>
      <c r="NWG681" s="144"/>
      <c r="NWH681" s="15"/>
      <c r="NWI681" s="319"/>
      <c r="NWJ681" s="118"/>
      <c r="NWK681" s="81"/>
      <c r="NWL681" s="118"/>
      <c r="NWM681" s="283"/>
      <c r="NWN681" s="155"/>
      <c r="NWO681" s="321" t="s">
        <v>1853</v>
      </c>
      <c r="NWP681" s="70" t="s">
        <v>1206</v>
      </c>
      <c r="NWQ681" s="312" t="s">
        <v>1852</v>
      </c>
      <c r="NWR681" s="319">
        <v>7.13</v>
      </c>
      <c r="NWS681" s="319"/>
      <c r="NWT681" s="319"/>
      <c r="NWU681" s="319"/>
      <c r="NWV681" s="17"/>
      <c r="NWW681" s="144"/>
      <c r="NWX681" s="15"/>
      <c r="NWY681" s="319"/>
      <c r="NWZ681" s="118"/>
      <c r="NXA681" s="81"/>
      <c r="NXB681" s="118"/>
      <c r="NXC681" s="283"/>
      <c r="NXD681" s="155"/>
      <c r="NXE681" s="321" t="s">
        <v>1853</v>
      </c>
      <c r="NXF681" s="70" t="s">
        <v>1206</v>
      </c>
      <c r="NXG681" s="312" t="s">
        <v>1852</v>
      </c>
      <c r="NXH681" s="319">
        <v>7.13</v>
      </c>
      <c r="NXI681" s="319"/>
      <c r="NXJ681" s="319"/>
      <c r="NXK681" s="319"/>
      <c r="NXL681" s="17"/>
      <c r="NXM681" s="144"/>
      <c r="NXN681" s="15"/>
      <c r="NXO681" s="319"/>
      <c r="NXP681" s="118"/>
      <c r="NXQ681" s="81"/>
      <c r="NXR681" s="118"/>
      <c r="NXS681" s="283"/>
      <c r="NXT681" s="155"/>
      <c r="NXU681" s="321" t="s">
        <v>1853</v>
      </c>
      <c r="NXV681" s="70" t="s">
        <v>1206</v>
      </c>
      <c r="NXW681" s="312" t="s">
        <v>1852</v>
      </c>
      <c r="NXX681" s="319">
        <v>7.13</v>
      </c>
      <c r="NXY681" s="319"/>
      <c r="NXZ681" s="319"/>
      <c r="NYA681" s="319"/>
      <c r="NYB681" s="17"/>
      <c r="NYC681" s="144"/>
      <c r="NYD681" s="15"/>
      <c r="NYE681" s="319"/>
      <c r="NYF681" s="118"/>
      <c r="NYG681" s="81"/>
      <c r="NYH681" s="118"/>
      <c r="NYI681" s="283"/>
      <c r="NYJ681" s="155"/>
      <c r="NYK681" s="321" t="s">
        <v>1853</v>
      </c>
      <c r="NYL681" s="70" t="s">
        <v>1206</v>
      </c>
      <c r="NYM681" s="312" t="s">
        <v>1852</v>
      </c>
      <c r="NYN681" s="319">
        <v>7.13</v>
      </c>
      <c r="NYO681" s="319"/>
      <c r="NYP681" s="319"/>
      <c r="NYQ681" s="319"/>
      <c r="NYR681" s="17"/>
      <c r="NYS681" s="144"/>
      <c r="NYT681" s="15"/>
      <c r="NYU681" s="319"/>
      <c r="NYV681" s="118"/>
      <c r="NYW681" s="81"/>
      <c r="NYX681" s="118"/>
      <c r="NYY681" s="283"/>
      <c r="NYZ681" s="155"/>
      <c r="NZA681" s="321" t="s">
        <v>1853</v>
      </c>
      <c r="NZB681" s="70" t="s">
        <v>1206</v>
      </c>
      <c r="NZC681" s="312" t="s">
        <v>1852</v>
      </c>
      <c r="NZD681" s="319">
        <v>7.13</v>
      </c>
      <c r="NZE681" s="319"/>
      <c r="NZF681" s="319"/>
      <c r="NZG681" s="319"/>
      <c r="NZH681" s="17"/>
      <c r="NZI681" s="144"/>
      <c r="NZJ681" s="15"/>
      <c r="NZK681" s="319"/>
      <c r="NZL681" s="118"/>
      <c r="NZM681" s="81"/>
      <c r="NZN681" s="118"/>
      <c r="NZO681" s="283"/>
      <c r="NZP681" s="155"/>
      <c r="NZQ681" s="321" t="s">
        <v>1853</v>
      </c>
      <c r="NZR681" s="70" t="s">
        <v>1206</v>
      </c>
      <c r="NZS681" s="312" t="s">
        <v>1852</v>
      </c>
      <c r="NZT681" s="319">
        <v>7.13</v>
      </c>
      <c r="NZU681" s="319"/>
      <c r="NZV681" s="319"/>
      <c r="NZW681" s="319"/>
      <c r="NZX681" s="17"/>
      <c r="NZY681" s="144"/>
      <c r="NZZ681" s="15"/>
      <c r="OAA681" s="319"/>
      <c r="OAB681" s="118"/>
      <c r="OAC681" s="81"/>
      <c r="OAD681" s="118"/>
      <c r="OAE681" s="283"/>
      <c r="OAF681" s="155"/>
      <c r="OAG681" s="321" t="s">
        <v>1853</v>
      </c>
      <c r="OAH681" s="70" t="s">
        <v>1206</v>
      </c>
      <c r="OAI681" s="312" t="s">
        <v>1852</v>
      </c>
      <c r="OAJ681" s="319">
        <v>7.13</v>
      </c>
      <c r="OAK681" s="319"/>
      <c r="OAL681" s="319"/>
      <c r="OAM681" s="319"/>
      <c r="OAN681" s="17"/>
      <c r="OAO681" s="144"/>
      <c r="OAP681" s="15"/>
      <c r="OAQ681" s="319"/>
      <c r="OAR681" s="118"/>
      <c r="OAS681" s="81"/>
      <c r="OAT681" s="118"/>
      <c r="OAU681" s="283"/>
      <c r="OAV681" s="155"/>
      <c r="OAW681" s="321" t="s">
        <v>1853</v>
      </c>
      <c r="OAX681" s="70" t="s">
        <v>1206</v>
      </c>
      <c r="OAY681" s="312" t="s">
        <v>1852</v>
      </c>
      <c r="OAZ681" s="319">
        <v>7.13</v>
      </c>
      <c r="OBA681" s="319"/>
      <c r="OBB681" s="319"/>
      <c r="OBC681" s="319"/>
      <c r="OBD681" s="17"/>
      <c r="OBE681" s="144"/>
      <c r="OBF681" s="15"/>
      <c r="OBG681" s="319"/>
      <c r="OBH681" s="118"/>
      <c r="OBI681" s="81"/>
      <c r="OBJ681" s="118"/>
      <c r="OBK681" s="283"/>
      <c r="OBL681" s="155"/>
      <c r="OBM681" s="321" t="s">
        <v>1853</v>
      </c>
      <c r="OBN681" s="70" t="s">
        <v>1206</v>
      </c>
      <c r="OBO681" s="312" t="s">
        <v>1852</v>
      </c>
      <c r="OBP681" s="319">
        <v>7.13</v>
      </c>
      <c r="OBQ681" s="319"/>
      <c r="OBR681" s="319"/>
      <c r="OBS681" s="319"/>
      <c r="OBT681" s="17"/>
      <c r="OBU681" s="144"/>
      <c r="OBV681" s="15"/>
      <c r="OBW681" s="319"/>
      <c r="OBX681" s="118"/>
      <c r="OBY681" s="81"/>
      <c r="OBZ681" s="118"/>
      <c r="OCA681" s="283"/>
      <c r="OCB681" s="155"/>
      <c r="OCC681" s="321" t="s">
        <v>1853</v>
      </c>
      <c r="OCD681" s="70" t="s">
        <v>1206</v>
      </c>
      <c r="OCE681" s="312" t="s">
        <v>1852</v>
      </c>
      <c r="OCF681" s="319">
        <v>7.13</v>
      </c>
      <c r="OCG681" s="319"/>
      <c r="OCH681" s="319"/>
      <c r="OCI681" s="319"/>
      <c r="OCJ681" s="17"/>
      <c r="OCK681" s="144"/>
      <c r="OCL681" s="15"/>
      <c r="OCM681" s="319"/>
      <c r="OCN681" s="118"/>
      <c r="OCO681" s="81"/>
      <c r="OCP681" s="118"/>
      <c r="OCQ681" s="283"/>
      <c r="OCR681" s="155"/>
      <c r="OCS681" s="321" t="s">
        <v>1853</v>
      </c>
      <c r="OCT681" s="70" t="s">
        <v>1206</v>
      </c>
      <c r="OCU681" s="312" t="s">
        <v>1852</v>
      </c>
      <c r="OCV681" s="319">
        <v>7.13</v>
      </c>
      <c r="OCW681" s="319"/>
      <c r="OCX681" s="319"/>
      <c r="OCY681" s="319"/>
      <c r="OCZ681" s="17"/>
      <c r="ODA681" s="144"/>
      <c r="ODB681" s="15"/>
      <c r="ODC681" s="319"/>
      <c r="ODD681" s="118"/>
      <c r="ODE681" s="81"/>
      <c r="ODF681" s="118"/>
      <c r="ODG681" s="283"/>
      <c r="ODH681" s="155"/>
      <c r="ODI681" s="321" t="s">
        <v>1853</v>
      </c>
      <c r="ODJ681" s="70" t="s">
        <v>1206</v>
      </c>
      <c r="ODK681" s="312" t="s">
        <v>1852</v>
      </c>
      <c r="ODL681" s="319">
        <v>7.13</v>
      </c>
      <c r="ODM681" s="319"/>
      <c r="ODN681" s="319"/>
      <c r="ODO681" s="319"/>
      <c r="ODP681" s="17"/>
      <c r="ODQ681" s="144"/>
      <c r="ODR681" s="15"/>
      <c r="ODS681" s="319"/>
      <c r="ODT681" s="118"/>
      <c r="ODU681" s="81"/>
      <c r="ODV681" s="118"/>
      <c r="ODW681" s="283"/>
      <c r="ODX681" s="155"/>
      <c r="ODY681" s="321" t="s">
        <v>1853</v>
      </c>
      <c r="ODZ681" s="70" t="s">
        <v>1206</v>
      </c>
      <c r="OEA681" s="312" t="s">
        <v>1852</v>
      </c>
      <c r="OEB681" s="319">
        <v>7.13</v>
      </c>
      <c r="OEC681" s="319"/>
      <c r="OED681" s="319"/>
      <c r="OEE681" s="319"/>
      <c r="OEF681" s="17"/>
      <c r="OEG681" s="144"/>
      <c r="OEH681" s="15"/>
      <c r="OEI681" s="319"/>
      <c r="OEJ681" s="118"/>
      <c r="OEK681" s="81"/>
      <c r="OEL681" s="118"/>
      <c r="OEM681" s="283"/>
      <c r="OEN681" s="155"/>
      <c r="OEO681" s="321" t="s">
        <v>1853</v>
      </c>
      <c r="OEP681" s="70" t="s">
        <v>1206</v>
      </c>
      <c r="OEQ681" s="312" t="s">
        <v>1852</v>
      </c>
      <c r="OER681" s="319">
        <v>7.13</v>
      </c>
      <c r="OES681" s="319"/>
      <c r="OET681" s="319"/>
      <c r="OEU681" s="319"/>
      <c r="OEV681" s="17"/>
      <c r="OEW681" s="144"/>
      <c r="OEX681" s="15"/>
      <c r="OEY681" s="319"/>
      <c r="OEZ681" s="118"/>
      <c r="OFA681" s="81"/>
      <c r="OFB681" s="118"/>
      <c r="OFC681" s="283"/>
      <c r="OFD681" s="155"/>
      <c r="OFE681" s="321" t="s">
        <v>1853</v>
      </c>
      <c r="OFF681" s="70" t="s">
        <v>1206</v>
      </c>
      <c r="OFG681" s="312" t="s">
        <v>1852</v>
      </c>
      <c r="OFH681" s="319">
        <v>7.13</v>
      </c>
      <c r="OFI681" s="319"/>
      <c r="OFJ681" s="319"/>
      <c r="OFK681" s="319"/>
      <c r="OFL681" s="17"/>
      <c r="OFM681" s="144"/>
      <c r="OFN681" s="15"/>
      <c r="OFO681" s="319"/>
      <c r="OFP681" s="118"/>
      <c r="OFQ681" s="81"/>
      <c r="OFR681" s="118"/>
      <c r="OFS681" s="283"/>
      <c r="OFT681" s="155"/>
      <c r="OFU681" s="321" t="s">
        <v>1853</v>
      </c>
      <c r="OFV681" s="70" t="s">
        <v>1206</v>
      </c>
      <c r="OFW681" s="312" t="s">
        <v>1852</v>
      </c>
      <c r="OFX681" s="319">
        <v>7.13</v>
      </c>
      <c r="OFY681" s="319"/>
      <c r="OFZ681" s="319"/>
      <c r="OGA681" s="319"/>
      <c r="OGB681" s="17"/>
      <c r="OGC681" s="144"/>
      <c r="OGD681" s="15"/>
      <c r="OGE681" s="319"/>
      <c r="OGF681" s="118"/>
      <c r="OGG681" s="81"/>
      <c r="OGH681" s="118"/>
      <c r="OGI681" s="283"/>
      <c r="OGJ681" s="155"/>
      <c r="OGK681" s="321" t="s">
        <v>1853</v>
      </c>
      <c r="OGL681" s="70" t="s">
        <v>1206</v>
      </c>
      <c r="OGM681" s="312" t="s">
        <v>1852</v>
      </c>
      <c r="OGN681" s="319">
        <v>7.13</v>
      </c>
      <c r="OGO681" s="319"/>
      <c r="OGP681" s="319"/>
      <c r="OGQ681" s="319"/>
      <c r="OGR681" s="17"/>
      <c r="OGS681" s="144"/>
      <c r="OGT681" s="15"/>
      <c r="OGU681" s="319"/>
      <c r="OGV681" s="118"/>
      <c r="OGW681" s="81"/>
      <c r="OGX681" s="118"/>
      <c r="OGY681" s="283"/>
      <c r="OGZ681" s="155"/>
      <c r="OHA681" s="321" t="s">
        <v>1853</v>
      </c>
      <c r="OHB681" s="70" t="s">
        <v>1206</v>
      </c>
      <c r="OHC681" s="312" t="s">
        <v>1852</v>
      </c>
      <c r="OHD681" s="319">
        <v>7.13</v>
      </c>
      <c r="OHE681" s="319"/>
      <c r="OHF681" s="319"/>
      <c r="OHG681" s="319"/>
      <c r="OHH681" s="17"/>
      <c r="OHI681" s="144"/>
      <c r="OHJ681" s="15"/>
      <c r="OHK681" s="319"/>
      <c r="OHL681" s="118"/>
      <c r="OHM681" s="81"/>
      <c r="OHN681" s="118"/>
      <c r="OHO681" s="283"/>
      <c r="OHP681" s="155"/>
      <c r="OHQ681" s="321" t="s">
        <v>1853</v>
      </c>
      <c r="OHR681" s="70" t="s">
        <v>1206</v>
      </c>
      <c r="OHS681" s="312" t="s">
        <v>1852</v>
      </c>
      <c r="OHT681" s="319">
        <v>7.13</v>
      </c>
      <c r="OHU681" s="319"/>
      <c r="OHV681" s="319"/>
      <c r="OHW681" s="319"/>
      <c r="OHX681" s="17"/>
      <c r="OHY681" s="144"/>
      <c r="OHZ681" s="15"/>
      <c r="OIA681" s="319"/>
      <c r="OIB681" s="118"/>
      <c r="OIC681" s="81"/>
      <c r="OID681" s="118"/>
      <c r="OIE681" s="283"/>
      <c r="OIF681" s="155"/>
      <c r="OIG681" s="321" t="s">
        <v>1853</v>
      </c>
      <c r="OIH681" s="70" t="s">
        <v>1206</v>
      </c>
      <c r="OII681" s="312" t="s">
        <v>1852</v>
      </c>
      <c r="OIJ681" s="319">
        <v>7.13</v>
      </c>
      <c r="OIK681" s="319"/>
      <c r="OIL681" s="319"/>
      <c r="OIM681" s="319"/>
      <c r="OIN681" s="17"/>
      <c r="OIO681" s="144"/>
      <c r="OIP681" s="15"/>
      <c r="OIQ681" s="319"/>
      <c r="OIR681" s="118"/>
      <c r="OIS681" s="81"/>
      <c r="OIT681" s="118"/>
      <c r="OIU681" s="283"/>
      <c r="OIV681" s="155"/>
      <c r="OIW681" s="321" t="s">
        <v>1853</v>
      </c>
      <c r="OIX681" s="70" t="s">
        <v>1206</v>
      </c>
      <c r="OIY681" s="312" t="s">
        <v>1852</v>
      </c>
      <c r="OIZ681" s="319">
        <v>7.13</v>
      </c>
      <c r="OJA681" s="319"/>
      <c r="OJB681" s="319"/>
      <c r="OJC681" s="319"/>
      <c r="OJD681" s="17"/>
      <c r="OJE681" s="144"/>
      <c r="OJF681" s="15"/>
      <c r="OJG681" s="319"/>
      <c r="OJH681" s="118"/>
      <c r="OJI681" s="81"/>
      <c r="OJJ681" s="118"/>
      <c r="OJK681" s="283"/>
      <c r="OJL681" s="155"/>
      <c r="OJM681" s="321" t="s">
        <v>1853</v>
      </c>
      <c r="OJN681" s="70" t="s">
        <v>1206</v>
      </c>
      <c r="OJO681" s="312" t="s">
        <v>1852</v>
      </c>
      <c r="OJP681" s="319">
        <v>7.13</v>
      </c>
      <c r="OJQ681" s="319"/>
      <c r="OJR681" s="319"/>
      <c r="OJS681" s="319"/>
      <c r="OJT681" s="17"/>
      <c r="OJU681" s="144"/>
      <c r="OJV681" s="15"/>
      <c r="OJW681" s="319"/>
      <c r="OJX681" s="118"/>
      <c r="OJY681" s="81"/>
      <c r="OJZ681" s="118"/>
      <c r="OKA681" s="283"/>
      <c r="OKB681" s="155"/>
      <c r="OKC681" s="321" t="s">
        <v>1853</v>
      </c>
      <c r="OKD681" s="70" t="s">
        <v>1206</v>
      </c>
      <c r="OKE681" s="312" t="s">
        <v>1852</v>
      </c>
      <c r="OKF681" s="319">
        <v>7.13</v>
      </c>
      <c r="OKG681" s="319"/>
      <c r="OKH681" s="319"/>
      <c r="OKI681" s="319"/>
      <c r="OKJ681" s="17"/>
      <c r="OKK681" s="144"/>
      <c r="OKL681" s="15"/>
      <c r="OKM681" s="319"/>
      <c r="OKN681" s="118"/>
      <c r="OKO681" s="81"/>
      <c r="OKP681" s="118"/>
      <c r="OKQ681" s="283"/>
      <c r="OKR681" s="155"/>
      <c r="OKS681" s="321" t="s">
        <v>1853</v>
      </c>
      <c r="OKT681" s="70" t="s">
        <v>1206</v>
      </c>
      <c r="OKU681" s="312" t="s">
        <v>1852</v>
      </c>
      <c r="OKV681" s="319">
        <v>7.13</v>
      </c>
      <c r="OKW681" s="319"/>
      <c r="OKX681" s="319"/>
      <c r="OKY681" s="319"/>
      <c r="OKZ681" s="17"/>
      <c r="OLA681" s="144"/>
      <c r="OLB681" s="15"/>
      <c r="OLC681" s="319"/>
      <c r="OLD681" s="118"/>
      <c r="OLE681" s="81"/>
      <c r="OLF681" s="118"/>
      <c r="OLG681" s="283"/>
      <c r="OLH681" s="155"/>
      <c r="OLI681" s="321" t="s">
        <v>1853</v>
      </c>
      <c r="OLJ681" s="70" t="s">
        <v>1206</v>
      </c>
      <c r="OLK681" s="312" t="s">
        <v>1852</v>
      </c>
      <c r="OLL681" s="319">
        <v>7.13</v>
      </c>
      <c r="OLM681" s="319"/>
      <c r="OLN681" s="319"/>
      <c r="OLO681" s="319"/>
      <c r="OLP681" s="17"/>
      <c r="OLQ681" s="144"/>
      <c r="OLR681" s="15"/>
      <c r="OLS681" s="319"/>
      <c r="OLT681" s="118"/>
      <c r="OLU681" s="81"/>
      <c r="OLV681" s="118"/>
      <c r="OLW681" s="283"/>
      <c r="OLX681" s="155"/>
      <c r="OLY681" s="321" t="s">
        <v>1853</v>
      </c>
      <c r="OLZ681" s="70" t="s">
        <v>1206</v>
      </c>
      <c r="OMA681" s="312" t="s">
        <v>1852</v>
      </c>
      <c r="OMB681" s="319">
        <v>7.13</v>
      </c>
      <c r="OMC681" s="319"/>
      <c r="OMD681" s="319"/>
      <c r="OME681" s="319"/>
      <c r="OMF681" s="17"/>
      <c r="OMG681" s="144"/>
      <c r="OMH681" s="15"/>
      <c r="OMI681" s="319"/>
      <c r="OMJ681" s="118"/>
      <c r="OMK681" s="81"/>
      <c r="OML681" s="118"/>
      <c r="OMM681" s="283"/>
      <c r="OMN681" s="155"/>
      <c r="OMO681" s="321" t="s">
        <v>1853</v>
      </c>
      <c r="OMP681" s="70" t="s">
        <v>1206</v>
      </c>
      <c r="OMQ681" s="312" t="s">
        <v>1852</v>
      </c>
      <c r="OMR681" s="319">
        <v>7.13</v>
      </c>
      <c r="OMS681" s="319"/>
      <c r="OMT681" s="319"/>
      <c r="OMU681" s="319"/>
      <c r="OMV681" s="17"/>
      <c r="OMW681" s="144"/>
      <c r="OMX681" s="15"/>
      <c r="OMY681" s="319"/>
      <c r="OMZ681" s="118"/>
      <c r="ONA681" s="81"/>
      <c r="ONB681" s="118"/>
      <c r="ONC681" s="283"/>
      <c r="OND681" s="155"/>
      <c r="ONE681" s="321" t="s">
        <v>1853</v>
      </c>
      <c r="ONF681" s="70" t="s">
        <v>1206</v>
      </c>
      <c r="ONG681" s="312" t="s">
        <v>1852</v>
      </c>
      <c r="ONH681" s="319">
        <v>7.13</v>
      </c>
      <c r="ONI681" s="319"/>
      <c r="ONJ681" s="319"/>
      <c r="ONK681" s="319"/>
      <c r="ONL681" s="17"/>
      <c r="ONM681" s="144"/>
      <c r="ONN681" s="15"/>
      <c r="ONO681" s="319"/>
      <c r="ONP681" s="118"/>
      <c r="ONQ681" s="81"/>
      <c r="ONR681" s="118"/>
      <c r="ONS681" s="283"/>
      <c r="ONT681" s="155"/>
      <c r="ONU681" s="321" t="s">
        <v>1853</v>
      </c>
      <c r="ONV681" s="70" t="s">
        <v>1206</v>
      </c>
      <c r="ONW681" s="312" t="s">
        <v>1852</v>
      </c>
      <c r="ONX681" s="319">
        <v>7.13</v>
      </c>
      <c r="ONY681" s="319"/>
      <c r="ONZ681" s="319"/>
      <c r="OOA681" s="319"/>
      <c r="OOB681" s="17"/>
      <c r="OOC681" s="144"/>
      <c r="OOD681" s="15"/>
      <c r="OOE681" s="319"/>
      <c r="OOF681" s="118"/>
      <c r="OOG681" s="81"/>
      <c r="OOH681" s="118"/>
      <c r="OOI681" s="283"/>
      <c r="OOJ681" s="155"/>
      <c r="OOK681" s="321" t="s">
        <v>1853</v>
      </c>
      <c r="OOL681" s="70" t="s">
        <v>1206</v>
      </c>
      <c r="OOM681" s="312" t="s">
        <v>1852</v>
      </c>
      <c r="OON681" s="319">
        <v>7.13</v>
      </c>
      <c r="OOO681" s="319"/>
      <c r="OOP681" s="319"/>
      <c r="OOQ681" s="319"/>
      <c r="OOR681" s="17"/>
      <c r="OOS681" s="144"/>
      <c r="OOT681" s="15"/>
      <c r="OOU681" s="319"/>
      <c r="OOV681" s="118"/>
      <c r="OOW681" s="81"/>
      <c r="OOX681" s="118"/>
      <c r="OOY681" s="283"/>
      <c r="OOZ681" s="155"/>
      <c r="OPA681" s="321" t="s">
        <v>1853</v>
      </c>
      <c r="OPB681" s="70" t="s">
        <v>1206</v>
      </c>
      <c r="OPC681" s="312" t="s">
        <v>1852</v>
      </c>
      <c r="OPD681" s="319">
        <v>7.13</v>
      </c>
      <c r="OPE681" s="319"/>
      <c r="OPF681" s="319"/>
      <c r="OPG681" s="319"/>
      <c r="OPH681" s="17"/>
      <c r="OPI681" s="144"/>
      <c r="OPJ681" s="15"/>
      <c r="OPK681" s="319"/>
      <c r="OPL681" s="118"/>
      <c r="OPM681" s="81"/>
      <c r="OPN681" s="118"/>
      <c r="OPO681" s="283"/>
      <c r="OPP681" s="155"/>
      <c r="OPQ681" s="321" t="s">
        <v>1853</v>
      </c>
      <c r="OPR681" s="70" t="s">
        <v>1206</v>
      </c>
      <c r="OPS681" s="312" t="s">
        <v>1852</v>
      </c>
      <c r="OPT681" s="319">
        <v>7.13</v>
      </c>
      <c r="OPU681" s="319"/>
      <c r="OPV681" s="319"/>
      <c r="OPW681" s="319"/>
      <c r="OPX681" s="17"/>
      <c r="OPY681" s="144"/>
      <c r="OPZ681" s="15"/>
      <c r="OQA681" s="319"/>
      <c r="OQB681" s="118"/>
      <c r="OQC681" s="81"/>
      <c r="OQD681" s="118"/>
      <c r="OQE681" s="283"/>
      <c r="OQF681" s="155"/>
      <c r="OQG681" s="321" t="s">
        <v>1853</v>
      </c>
      <c r="OQH681" s="70" t="s">
        <v>1206</v>
      </c>
      <c r="OQI681" s="312" t="s">
        <v>1852</v>
      </c>
      <c r="OQJ681" s="319">
        <v>7.13</v>
      </c>
      <c r="OQK681" s="319"/>
      <c r="OQL681" s="319"/>
      <c r="OQM681" s="319"/>
      <c r="OQN681" s="17"/>
      <c r="OQO681" s="144"/>
      <c r="OQP681" s="15"/>
      <c r="OQQ681" s="319"/>
      <c r="OQR681" s="118"/>
      <c r="OQS681" s="81"/>
      <c r="OQT681" s="118"/>
      <c r="OQU681" s="283"/>
      <c r="OQV681" s="155"/>
      <c r="OQW681" s="321" t="s">
        <v>1853</v>
      </c>
      <c r="OQX681" s="70" t="s">
        <v>1206</v>
      </c>
      <c r="OQY681" s="312" t="s">
        <v>1852</v>
      </c>
      <c r="OQZ681" s="319">
        <v>7.13</v>
      </c>
      <c r="ORA681" s="319"/>
      <c r="ORB681" s="319"/>
      <c r="ORC681" s="319"/>
      <c r="ORD681" s="17"/>
      <c r="ORE681" s="144"/>
      <c r="ORF681" s="15"/>
      <c r="ORG681" s="319"/>
      <c r="ORH681" s="118"/>
      <c r="ORI681" s="81"/>
      <c r="ORJ681" s="118"/>
      <c r="ORK681" s="283"/>
      <c r="ORL681" s="155"/>
      <c r="ORM681" s="321" t="s">
        <v>1853</v>
      </c>
      <c r="ORN681" s="70" t="s">
        <v>1206</v>
      </c>
      <c r="ORO681" s="312" t="s">
        <v>1852</v>
      </c>
      <c r="ORP681" s="319">
        <v>7.13</v>
      </c>
      <c r="ORQ681" s="319"/>
      <c r="ORR681" s="319"/>
      <c r="ORS681" s="319"/>
      <c r="ORT681" s="17"/>
      <c r="ORU681" s="144"/>
      <c r="ORV681" s="15"/>
      <c r="ORW681" s="319"/>
      <c r="ORX681" s="118"/>
      <c r="ORY681" s="81"/>
      <c r="ORZ681" s="118"/>
      <c r="OSA681" s="283"/>
      <c r="OSB681" s="155"/>
      <c r="OSC681" s="321" t="s">
        <v>1853</v>
      </c>
      <c r="OSD681" s="70" t="s">
        <v>1206</v>
      </c>
      <c r="OSE681" s="312" t="s">
        <v>1852</v>
      </c>
      <c r="OSF681" s="319">
        <v>7.13</v>
      </c>
      <c r="OSG681" s="319"/>
      <c r="OSH681" s="319"/>
      <c r="OSI681" s="319"/>
      <c r="OSJ681" s="17"/>
      <c r="OSK681" s="144"/>
      <c r="OSL681" s="15"/>
      <c r="OSM681" s="319"/>
      <c r="OSN681" s="118"/>
      <c r="OSO681" s="81"/>
      <c r="OSP681" s="118"/>
      <c r="OSQ681" s="283"/>
      <c r="OSR681" s="155"/>
      <c r="OSS681" s="321" t="s">
        <v>1853</v>
      </c>
      <c r="OST681" s="70" t="s">
        <v>1206</v>
      </c>
      <c r="OSU681" s="312" t="s">
        <v>1852</v>
      </c>
      <c r="OSV681" s="319">
        <v>7.13</v>
      </c>
      <c r="OSW681" s="319"/>
      <c r="OSX681" s="319"/>
      <c r="OSY681" s="319"/>
      <c r="OSZ681" s="17"/>
      <c r="OTA681" s="144"/>
      <c r="OTB681" s="15"/>
      <c r="OTC681" s="319"/>
      <c r="OTD681" s="118"/>
      <c r="OTE681" s="81"/>
      <c r="OTF681" s="118"/>
      <c r="OTG681" s="283"/>
      <c r="OTH681" s="155"/>
      <c r="OTI681" s="321" t="s">
        <v>1853</v>
      </c>
      <c r="OTJ681" s="70" t="s">
        <v>1206</v>
      </c>
      <c r="OTK681" s="312" t="s">
        <v>1852</v>
      </c>
      <c r="OTL681" s="319">
        <v>7.13</v>
      </c>
      <c r="OTM681" s="319"/>
      <c r="OTN681" s="319"/>
      <c r="OTO681" s="319"/>
      <c r="OTP681" s="17"/>
      <c r="OTQ681" s="144"/>
      <c r="OTR681" s="15"/>
      <c r="OTS681" s="319"/>
      <c r="OTT681" s="118"/>
      <c r="OTU681" s="81"/>
      <c r="OTV681" s="118"/>
      <c r="OTW681" s="283"/>
      <c r="OTX681" s="155"/>
      <c r="OTY681" s="321" t="s">
        <v>1853</v>
      </c>
      <c r="OTZ681" s="70" t="s">
        <v>1206</v>
      </c>
      <c r="OUA681" s="312" t="s">
        <v>1852</v>
      </c>
      <c r="OUB681" s="319">
        <v>7.13</v>
      </c>
      <c r="OUC681" s="319"/>
      <c r="OUD681" s="319"/>
      <c r="OUE681" s="319"/>
      <c r="OUF681" s="17"/>
      <c r="OUG681" s="144"/>
      <c r="OUH681" s="15"/>
      <c r="OUI681" s="319"/>
      <c r="OUJ681" s="118"/>
      <c r="OUK681" s="81"/>
      <c r="OUL681" s="118"/>
      <c r="OUM681" s="283"/>
      <c r="OUN681" s="155"/>
      <c r="OUO681" s="321" t="s">
        <v>1853</v>
      </c>
      <c r="OUP681" s="70" t="s">
        <v>1206</v>
      </c>
      <c r="OUQ681" s="312" t="s">
        <v>1852</v>
      </c>
      <c r="OUR681" s="319">
        <v>7.13</v>
      </c>
      <c r="OUS681" s="319"/>
      <c r="OUT681" s="319"/>
      <c r="OUU681" s="319"/>
      <c r="OUV681" s="17"/>
      <c r="OUW681" s="144"/>
      <c r="OUX681" s="15"/>
      <c r="OUY681" s="319"/>
      <c r="OUZ681" s="118"/>
      <c r="OVA681" s="81"/>
      <c r="OVB681" s="118"/>
      <c r="OVC681" s="283"/>
      <c r="OVD681" s="155"/>
      <c r="OVE681" s="321" t="s">
        <v>1853</v>
      </c>
      <c r="OVF681" s="70" t="s">
        <v>1206</v>
      </c>
      <c r="OVG681" s="312" t="s">
        <v>1852</v>
      </c>
      <c r="OVH681" s="319">
        <v>7.13</v>
      </c>
      <c r="OVI681" s="319"/>
      <c r="OVJ681" s="319"/>
      <c r="OVK681" s="319"/>
      <c r="OVL681" s="17"/>
      <c r="OVM681" s="144"/>
      <c r="OVN681" s="15"/>
      <c r="OVO681" s="319"/>
      <c r="OVP681" s="118"/>
      <c r="OVQ681" s="81"/>
      <c r="OVR681" s="118"/>
      <c r="OVS681" s="283"/>
      <c r="OVT681" s="155"/>
      <c r="OVU681" s="321" t="s">
        <v>1853</v>
      </c>
      <c r="OVV681" s="70" t="s">
        <v>1206</v>
      </c>
      <c r="OVW681" s="312" t="s">
        <v>1852</v>
      </c>
      <c r="OVX681" s="319">
        <v>7.13</v>
      </c>
      <c r="OVY681" s="319"/>
      <c r="OVZ681" s="319"/>
      <c r="OWA681" s="319"/>
      <c r="OWB681" s="17"/>
      <c r="OWC681" s="144"/>
      <c r="OWD681" s="15"/>
      <c r="OWE681" s="319"/>
      <c r="OWF681" s="118"/>
      <c r="OWG681" s="81"/>
      <c r="OWH681" s="118"/>
      <c r="OWI681" s="283"/>
      <c r="OWJ681" s="155"/>
      <c r="OWK681" s="321" t="s">
        <v>1853</v>
      </c>
      <c r="OWL681" s="70" t="s">
        <v>1206</v>
      </c>
      <c r="OWM681" s="312" t="s">
        <v>1852</v>
      </c>
      <c r="OWN681" s="319">
        <v>7.13</v>
      </c>
      <c r="OWO681" s="319"/>
      <c r="OWP681" s="319"/>
      <c r="OWQ681" s="319"/>
      <c r="OWR681" s="17"/>
      <c r="OWS681" s="144"/>
      <c r="OWT681" s="15"/>
      <c r="OWU681" s="319"/>
      <c r="OWV681" s="118"/>
      <c r="OWW681" s="81"/>
      <c r="OWX681" s="118"/>
      <c r="OWY681" s="283"/>
      <c r="OWZ681" s="155"/>
      <c r="OXA681" s="321" t="s">
        <v>1853</v>
      </c>
      <c r="OXB681" s="70" t="s">
        <v>1206</v>
      </c>
      <c r="OXC681" s="312" t="s">
        <v>1852</v>
      </c>
      <c r="OXD681" s="319">
        <v>7.13</v>
      </c>
      <c r="OXE681" s="319"/>
      <c r="OXF681" s="319"/>
      <c r="OXG681" s="319"/>
      <c r="OXH681" s="17"/>
      <c r="OXI681" s="144"/>
      <c r="OXJ681" s="15"/>
      <c r="OXK681" s="319"/>
      <c r="OXL681" s="118"/>
      <c r="OXM681" s="81"/>
      <c r="OXN681" s="118"/>
      <c r="OXO681" s="283"/>
      <c r="OXP681" s="155"/>
      <c r="OXQ681" s="321" t="s">
        <v>1853</v>
      </c>
      <c r="OXR681" s="70" t="s">
        <v>1206</v>
      </c>
      <c r="OXS681" s="312" t="s">
        <v>1852</v>
      </c>
      <c r="OXT681" s="319">
        <v>7.13</v>
      </c>
      <c r="OXU681" s="319"/>
      <c r="OXV681" s="319"/>
      <c r="OXW681" s="319"/>
      <c r="OXX681" s="17"/>
      <c r="OXY681" s="144"/>
      <c r="OXZ681" s="15"/>
      <c r="OYA681" s="319"/>
      <c r="OYB681" s="118"/>
      <c r="OYC681" s="81"/>
      <c r="OYD681" s="118"/>
      <c r="OYE681" s="283"/>
      <c r="OYF681" s="155"/>
      <c r="OYG681" s="321" t="s">
        <v>1853</v>
      </c>
      <c r="OYH681" s="70" t="s">
        <v>1206</v>
      </c>
      <c r="OYI681" s="312" t="s">
        <v>1852</v>
      </c>
      <c r="OYJ681" s="319">
        <v>7.13</v>
      </c>
      <c r="OYK681" s="319"/>
      <c r="OYL681" s="319"/>
      <c r="OYM681" s="319"/>
      <c r="OYN681" s="17"/>
      <c r="OYO681" s="144"/>
      <c r="OYP681" s="15"/>
      <c r="OYQ681" s="319"/>
      <c r="OYR681" s="118"/>
      <c r="OYS681" s="81"/>
      <c r="OYT681" s="118"/>
      <c r="OYU681" s="283"/>
      <c r="OYV681" s="155"/>
      <c r="OYW681" s="321" t="s">
        <v>1853</v>
      </c>
      <c r="OYX681" s="70" t="s">
        <v>1206</v>
      </c>
      <c r="OYY681" s="312" t="s">
        <v>1852</v>
      </c>
      <c r="OYZ681" s="319">
        <v>7.13</v>
      </c>
      <c r="OZA681" s="319"/>
      <c r="OZB681" s="319"/>
      <c r="OZC681" s="319"/>
      <c r="OZD681" s="17"/>
      <c r="OZE681" s="144"/>
      <c r="OZF681" s="15"/>
      <c r="OZG681" s="319"/>
      <c r="OZH681" s="118"/>
      <c r="OZI681" s="81"/>
      <c r="OZJ681" s="118"/>
      <c r="OZK681" s="283"/>
      <c r="OZL681" s="155"/>
      <c r="OZM681" s="321" t="s">
        <v>1853</v>
      </c>
      <c r="OZN681" s="70" t="s">
        <v>1206</v>
      </c>
      <c r="OZO681" s="312" t="s">
        <v>1852</v>
      </c>
      <c r="OZP681" s="319">
        <v>7.13</v>
      </c>
      <c r="OZQ681" s="319"/>
      <c r="OZR681" s="319"/>
      <c r="OZS681" s="319"/>
      <c r="OZT681" s="17"/>
      <c r="OZU681" s="144"/>
      <c r="OZV681" s="15"/>
      <c r="OZW681" s="319"/>
      <c r="OZX681" s="118"/>
      <c r="OZY681" s="81"/>
      <c r="OZZ681" s="118"/>
      <c r="PAA681" s="283"/>
      <c r="PAB681" s="155"/>
      <c r="PAC681" s="321" t="s">
        <v>1853</v>
      </c>
      <c r="PAD681" s="70" t="s">
        <v>1206</v>
      </c>
      <c r="PAE681" s="312" t="s">
        <v>1852</v>
      </c>
      <c r="PAF681" s="319">
        <v>7.13</v>
      </c>
      <c r="PAG681" s="319"/>
      <c r="PAH681" s="319"/>
      <c r="PAI681" s="319"/>
      <c r="PAJ681" s="17"/>
      <c r="PAK681" s="144"/>
      <c r="PAL681" s="15"/>
      <c r="PAM681" s="319"/>
      <c r="PAN681" s="118"/>
      <c r="PAO681" s="81"/>
      <c r="PAP681" s="118"/>
      <c r="PAQ681" s="283"/>
      <c r="PAR681" s="155"/>
      <c r="PAS681" s="321" t="s">
        <v>1853</v>
      </c>
      <c r="PAT681" s="70" t="s">
        <v>1206</v>
      </c>
      <c r="PAU681" s="312" t="s">
        <v>1852</v>
      </c>
      <c r="PAV681" s="319">
        <v>7.13</v>
      </c>
      <c r="PAW681" s="319"/>
      <c r="PAX681" s="319"/>
      <c r="PAY681" s="319"/>
      <c r="PAZ681" s="17"/>
      <c r="PBA681" s="144"/>
      <c r="PBB681" s="15"/>
      <c r="PBC681" s="319"/>
      <c r="PBD681" s="118"/>
      <c r="PBE681" s="81"/>
      <c r="PBF681" s="118"/>
      <c r="PBG681" s="283"/>
      <c r="PBH681" s="155"/>
      <c r="PBI681" s="321" t="s">
        <v>1853</v>
      </c>
      <c r="PBJ681" s="70" t="s">
        <v>1206</v>
      </c>
      <c r="PBK681" s="312" t="s">
        <v>1852</v>
      </c>
      <c r="PBL681" s="319">
        <v>7.13</v>
      </c>
      <c r="PBM681" s="319"/>
      <c r="PBN681" s="319"/>
      <c r="PBO681" s="319"/>
      <c r="PBP681" s="17"/>
      <c r="PBQ681" s="144"/>
      <c r="PBR681" s="15"/>
      <c r="PBS681" s="319"/>
      <c r="PBT681" s="118"/>
      <c r="PBU681" s="81"/>
      <c r="PBV681" s="118"/>
      <c r="PBW681" s="283"/>
      <c r="PBX681" s="155"/>
      <c r="PBY681" s="321" t="s">
        <v>1853</v>
      </c>
      <c r="PBZ681" s="70" t="s">
        <v>1206</v>
      </c>
      <c r="PCA681" s="312" t="s">
        <v>1852</v>
      </c>
      <c r="PCB681" s="319">
        <v>7.13</v>
      </c>
      <c r="PCC681" s="319"/>
      <c r="PCD681" s="319"/>
      <c r="PCE681" s="319"/>
      <c r="PCF681" s="17"/>
      <c r="PCG681" s="144"/>
      <c r="PCH681" s="15"/>
      <c r="PCI681" s="319"/>
      <c r="PCJ681" s="118"/>
      <c r="PCK681" s="81"/>
      <c r="PCL681" s="118"/>
      <c r="PCM681" s="283"/>
      <c r="PCN681" s="155"/>
      <c r="PCO681" s="321" t="s">
        <v>1853</v>
      </c>
      <c r="PCP681" s="70" t="s">
        <v>1206</v>
      </c>
      <c r="PCQ681" s="312" t="s">
        <v>1852</v>
      </c>
      <c r="PCR681" s="319">
        <v>7.13</v>
      </c>
      <c r="PCS681" s="319"/>
      <c r="PCT681" s="319"/>
      <c r="PCU681" s="319"/>
      <c r="PCV681" s="17"/>
      <c r="PCW681" s="144"/>
      <c r="PCX681" s="15"/>
      <c r="PCY681" s="319"/>
      <c r="PCZ681" s="118"/>
      <c r="PDA681" s="81"/>
      <c r="PDB681" s="118"/>
      <c r="PDC681" s="283"/>
      <c r="PDD681" s="155"/>
      <c r="PDE681" s="321" t="s">
        <v>1853</v>
      </c>
      <c r="PDF681" s="70" t="s">
        <v>1206</v>
      </c>
      <c r="PDG681" s="312" t="s">
        <v>1852</v>
      </c>
      <c r="PDH681" s="319">
        <v>7.13</v>
      </c>
      <c r="PDI681" s="319"/>
      <c r="PDJ681" s="319"/>
      <c r="PDK681" s="319"/>
      <c r="PDL681" s="17"/>
      <c r="PDM681" s="144"/>
      <c r="PDN681" s="15"/>
      <c r="PDO681" s="319"/>
      <c r="PDP681" s="118"/>
      <c r="PDQ681" s="81"/>
      <c r="PDR681" s="118"/>
      <c r="PDS681" s="283"/>
      <c r="PDT681" s="155"/>
      <c r="PDU681" s="321" t="s">
        <v>1853</v>
      </c>
      <c r="PDV681" s="70" t="s">
        <v>1206</v>
      </c>
      <c r="PDW681" s="312" t="s">
        <v>1852</v>
      </c>
      <c r="PDX681" s="319">
        <v>7.13</v>
      </c>
      <c r="PDY681" s="319"/>
      <c r="PDZ681" s="319"/>
      <c r="PEA681" s="319"/>
      <c r="PEB681" s="17"/>
      <c r="PEC681" s="144"/>
      <c r="PED681" s="15"/>
      <c r="PEE681" s="319"/>
      <c r="PEF681" s="118"/>
      <c r="PEG681" s="81"/>
      <c r="PEH681" s="118"/>
      <c r="PEI681" s="283"/>
      <c r="PEJ681" s="155"/>
      <c r="PEK681" s="321" t="s">
        <v>1853</v>
      </c>
      <c r="PEL681" s="70" t="s">
        <v>1206</v>
      </c>
      <c r="PEM681" s="312" t="s">
        <v>1852</v>
      </c>
      <c r="PEN681" s="319">
        <v>7.13</v>
      </c>
      <c r="PEO681" s="319"/>
      <c r="PEP681" s="319"/>
      <c r="PEQ681" s="319"/>
      <c r="PER681" s="17"/>
      <c r="PES681" s="144"/>
      <c r="PET681" s="15"/>
      <c r="PEU681" s="319"/>
      <c r="PEV681" s="118"/>
      <c r="PEW681" s="81"/>
      <c r="PEX681" s="118"/>
      <c r="PEY681" s="283"/>
      <c r="PEZ681" s="155"/>
      <c r="PFA681" s="321" t="s">
        <v>1853</v>
      </c>
      <c r="PFB681" s="70" t="s">
        <v>1206</v>
      </c>
      <c r="PFC681" s="312" t="s">
        <v>1852</v>
      </c>
      <c r="PFD681" s="319">
        <v>7.13</v>
      </c>
      <c r="PFE681" s="319"/>
      <c r="PFF681" s="319"/>
      <c r="PFG681" s="319"/>
      <c r="PFH681" s="17"/>
      <c r="PFI681" s="144"/>
      <c r="PFJ681" s="15"/>
      <c r="PFK681" s="319"/>
      <c r="PFL681" s="118"/>
      <c r="PFM681" s="81"/>
      <c r="PFN681" s="118"/>
      <c r="PFO681" s="283"/>
      <c r="PFP681" s="155"/>
      <c r="PFQ681" s="321" t="s">
        <v>1853</v>
      </c>
      <c r="PFR681" s="70" t="s">
        <v>1206</v>
      </c>
      <c r="PFS681" s="312" t="s">
        <v>1852</v>
      </c>
      <c r="PFT681" s="319">
        <v>7.13</v>
      </c>
      <c r="PFU681" s="319"/>
      <c r="PFV681" s="319"/>
      <c r="PFW681" s="319"/>
      <c r="PFX681" s="17"/>
      <c r="PFY681" s="144"/>
      <c r="PFZ681" s="15"/>
      <c r="PGA681" s="319"/>
      <c r="PGB681" s="118"/>
      <c r="PGC681" s="81"/>
      <c r="PGD681" s="118"/>
      <c r="PGE681" s="283"/>
      <c r="PGF681" s="155"/>
      <c r="PGG681" s="321" t="s">
        <v>1853</v>
      </c>
      <c r="PGH681" s="70" t="s">
        <v>1206</v>
      </c>
      <c r="PGI681" s="312" t="s">
        <v>1852</v>
      </c>
      <c r="PGJ681" s="319">
        <v>7.13</v>
      </c>
      <c r="PGK681" s="319"/>
      <c r="PGL681" s="319"/>
      <c r="PGM681" s="319"/>
      <c r="PGN681" s="17"/>
      <c r="PGO681" s="144"/>
      <c r="PGP681" s="15"/>
      <c r="PGQ681" s="319"/>
      <c r="PGR681" s="118"/>
      <c r="PGS681" s="81"/>
      <c r="PGT681" s="118"/>
      <c r="PGU681" s="283"/>
      <c r="PGV681" s="155"/>
      <c r="PGW681" s="321" t="s">
        <v>1853</v>
      </c>
      <c r="PGX681" s="70" t="s">
        <v>1206</v>
      </c>
      <c r="PGY681" s="312" t="s">
        <v>1852</v>
      </c>
      <c r="PGZ681" s="319">
        <v>7.13</v>
      </c>
      <c r="PHA681" s="319"/>
      <c r="PHB681" s="319"/>
      <c r="PHC681" s="319"/>
      <c r="PHD681" s="17"/>
      <c r="PHE681" s="144"/>
      <c r="PHF681" s="15"/>
      <c r="PHG681" s="319"/>
      <c r="PHH681" s="118"/>
      <c r="PHI681" s="81"/>
      <c r="PHJ681" s="118"/>
      <c r="PHK681" s="283"/>
      <c r="PHL681" s="155"/>
      <c r="PHM681" s="321" t="s">
        <v>1853</v>
      </c>
      <c r="PHN681" s="70" t="s">
        <v>1206</v>
      </c>
      <c r="PHO681" s="312" t="s">
        <v>1852</v>
      </c>
      <c r="PHP681" s="319">
        <v>7.13</v>
      </c>
      <c r="PHQ681" s="319"/>
      <c r="PHR681" s="319"/>
      <c r="PHS681" s="319"/>
      <c r="PHT681" s="17"/>
      <c r="PHU681" s="144"/>
      <c r="PHV681" s="15"/>
      <c r="PHW681" s="319"/>
      <c r="PHX681" s="118"/>
      <c r="PHY681" s="81"/>
      <c r="PHZ681" s="118"/>
      <c r="PIA681" s="283"/>
      <c r="PIB681" s="155"/>
      <c r="PIC681" s="321" t="s">
        <v>1853</v>
      </c>
      <c r="PID681" s="70" t="s">
        <v>1206</v>
      </c>
      <c r="PIE681" s="312" t="s">
        <v>1852</v>
      </c>
      <c r="PIF681" s="319">
        <v>7.13</v>
      </c>
      <c r="PIG681" s="319"/>
      <c r="PIH681" s="319"/>
      <c r="PII681" s="319"/>
      <c r="PIJ681" s="17"/>
      <c r="PIK681" s="144"/>
      <c r="PIL681" s="15"/>
      <c r="PIM681" s="319"/>
      <c r="PIN681" s="118"/>
      <c r="PIO681" s="81"/>
      <c r="PIP681" s="118"/>
      <c r="PIQ681" s="283"/>
      <c r="PIR681" s="155"/>
      <c r="PIS681" s="321" t="s">
        <v>1853</v>
      </c>
      <c r="PIT681" s="70" t="s">
        <v>1206</v>
      </c>
      <c r="PIU681" s="312" t="s">
        <v>1852</v>
      </c>
      <c r="PIV681" s="319">
        <v>7.13</v>
      </c>
      <c r="PIW681" s="319"/>
      <c r="PIX681" s="319"/>
      <c r="PIY681" s="319"/>
      <c r="PIZ681" s="17"/>
      <c r="PJA681" s="144"/>
      <c r="PJB681" s="15"/>
      <c r="PJC681" s="319"/>
      <c r="PJD681" s="118"/>
      <c r="PJE681" s="81"/>
      <c r="PJF681" s="118"/>
      <c r="PJG681" s="283"/>
      <c r="PJH681" s="155"/>
      <c r="PJI681" s="321" t="s">
        <v>1853</v>
      </c>
      <c r="PJJ681" s="70" t="s">
        <v>1206</v>
      </c>
      <c r="PJK681" s="312" t="s">
        <v>1852</v>
      </c>
      <c r="PJL681" s="319">
        <v>7.13</v>
      </c>
      <c r="PJM681" s="319"/>
      <c r="PJN681" s="319"/>
      <c r="PJO681" s="319"/>
      <c r="PJP681" s="17"/>
      <c r="PJQ681" s="144"/>
      <c r="PJR681" s="15"/>
      <c r="PJS681" s="319"/>
      <c r="PJT681" s="118"/>
      <c r="PJU681" s="81"/>
      <c r="PJV681" s="118"/>
      <c r="PJW681" s="283"/>
      <c r="PJX681" s="155"/>
      <c r="PJY681" s="321" t="s">
        <v>1853</v>
      </c>
      <c r="PJZ681" s="70" t="s">
        <v>1206</v>
      </c>
      <c r="PKA681" s="312" t="s">
        <v>1852</v>
      </c>
      <c r="PKB681" s="319">
        <v>7.13</v>
      </c>
      <c r="PKC681" s="319"/>
      <c r="PKD681" s="319"/>
      <c r="PKE681" s="319"/>
      <c r="PKF681" s="17"/>
      <c r="PKG681" s="144"/>
      <c r="PKH681" s="15"/>
      <c r="PKI681" s="319"/>
      <c r="PKJ681" s="118"/>
      <c r="PKK681" s="81"/>
      <c r="PKL681" s="118"/>
      <c r="PKM681" s="283"/>
      <c r="PKN681" s="155"/>
      <c r="PKO681" s="321" t="s">
        <v>1853</v>
      </c>
      <c r="PKP681" s="70" t="s">
        <v>1206</v>
      </c>
      <c r="PKQ681" s="312" t="s">
        <v>1852</v>
      </c>
      <c r="PKR681" s="319">
        <v>7.13</v>
      </c>
      <c r="PKS681" s="319"/>
      <c r="PKT681" s="319"/>
      <c r="PKU681" s="319"/>
      <c r="PKV681" s="17"/>
      <c r="PKW681" s="144"/>
      <c r="PKX681" s="15"/>
      <c r="PKY681" s="319"/>
      <c r="PKZ681" s="118"/>
      <c r="PLA681" s="81"/>
      <c r="PLB681" s="118"/>
      <c r="PLC681" s="283"/>
      <c r="PLD681" s="155"/>
      <c r="PLE681" s="321" t="s">
        <v>1853</v>
      </c>
      <c r="PLF681" s="70" t="s">
        <v>1206</v>
      </c>
      <c r="PLG681" s="312" t="s">
        <v>1852</v>
      </c>
      <c r="PLH681" s="319">
        <v>7.13</v>
      </c>
      <c r="PLI681" s="319"/>
      <c r="PLJ681" s="319"/>
      <c r="PLK681" s="319"/>
      <c r="PLL681" s="17"/>
      <c r="PLM681" s="144"/>
      <c r="PLN681" s="15"/>
      <c r="PLO681" s="319"/>
      <c r="PLP681" s="118"/>
      <c r="PLQ681" s="81"/>
      <c r="PLR681" s="118"/>
      <c r="PLS681" s="283"/>
      <c r="PLT681" s="155"/>
      <c r="PLU681" s="321" t="s">
        <v>1853</v>
      </c>
      <c r="PLV681" s="70" t="s">
        <v>1206</v>
      </c>
      <c r="PLW681" s="312" t="s">
        <v>1852</v>
      </c>
      <c r="PLX681" s="319">
        <v>7.13</v>
      </c>
      <c r="PLY681" s="319"/>
      <c r="PLZ681" s="319"/>
      <c r="PMA681" s="319"/>
      <c r="PMB681" s="17"/>
      <c r="PMC681" s="144"/>
      <c r="PMD681" s="15"/>
      <c r="PME681" s="319"/>
      <c r="PMF681" s="118"/>
      <c r="PMG681" s="81"/>
      <c r="PMH681" s="118"/>
      <c r="PMI681" s="283"/>
      <c r="PMJ681" s="155"/>
      <c r="PMK681" s="321" t="s">
        <v>1853</v>
      </c>
      <c r="PML681" s="70" t="s">
        <v>1206</v>
      </c>
      <c r="PMM681" s="312" t="s">
        <v>1852</v>
      </c>
      <c r="PMN681" s="319">
        <v>7.13</v>
      </c>
      <c r="PMO681" s="319"/>
      <c r="PMP681" s="319"/>
      <c r="PMQ681" s="319"/>
      <c r="PMR681" s="17"/>
      <c r="PMS681" s="144"/>
      <c r="PMT681" s="15"/>
      <c r="PMU681" s="319"/>
      <c r="PMV681" s="118"/>
      <c r="PMW681" s="81"/>
      <c r="PMX681" s="118"/>
      <c r="PMY681" s="283"/>
      <c r="PMZ681" s="155"/>
      <c r="PNA681" s="321" t="s">
        <v>1853</v>
      </c>
      <c r="PNB681" s="70" t="s">
        <v>1206</v>
      </c>
      <c r="PNC681" s="312" t="s">
        <v>1852</v>
      </c>
      <c r="PND681" s="319">
        <v>7.13</v>
      </c>
      <c r="PNE681" s="319"/>
      <c r="PNF681" s="319"/>
      <c r="PNG681" s="319"/>
      <c r="PNH681" s="17"/>
      <c r="PNI681" s="144"/>
      <c r="PNJ681" s="15"/>
      <c r="PNK681" s="319"/>
      <c r="PNL681" s="118"/>
      <c r="PNM681" s="81"/>
      <c r="PNN681" s="118"/>
      <c r="PNO681" s="283"/>
      <c r="PNP681" s="155"/>
      <c r="PNQ681" s="321" t="s">
        <v>1853</v>
      </c>
      <c r="PNR681" s="70" t="s">
        <v>1206</v>
      </c>
      <c r="PNS681" s="312" t="s">
        <v>1852</v>
      </c>
      <c r="PNT681" s="319">
        <v>7.13</v>
      </c>
      <c r="PNU681" s="319"/>
      <c r="PNV681" s="319"/>
      <c r="PNW681" s="319"/>
      <c r="PNX681" s="17"/>
      <c r="PNY681" s="144"/>
      <c r="PNZ681" s="15"/>
      <c r="POA681" s="319"/>
      <c r="POB681" s="118"/>
      <c r="POC681" s="81"/>
      <c r="POD681" s="118"/>
      <c r="POE681" s="283"/>
      <c r="POF681" s="155"/>
      <c r="POG681" s="321" t="s">
        <v>1853</v>
      </c>
      <c r="POH681" s="70" t="s">
        <v>1206</v>
      </c>
      <c r="POI681" s="312" t="s">
        <v>1852</v>
      </c>
      <c r="POJ681" s="319">
        <v>7.13</v>
      </c>
      <c r="POK681" s="319"/>
      <c r="POL681" s="319"/>
      <c r="POM681" s="319"/>
      <c r="PON681" s="17"/>
      <c r="POO681" s="144"/>
      <c r="POP681" s="15"/>
      <c r="POQ681" s="319"/>
      <c r="POR681" s="118"/>
      <c r="POS681" s="81"/>
      <c r="POT681" s="118"/>
      <c r="POU681" s="283"/>
      <c r="POV681" s="155"/>
      <c r="POW681" s="321" t="s">
        <v>1853</v>
      </c>
      <c r="POX681" s="70" t="s">
        <v>1206</v>
      </c>
      <c r="POY681" s="312" t="s">
        <v>1852</v>
      </c>
      <c r="POZ681" s="319">
        <v>7.13</v>
      </c>
      <c r="PPA681" s="319"/>
      <c r="PPB681" s="319"/>
      <c r="PPC681" s="319"/>
      <c r="PPD681" s="17"/>
      <c r="PPE681" s="144"/>
      <c r="PPF681" s="15"/>
      <c r="PPG681" s="319"/>
      <c r="PPH681" s="118"/>
      <c r="PPI681" s="81"/>
      <c r="PPJ681" s="118"/>
      <c r="PPK681" s="283"/>
      <c r="PPL681" s="155"/>
      <c r="PPM681" s="321" t="s">
        <v>1853</v>
      </c>
      <c r="PPN681" s="70" t="s">
        <v>1206</v>
      </c>
      <c r="PPO681" s="312" t="s">
        <v>1852</v>
      </c>
      <c r="PPP681" s="319">
        <v>7.13</v>
      </c>
      <c r="PPQ681" s="319"/>
      <c r="PPR681" s="319"/>
      <c r="PPS681" s="319"/>
      <c r="PPT681" s="17"/>
      <c r="PPU681" s="144"/>
      <c r="PPV681" s="15"/>
      <c r="PPW681" s="319"/>
      <c r="PPX681" s="118"/>
      <c r="PPY681" s="81"/>
      <c r="PPZ681" s="118"/>
      <c r="PQA681" s="283"/>
      <c r="PQB681" s="155"/>
      <c r="PQC681" s="321" t="s">
        <v>1853</v>
      </c>
      <c r="PQD681" s="70" t="s">
        <v>1206</v>
      </c>
      <c r="PQE681" s="312" t="s">
        <v>1852</v>
      </c>
      <c r="PQF681" s="319">
        <v>7.13</v>
      </c>
      <c r="PQG681" s="319"/>
      <c r="PQH681" s="319"/>
      <c r="PQI681" s="319"/>
      <c r="PQJ681" s="17"/>
      <c r="PQK681" s="144"/>
      <c r="PQL681" s="15"/>
      <c r="PQM681" s="319"/>
      <c r="PQN681" s="118"/>
      <c r="PQO681" s="81"/>
      <c r="PQP681" s="118"/>
      <c r="PQQ681" s="283"/>
      <c r="PQR681" s="155"/>
      <c r="PQS681" s="321" t="s">
        <v>1853</v>
      </c>
      <c r="PQT681" s="70" t="s">
        <v>1206</v>
      </c>
      <c r="PQU681" s="312" t="s">
        <v>1852</v>
      </c>
      <c r="PQV681" s="319">
        <v>7.13</v>
      </c>
      <c r="PQW681" s="319"/>
      <c r="PQX681" s="319"/>
      <c r="PQY681" s="319"/>
      <c r="PQZ681" s="17"/>
      <c r="PRA681" s="144"/>
      <c r="PRB681" s="15"/>
      <c r="PRC681" s="319"/>
      <c r="PRD681" s="118"/>
      <c r="PRE681" s="81"/>
      <c r="PRF681" s="118"/>
      <c r="PRG681" s="283"/>
      <c r="PRH681" s="155"/>
      <c r="PRI681" s="321" t="s">
        <v>1853</v>
      </c>
      <c r="PRJ681" s="70" t="s">
        <v>1206</v>
      </c>
      <c r="PRK681" s="312" t="s">
        <v>1852</v>
      </c>
      <c r="PRL681" s="319">
        <v>7.13</v>
      </c>
      <c r="PRM681" s="319"/>
      <c r="PRN681" s="319"/>
      <c r="PRO681" s="319"/>
      <c r="PRP681" s="17"/>
      <c r="PRQ681" s="144"/>
      <c r="PRR681" s="15"/>
      <c r="PRS681" s="319"/>
      <c r="PRT681" s="118"/>
      <c r="PRU681" s="81"/>
      <c r="PRV681" s="118"/>
      <c r="PRW681" s="283"/>
      <c r="PRX681" s="155"/>
      <c r="PRY681" s="321" t="s">
        <v>1853</v>
      </c>
      <c r="PRZ681" s="70" t="s">
        <v>1206</v>
      </c>
      <c r="PSA681" s="312" t="s">
        <v>1852</v>
      </c>
      <c r="PSB681" s="319">
        <v>7.13</v>
      </c>
      <c r="PSC681" s="319"/>
      <c r="PSD681" s="319"/>
      <c r="PSE681" s="319"/>
      <c r="PSF681" s="17"/>
      <c r="PSG681" s="144"/>
      <c r="PSH681" s="15"/>
      <c r="PSI681" s="319"/>
      <c r="PSJ681" s="118"/>
      <c r="PSK681" s="81"/>
      <c r="PSL681" s="118"/>
      <c r="PSM681" s="283"/>
      <c r="PSN681" s="155"/>
      <c r="PSO681" s="321" t="s">
        <v>1853</v>
      </c>
      <c r="PSP681" s="70" t="s">
        <v>1206</v>
      </c>
      <c r="PSQ681" s="312" t="s">
        <v>1852</v>
      </c>
      <c r="PSR681" s="319">
        <v>7.13</v>
      </c>
      <c r="PSS681" s="319"/>
      <c r="PST681" s="319"/>
      <c r="PSU681" s="319"/>
      <c r="PSV681" s="17"/>
      <c r="PSW681" s="144"/>
      <c r="PSX681" s="15"/>
      <c r="PSY681" s="319"/>
      <c r="PSZ681" s="118"/>
      <c r="PTA681" s="81"/>
      <c r="PTB681" s="118"/>
      <c r="PTC681" s="283"/>
      <c r="PTD681" s="155"/>
      <c r="PTE681" s="321" t="s">
        <v>1853</v>
      </c>
      <c r="PTF681" s="70" t="s">
        <v>1206</v>
      </c>
      <c r="PTG681" s="312" t="s">
        <v>1852</v>
      </c>
      <c r="PTH681" s="319">
        <v>7.13</v>
      </c>
      <c r="PTI681" s="319"/>
      <c r="PTJ681" s="319"/>
      <c r="PTK681" s="319"/>
      <c r="PTL681" s="17"/>
      <c r="PTM681" s="144"/>
      <c r="PTN681" s="15"/>
      <c r="PTO681" s="319"/>
      <c r="PTP681" s="118"/>
      <c r="PTQ681" s="81"/>
      <c r="PTR681" s="118"/>
      <c r="PTS681" s="283"/>
      <c r="PTT681" s="155"/>
      <c r="PTU681" s="321" t="s">
        <v>1853</v>
      </c>
      <c r="PTV681" s="70" t="s">
        <v>1206</v>
      </c>
      <c r="PTW681" s="312" t="s">
        <v>1852</v>
      </c>
      <c r="PTX681" s="319">
        <v>7.13</v>
      </c>
      <c r="PTY681" s="319"/>
      <c r="PTZ681" s="319"/>
      <c r="PUA681" s="319"/>
      <c r="PUB681" s="17"/>
      <c r="PUC681" s="144"/>
      <c r="PUD681" s="15"/>
      <c r="PUE681" s="319"/>
      <c r="PUF681" s="118"/>
      <c r="PUG681" s="81"/>
      <c r="PUH681" s="118"/>
      <c r="PUI681" s="283"/>
      <c r="PUJ681" s="155"/>
      <c r="PUK681" s="321" t="s">
        <v>1853</v>
      </c>
      <c r="PUL681" s="70" t="s">
        <v>1206</v>
      </c>
      <c r="PUM681" s="312" t="s">
        <v>1852</v>
      </c>
      <c r="PUN681" s="319">
        <v>7.13</v>
      </c>
      <c r="PUO681" s="319"/>
      <c r="PUP681" s="319"/>
      <c r="PUQ681" s="319"/>
      <c r="PUR681" s="17"/>
      <c r="PUS681" s="144"/>
      <c r="PUT681" s="15"/>
      <c r="PUU681" s="319"/>
      <c r="PUV681" s="118"/>
      <c r="PUW681" s="81"/>
      <c r="PUX681" s="118"/>
      <c r="PUY681" s="283"/>
      <c r="PUZ681" s="155"/>
      <c r="PVA681" s="321" t="s">
        <v>1853</v>
      </c>
      <c r="PVB681" s="70" t="s">
        <v>1206</v>
      </c>
      <c r="PVC681" s="312" t="s">
        <v>1852</v>
      </c>
      <c r="PVD681" s="319">
        <v>7.13</v>
      </c>
      <c r="PVE681" s="319"/>
      <c r="PVF681" s="319"/>
      <c r="PVG681" s="319"/>
      <c r="PVH681" s="17"/>
      <c r="PVI681" s="144"/>
      <c r="PVJ681" s="15"/>
      <c r="PVK681" s="319"/>
      <c r="PVL681" s="118"/>
      <c r="PVM681" s="81"/>
      <c r="PVN681" s="118"/>
      <c r="PVO681" s="283"/>
      <c r="PVP681" s="155"/>
      <c r="PVQ681" s="321" t="s">
        <v>1853</v>
      </c>
      <c r="PVR681" s="70" t="s">
        <v>1206</v>
      </c>
      <c r="PVS681" s="312" t="s">
        <v>1852</v>
      </c>
      <c r="PVT681" s="319">
        <v>7.13</v>
      </c>
      <c r="PVU681" s="319"/>
      <c r="PVV681" s="319"/>
      <c r="PVW681" s="319"/>
      <c r="PVX681" s="17"/>
      <c r="PVY681" s="144"/>
      <c r="PVZ681" s="15"/>
      <c r="PWA681" s="319"/>
      <c r="PWB681" s="118"/>
      <c r="PWC681" s="81"/>
      <c r="PWD681" s="118"/>
      <c r="PWE681" s="283"/>
      <c r="PWF681" s="155"/>
      <c r="PWG681" s="321" t="s">
        <v>1853</v>
      </c>
      <c r="PWH681" s="70" t="s">
        <v>1206</v>
      </c>
      <c r="PWI681" s="312" t="s">
        <v>1852</v>
      </c>
      <c r="PWJ681" s="319">
        <v>7.13</v>
      </c>
      <c r="PWK681" s="319"/>
      <c r="PWL681" s="319"/>
      <c r="PWM681" s="319"/>
      <c r="PWN681" s="17"/>
      <c r="PWO681" s="144"/>
      <c r="PWP681" s="15"/>
      <c r="PWQ681" s="319"/>
      <c r="PWR681" s="118"/>
      <c r="PWS681" s="81"/>
      <c r="PWT681" s="118"/>
      <c r="PWU681" s="283"/>
      <c r="PWV681" s="155"/>
      <c r="PWW681" s="321" t="s">
        <v>1853</v>
      </c>
      <c r="PWX681" s="70" t="s">
        <v>1206</v>
      </c>
      <c r="PWY681" s="312" t="s">
        <v>1852</v>
      </c>
      <c r="PWZ681" s="319">
        <v>7.13</v>
      </c>
      <c r="PXA681" s="319"/>
      <c r="PXB681" s="319"/>
      <c r="PXC681" s="319"/>
      <c r="PXD681" s="17"/>
      <c r="PXE681" s="144"/>
      <c r="PXF681" s="15"/>
      <c r="PXG681" s="319"/>
      <c r="PXH681" s="118"/>
      <c r="PXI681" s="81"/>
      <c r="PXJ681" s="118"/>
      <c r="PXK681" s="283"/>
      <c r="PXL681" s="155"/>
      <c r="PXM681" s="321" t="s">
        <v>1853</v>
      </c>
      <c r="PXN681" s="70" t="s">
        <v>1206</v>
      </c>
      <c r="PXO681" s="312" t="s">
        <v>1852</v>
      </c>
      <c r="PXP681" s="319">
        <v>7.13</v>
      </c>
      <c r="PXQ681" s="319"/>
      <c r="PXR681" s="319"/>
      <c r="PXS681" s="319"/>
      <c r="PXT681" s="17"/>
      <c r="PXU681" s="144"/>
      <c r="PXV681" s="15"/>
      <c r="PXW681" s="319"/>
      <c r="PXX681" s="118"/>
      <c r="PXY681" s="81"/>
      <c r="PXZ681" s="118"/>
      <c r="PYA681" s="283"/>
      <c r="PYB681" s="155"/>
      <c r="PYC681" s="321" t="s">
        <v>1853</v>
      </c>
      <c r="PYD681" s="70" t="s">
        <v>1206</v>
      </c>
      <c r="PYE681" s="312" t="s">
        <v>1852</v>
      </c>
      <c r="PYF681" s="319">
        <v>7.13</v>
      </c>
      <c r="PYG681" s="319"/>
      <c r="PYH681" s="319"/>
      <c r="PYI681" s="319"/>
      <c r="PYJ681" s="17"/>
      <c r="PYK681" s="144"/>
      <c r="PYL681" s="15"/>
      <c r="PYM681" s="319"/>
      <c r="PYN681" s="118"/>
      <c r="PYO681" s="81"/>
      <c r="PYP681" s="118"/>
      <c r="PYQ681" s="283"/>
      <c r="PYR681" s="155"/>
      <c r="PYS681" s="321" t="s">
        <v>1853</v>
      </c>
      <c r="PYT681" s="70" t="s">
        <v>1206</v>
      </c>
      <c r="PYU681" s="312" t="s">
        <v>1852</v>
      </c>
      <c r="PYV681" s="319">
        <v>7.13</v>
      </c>
      <c r="PYW681" s="319"/>
      <c r="PYX681" s="319"/>
      <c r="PYY681" s="319"/>
      <c r="PYZ681" s="17"/>
      <c r="PZA681" s="144"/>
      <c r="PZB681" s="15"/>
      <c r="PZC681" s="319"/>
      <c r="PZD681" s="118"/>
      <c r="PZE681" s="81"/>
      <c r="PZF681" s="118"/>
      <c r="PZG681" s="283"/>
      <c r="PZH681" s="155"/>
      <c r="PZI681" s="321" t="s">
        <v>1853</v>
      </c>
      <c r="PZJ681" s="70" t="s">
        <v>1206</v>
      </c>
      <c r="PZK681" s="312" t="s">
        <v>1852</v>
      </c>
      <c r="PZL681" s="319">
        <v>7.13</v>
      </c>
      <c r="PZM681" s="319"/>
      <c r="PZN681" s="319"/>
      <c r="PZO681" s="319"/>
      <c r="PZP681" s="17"/>
      <c r="PZQ681" s="144"/>
      <c r="PZR681" s="15"/>
      <c r="PZS681" s="319"/>
      <c r="PZT681" s="118"/>
      <c r="PZU681" s="81"/>
      <c r="PZV681" s="118"/>
      <c r="PZW681" s="283"/>
      <c r="PZX681" s="155"/>
      <c r="PZY681" s="321" t="s">
        <v>1853</v>
      </c>
      <c r="PZZ681" s="70" t="s">
        <v>1206</v>
      </c>
      <c r="QAA681" s="312" t="s">
        <v>1852</v>
      </c>
      <c r="QAB681" s="319">
        <v>7.13</v>
      </c>
      <c r="QAC681" s="319"/>
      <c r="QAD681" s="319"/>
      <c r="QAE681" s="319"/>
      <c r="QAF681" s="17"/>
      <c r="QAG681" s="144"/>
      <c r="QAH681" s="15"/>
      <c r="QAI681" s="319"/>
      <c r="QAJ681" s="118"/>
      <c r="QAK681" s="81"/>
      <c r="QAL681" s="118"/>
      <c r="QAM681" s="283"/>
      <c r="QAN681" s="155"/>
      <c r="QAO681" s="321" t="s">
        <v>1853</v>
      </c>
      <c r="QAP681" s="70" t="s">
        <v>1206</v>
      </c>
      <c r="QAQ681" s="312" t="s">
        <v>1852</v>
      </c>
      <c r="QAR681" s="319">
        <v>7.13</v>
      </c>
      <c r="QAS681" s="319"/>
      <c r="QAT681" s="319"/>
      <c r="QAU681" s="319"/>
      <c r="QAV681" s="17"/>
      <c r="QAW681" s="144"/>
      <c r="QAX681" s="15"/>
      <c r="QAY681" s="319"/>
      <c r="QAZ681" s="118"/>
      <c r="QBA681" s="81"/>
      <c r="QBB681" s="118"/>
      <c r="QBC681" s="283"/>
      <c r="QBD681" s="155"/>
      <c r="QBE681" s="321" t="s">
        <v>1853</v>
      </c>
      <c r="QBF681" s="70" t="s">
        <v>1206</v>
      </c>
      <c r="QBG681" s="312" t="s">
        <v>1852</v>
      </c>
      <c r="QBH681" s="319">
        <v>7.13</v>
      </c>
      <c r="QBI681" s="319"/>
      <c r="QBJ681" s="319"/>
      <c r="QBK681" s="319"/>
      <c r="QBL681" s="17"/>
      <c r="QBM681" s="144"/>
      <c r="QBN681" s="15"/>
      <c r="QBO681" s="319"/>
      <c r="QBP681" s="118"/>
      <c r="QBQ681" s="81"/>
      <c r="QBR681" s="118"/>
      <c r="QBS681" s="283"/>
      <c r="QBT681" s="155"/>
      <c r="QBU681" s="321" t="s">
        <v>1853</v>
      </c>
      <c r="QBV681" s="70" t="s">
        <v>1206</v>
      </c>
      <c r="QBW681" s="312" t="s">
        <v>1852</v>
      </c>
      <c r="QBX681" s="319">
        <v>7.13</v>
      </c>
      <c r="QBY681" s="319"/>
      <c r="QBZ681" s="319"/>
      <c r="QCA681" s="319"/>
      <c r="QCB681" s="17"/>
      <c r="QCC681" s="144"/>
      <c r="QCD681" s="15"/>
      <c r="QCE681" s="319"/>
      <c r="QCF681" s="118"/>
      <c r="QCG681" s="81"/>
      <c r="QCH681" s="118"/>
      <c r="QCI681" s="283"/>
      <c r="QCJ681" s="155"/>
      <c r="QCK681" s="321" t="s">
        <v>1853</v>
      </c>
      <c r="QCL681" s="70" t="s">
        <v>1206</v>
      </c>
      <c r="QCM681" s="312" t="s">
        <v>1852</v>
      </c>
      <c r="QCN681" s="319">
        <v>7.13</v>
      </c>
      <c r="QCO681" s="319"/>
      <c r="QCP681" s="319"/>
      <c r="QCQ681" s="319"/>
      <c r="QCR681" s="17"/>
      <c r="QCS681" s="144"/>
      <c r="QCT681" s="15"/>
      <c r="QCU681" s="319"/>
      <c r="QCV681" s="118"/>
      <c r="QCW681" s="81"/>
      <c r="QCX681" s="118"/>
      <c r="QCY681" s="283"/>
      <c r="QCZ681" s="155"/>
      <c r="QDA681" s="321" t="s">
        <v>1853</v>
      </c>
      <c r="QDB681" s="70" t="s">
        <v>1206</v>
      </c>
      <c r="QDC681" s="312" t="s">
        <v>1852</v>
      </c>
      <c r="QDD681" s="319">
        <v>7.13</v>
      </c>
      <c r="QDE681" s="319"/>
      <c r="QDF681" s="319"/>
      <c r="QDG681" s="319"/>
      <c r="QDH681" s="17"/>
      <c r="QDI681" s="144"/>
      <c r="QDJ681" s="15"/>
      <c r="QDK681" s="319"/>
      <c r="QDL681" s="118"/>
      <c r="QDM681" s="81"/>
      <c r="QDN681" s="118"/>
      <c r="QDO681" s="283"/>
      <c r="QDP681" s="155"/>
      <c r="QDQ681" s="321" t="s">
        <v>1853</v>
      </c>
      <c r="QDR681" s="70" t="s">
        <v>1206</v>
      </c>
      <c r="QDS681" s="312" t="s">
        <v>1852</v>
      </c>
      <c r="QDT681" s="319">
        <v>7.13</v>
      </c>
      <c r="QDU681" s="319"/>
      <c r="QDV681" s="319"/>
      <c r="QDW681" s="319"/>
      <c r="QDX681" s="17"/>
      <c r="QDY681" s="144"/>
      <c r="QDZ681" s="15"/>
      <c r="QEA681" s="319"/>
      <c r="QEB681" s="118"/>
      <c r="QEC681" s="81"/>
      <c r="QED681" s="118"/>
      <c r="QEE681" s="283"/>
      <c r="QEF681" s="155"/>
      <c r="QEG681" s="321" t="s">
        <v>1853</v>
      </c>
      <c r="QEH681" s="70" t="s">
        <v>1206</v>
      </c>
      <c r="QEI681" s="312" t="s">
        <v>1852</v>
      </c>
      <c r="QEJ681" s="319">
        <v>7.13</v>
      </c>
      <c r="QEK681" s="319"/>
      <c r="QEL681" s="319"/>
      <c r="QEM681" s="319"/>
      <c r="QEN681" s="17"/>
      <c r="QEO681" s="144"/>
      <c r="QEP681" s="15"/>
      <c r="QEQ681" s="319"/>
      <c r="QER681" s="118"/>
      <c r="QES681" s="81"/>
      <c r="QET681" s="118"/>
      <c r="QEU681" s="283"/>
      <c r="QEV681" s="155"/>
      <c r="QEW681" s="321" t="s">
        <v>1853</v>
      </c>
      <c r="QEX681" s="70" t="s">
        <v>1206</v>
      </c>
      <c r="QEY681" s="312" t="s">
        <v>1852</v>
      </c>
      <c r="QEZ681" s="319">
        <v>7.13</v>
      </c>
      <c r="QFA681" s="319"/>
      <c r="QFB681" s="319"/>
      <c r="QFC681" s="319"/>
      <c r="QFD681" s="17"/>
      <c r="QFE681" s="144"/>
      <c r="QFF681" s="15"/>
      <c r="QFG681" s="319"/>
      <c r="QFH681" s="118"/>
      <c r="QFI681" s="81"/>
      <c r="QFJ681" s="118"/>
      <c r="QFK681" s="283"/>
      <c r="QFL681" s="155"/>
      <c r="QFM681" s="321" t="s">
        <v>1853</v>
      </c>
      <c r="QFN681" s="70" t="s">
        <v>1206</v>
      </c>
      <c r="QFO681" s="312" t="s">
        <v>1852</v>
      </c>
      <c r="QFP681" s="319">
        <v>7.13</v>
      </c>
      <c r="QFQ681" s="319"/>
      <c r="QFR681" s="319"/>
      <c r="QFS681" s="319"/>
      <c r="QFT681" s="17"/>
      <c r="QFU681" s="144"/>
      <c r="QFV681" s="15"/>
      <c r="QFW681" s="319"/>
      <c r="QFX681" s="118"/>
      <c r="QFY681" s="81"/>
      <c r="QFZ681" s="118"/>
      <c r="QGA681" s="283"/>
      <c r="QGB681" s="155"/>
      <c r="QGC681" s="321" t="s">
        <v>1853</v>
      </c>
      <c r="QGD681" s="70" t="s">
        <v>1206</v>
      </c>
      <c r="QGE681" s="312" t="s">
        <v>1852</v>
      </c>
      <c r="QGF681" s="319">
        <v>7.13</v>
      </c>
      <c r="QGG681" s="319"/>
      <c r="QGH681" s="319"/>
      <c r="QGI681" s="319"/>
      <c r="QGJ681" s="17"/>
      <c r="QGK681" s="144"/>
      <c r="QGL681" s="15"/>
      <c r="QGM681" s="319"/>
      <c r="QGN681" s="118"/>
      <c r="QGO681" s="81"/>
      <c r="QGP681" s="118"/>
      <c r="QGQ681" s="283"/>
      <c r="QGR681" s="155"/>
      <c r="QGS681" s="321" t="s">
        <v>1853</v>
      </c>
      <c r="QGT681" s="70" t="s">
        <v>1206</v>
      </c>
      <c r="QGU681" s="312" t="s">
        <v>1852</v>
      </c>
      <c r="QGV681" s="319">
        <v>7.13</v>
      </c>
      <c r="QGW681" s="319"/>
      <c r="QGX681" s="319"/>
      <c r="QGY681" s="319"/>
      <c r="QGZ681" s="17"/>
      <c r="QHA681" s="144"/>
      <c r="QHB681" s="15"/>
      <c r="QHC681" s="319"/>
      <c r="QHD681" s="118"/>
      <c r="QHE681" s="81"/>
      <c r="QHF681" s="118"/>
      <c r="QHG681" s="283"/>
      <c r="QHH681" s="155"/>
      <c r="QHI681" s="321" t="s">
        <v>1853</v>
      </c>
      <c r="QHJ681" s="70" t="s">
        <v>1206</v>
      </c>
      <c r="QHK681" s="312" t="s">
        <v>1852</v>
      </c>
      <c r="QHL681" s="319">
        <v>7.13</v>
      </c>
      <c r="QHM681" s="319"/>
      <c r="QHN681" s="319"/>
      <c r="QHO681" s="319"/>
      <c r="QHP681" s="17"/>
      <c r="QHQ681" s="144"/>
      <c r="QHR681" s="15"/>
      <c r="QHS681" s="319"/>
      <c r="QHT681" s="118"/>
      <c r="QHU681" s="81"/>
      <c r="QHV681" s="118"/>
      <c r="QHW681" s="283"/>
      <c r="QHX681" s="155"/>
      <c r="QHY681" s="321" t="s">
        <v>1853</v>
      </c>
      <c r="QHZ681" s="70" t="s">
        <v>1206</v>
      </c>
      <c r="QIA681" s="312" t="s">
        <v>1852</v>
      </c>
      <c r="QIB681" s="319">
        <v>7.13</v>
      </c>
      <c r="QIC681" s="319"/>
      <c r="QID681" s="319"/>
      <c r="QIE681" s="319"/>
      <c r="QIF681" s="17"/>
      <c r="QIG681" s="144"/>
      <c r="QIH681" s="15"/>
      <c r="QII681" s="319"/>
      <c r="QIJ681" s="118"/>
      <c r="QIK681" s="81"/>
      <c r="QIL681" s="118"/>
      <c r="QIM681" s="283"/>
      <c r="QIN681" s="155"/>
      <c r="QIO681" s="321" t="s">
        <v>1853</v>
      </c>
      <c r="QIP681" s="70" t="s">
        <v>1206</v>
      </c>
      <c r="QIQ681" s="312" t="s">
        <v>1852</v>
      </c>
      <c r="QIR681" s="319">
        <v>7.13</v>
      </c>
      <c r="QIS681" s="319"/>
      <c r="QIT681" s="319"/>
      <c r="QIU681" s="319"/>
      <c r="QIV681" s="17"/>
      <c r="QIW681" s="144"/>
      <c r="QIX681" s="15"/>
      <c r="QIY681" s="319"/>
      <c r="QIZ681" s="118"/>
      <c r="QJA681" s="81"/>
      <c r="QJB681" s="118"/>
      <c r="QJC681" s="283"/>
      <c r="QJD681" s="155"/>
      <c r="QJE681" s="321" t="s">
        <v>1853</v>
      </c>
      <c r="QJF681" s="70" t="s">
        <v>1206</v>
      </c>
      <c r="QJG681" s="312" t="s">
        <v>1852</v>
      </c>
      <c r="QJH681" s="319">
        <v>7.13</v>
      </c>
      <c r="QJI681" s="319"/>
      <c r="QJJ681" s="319"/>
      <c r="QJK681" s="319"/>
      <c r="QJL681" s="17"/>
      <c r="QJM681" s="144"/>
      <c r="QJN681" s="15"/>
      <c r="QJO681" s="319"/>
      <c r="QJP681" s="118"/>
      <c r="QJQ681" s="81"/>
      <c r="QJR681" s="118"/>
      <c r="QJS681" s="283"/>
      <c r="QJT681" s="155"/>
      <c r="QJU681" s="321" t="s">
        <v>1853</v>
      </c>
      <c r="QJV681" s="70" t="s">
        <v>1206</v>
      </c>
      <c r="QJW681" s="312" t="s">
        <v>1852</v>
      </c>
      <c r="QJX681" s="319">
        <v>7.13</v>
      </c>
      <c r="QJY681" s="319"/>
      <c r="QJZ681" s="319"/>
      <c r="QKA681" s="319"/>
      <c r="QKB681" s="17"/>
      <c r="QKC681" s="144"/>
      <c r="QKD681" s="15"/>
      <c r="QKE681" s="319"/>
      <c r="QKF681" s="118"/>
      <c r="QKG681" s="81"/>
      <c r="QKH681" s="118"/>
      <c r="QKI681" s="283"/>
      <c r="QKJ681" s="155"/>
      <c r="QKK681" s="321" t="s">
        <v>1853</v>
      </c>
      <c r="QKL681" s="70" t="s">
        <v>1206</v>
      </c>
      <c r="QKM681" s="312" t="s">
        <v>1852</v>
      </c>
      <c r="QKN681" s="319">
        <v>7.13</v>
      </c>
      <c r="QKO681" s="319"/>
      <c r="QKP681" s="319"/>
      <c r="QKQ681" s="319"/>
      <c r="QKR681" s="17"/>
      <c r="QKS681" s="144"/>
      <c r="QKT681" s="15"/>
      <c r="QKU681" s="319"/>
      <c r="QKV681" s="118"/>
      <c r="QKW681" s="81"/>
      <c r="QKX681" s="118"/>
      <c r="QKY681" s="283"/>
      <c r="QKZ681" s="155"/>
      <c r="QLA681" s="321" t="s">
        <v>1853</v>
      </c>
      <c r="QLB681" s="70" t="s">
        <v>1206</v>
      </c>
      <c r="QLC681" s="312" t="s">
        <v>1852</v>
      </c>
      <c r="QLD681" s="319">
        <v>7.13</v>
      </c>
      <c r="QLE681" s="319"/>
      <c r="QLF681" s="319"/>
      <c r="QLG681" s="319"/>
      <c r="QLH681" s="17"/>
      <c r="QLI681" s="144"/>
      <c r="QLJ681" s="15"/>
      <c r="QLK681" s="319"/>
      <c r="QLL681" s="118"/>
      <c r="QLM681" s="81"/>
      <c r="QLN681" s="118"/>
      <c r="QLO681" s="283"/>
      <c r="QLP681" s="155"/>
      <c r="QLQ681" s="321" t="s">
        <v>1853</v>
      </c>
      <c r="QLR681" s="70" t="s">
        <v>1206</v>
      </c>
      <c r="QLS681" s="312" t="s">
        <v>1852</v>
      </c>
      <c r="QLT681" s="319">
        <v>7.13</v>
      </c>
      <c r="QLU681" s="319"/>
      <c r="QLV681" s="319"/>
      <c r="QLW681" s="319"/>
      <c r="QLX681" s="17"/>
      <c r="QLY681" s="144"/>
      <c r="QLZ681" s="15"/>
      <c r="QMA681" s="319"/>
      <c r="QMB681" s="118"/>
      <c r="QMC681" s="81"/>
      <c r="QMD681" s="118"/>
      <c r="QME681" s="283"/>
      <c r="QMF681" s="155"/>
      <c r="QMG681" s="321" t="s">
        <v>1853</v>
      </c>
      <c r="QMH681" s="70" t="s">
        <v>1206</v>
      </c>
      <c r="QMI681" s="312" t="s">
        <v>1852</v>
      </c>
      <c r="QMJ681" s="319">
        <v>7.13</v>
      </c>
      <c r="QMK681" s="319"/>
      <c r="QML681" s="319"/>
      <c r="QMM681" s="319"/>
      <c r="QMN681" s="17"/>
      <c r="QMO681" s="144"/>
      <c r="QMP681" s="15"/>
      <c r="QMQ681" s="319"/>
      <c r="QMR681" s="118"/>
      <c r="QMS681" s="81"/>
      <c r="QMT681" s="118"/>
      <c r="QMU681" s="283"/>
      <c r="QMV681" s="155"/>
      <c r="QMW681" s="321" t="s">
        <v>1853</v>
      </c>
      <c r="QMX681" s="70" t="s">
        <v>1206</v>
      </c>
      <c r="QMY681" s="312" t="s">
        <v>1852</v>
      </c>
      <c r="QMZ681" s="319">
        <v>7.13</v>
      </c>
      <c r="QNA681" s="319"/>
      <c r="QNB681" s="319"/>
      <c r="QNC681" s="319"/>
      <c r="QND681" s="17"/>
      <c r="QNE681" s="144"/>
      <c r="QNF681" s="15"/>
      <c r="QNG681" s="319"/>
      <c r="QNH681" s="118"/>
      <c r="QNI681" s="81"/>
      <c r="QNJ681" s="118"/>
      <c r="QNK681" s="283"/>
      <c r="QNL681" s="155"/>
      <c r="QNM681" s="321" t="s">
        <v>1853</v>
      </c>
      <c r="QNN681" s="70" t="s">
        <v>1206</v>
      </c>
      <c r="QNO681" s="312" t="s">
        <v>1852</v>
      </c>
      <c r="QNP681" s="319">
        <v>7.13</v>
      </c>
      <c r="QNQ681" s="319"/>
      <c r="QNR681" s="319"/>
      <c r="QNS681" s="319"/>
      <c r="QNT681" s="17"/>
      <c r="QNU681" s="144"/>
      <c r="QNV681" s="15"/>
      <c r="QNW681" s="319"/>
      <c r="QNX681" s="118"/>
      <c r="QNY681" s="81"/>
      <c r="QNZ681" s="118"/>
      <c r="QOA681" s="283"/>
      <c r="QOB681" s="155"/>
      <c r="QOC681" s="321" t="s">
        <v>1853</v>
      </c>
      <c r="QOD681" s="70" t="s">
        <v>1206</v>
      </c>
      <c r="QOE681" s="312" t="s">
        <v>1852</v>
      </c>
      <c r="QOF681" s="319">
        <v>7.13</v>
      </c>
      <c r="QOG681" s="319"/>
      <c r="QOH681" s="319"/>
      <c r="QOI681" s="319"/>
      <c r="QOJ681" s="17"/>
      <c r="QOK681" s="144"/>
      <c r="QOL681" s="15"/>
      <c r="QOM681" s="319"/>
      <c r="QON681" s="118"/>
      <c r="QOO681" s="81"/>
      <c r="QOP681" s="118"/>
      <c r="QOQ681" s="283"/>
      <c r="QOR681" s="155"/>
      <c r="QOS681" s="321" t="s">
        <v>1853</v>
      </c>
      <c r="QOT681" s="70" t="s">
        <v>1206</v>
      </c>
      <c r="QOU681" s="312" t="s">
        <v>1852</v>
      </c>
      <c r="QOV681" s="319">
        <v>7.13</v>
      </c>
      <c r="QOW681" s="319"/>
      <c r="QOX681" s="319"/>
      <c r="QOY681" s="319"/>
      <c r="QOZ681" s="17"/>
      <c r="QPA681" s="144"/>
      <c r="QPB681" s="15"/>
      <c r="QPC681" s="319"/>
      <c r="QPD681" s="118"/>
      <c r="QPE681" s="81"/>
      <c r="QPF681" s="118"/>
      <c r="QPG681" s="283"/>
      <c r="QPH681" s="155"/>
      <c r="QPI681" s="321" t="s">
        <v>1853</v>
      </c>
      <c r="QPJ681" s="70" t="s">
        <v>1206</v>
      </c>
      <c r="QPK681" s="312" t="s">
        <v>1852</v>
      </c>
      <c r="QPL681" s="319">
        <v>7.13</v>
      </c>
      <c r="QPM681" s="319"/>
      <c r="QPN681" s="319"/>
      <c r="QPO681" s="319"/>
      <c r="QPP681" s="17"/>
      <c r="QPQ681" s="144"/>
      <c r="QPR681" s="15"/>
      <c r="QPS681" s="319"/>
      <c r="QPT681" s="118"/>
      <c r="QPU681" s="81"/>
      <c r="QPV681" s="118"/>
      <c r="QPW681" s="283"/>
      <c r="QPX681" s="155"/>
      <c r="QPY681" s="321" t="s">
        <v>1853</v>
      </c>
      <c r="QPZ681" s="70" t="s">
        <v>1206</v>
      </c>
      <c r="QQA681" s="312" t="s">
        <v>1852</v>
      </c>
      <c r="QQB681" s="319">
        <v>7.13</v>
      </c>
      <c r="QQC681" s="319"/>
      <c r="QQD681" s="319"/>
      <c r="QQE681" s="319"/>
      <c r="QQF681" s="17"/>
      <c r="QQG681" s="144"/>
      <c r="QQH681" s="15"/>
      <c r="QQI681" s="319"/>
      <c r="QQJ681" s="118"/>
      <c r="QQK681" s="81"/>
      <c r="QQL681" s="118"/>
      <c r="QQM681" s="283"/>
      <c r="QQN681" s="155"/>
      <c r="QQO681" s="321" t="s">
        <v>1853</v>
      </c>
      <c r="QQP681" s="70" t="s">
        <v>1206</v>
      </c>
      <c r="QQQ681" s="312" t="s">
        <v>1852</v>
      </c>
      <c r="QQR681" s="319">
        <v>7.13</v>
      </c>
      <c r="QQS681" s="319"/>
      <c r="QQT681" s="319"/>
      <c r="QQU681" s="319"/>
      <c r="QQV681" s="17"/>
      <c r="QQW681" s="144"/>
      <c r="QQX681" s="15"/>
      <c r="QQY681" s="319"/>
      <c r="QQZ681" s="118"/>
      <c r="QRA681" s="81"/>
      <c r="QRB681" s="118"/>
      <c r="QRC681" s="283"/>
      <c r="QRD681" s="155"/>
      <c r="QRE681" s="321" t="s">
        <v>1853</v>
      </c>
      <c r="QRF681" s="70" t="s">
        <v>1206</v>
      </c>
      <c r="QRG681" s="312" t="s">
        <v>1852</v>
      </c>
      <c r="QRH681" s="319">
        <v>7.13</v>
      </c>
      <c r="QRI681" s="319"/>
      <c r="QRJ681" s="319"/>
      <c r="QRK681" s="319"/>
      <c r="QRL681" s="17"/>
      <c r="QRM681" s="144"/>
      <c r="QRN681" s="15"/>
      <c r="QRO681" s="319"/>
      <c r="QRP681" s="118"/>
      <c r="QRQ681" s="81"/>
      <c r="QRR681" s="118"/>
      <c r="QRS681" s="283"/>
      <c r="QRT681" s="155"/>
      <c r="QRU681" s="321" t="s">
        <v>1853</v>
      </c>
      <c r="QRV681" s="70" t="s">
        <v>1206</v>
      </c>
      <c r="QRW681" s="312" t="s">
        <v>1852</v>
      </c>
      <c r="QRX681" s="319">
        <v>7.13</v>
      </c>
      <c r="QRY681" s="319"/>
      <c r="QRZ681" s="319"/>
      <c r="QSA681" s="319"/>
      <c r="QSB681" s="17"/>
      <c r="QSC681" s="144"/>
      <c r="QSD681" s="15"/>
      <c r="QSE681" s="319"/>
      <c r="QSF681" s="118"/>
      <c r="QSG681" s="81"/>
      <c r="QSH681" s="118"/>
      <c r="QSI681" s="283"/>
      <c r="QSJ681" s="155"/>
      <c r="QSK681" s="321" t="s">
        <v>1853</v>
      </c>
      <c r="QSL681" s="70" t="s">
        <v>1206</v>
      </c>
      <c r="QSM681" s="312" t="s">
        <v>1852</v>
      </c>
      <c r="QSN681" s="319">
        <v>7.13</v>
      </c>
      <c r="QSO681" s="319"/>
      <c r="QSP681" s="319"/>
      <c r="QSQ681" s="319"/>
      <c r="QSR681" s="17"/>
      <c r="QSS681" s="144"/>
      <c r="QST681" s="15"/>
      <c r="QSU681" s="319"/>
      <c r="QSV681" s="118"/>
      <c r="QSW681" s="81"/>
      <c r="QSX681" s="118"/>
      <c r="QSY681" s="283"/>
      <c r="QSZ681" s="155"/>
      <c r="QTA681" s="321" t="s">
        <v>1853</v>
      </c>
      <c r="QTB681" s="70" t="s">
        <v>1206</v>
      </c>
      <c r="QTC681" s="312" t="s">
        <v>1852</v>
      </c>
      <c r="QTD681" s="319">
        <v>7.13</v>
      </c>
      <c r="QTE681" s="319"/>
      <c r="QTF681" s="319"/>
      <c r="QTG681" s="319"/>
      <c r="QTH681" s="17"/>
      <c r="QTI681" s="144"/>
      <c r="QTJ681" s="15"/>
      <c r="QTK681" s="319"/>
      <c r="QTL681" s="118"/>
      <c r="QTM681" s="81"/>
      <c r="QTN681" s="118"/>
      <c r="QTO681" s="283"/>
      <c r="QTP681" s="155"/>
      <c r="QTQ681" s="321" t="s">
        <v>1853</v>
      </c>
      <c r="QTR681" s="70" t="s">
        <v>1206</v>
      </c>
      <c r="QTS681" s="312" t="s">
        <v>1852</v>
      </c>
      <c r="QTT681" s="319">
        <v>7.13</v>
      </c>
      <c r="QTU681" s="319"/>
      <c r="QTV681" s="319"/>
      <c r="QTW681" s="319"/>
      <c r="QTX681" s="17"/>
      <c r="QTY681" s="144"/>
      <c r="QTZ681" s="15"/>
      <c r="QUA681" s="319"/>
      <c r="QUB681" s="118"/>
      <c r="QUC681" s="81"/>
      <c r="QUD681" s="118"/>
      <c r="QUE681" s="283"/>
      <c r="QUF681" s="155"/>
      <c r="QUG681" s="321" t="s">
        <v>1853</v>
      </c>
      <c r="QUH681" s="70" t="s">
        <v>1206</v>
      </c>
      <c r="QUI681" s="312" t="s">
        <v>1852</v>
      </c>
      <c r="QUJ681" s="319">
        <v>7.13</v>
      </c>
      <c r="QUK681" s="319"/>
      <c r="QUL681" s="319"/>
      <c r="QUM681" s="319"/>
      <c r="QUN681" s="17"/>
      <c r="QUO681" s="144"/>
      <c r="QUP681" s="15"/>
      <c r="QUQ681" s="319"/>
      <c r="QUR681" s="118"/>
      <c r="QUS681" s="81"/>
      <c r="QUT681" s="118"/>
      <c r="QUU681" s="283"/>
      <c r="QUV681" s="155"/>
      <c r="QUW681" s="321" t="s">
        <v>1853</v>
      </c>
      <c r="QUX681" s="70" t="s">
        <v>1206</v>
      </c>
      <c r="QUY681" s="312" t="s">
        <v>1852</v>
      </c>
      <c r="QUZ681" s="319">
        <v>7.13</v>
      </c>
      <c r="QVA681" s="319"/>
      <c r="QVB681" s="319"/>
      <c r="QVC681" s="319"/>
      <c r="QVD681" s="17"/>
      <c r="QVE681" s="144"/>
      <c r="QVF681" s="15"/>
      <c r="QVG681" s="319"/>
      <c r="QVH681" s="118"/>
      <c r="QVI681" s="81"/>
      <c r="QVJ681" s="118"/>
      <c r="QVK681" s="283"/>
      <c r="QVL681" s="155"/>
      <c r="QVM681" s="321" t="s">
        <v>1853</v>
      </c>
      <c r="QVN681" s="70" t="s">
        <v>1206</v>
      </c>
      <c r="QVO681" s="312" t="s">
        <v>1852</v>
      </c>
      <c r="QVP681" s="319">
        <v>7.13</v>
      </c>
      <c r="QVQ681" s="319"/>
      <c r="QVR681" s="319"/>
      <c r="QVS681" s="319"/>
      <c r="QVT681" s="17"/>
      <c r="QVU681" s="144"/>
      <c r="QVV681" s="15"/>
      <c r="QVW681" s="319"/>
      <c r="QVX681" s="118"/>
      <c r="QVY681" s="81"/>
      <c r="QVZ681" s="118"/>
      <c r="QWA681" s="283"/>
      <c r="QWB681" s="155"/>
      <c r="QWC681" s="321" t="s">
        <v>1853</v>
      </c>
      <c r="QWD681" s="70" t="s">
        <v>1206</v>
      </c>
      <c r="QWE681" s="312" t="s">
        <v>1852</v>
      </c>
      <c r="QWF681" s="319">
        <v>7.13</v>
      </c>
      <c r="QWG681" s="319"/>
      <c r="QWH681" s="319"/>
      <c r="QWI681" s="319"/>
      <c r="QWJ681" s="17"/>
      <c r="QWK681" s="144"/>
      <c r="QWL681" s="15"/>
      <c r="QWM681" s="319"/>
      <c r="QWN681" s="118"/>
      <c r="QWO681" s="81"/>
      <c r="QWP681" s="118"/>
      <c r="QWQ681" s="283"/>
      <c r="QWR681" s="155"/>
      <c r="QWS681" s="321" t="s">
        <v>1853</v>
      </c>
      <c r="QWT681" s="70" t="s">
        <v>1206</v>
      </c>
      <c r="QWU681" s="312" t="s">
        <v>1852</v>
      </c>
      <c r="QWV681" s="319">
        <v>7.13</v>
      </c>
      <c r="QWW681" s="319"/>
      <c r="QWX681" s="319"/>
      <c r="QWY681" s="319"/>
      <c r="QWZ681" s="17"/>
      <c r="QXA681" s="144"/>
      <c r="QXB681" s="15"/>
      <c r="QXC681" s="319"/>
      <c r="QXD681" s="118"/>
      <c r="QXE681" s="81"/>
      <c r="QXF681" s="118"/>
      <c r="QXG681" s="283"/>
      <c r="QXH681" s="155"/>
      <c r="QXI681" s="321" t="s">
        <v>1853</v>
      </c>
      <c r="QXJ681" s="70" t="s">
        <v>1206</v>
      </c>
      <c r="QXK681" s="312" t="s">
        <v>1852</v>
      </c>
      <c r="QXL681" s="319">
        <v>7.13</v>
      </c>
      <c r="QXM681" s="319"/>
      <c r="QXN681" s="319"/>
      <c r="QXO681" s="319"/>
      <c r="QXP681" s="17"/>
      <c r="QXQ681" s="144"/>
      <c r="QXR681" s="15"/>
      <c r="QXS681" s="319"/>
      <c r="QXT681" s="118"/>
      <c r="QXU681" s="81"/>
      <c r="QXV681" s="118"/>
      <c r="QXW681" s="283"/>
      <c r="QXX681" s="155"/>
      <c r="QXY681" s="321" t="s">
        <v>1853</v>
      </c>
      <c r="QXZ681" s="70" t="s">
        <v>1206</v>
      </c>
      <c r="QYA681" s="312" t="s">
        <v>1852</v>
      </c>
      <c r="QYB681" s="319">
        <v>7.13</v>
      </c>
      <c r="QYC681" s="319"/>
      <c r="QYD681" s="319"/>
      <c r="QYE681" s="319"/>
      <c r="QYF681" s="17"/>
      <c r="QYG681" s="144"/>
      <c r="QYH681" s="15"/>
      <c r="QYI681" s="319"/>
      <c r="QYJ681" s="118"/>
      <c r="QYK681" s="81"/>
      <c r="QYL681" s="118"/>
      <c r="QYM681" s="283"/>
      <c r="QYN681" s="155"/>
      <c r="QYO681" s="321" t="s">
        <v>1853</v>
      </c>
      <c r="QYP681" s="70" t="s">
        <v>1206</v>
      </c>
      <c r="QYQ681" s="312" t="s">
        <v>1852</v>
      </c>
      <c r="QYR681" s="319">
        <v>7.13</v>
      </c>
      <c r="QYS681" s="319"/>
      <c r="QYT681" s="319"/>
      <c r="QYU681" s="319"/>
      <c r="QYV681" s="17"/>
      <c r="QYW681" s="144"/>
      <c r="QYX681" s="15"/>
      <c r="QYY681" s="319"/>
      <c r="QYZ681" s="118"/>
      <c r="QZA681" s="81"/>
      <c r="QZB681" s="118"/>
      <c r="QZC681" s="283"/>
      <c r="QZD681" s="155"/>
      <c r="QZE681" s="321" t="s">
        <v>1853</v>
      </c>
      <c r="QZF681" s="70" t="s">
        <v>1206</v>
      </c>
      <c r="QZG681" s="312" t="s">
        <v>1852</v>
      </c>
      <c r="QZH681" s="319">
        <v>7.13</v>
      </c>
      <c r="QZI681" s="319"/>
      <c r="QZJ681" s="319"/>
      <c r="QZK681" s="319"/>
      <c r="QZL681" s="17"/>
      <c r="QZM681" s="144"/>
      <c r="QZN681" s="15"/>
      <c r="QZO681" s="319"/>
      <c r="QZP681" s="118"/>
      <c r="QZQ681" s="81"/>
      <c r="QZR681" s="118"/>
      <c r="QZS681" s="283"/>
      <c r="QZT681" s="155"/>
      <c r="QZU681" s="321" t="s">
        <v>1853</v>
      </c>
      <c r="QZV681" s="70" t="s">
        <v>1206</v>
      </c>
      <c r="QZW681" s="312" t="s">
        <v>1852</v>
      </c>
      <c r="QZX681" s="319">
        <v>7.13</v>
      </c>
      <c r="QZY681" s="319"/>
      <c r="QZZ681" s="319"/>
      <c r="RAA681" s="319"/>
      <c r="RAB681" s="17"/>
      <c r="RAC681" s="144"/>
      <c r="RAD681" s="15"/>
      <c r="RAE681" s="319"/>
      <c r="RAF681" s="118"/>
      <c r="RAG681" s="81"/>
      <c r="RAH681" s="118"/>
      <c r="RAI681" s="283"/>
      <c r="RAJ681" s="155"/>
      <c r="RAK681" s="321" t="s">
        <v>1853</v>
      </c>
      <c r="RAL681" s="70" t="s">
        <v>1206</v>
      </c>
      <c r="RAM681" s="312" t="s">
        <v>1852</v>
      </c>
      <c r="RAN681" s="319">
        <v>7.13</v>
      </c>
      <c r="RAO681" s="319"/>
      <c r="RAP681" s="319"/>
      <c r="RAQ681" s="319"/>
      <c r="RAR681" s="17"/>
      <c r="RAS681" s="144"/>
      <c r="RAT681" s="15"/>
      <c r="RAU681" s="319"/>
      <c r="RAV681" s="118"/>
      <c r="RAW681" s="81"/>
      <c r="RAX681" s="118"/>
      <c r="RAY681" s="283"/>
      <c r="RAZ681" s="155"/>
      <c r="RBA681" s="321" t="s">
        <v>1853</v>
      </c>
      <c r="RBB681" s="70" t="s">
        <v>1206</v>
      </c>
      <c r="RBC681" s="312" t="s">
        <v>1852</v>
      </c>
      <c r="RBD681" s="319">
        <v>7.13</v>
      </c>
      <c r="RBE681" s="319"/>
      <c r="RBF681" s="319"/>
      <c r="RBG681" s="319"/>
      <c r="RBH681" s="17"/>
      <c r="RBI681" s="144"/>
      <c r="RBJ681" s="15"/>
      <c r="RBK681" s="319"/>
      <c r="RBL681" s="118"/>
      <c r="RBM681" s="81"/>
      <c r="RBN681" s="118"/>
      <c r="RBO681" s="283"/>
      <c r="RBP681" s="155"/>
      <c r="RBQ681" s="321" t="s">
        <v>1853</v>
      </c>
      <c r="RBR681" s="70" t="s">
        <v>1206</v>
      </c>
      <c r="RBS681" s="312" t="s">
        <v>1852</v>
      </c>
      <c r="RBT681" s="319">
        <v>7.13</v>
      </c>
      <c r="RBU681" s="319"/>
      <c r="RBV681" s="319"/>
      <c r="RBW681" s="319"/>
      <c r="RBX681" s="17"/>
      <c r="RBY681" s="144"/>
      <c r="RBZ681" s="15"/>
      <c r="RCA681" s="319"/>
      <c r="RCB681" s="118"/>
      <c r="RCC681" s="81"/>
      <c r="RCD681" s="118"/>
      <c r="RCE681" s="283"/>
      <c r="RCF681" s="155"/>
      <c r="RCG681" s="321" t="s">
        <v>1853</v>
      </c>
      <c r="RCH681" s="70" t="s">
        <v>1206</v>
      </c>
      <c r="RCI681" s="312" t="s">
        <v>1852</v>
      </c>
      <c r="RCJ681" s="319">
        <v>7.13</v>
      </c>
      <c r="RCK681" s="319"/>
      <c r="RCL681" s="319"/>
      <c r="RCM681" s="319"/>
      <c r="RCN681" s="17"/>
      <c r="RCO681" s="144"/>
      <c r="RCP681" s="15"/>
      <c r="RCQ681" s="319"/>
      <c r="RCR681" s="118"/>
      <c r="RCS681" s="81"/>
      <c r="RCT681" s="118"/>
      <c r="RCU681" s="283"/>
      <c r="RCV681" s="155"/>
      <c r="RCW681" s="321" t="s">
        <v>1853</v>
      </c>
      <c r="RCX681" s="70" t="s">
        <v>1206</v>
      </c>
      <c r="RCY681" s="312" t="s">
        <v>1852</v>
      </c>
      <c r="RCZ681" s="319">
        <v>7.13</v>
      </c>
      <c r="RDA681" s="319"/>
      <c r="RDB681" s="319"/>
      <c r="RDC681" s="319"/>
      <c r="RDD681" s="17"/>
      <c r="RDE681" s="144"/>
      <c r="RDF681" s="15"/>
      <c r="RDG681" s="319"/>
      <c r="RDH681" s="118"/>
      <c r="RDI681" s="81"/>
      <c r="RDJ681" s="118"/>
      <c r="RDK681" s="283"/>
      <c r="RDL681" s="155"/>
      <c r="RDM681" s="321" t="s">
        <v>1853</v>
      </c>
      <c r="RDN681" s="70" t="s">
        <v>1206</v>
      </c>
      <c r="RDO681" s="312" t="s">
        <v>1852</v>
      </c>
      <c r="RDP681" s="319">
        <v>7.13</v>
      </c>
      <c r="RDQ681" s="319"/>
      <c r="RDR681" s="319"/>
      <c r="RDS681" s="319"/>
      <c r="RDT681" s="17"/>
      <c r="RDU681" s="144"/>
      <c r="RDV681" s="15"/>
      <c r="RDW681" s="319"/>
      <c r="RDX681" s="118"/>
      <c r="RDY681" s="81"/>
      <c r="RDZ681" s="118"/>
      <c r="REA681" s="283"/>
      <c r="REB681" s="155"/>
      <c r="REC681" s="321" t="s">
        <v>1853</v>
      </c>
      <c r="RED681" s="70" t="s">
        <v>1206</v>
      </c>
      <c r="REE681" s="312" t="s">
        <v>1852</v>
      </c>
      <c r="REF681" s="319">
        <v>7.13</v>
      </c>
      <c r="REG681" s="319"/>
      <c r="REH681" s="319"/>
      <c r="REI681" s="319"/>
      <c r="REJ681" s="17"/>
      <c r="REK681" s="144"/>
      <c r="REL681" s="15"/>
      <c r="REM681" s="319"/>
      <c r="REN681" s="118"/>
      <c r="REO681" s="81"/>
      <c r="REP681" s="118"/>
      <c r="REQ681" s="283"/>
      <c r="RER681" s="155"/>
      <c r="RES681" s="321" t="s">
        <v>1853</v>
      </c>
      <c r="RET681" s="70" t="s">
        <v>1206</v>
      </c>
      <c r="REU681" s="312" t="s">
        <v>1852</v>
      </c>
      <c r="REV681" s="319">
        <v>7.13</v>
      </c>
      <c r="REW681" s="319"/>
      <c r="REX681" s="319"/>
      <c r="REY681" s="319"/>
      <c r="REZ681" s="17"/>
      <c r="RFA681" s="144"/>
      <c r="RFB681" s="15"/>
      <c r="RFC681" s="319"/>
      <c r="RFD681" s="118"/>
      <c r="RFE681" s="81"/>
      <c r="RFF681" s="118"/>
      <c r="RFG681" s="283"/>
      <c r="RFH681" s="155"/>
      <c r="RFI681" s="321" t="s">
        <v>1853</v>
      </c>
      <c r="RFJ681" s="70" t="s">
        <v>1206</v>
      </c>
      <c r="RFK681" s="312" t="s">
        <v>1852</v>
      </c>
      <c r="RFL681" s="319">
        <v>7.13</v>
      </c>
      <c r="RFM681" s="319"/>
      <c r="RFN681" s="319"/>
      <c r="RFO681" s="319"/>
      <c r="RFP681" s="17"/>
      <c r="RFQ681" s="144"/>
      <c r="RFR681" s="15"/>
      <c r="RFS681" s="319"/>
      <c r="RFT681" s="118"/>
      <c r="RFU681" s="81"/>
      <c r="RFV681" s="118"/>
      <c r="RFW681" s="283"/>
      <c r="RFX681" s="155"/>
      <c r="RFY681" s="321" t="s">
        <v>1853</v>
      </c>
      <c r="RFZ681" s="70" t="s">
        <v>1206</v>
      </c>
      <c r="RGA681" s="312" t="s">
        <v>1852</v>
      </c>
      <c r="RGB681" s="319">
        <v>7.13</v>
      </c>
      <c r="RGC681" s="319"/>
      <c r="RGD681" s="319"/>
      <c r="RGE681" s="319"/>
      <c r="RGF681" s="17"/>
      <c r="RGG681" s="144"/>
      <c r="RGH681" s="15"/>
      <c r="RGI681" s="319"/>
      <c r="RGJ681" s="118"/>
      <c r="RGK681" s="81"/>
      <c r="RGL681" s="118"/>
      <c r="RGM681" s="283"/>
      <c r="RGN681" s="155"/>
      <c r="RGO681" s="321" t="s">
        <v>1853</v>
      </c>
      <c r="RGP681" s="70" t="s">
        <v>1206</v>
      </c>
      <c r="RGQ681" s="312" t="s">
        <v>1852</v>
      </c>
      <c r="RGR681" s="319">
        <v>7.13</v>
      </c>
      <c r="RGS681" s="319"/>
      <c r="RGT681" s="319"/>
      <c r="RGU681" s="319"/>
      <c r="RGV681" s="17"/>
      <c r="RGW681" s="144"/>
      <c r="RGX681" s="15"/>
      <c r="RGY681" s="319"/>
      <c r="RGZ681" s="118"/>
      <c r="RHA681" s="81"/>
      <c r="RHB681" s="118"/>
      <c r="RHC681" s="283"/>
      <c r="RHD681" s="155"/>
      <c r="RHE681" s="321" t="s">
        <v>1853</v>
      </c>
      <c r="RHF681" s="70" t="s">
        <v>1206</v>
      </c>
      <c r="RHG681" s="312" t="s">
        <v>1852</v>
      </c>
      <c r="RHH681" s="319">
        <v>7.13</v>
      </c>
      <c r="RHI681" s="319"/>
      <c r="RHJ681" s="319"/>
      <c r="RHK681" s="319"/>
      <c r="RHL681" s="17"/>
      <c r="RHM681" s="144"/>
      <c r="RHN681" s="15"/>
      <c r="RHO681" s="319"/>
      <c r="RHP681" s="118"/>
      <c r="RHQ681" s="81"/>
      <c r="RHR681" s="118"/>
      <c r="RHS681" s="283"/>
      <c r="RHT681" s="155"/>
      <c r="RHU681" s="321" t="s">
        <v>1853</v>
      </c>
      <c r="RHV681" s="70" t="s">
        <v>1206</v>
      </c>
      <c r="RHW681" s="312" t="s">
        <v>1852</v>
      </c>
      <c r="RHX681" s="319">
        <v>7.13</v>
      </c>
      <c r="RHY681" s="319"/>
      <c r="RHZ681" s="319"/>
      <c r="RIA681" s="319"/>
      <c r="RIB681" s="17"/>
      <c r="RIC681" s="144"/>
      <c r="RID681" s="15"/>
      <c r="RIE681" s="319"/>
      <c r="RIF681" s="118"/>
      <c r="RIG681" s="81"/>
      <c r="RIH681" s="118"/>
      <c r="RII681" s="283"/>
      <c r="RIJ681" s="155"/>
      <c r="RIK681" s="321" t="s">
        <v>1853</v>
      </c>
      <c r="RIL681" s="70" t="s">
        <v>1206</v>
      </c>
      <c r="RIM681" s="312" t="s">
        <v>1852</v>
      </c>
      <c r="RIN681" s="319">
        <v>7.13</v>
      </c>
      <c r="RIO681" s="319"/>
      <c r="RIP681" s="319"/>
      <c r="RIQ681" s="319"/>
      <c r="RIR681" s="17"/>
      <c r="RIS681" s="144"/>
      <c r="RIT681" s="15"/>
      <c r="RIU681" s="319"/>
      <c r="RIV681" s="118"/>
      <c r="RIW681" s="81"/>
      <c r="RIX681" s="118"/>
      <c r="RIY681" s="283"/>
      <c r="RIZ681" s="155"/>
      <c r="RJA681" s="321" t="s">
        <v>1853</v>
      </c>
      <c r="RJB681" s="70" t="s">
        <v>1206</v>
      </c>
      <c r="RJC681" s="312" t="s">
        <v>1852</v>
      </c>
      <c r="RJD681" s="319">
        <v>7.13</v>
      </c>
      <c r="RJE681" s="319"/>
      <c r="RJF681" s="319"/>
      <c r="RJG681" s="319"/>
      <c r="RJH681" s="17"/>
      <c r="RJI681" s="144"/>
      <c r="RJJ681" s="15"/>
      <c r="RJK681" s="319"/>
      <c r="RJL681" s="118"/>
      <c r="RJM681" s="81"/>
      <c r="RJN681" s="118"/>
      <c r="RJO681" s="283"/>
      <c r="RJP681" s="155"/>
      <c r="RJQ681" s="321" t="s">
        <v>1853</v>
      </c>
      <c r="RJR681" s="70" t="s">
        <v>1206</v>
      </c>
      <c r="RJS681" s="312" t="s">
        <v>1852</v>
      </c>
      <c r="RJT681" s="319">
        <v>7.13</v>
      </c>
      <c r="RJU681" s="319"/>
      <c r="RJV681" s="319"/>
      <c r="RJW681" s="319"/>
      <c r="RJX681" s="17"/>
      <c r="RJY681" s="144"/>
      <c r="RJZ681" s="15"/>
      <c r="RKA681" s="319"/>
      <c r="RKB681" s="118"/>
      <c r="RKC681" s="81"/>
      <c r="RKD681" s="118"/>
      <c r="RKE681" s="283"/>
      <c r="RKF681" s="155"/>
      <c r="RKG681" s="321" t="s">
        <v>1853</v>
      </c>
      <c r="RKH681" s="70" t="s">
        <v>1206</v>
      </c>
      <c r="RKI681" s="312" t="s">
        <v>1852</v>
      </c>
      <c r="RKJ681" s="319">
        <v>7.13</v>
      </c>
      <c r="RKK681" s="319"/>
      <c r="RKL681" s="319"/>
      <c r="RKM681" s="319"/>
      <c r="RKN681" s="17"/>
      <c r="RKO681" s="144"/>
      <c r="RKP681" s="15"/>
      <c r="RKQ681" s="319"/>
      <c r="RKR681" s="118"/>
      <c r="RKS681" s="81"/>
      <c r="RKT681" s="118"/>
      <c r="RKU681" s="283"/>
      <c r="RKV681" s="155"/>
      <c r="RKW681" s="321" t="s">
        <v>1853</v>
      </c>
      <c r="RKX681" s="70" t="s">
        <v>1206</v>
      </c>
      <c r="RKY681" s="312" t="s">
        <v>1852</v>
      </c>
      <c r="RKZ681" s="319">
        <v>7.13</v>
      </c>
      <c r="RLA681" s="319"/>
      <c r="RLB681" s="319"/>
      <c r="RLC681" s="319"/>
      <c r="RLD681" s="17"/>
      <c r="RLE681" s="144"/>
      <c r="RLF681" s="15"/>
      <c r="RLG681" s="319"/>
      <c r="RLH681" s="118"/>
      <c r="RLI681" s="81"/>
      <c r="RLJ681" s="118"/>
      <c r="RLK681" s="283"/>
      <c r="RLL681" s="155"/>
      <c r="RLM681" s="321" t="s">
        <v>1853</v>
      </c>
      <c r="RLN681" s="70" t="s">
        <v>1206</v>
      </c>
      <c r="RLO681" s="312" t="s">
        <v>1852</v>
      </c>
      <c r="RLP681" s="319">
        <v>7.13</v>
      </c>
      <c r="RLQ681" s="319"/>
      <c r="RLR681" s="319"/>
      <c r="RLS681" s="319"/>
      <c r="RLT681" s="17"/>
      <c r="RLU681" s="144"/>
      <c r="RLV681" s="15"/>
      <c r="RLW681" s="319"/>
      <c r="RLX681" s="118"/>
      <c r="RLY681" s="81"/>
      <c r="RLZ681" s="118"/>
      <c r="RMA681" s="283"/>
      <c r="RMB681" s="155"/>
      <c r="RMC681" s="321" t="s">
        <v>1853</v>
      </c>
      <c r="RMD681" s="70" t="s">
        <v>1206</v>
      </c>
      <c r="RME681" s="312" t="s">
        <v>1852</v>
      </c>
      <c r="RMF681" s="319">
        <v>7.13</v>
      </c>
      <c r="RMG681" s="319"/>
      <c r="RMH681" s="319"/>
      <c r="RMI681" s="319"/>
      <c r="RMJ681" s="17"/>
      <c r="RMK681" s="144"/>
      <c r="RML681" s="15"/>
      <c r="RMM681" s="319"/>
      <c r="RMN681" s="118"/>
      <c r="RMO681" s="81"/>
      <c r="RMP681" s="118"/>
      <c r="RMQ681" s="283"/>
      <c r="RMR681" s="155"/>
      <c r="RMS681" s="321" t="s">
        <v>1853</v>
      </c>
      <c r="RMT681" s="70" t="s">
        <v>1206</v>
      </c>
      <c r="RMU681" s="312" t="s">
        <v>1852</v>
      </c>
      <c r="RMV681" s="319">
        <v>7.13</v>
      </c>
      <c r="RMW681" s="319"/>
      <c r="RMX681" s="319"/>
      <c r="RMY681" s="319"/>
      <c r="RMZ681" s="17"/>
      <c r="RNA681" s="144"/>
      <c r="RNB681" s="15"/>
      <c r="RNC681" s="319"/>
      <c r="RND681" s="118"/>
      <c r="RNE681" s="81"/>
      <c r="RNF681" s="118"/>
      <c r="RNG681" s="283"/>
      <c r="RNH681" s="155"/>
      <c r="RNI681" s="321" t="s">
        <v>1853</v>
      </c>
      <c r="RNJ681" s="70" t="s">
        <v>1206</v>
      </c>
      <c r="RNK681" s="312" t="s">
        <v>1852</v>
      </c>
      <c r="RNL681" s="319">
        <v>7.13</v>
      </c>
      <c r="RNM681" s="319"/>
      <c r="RNN681" s="319"/>
      <c r="RNO681" s="319"/>
      <c r="RNP681" s="17"/>
      <c r="RNQ681" s="144"/>
      <c r="RNR681" s="15"/>
      <c r="RNS681" s="319"/>
      <c r="RNT681" s="118"/>
      <c r="RNU681" s="81"/>
      <c r="RNV681" s="118"/>
      <c r="RNW681" s="283"/>
      <c r="RNX681" s="155"/>
      <c r="RNY681" s="321" t="s">
        <v>1853</v>
      </c>
      <c r="RNZ681" s="70" t="s">
        <v>1206</v>
      </c>
      <c r="ROA681" s="312" t="s">
        <v>1852</v>
      </c>
      <c r="ROB681" s="319">
        <v>7.13</v>
      </c>
      <c r="ROC681" s="319"/>
      <c r="ROD681" s="319"/>
      <c r="ROE681" s="319"/>
      <c r="ROF681" s="17"/>
      <c r="ROG681" s="144"/>
      <c r="ROH681" s="15"/>
      <c r="ROI681" s="319"/>
      <c r="ROJ681" s="118"/>
      <c r="ROK681" s="81"/>
      <c r="ROL681" s="118"/>
      <c r="ROM681" s="283"/>
      <c r="RON681" s="155"/>
      <c r="ROO681" s="321" t="s">
        <v>1853</v>
      </c>
      <c r="ROP681" s="70" t="s">
        <v>1206</v>
      </c>
      <c r="ROQ681" s="312" t="s">
        <v>1852</v>
      </c>
      <c r="ROR681" s="319">
        <v>7.13</v>
      </c>
      <c r="ROS681" s="319"/>
      <c r="ROT681" s="319"/>
      <c r="ROU681" s="319"/>
      <c r="ROV681" s="17"/>
      <c r="ROW681" s="144"/>
      <c r="ROX681" s="15"/>
      <c r="ROY681" s="319"/>
      <c r="ROZ681" s="118"/>
      <c r="RPA681" s="81"/>
      <c r="RPB681" s="118"/>
      <c r="RPC681" s="283"/>
      <c r="RPD681" s="155"/>
      <c r="RPE681" s="321" t="s">
        <v>1853</v>
      </c>
      <c r="RPF681" s="70" t="s">
        <v>1206</v>
      </c>
      <c r="RPG681" s="312" t="s">
        <v>1852</v>
      </c>
      <c r="RPH681" s="319">
        <v>7.13</v>
      </c>
      <c r="RPI681" s="319"/>
      <c r="RPJ681" s="319"/>
      <c r="RPK681" s="319"/>
      <c r="RPL681" s="17"/>
      <c r="RPM681" s="144"/>
      <c r="RPN681" s="15"/>
      <c r="RPO681" s="319"/>
      <c r="RPP681" s="118"/>
      <c r="RPQ681" s="81"/>
      <c r="RPR681" s="118"/>
      <c r="RPS681" s="283"/>
      <c r="RPT681" s="155"/>
      <c r="RPU681" s="321" t="s">
        <v>1853</v>
      </c>
      <c r="RPV681" s="70" t="s">
        <v>1206</v>
      </c>
      <c r="RPW681" s="312" t="s">
        <v>1852</v>
      </c>
      <c r="RPX681" s="319">
        <v>7.13</v>
      </c>
      <c r="RPY681" s="319"/>
      <c r="RPZ681" s="319"/>
      <c r="RQA681" s="319"/>
      <c r="RQB681" s="17"/>
      <c r="RQC681" s="144"/>
      <c r="RQD681" s="15"/>
      <c r="RQE681" s="319"/>
      <c r="RQF681" s="118"/>
      <c r="RQG681" s="81"/>
      <c r="RQH681" s="118"/>
      <c r="RQI681" s="283"/>
      <c r="RQJ681" s="155"/>
      <c r="RQK681" s="321" t="s">
        <v>1853</v>
      </c>
      <c r="RQL681" s="70" t="s">
        <v>1206</v>
      </c>
      <c r="RQM681" s="312" t="s">
        <v>1852</v>
      </c>
      <c r="RQN681" s="319">
        <v>7.13</v>
      </c>
      <c r="RQO681" s="319"/>
      <c r="RQP681" s="319"/>
      <c r="RQQ681" s="319"/>
      <c r="RQR681" s="17"/>
      <c r="RQS681" s="144"/>
      <c r="RQT681" s="15"/>
      <c r="RQU681" s="319"/>
      <c r="RQV681" s="118"/>
      <c r="RQW681" s="81"/>
      <c r="RQX681" s="118"/>
      <c r="RQY681" s="283"/>
      <c r="RQZ681" s="155"/>
      <c r="RRA681" s="321" t="s">
        <v>1853</v>
      </c>
      <c r="RRB681" s="70" t="s">
        <v>1206</v>
      </c>
      <c r="RRC681" s="312" t="s">
        <v>1852</v>
      </c>
      <c r="RRD681" s="319">
        <v>7.13</v>
      </c>
      <c r="RRE681" s="319"/>
      <c r="RRF681" s="319"/>
      <c r="RRG681" s="319"/>
      <c r="RRH681" s="17"/>
      <c r="RRI681" s="144"/>
      <c r="RRJ681" s="15"/>
      <c r="RRK681" s="319"/>
      <c r="RRL681" s="118"/>
      <c r="RRM681" s="81"/>
      <c r="RRN681" s="118"/>
      <c r="RRO681" s="283"/>
      <c r="RRP681" s="155"/>
      <c r="RRQ681" s="321" t="s">
        <v>1853</v>
      </c>
      <c r="RRR681" s="70" t="s">
        <v>1206</v>
      </c>
      <c r="RRS681" s="312" t="s">
        <v>1852</v>
      </c>
      <c r="RRT681" s="319">
        <v>7.13</v>
      </c>
      <c r="RRU681" s="319"/>
      <c r="RRV681" s="319"/>
      <c r="RRW681" s="319"/>
      <c r="RRX681" s="17"/>
      <c r="RRY681" s="144"/>
      <c r="RRZ681" s="15"/>
      <c r="RSA681" s="319"/>
      <c r="RSB681" s="118"/>
      <c r="RSC681" s="81"/>
      <c r="RSD681" s="118"/>
      <c r="RSE681" s="283"/>
      <c r="RSF681" s="155"/>
      <c r="RSG681" s="321" t="s">
        <v>1853</v>
      </c>
      <c r="RSH681" s="70" t="s">
        <v>1206</v>
      </c>
      <c r="RSI681" s="312" t="s">
        <v>1852</v>
      </c>
      <c r="RSJ681" s="319">
        <v>7.13</v>
      </c>
      <c r="RSK681" s="319"/>
      <c r="RSL681" s="319"/>
      <c r="RSM681" s="319"/>
      <c r="RSN681" s="17"/>
      <c r="RSO681" s="144"/>
      <c r="RSP681" s="15"/>
      <c r="RSQ681" s="319"/>
      <c r="RSR681" s="118"/>
      <c r="RSS681" s="81"/>
      <c r="RST681" s="118"/>
      <c r="RSU681" s="283"/>
      <c r="RSV681" s="155"/>
      <c r="RSW681" s="321" t="s">
        <v>1853</v>
      </c>
      <c r="RSX681" s="70" t="s">
        <v>1206</v>
      </c>
      <c r="RSY681" s="312" t="s">
        <v>1852</v>
      </c>
      <c r="RSZ681" s="319">
        <v>7.13</v>
      </c>
      <c r="RTA681" s="319"/>
      <c r="RTB681" s="319"/>
      <c r="RTC681" s="319"/>
      <c r="RTD681" s="17"/>
      <c r="RTE681" s="144"/>
      <c r="RTF681" s="15"/>
      <c r="RTG681" s="319"/>
      <c r="RTH681" s="118"/>
      <c r="RTI681" s="81"/>
      <c r="RTJ681" s="118"/>
      <c r="RTK681" s="283"/>
      <c r="RTL681" s="155"/>
      <c r="RTM681" s="321" t="s">
        <v>1853</v>
      </c>
      <c r="RTN681" s="70" t="s">
        <v>1206</v>
      </c>
      <c r="RTO681" s="312" t="s">
        <v>1852</v>
      </c>
      <c r="RTP681" s="319">
        <v>7.13</v>
      </c>
      <c r="RTQ681" s="319"/>
      <c r="RTR681" s="319"/>
      <c r="RTS681" s="319"/>
      <c r="RTT681" s="17"/>
      <c r="RTU681" s="144"/>
      <c r="RTV681" s="15"/>
      <c r="RTW681" s="319"/>
      <c r="RTX681" s="118"/>
      <c r="RTY681" s="81"/>
      <c r="RTZ681" s="118"/>
      <c r="RUA681" s="283"/>
      <c r="RUB681" s="155"/>
      <c r="RUC681" s="321" t="s">
        <v>1853</v>
      </c>
      <c r="RUD681" s="70" t="s">
        <v>1206</v>
      </c>
      <c r="RUE681" s="312" t="s">
        <v>1852</v>
      </c>
      <c r="RUF681" s="319">
        <v>7.13</v>
      </c>
      <c r="RUG681" s="319"/>
      <c r="RUH681" s="319"/>
      <c r="RUI681" s="319"/>
      <c r="RUJ681" s="17"/>
      <c r="RUK681" s="144"/>
      <c r="RUL681" s="15"/>
      <c r="RUM681" s="319"/>
      <c r="RUN681" s="118"/>
      <c r="RUO681" s="81"/>
      <c r="RUP681" s="118"/>
      <c r="RUQ681" s="283"/>
      <c r="RUR681" s="155"/>
      <c r="RUS681" s="321" t="s">
        <v>1853</v>
      </c>
      <c r="RUT681" s="70" t="s">
        <v>1206</v>
      </c>
      <c r="RUU681" s="312" t="s">
        <v>1852</v>
      </c>
      <c r="RUV681" s="319">
        <v>7.13</v>
      </c>
      <c r="RUW681" s="319"/>
      <c r="RUX681" s="319"/>
      <c r="RUY681" s="319"/>
      <c r="RUZ681" s="17"/>
      <c r="RVA681" s="144"/>
      <c r="RVB681" s="15"/>
      <c r="RVC681" s="319"/>
      <c r="RVD681" s="118"/>
      <c r="RVE681" s="81"/>
      <c r="RVF681" s="118"/>
      <c r="RVG681" s="283"/>
      <c r="RVH681" s="155"/>
      <c r="RVI681" s="321" t="s">
        <v>1853</v>
      </c>
      <c r="RVJ681" s="70" t="s">
        <v>1206</v>
      </c>
      <c r="RVK681" s="312" t="s">
        <v>1852</v>
      </c>
      <c r="RVL681" s="319">
        <v>7.13</v>
      </c>
      <c r="RVM681" s="319"/>
      <c r="RVN681" s="319"/>
      <c r="RVO681" s="319"/>
      <c r="RVP681" s="17"/>
      <c r="RVQ681" s="144"/>
      <c r="RVR681" s="15"/>
      <c r="RVS681" s="319"/>
      <c r="RVT681" s="118"/>
      <c r="RVU681" s="81"/>
      <c r="RVV681" s="118"/>
      <c r="RVW681" s="283"/>
      <c r="RVX681" s="155"/>
      <c r="RVY681" s="321" t="s">
        <v>1853</v>
      </c>
      <c r="RVZ681" s="70" t="s">
        <v>1206</v>
      </c>
      <c r="RWA681" s="312" t="s">
        <v>1852</v>
      </c>
      <c r="RWB681" s="319">
        <v>7.13</v>
      </c>
      <c r="RWC681" s="319"/>
      <c r="RWD681" s="319"/>
      <c r="RWE681" s="319"/>
      <c r="RWF681" s="17"/>
      <c r="RWG681" s="144"/>
      <c r="RWH681" s="15"/>
      <c r="RWI681" s="319"/>
      <c r="RWJ681" s="118"/>
      <c r="RWK681" s="81"/>
      <c r="RWL681" s="118"/>
      <c r="RWM681" s="283"/>
      <c r="RWN681" s="155"/>
      <c r="RWO681" s="321" t="s">
        <v>1853</v>
      </c>
      <c r="RWP681" s="70" t="s">
        <v>1206</v>
      </c>
      <c r="RWQ681" s="312" t="s">
        <v>1852</v>
      </c>
      <c r="RWR681" s="319">
        <v>7.13</v>
      </c>
      <c r="RWS681" s="319"/>
      <c r="RWT681" s="319"/>
      <c r="RWU681" s="319"/>
      <c r="RWV681" s="17"/>
      <c r="RWW681" s="144"/>
      <c r="RWX681" s="15"/>
      <c r="RWY681" s="319"/>
      <c r="RWZ681" s="118"/>
      <c r="RXA681" s="81"/>
      <c r="RXB681" s="118"/>
      <c r="RXC681" s="283"/>
      <c r="RXD681" s="155"/>
      <c r="RXE681" s="321" t="s">
        <v>1853</v>
      </c>
      <c r="RXF681" s="70" t="s">
        <v>1206</v>
      </c>
      <c r="RXG681" s="312" t="s">
        <v>1852</v>
      </c>
      <c r="RXH681" s="319">
        <v>7.13</v>
      </c>
      <c r="RXI681" s="319"/>
      <c r="RXJ681" s="319"/>
      <c r="RXK681" s="319"/>
      <c r="RXL681" s="17"/>
      <c r="RXM681" s="144"/>
      <c r="RXN681" s="15"/>
      <c r="RXO681" s="319"/>
      <c r="RXP681" s="118"/>
      <c r="RXQ681" s="81"/>
      <c r="RXR681" s="118"/>
      <c r="RXS681" s="283"/>
      <c r="RXT681" s="155"/>
      <c r="RXU681" s="321" t="s">
        <v>1853</v>
      </c>
      <c r="RXV681" s="70" t="s">
        <v>1206</v>
      </c>
      <c r="RXW681" s="312" t="s">
        <v>1852</v>
      </c>
      <c r="RXX681" s="319">
        <v>7.13</v>
      </c>
      <c r="RXY681" s="319"/>
      <c r="RXZ681" s="319"/>
      <c r="RYA681" s="319"/>
      <c r="RYB681" s="17"/>
      <c r="RYC681" s="144"/>
      <c r="RYD681" s="15"/>
      <c r="RYE681" s="319"/>
      <c r="RYF681" s="118"/>
      <c r="RYG681" s="81"/>
      <c r="RYH681" s="118"/>
      <c r="RYI681" s="283"/>
      <c r="RYJ681" s="155"/>
      <c r="RYK681" s="321" t="s">
        <v>1853</v>
      </c>
      <c r="RYL681" s="70" t="s">
        <v>1206</v>
      </c>
      <c r="RYM681" s="312" t="s">
        <v>1852</v>
      </c>
      <c r="RYN681" s="319">
        <v>7.13</v>
      </c>
      <c r="RYO681" s="319"/>
      <c r="RYP681" s="319"/>
      <c r="RYQ681" s="319"/>
      <c r="RYR681" s="17"/>
      <c r="RYS681" s="144"/>
      <c r="RYT681" s="15"/>
      <c r="RYU681" s="319"/>
      <c r="RYV681" s="118"/>
      <c r="RYW681" s="81"/>
      <c r="RYX681" s="118"/>
      <c r="RYY681" s="283"/>
      <c r="RYZ681" s="155"/>
      <c r="RZA681" s="321" t="s">
        <v>1853</v>
      </c>
      <c r="RZB681" s="70" t="s">
        <v>1206</v>
      </c>
      <c r="RZC681" s="312" t="s">
        <v>1852</v>
      </c>
      <c r="RZD681" s="319">
        <v>7.13</v>
      </c>
      <c r="RZE681" s="319"/>
      <c r="RZF681" s="319"/>
      <c r="RZG681" s="319"/>
      <c r="RZH681" s="17"/>
      <c r="RZI681" s="144"/>
      <c r="RZJ681" s="15"/>
      <c r="RZK681" s="319"/>
      <c r="RZL681" s="118"/>
      <c r="RZM681" s="81"/>
      <c r="RZN681" s="118"/>
      <c r="RZO681" s="283"/>
      <c r="RZP681" s="155"/>
      <c r="RZQ681" s="321" t="s">
        <v>1853</v>
      </c>
      <c r="RZR681" s="70" t="s">
        <v>1206</v>
      </c>
      <c r="RZS681" s="312" t="s">
        <v>1852</v>
      </c>
      <c r="RZT681" s="319">
        <v>7.13</v>
      </c>
      <c r="RZU681" s="319"/>
      <c r="RZV681" s="319"/>
      <c r="RZW681" s="319"/>
      <c r="RZX681" s="17"/>
      <c r="RZY681" s="144"/>
      <c r="RZZ681" s="15"/>
      <c r="SAA681" s="319"/>
      <c r="SAB681" s="118"/>
      <c r="SAC681" s="81"/>
      <c r="SAD681" s="118"/>
      <c r="SAE681" s="283"/>
      <c r="SAF681" s="155"/>
      <c r="SAG681" s="321" t="s">
        <v>1853</v>
      </c>
      <c r="SAH681" s="70" t="s">
        <v>1206</v>
      </c>
      <c r="SAI681" s="312" t="s">
        <v>1852</v>
      </c>
      <c r="SAJ681" s="319">
        <v>7.13</v>
      </c>
      <c r="SAK681" s="319"/>
      <c r="SAL681" s="319"/>
      <c r="SAM681" s="319"/>
      <c r="SAN681" s="17"/>
      <c r="SAO681" s="144"/>
      <c r="SAP681" s="15"/>
      <c r="SAQ681" s="319"/>
      <c r="SAR681" s="118"/>
      <c r="SAS681" s="81"/>
      <c r="SAT681" s="118"/>
      <c r="SAU681" s="283"/>
      <c r="SAV681" s="155"/>
      <c r="SAW681" s="321" t="s">
        <v>1853</v>
      </c>
      <c r="SAX681" s="70" t="s">
        <v>1206</v>
      </c>
      <c r="SAY681" s="312" t="s">
        <v>1852</v>
      </c>
      <c r="SAZ681" s="319">
        <v>7.13</v>
      </c>
      <c r="SBA681" s="319"/>
      <c r="SBB681" s="319"/>
      <c r="SBC681" s="319"/>
      <c r="SBD681" s="17"/>
      <c r="SBE681" s="144"/>
      <c r="SBF681" s="15"/>
      <c r="SBG681" s="319"/>
      <c r="SBH681" s="118"/>
      <c r="SBI681" s="81"/>
      <c r="SBJ681" s="118"/>
      <c r="SBK681" s="283"/>
      <c r="SBL681" s="155"/>
      <c r="SBM681" s="321" t="s">
        <v>1853</v>
      </c>
      <c r="SBN681" s="70" t="s">
        <v>1206</v>
      </c>
      <c r="SBO681" s="312" t="s">
        <v>1852</v>
      </c>
      <c r="SBP681" s="319">
        <v>7.13</v>
      </c>
      <c r="SBQ681" s="319"/>
      <c r="SBR681" s="319"/>
      <c r="SBS681" s="319"/>
      <c r="SBT681" s="17"/>
      <c r="SBU681" s="144"/>
      <c r="SBV681" s="15"/>
      <c r="SBW681" s="319"/>
      <c r="SBX681" s="118"/>
      <c r="SBY681" s="81"/>
      <c r="SBZ681" s="118"/>
      <c r="SCA681" s="283"/>
      <c r="SCB681" s="155"/>
      <c r="SCC681" s="321" t="s">
        <v>1853</v>
      </c>
      <c r="SCD681" s="70" t="s">
        <v>1206</v>
      </c>
      <c r="SCE681" s="312" t="s">
        <v>1852</v>
      </c>
      <c r="SCF681" s="319">
        <v>7.13</v>
      </c>
      <c r="SCG681" s="319"/>
      <c r="SCH681" s="319"/>
      <c r="SCI681" s="319"/>
      <c r="SCJ681" s="17"/>
      <c r="SCK681" s="144"/>
      <c r="SCL681" s="15"/>
      <c r="SCM681" s="319"/>
      <c r="SCN681" s="118"/>
      <c r="SCO681" s="81"/>
      <c r="SCP681" s="118"/>
      <c r="SCQ681" s="283"/>
      <c r="SCR681" s="155"/>
      <c r="SCS681" s="321" t="s">
        <v>1853</v>
      </c>
      <c r="SCT681" s="70" t="s">
        <v>1206</v>
      </c>
      <c r="SCU681" s="312" t="s">
        <v>1852</v>
      </c>
      <c r="SCV681" s="319">
        <v>7.13</v>
      </c>
      <c r="SCW681" s="319"/>
      <c r="SCX681" s="319"/>
      <c r="SCY681" s="319"/>
      <c r="SCZ681" s="17"/>
      <c r="SDA681" s="144"/>
      <c r="SDB681" s="15"/>
      <c r="SDC681" s="319"/>
      <c r="SDD681" s="118"/>
      <c r="SDE681" s="81"/>
      <c r="SDF681" s="118"/>
      <c r="SDG681" s="283"/>
      <c r="SDH681" s="155"/>
      <c r="SDI681" s="321" t="s">
        <v>1853</v>
      </c>
      <c r="SDJ681" s="70" t="s">
        <v>1206</v>
      </c>
      <c r="SDK681" s="312" t="s">
        <v>1852</v>
      </c>
      <c r="SDL681" s="319">
        <v>7.13</v>
      </c>
      <c r="SDM681" s="319"/>
      <c r="SDN681" s="319"/>
      <c r="SDO681" s="319"/>
      <c r="SDP681" s="17"/>
      <c r="SDQ681" s="144"/>
      <c r="SDR681" s="15"/>
      <c r="SDS681" s="319"/>
      <c r="SDT681" s="118"/>
      <c r="SDU681" s="81"/>
      <c r="SDV681" s="118"/>
      <c r="SDW681" s="283"/>
      <c r="SDX681" s="155"/>
      <c r="SDY681" s="321" t="s">
        <v>1853</v>
      </c>
      <c r="SDZ681" s="70" t="s">
        <v>1206</v>
      </c>
      <c r="SEA681" s="312" t="s">
        <v>1852</v>
      </c>
      <c r="SEB681" s="319">
        <v>7.13</v>
      </c>
      <c r="SEC681" s="319"/>
      <c r="SED681" s="319"/>
      <c r="SEE681" s="319"/>
      <c r="SEF681" s="17"/>
      <c r="SEG681" s="144"/>
      <c r="SEH681" s="15"/>
      <c r="SEI681" s="319"/>
      <c r="SEJ681" s="118"/>
      <c r="SEK681" s="81"/>
      <c r="SEL681" s="118"/>
      <c r="SEM681" s="283"/>
      <c r="SEN681" s="155"/>
      <c r="SEO681" s="321" t="s">
        <v>1853</v>
      </c>
      <c r="SEP681" s="70" t="s">
        <v>1206</v>
      </c>
      <c r="SEQ681" s="312" t="s">
        <v>1852</v>
      </c>
      <c r="SER681" s="319">
        <v>7.13</v>
      </c>
      <c r="SES681" s="319"/>
      <c r="SET681" s="319"/>
      <c r="SEU681" s="319"/>
      <c r="SEV681" s="17"/>
      <c r="SEW681" s="144"/>
      <c r="SEX681" s="15"/>
      <c r="SEY681" s="319"/>
      <c r="SEZ681" s="118"/>
      <c r="SFA681" s="81"/>
      <c r="SFB681" s="118"/>
      <c r="SFC681" s="283"/>
      <c r="SFD681" s="155"/>
      <c r="SFE681" s="321" t="s">
        <v>1853</v>
      </c>
      <c r="SFF681" s="70" t="s">
        <v>1206</v>
      </c>
      <c r="SFG681" s="312" t="s">
        <v>1852</v>
      </c>
      <c r="SFH681" s="319">
        <v>7.13</v>
      </c>
      <c r="SFI681" s="319"/>
      <c r="SFJ681" s="319"/>
      <c r="SFK681" s="319"/>
      <c r="SFL681" s="17"/>
      <c r="SFM681" s="144"/>
      <c r="SFN681" s="15"/>
      <c r="SFO681" s="319"/>
      <c r="SFP681" s="118"/>
      <c r="SFQ681" s="81"/>
      <c r="SFR681" s="118"/>
      <c r="SFS681" s="283"/>
      <c r="SFT681" s="155"/>
      <c r="SFU681" s="321" t="s">
        <v>1853</v>
      </c>
      <c r="SFV681" s="70" t="s">
        <v>1206</v>
      </c>
      <c r="SFW681" s="312" t="s">
        <v>1852</v>
      </c>
      <c r="SFX681" s="319">
        <v>7.13</v>
      </c>
      <c r="SFY681" s="319"/>
      <c r="SFZ681" s="319"/>
      <c r="SGA681" s="319"/>
      <c r="SGB681" s="17"/>
      <c r="SGC681" s="144"/>
      <c r="SGD681" s="15"/>
      <c r="SGE681" s="319"/>
      <c r="SGF681" s="118"/>
      <c r="SGG681" s="81"/>
      <c r="SGH681" s="118"/>
      <c r="SGI681" s="283"/>
      <c r="SGJ681" s="155"/>
      <c r="SGK681" s="321" t="s">
        <v>1853</v>
      </c>
      <c r="SGL681" s="70" t="s">
        <v>1206</v>
      </c>
      <c r="SGM681" s="312" t="s">
        <v>1852</v>
      </c>
      <c r="SGN681" s="319">
        <v>7.13</v>
      </c>
      <c r="SGO681" s="319"/>
      <c r="SGP681" s="319"/>
      <c r="SGQ681" s="319"/>
      <c r="SGR681" s="17"/>
      <c r="SGS681" s="144"/>
      <c r="SGT681" s="15"/>
      <c r="SGU681" s="319"/>
      <c r="SGV681" s="118"/>
      <c r="SGW681" s="81"/>
      <c r="SGX681" s="118"/>
      <c r="SGY681" s="283"/>
      <c r="SGZ681" s="155"/>
      <c r="SHA681" s="321" t="s">
        <v>1853</v>
      </c>
      <c r="SHB681" s="70" t="s">
        <v>1206</v>
      </c>
      <c r="SHC681" s="312" t="s">
        <v>1852</v>
      </c>
      <c r="SHD681" s="319">
        <v>7.13</v>
      </c>
      <c r="SHE681" s="319"/>
      <c r="SHF681" s="319"/>
      <c r="SHG681" s="319"/>
      <c r="SHH681" s="17"/>
      <c r="SHI681" s="144"/>
      <c r="SHJ681" s="15"/>
      <c r="SHK681" s="319"/>
      <c r="SHL681" s="118"/>
      <c r="SHM681" s="81"/>
      <c r="SHN681" s="118"/>
      <c r="SHO681" s="283"/>
      <c r="SHP681" s="155"/>
      <c r="SHQ681" s="321" t="s">
        <v>1853</v>
      </c>
      <c r="SHR681" s="70" t="s">
        <v>1206</v>
      </c>
      <c r="SHS681" s="312" t="s">
        <v>1852</v>
      </c>
      <c r="SHT681" s="319">
        <v>7.13</v>
      </c>
      <c r="SHU681" s="319"/>
      <c r="SHV681" s="319"/>
      <c r="SHW681" s="319"/>
      <c r="SHX681" s="17"/>
      <c r="SHY681" s="144"/>
      <c r="SHZ681" s="15"/>
      <c r="SIA681" s="319"/>
      <c r="SIB681" s="118"/>
      <c r="SIC681" s="81"/>
      <c r="SID681" s="118"/>
      <c r="SIE681" s="283"/>
      <c r="SIF681" s="155"/>
      <c r="SIG681" s="321" t="s">
        <v>1853</v>
      </c>
      <c r="SIH681" s="70" t="s">
        <v>1206</v>
      </c>
      <c r="SII681" s="312" t="s">
        <v>1852</v>
      </c>
      <c r="SIJ681" s="319">
        <v>7.13</v>
      </c>
      <c r="SIK681" s="319"/>
      <c r="SIL681" s="319"/>
      <c r="SIM681" s="319"/>
      <c r="SIN681" s="17"/>
      <c r="SIO681" s="144"/>
      <c r="SIP681" s="15"/>
      <c r="SIQ681" s="319"/>
      <c r="SIR681" s="118"/>
      <c r="SIS681" s="81"/>
      <c r="SIT681" s="118"/>
      <c r="SIU681" s="283"/>
      <c r="SIV681" s="155"/>
      <c r="SIW681" s="321" t="s">
        <v>1853</v>
      </c>
      <c r="SIX681" s="70" t="s">
        <v>1206</v>
      </c>
      <c r="SIY681" s="312" t="s">
        <v>1852</v>
      </c>
      <c r="SIZ681" s="319">
        <v>7.13</v>
      </c>
      <c r="SJA681" s="319"/>
      <c r="SJB681" s="319"/>
      <c r="SJC681" s="319"/>
      <c r="SJD681" s="17"/>
      <c r="SJE681" s="144"/>
      <c r="SJF681" s="15"/>
      <c r="SJG681" s="319"/>
      <c r="SJH681" s="118"/>
      <c r="SJI681" s="81"/>
      <c r="SJJ681" s="118"/>
      <c r="SJK681" s="283"/>
      <c r="SJL681" s="155"/>
      <c r="SJM681" s="321" t="s">
        <v>1853</v>
      </c>
      <c r="SJN681" s="70" t="s">
        <v>1206</v>
      </c>
      <c r="SJO681" s="312" t="s">
        <v>1852</v>
      </c>
      <c r="SJP681" s="319">
        <v>7.13</v>
      </c>
      <c r="SJQ681" s="319"/>
      <c r="SJR681" s="319"/>
      <c r="SJS681" s="319"/>
      <c r="SJT681" s="17"/>
      <c r="SJU681" s="144"/>
      <c r="SJV681" s="15"/>
      <c r="SJW681" s="319"/>
      <c r="SJX681" s="118"/>
      <c r="SJY681" s="81"/>
      <c r="SJZ681" s="118"/>
      <c r="SKA681" s="283"/>
      <c r="SKB681" s="155"/>
      <c r="SKC681" s="321" t="s">
        <v>1853</v>
      </c>
      <c r="SKD681" s="70" t="s">
        <v>1206</v>
      </c>
      <c r="SKE681" s="312" t="s">
        <v>1852</v>
      </c>
      <c r="SKF681" s="319">
        <v>7.13</v>
      </c>
      <c r="SKG681" s="319"/>
      <c r="SKH681" s="319"/>
      <c r="SKI681" s="319"/>
      <c r="SKJ681" s="17"/>
      <c r="SKK681" s="144"/>
      <c r="SKL681" s="15"/>
      <c r="SKM681" s="319"/>
      <c r="SKN681" s="118"/>
      <c r="SKO681" s="81"/>
      <c r="SKP681" s="118"/>
      <c r="SKQ681" s="283"/>
      <c r="SKR681" s="155"/>
      <c r="SKS681" s="321" t="s">
        <v>1853</v>
      </c>
      <c r="SKT681" s="70" t="s">
        <v>1206</v>
      </c>
      <c r="SKU681" s="312" t="s">
        <v>1852</v>
      </c>
      <c r="SKV681" s="319">
        <v>7.13</v>
      </c>
      <c r="SKW681" s="319"/>
      <c r="SKX681" s="319"/>
      <c r="SKY681" s="319"/>
      <c r="SKZ681" s="17"/>
      <c r="SLA681" s="144"/>
      <c r="SLB681" s="15"/>
      <c r="SLC681" s="319"/>
      <c r="SLD681" s="118"/>
      <c r="SLE681" s="81"/>
      <c r="SLF681" s="118"/>
      <c r="SLG681" s="283"/>
      <c r="SLH681" s="155"/>
      <c r="SLI681" s="321" t="s">
        <v>1853</v>
      </c>
      <c r="SLJ681" s="70" t="s">
        <v>1206</v>
      </c>
      <c r="SLK681" s="312" t="s">
        <v>1852</v>
      </c>
      <c r="SLL681" s="319">
        <v>7.13</v>
      </c>
      <c r="SLM681" s="319"/>
      <c r="SLN681" s="319"/>
      <c r="SLO681" s="319"/>
      <c r="SLP681" s="17"/>
      <c r="SLQ681" s="144"/>
      <c r="SLR681" s="15"/>
      <c r="SLS681" s="319"/>
      <c r="SLT681" s="118"/>
      <c r="SLU681" s="81"/>
      <c r="SLV681" s="118"/>
      <c r="SLW681" s="283"/>
      <c r="SLX681" s="155"/>
      <c r="SLY681" s="321" t="s">
        <v>1853</v>
      </c>
      <c r="SLZ681" s="70" t="s">
        <v>1206</v>
      </c>
      <c r="SMA681" s="312" t="s">
        <v>1852</v>
      </c>
      <c r="SMB681" s="319">
        <v>7.13</v>
      </c>
      <c r="SMC681" s="319"/>
      <c r="SMD681" s="319"/>
      <c r="SME681" s="319"/>
      <c r="SMF681" s="17"/>
      <c r="SMG681" s="144"/>
      <c r="SMH681" s="15"/>
      <c r="SMI681" s="319"/>
      <c r="SMJ681" s="118"/>
      <c r="SMK681" s="81"/>
      <c r="SML681" s="118"/>
      <c r="SMM681" s="283"/>
      <c r="SMN681" s="155"/>
      <c r="SMO681" s="321" t="s">
        <v>1853</v>
      </c>
      <c r="SMP681" s="70" t="s">
        <v>1206</v>
      </c>
      <c r="SMQ681" s="312" t="s">
        <v>1852</v>
      </c>
      <c r="SMR681" s="319">
        <v>7.13</v>
      </c>
      <c r="SMS681" s="319"/>
      <c r="SMT681" s="319"/>
      <c r="SMU681" s="319"/>
      <c r="SMV681" s="17"/>
      <c r="SMW681" s="144"/>
      <c r="SMX681" s="15"/>
      <c r="SMY681" s="319"/>
      <c r="SMZ681" s="118"/>
      <c r="SNA681" s="81"/>
      <c r="SNB681" s="118"/>
      <c r="SNC681" s="283"/>
      <c r="SND681" s="155"/>
      <c r="SNE681" s="321" t="s">
        <v>1853</v>
      </c>
      <c r="SNF681" s="70" t="s">
        <v>1206</v>
      </c>
      <c r="SNG681" s="312" t="s">
        <v>1852</v>
      </c>
      <c r="SNH681" s="319">
        <v>7.13</v>
      </c>
      <c r="SNI681" s="319"/>
      <c r="SNJ681" s="319"/>
      <c r="SNK681" s="319"/>
      <c r="SNL681" s="17"/>
      <c r="SNM681" s="144"/>
      <c r="SNN681" s="15"/>
      <c r="SNO681" s="319"/>
      <c r="SNP681" s="118"/>
      <c r="SNQ681" s="81"/>
      <c r="SNR681" s="118"/>
      <c r="SNS681" s="283"/>
      <c r="SNT681" s="155"/>
      <c r="SNU681" s="321" t="s">
        <v>1853</v>
      </c>
      <c r="SNV681" s="70" t="s">
        <v>1206</v>
      </c>
      <c r="SNW681" s="312" t="s">
        <v>1852</v>
      </c>
      <c r="SNX681" s="319">
        <v>7.13</v>
      </c>
      <c r="SNY681" s="319"/>
      <c r="SNZ681" s="319"/>
      <c r="SOA681" s="319"/>
      <c r="SOB681" s="17"/>
      <c r="SOC681" s="144"/>
      <c r="SOD681" s="15"/>
      <c r="SOE681" s="319"/>
      <c r="SOF681" s="118"/>
      <c r="SOG681" s="81"/>
      <c r="SOH681" s="118"/>
      <c r="SOI681" s="283"/>
      <c r="SOJ681" s="155"/>
      <c r="SOK681" s="321" t="s">
        <v>1853</v>
      </c>
      <c r="SOL681" s="70" t="s">
        <v>1206</v>
      </c>
      <c r="SOM681" s="312" t="s">
        <v>1852</v>
      </c>
      <c r="SON681" s="319">
        <v>7.13</v>
      </c>
      <c r="SOO681" s="319"/>
      <c r="SOP681" s="319"/>
      <c r="SOQ681" s="319"/>
      <c r="SOR681" s="17"/>
      <c r="SOS681" s="144"/>
      <c r="SOT681" s="15"/>
      <c r="SOU681" s="319"/>
      <c r="SOV681" s="118"/>
      <c r="SOW681" s="81"/>
      <c r="SOX681" s="118"/>
      <c r="SOY681" s="283"/>
      <c r="SOZ681" s="155"/>
      <c r="SPA681" s="321" t="s">
        <v>1853</v>
      </c>
      <c r="SPB681" s="70" t="s">
        <v>1206</v>
      </c>
      <c r="SPC681" s="312" t="s">
        <v>1852</v>
      </c>
      <c r="SPD681" s="319">
        <v>7.13</v>
      </c>
      <c r="SPE681" s="319"/>
      <c r="SPF681" s="319"/>
      <c r="SPG681" s="319"/>
      <c r="SPH681" s="17"/>
      <c r="SPI681" s="144"/>
      <c r="SPJ681" s="15"/>
      <c r="SPK681" s="319"/>
      <c r="SPL681" s="118"/>
      <c r="SPM681" s="81"/>
      <c r="SPN681" s="118"/>
      <c r="SPO681" s="283"/>
      <c r="SPP681" s="155"/>
      <c r="SPQ681" s="321" t="s">
        <v>1853</v>
      </c>
      <c r="SPR681" s="70" t="s">
        <v>1206</v>
      </c>
      <c r="SPS681" s="312" t="s">
        <v>1852</v>
      </c>
      <c r="SPT681" s="319">
        <v>7.13</v>
      </c>
      <c r="SPU681" s="319"/>
      <c r="SPV681" s="319"/>
      <c r="SPW681" s="319"/>
      <c r="SPX681" s="17"/>
      <c r="SPY681" s="144"/>
      <c r="SPZ681" s="15"/>
      <c r="SQA681" s="319"/>
      <c r="SQB681" s="118"/>
      <c r="SQC681" s="81"/>
      <c r="SQD681" s="118"/>
      <c r="SQE681" s="283"/>
      <c r="SQF681" s="155"/>
      <c r="SQG681" s="321" t="s">
        <v>1853</v>
      </c>
      <c r="SQH681" s="70" t="s">
        <v>1206</v>
      </c>
      <c r="SQI681" s="312" t="s">
        <v>1852</v>
      </c>
      <c r="SQJ681" s="319">
        <v>7.13</v>
      </c>
      <c r="SQK681" s="319"/>
      <c r="SQL681" s="319"/>
      <c r="SQM681" s="319"/>
      <c r="SQN681" s="17"/>
      <c r="SQO681" s="144"/>
      <c r="SQP681" s="15"/>
      <c r="SQQ681" s="319"/>
      <c r="SQR681" s="118"/>
      <c r="SQS681" s="81"/>
      <c r="SQT681" s="118"/>
      <c r="SQU681" s="283"/>
      <c r="SQV681" s="155"/>
      <c r="SQW681" s="321" t="s">
        <v>1853</v>
      </c>
      <c r="SQX681" s="70" t="s">
        <v>1206</v>
      </c>
      <c r="SQY681" s="312" t="s">
        <v>1852</v>
      </c>
      <c r="SQZ681" s="319">
        <v>7.13</v>
      </c>
      <c r="SRA681" s="319"/>
      <c r="SRB681" s="319"/>
      <c r="SRC681" s="319"/>
      <c r="SRD681" s="17"/>
      <c r="SRE681" s="144"/>
      <c r="SRF681" s="15"/>
      <c r="SRG681" s="319"/>
      <c r="SRH681" s="118"/>
      <c r="SRI681" s="81"/>
      <c r="SRJ681" s="118"/>
      <c r="SRK681" s="283"/>
      <c r="SRL681" s="155"/>
      <c r="SRM681" s="321" t="s">
        <v>1853</v>
      </c>
      <c r="SRN681" s="70" t="s">
        <v>1206</v>
      </c>
      <c r="SRO681" s="312" t="s">
        <v>1852</v>
      </c>
      <c r="SRP681" s="319">
        <v>7.13</v>
      </c>
      <c r="SRQ681" s="319"/>
      <c r="SRR681" s="319"/>
      <c r="SRS681" s="319"/>
      <c r="SRT681" s="17"/>
      <c r="SRU681" s="144"/>
      <c r="SRV681" s="15"/>
      <c r="SRW681" s="319"/>
      <c r="SRX681" s="118"/>
      <c r="SRY681" s="81"/>
      <c r="SRZ681" s="118"/>
      <c r="SSA681" s="283"/>
      <c r="SSB681" s="155"/>
      <c r="SSC681" s="321" t="s">
        <v>1853</v>
      </c>
      <c r="SSD681" s="70" t="s">
        <v>1206</v>
      </c>
      <c r="SSE681" s="312" t="s">
        <v>1852</v>
      </c>
      <c r="SSF681" s="319">
        <v>7.13</v>
      </c>
      <c r="SSG681" s="319"/>
      <c r="SSH681" s="319"/>
      <c r="SSI681" s="319"/>
      <c r="SSJ681" s="17"/>
      <c r="SSK681" s="144"/>
      <c r="SSL681" s="15"/>
      <c r="SSM681" s="319"/>
      <c r="SSN681" s="118"/>
      <c r="SSO681" s="81"/>
      <c r="SSP681" s="118"/>
      <c r="SSQ681" s="283"/>
      <c r="SSR681" s="155"/>
      <c r="SSS681" s="321" t="s">
        <v>1853</v>
      </c>
      <c r="SST681" s="70" t="s">
        <v>1206</v>
      </c>
      <c r="SSU681" s="312" t="s">
        <v>1852</v>
      </c>
      <c r="SSV681" s="319">
        <v>7.13</v>
      </c>
      <c r="SSW681" s="319"/>
      <c r="SSX681" s="319"/>
      <c r="SSY681" s="319"/>
      <c r="SSZ681" s="17"/>
      <c r="STA681" s="144"/>
      <c r="STB681" s="15"/>
      <c r="STC681" s="319"/>
      <c r="STD681" s="118"/>
      <c r="STE681" s="81"/>
      <c r="STF681" s="118"/>
      <c r="STG681" s="283"/>
      <c r="STH681" s="155"/>
      <c r="STI681" s="321" t="s">
        <v>1853</v>
      </c>
      <c r="STJ681" s="70" t="s">
        <v>1206</v>
      </c>
      <c r="STK681" s="312" t="s">
        <v>1852</v>
      </c>
      <c r="STL681" s="319">
        <v>7.13</v>
      </c>
      <c r="STM681" s="319"/>
      <c r="STN681" s="319"/>
      <c r="STO681" s="319"/>
      <c r="STP681" s="17"/>
      <c r="STQ681" s="144"/>
      <c r="STR681" s="15"/>
      <c r="STS681" s="319"/>
      <c r="STT681" s="118"/>
      <c r="STU681" s="81"/>
      <c r="STV681" s="118"/>
      <c r="STW681" s="283"/>
      <c r="STX681" s="155"/>
      <c r="STY681" s="321" t="s">
        <v>1853</v>
      </c>
      <c r="STZ681" s="70" t="s">
        <v>1206</v>
      </c>
      <c r="SUA681" s="312" t="s">
        <v>1852</v>
      </c>
      <c r="SUB681" s="319">
        <v>7.13</v>
      </c>
      <c r="SUC681" s="319"/>
      <c r="SUD681" s="319"/>
      <c r="SUE681" s="319"/>
      <c r="SUF681" s="17"/>
      <c r="SUG681" s="144"/>
      <c r="SUH681" s="15"/>
      <c r="SUI681" s="319"/>
      <c r="SUJ681" s="118"/>
      <c r="SUK681" s="81"/>
      <c r="SUL681" s="118"/>
      <c r="SUM681" s="283"/>
      <c r="SUN681" s="155"/>
      <c r="SUO681" s="321" t="s">
        <v>1853</v>
      </c>
      <c r="SUP681" s="70" t="s">
        <v>1206</v>
      </c>
      <c r="SUQ681" s="312" t="s">
        <v>1852</v>
      </c>
      <c r="SUR681" s="319">
        <v>7.13</v>
      </c>
      <c r="SUS681" s="319"/>
      <c r="SUT681" s="319"/>
      <c r="SUU681" s="319"/>
      <c r="SUV681" s="17"/>
      <c r="SUW681" s="144"/>
      <c r="SUX681" s="15"/>
      <c r="SUY681" s="319"/>
      <c r="SUZ681" s="118"/>
      <c r="SVA681" s="81"/>
      <c r="SVB681" s="118"/>
      <c r="SVC681" s="283"/>
      <c r="SVD681" s="155"/>
      <c r="SVE681" s="321" t="s">
        <v>1853</v>
      </c>
      <c r="SVF681" s="70" t="s">
        <v>1206</v>
      </c>
      <c r="SVG681" s="312" t="s">
        <v>1852</v>
      </c>
      <c r="SVH681" s="319">
        <v>7.13</v>
      </c>
      <c r="SVI681" s="319"/>
      <c r="SVJ681" s="319"/>
      <c r="SVK681" s="319"/>
      <c r="SVL681" s="17"/>
      <c r="SVM681" s="144"/>
      <c r="SVN681" s="15"/>
      <c r="SVO681" s="319"/>
      <c r="SVP681" s="118"/>
      <c r="SVQ681" s="81"/>
      <c r="SVR681" s="118"/>
      <c r="SVS681" s="283"/>
      <c r="SVT681" s="155"/>
      <c r="SVU681" s="321" t="s">
        <v>1853</v>
      </c>
      <c r="SVV681" s="70" t="s">
        <v>1206</v>
      </c>
      <c r="SVW681" s="312" t="s">
        <v>1852</v>
      </c>
      <c r="SVX681" s="319">
        <v>7.13</v>
      </c>
      <c r="SVY681" s="319"/>
      <c r="SVZ681" s="319"/>
      <c r="SWA681" s="319"/>
      <c r="SWB681" s="17"/>
      <c r="SWC681" s="144"/>
      <c r="SWD681" s="15"/>
      <c r="SWE681" s="319"/>
      <c r="SWF681" s="118"/>
      <c r="SWG681" s="81"/>
      <c r="SWH681" s="118"/>
      <c r="SWI681" s="283"/>
      <c r="SWJ681" s="155"/>
      <c r="SWK681" s="321" t="s">
        <v>1853</v>
      </c>
      <c r="SWL681" s="70" t="s">
        <v>1206</v>
      </c>
      <c r="SWM681" s="312" t="s">
        <v>1852</v>
      </c>
      <c r="SWN681" s="319">
        <v>7.13</v>
      </c>
      <c r="SWO681" s="319"/>
      <c r="SWP681" s="319"/>
      <c r="SWQ681" s="319"/>
      <c r="SWR681" s="17"/>
      <c r="SWS681" s="144"/>
      <c r="SWT681" s="15"/>
      <c r="SWU681" s="319"/>
      <c r="SWV681" s="118"/>
      <c r="SWW681" s="81"/>
      <c r="SWX681" s="118"/>
      <c r="SWY681" s="283"/>
      <c r="SWZ681" s="155"/>
      <c r="SXA681" s="321" t="s">
        <v>1853</v>
      </c>
      <c r="SXB681" s="70" t="s">
        <v>1206</v>
      </c>
      <c r="SXC681" s="312" t="s">
        <v>1852</v>
      </c>
      <c r="SXD681" s="319">
        <v>7.13</v>
      </c>
      <c r="SXE681" s="319"/>
      <c r="SXF681" s="319"/>
      <c r="SXG681" s="319"/>
      <c r="SXH681" s="17"/>
      <c r="SXI681" s="144"/>
      <c r="SXJ681" s="15"/>
      <c r="SXK681" s="319"/>
      <c r="SXL681" s="118"/>
      <c r="SXM681" s="81"/>
      <c r="SXN681" s="118"/>
      <c r="SXO681" s="283"/>
      <c r="SXP681" s="155"/>
      <c r="SXQ681" s="321" t="s">
        <v>1853</v>
      </c>
      <c r="SXR681" s="70" t="s">
        <v>1206</v>
      </c>
      <c r="SXS681" s="312" t="s">
        <v>1852</v>
      </c>
      <c r="SXT681" s="319">
        <v>7.13</v>
      </c>
      <c r="SXU681" s="319"/>
      <c r="SXV681" s="319"/>
      <c r="SXW681" s="319"/>
      <c r="SXX681" s="17"/>
      <c r="SXY681" s="144"/>
      <c r="SXZ681" s="15"/>
      <c r="SYA681" s="319"/>
      <c r="SYB681" s="118"/>
      <c r="SYC681" s="81"/>
      <c r="SYD681" s="118"/>
      <c r="SYE681" s="283"/>
      <c r="SYF681" s="155"/>
      <c r="SYG681" s="321" t="s">
        <v>1853</v>
      </c>
      <c r="SYH681" s="70" t="s">
        <v>1206</v>
      </c>
      <c r="SYI681" s="312" t="s">
        <v>1852</v>
      </c>
      <c r="SYJ681" s="319">
        <v>7.13</v>
      </c>
      <c r="SYK681" s="319"/>
      <c r="SYL681" s="319"/>
      <c r="SYM681" s="319"/>
      <c r="SYN681" s="17"/>
      <c r="SYO681" s="144"/>
      <c r="SYP681" s="15"/>
      <c r="SYQ681" s="319"/>
      <c r="SYR681" s="118"/>
      <c r="SYS681" s="81"/>
      <c r="SYT681" s="118"/>
      <c r="SYU681" s="283"/>
      <c r="SYV681" s="155"/>
      <c r="SYW681" s="321" t="s">
        <v>1853</v>
      </c>
      <c r="SYX681" s="70" t="s">
        <v>1206</v>
      </c>
      <c r="SYY681" s="312" t="s">
        <v>1852</v>
      </c>
      <c r="SYZ681" s="319">
        <v>7.13</v>
      </c>
      <c r="SZA681" s="319"/>
      <c r="SZB681" s="319"/>
      <c r="SZC681" s="319"/>
      <c r="SZD681" s="17"/>
      <c r="SZE681" s="144"/>
      <c r="SZF681" s="15"/>
      <c r="SZG681" s="319"/>
      <c r="SZH681" s="118"/>
      <c r="SZI681" s="81"/>
      <c r="SZJ681" s="118"/>
      <c r="SZK681" s="283"/>
      <c r="SZL681" s="155"/>
      <c r="SZM681" s="321" t="s">
        <v>1853</v>
      </c>
      <c r="SZN681" s="70" t="s">
        <v>1206</v>
      </c>
      <c r="SZO681" s="312" t="s">
        <v>1852</v>
      </c>
      <c r="SZP681" s="319">
        <v>7.13</v>
      </c>
      <c r="SZQ681" s="319"/>
      <c r="SZR681" s="319"/>
      <c r="SZS681" s="319"/>
      <c r="SZT681" s="17"/>
      <c r="SZU681" s="144"/>
      <c r="SZV681" s="15"/>
      <c r="SZW681" s="319"/>
      <c r="SZX681" s="118"/>
      <c r="SZY681" s="81"/>
      <c r="SZZ681" s="118"/>
      <c r="TAA681" s="283"/>
      <c r="TAB681" s="155"/>
      <c r="TAC681" s="321" t="s">
        <v>1853</v>
      </c>
      <c r="TAD681" s="70" t="s">
        <v>1206</v>
      </c>
      <c r="TAE681" s="312" t="s">
        <v>1852</v>
      </c>
      <c r="TAF681" s="319">
        <v>7.13</v>
      </c>
      <c r="TAG681" s="319"/>
      <c r="TAH681" s="319"/>
      <c r="TAI681" s="319"/>
      <c r="TAJ681" s="17"/>
      <c r="TAK681" s="144"/>
      <c r="TAL681" s="15"/>
      <c r="TAM681" s="319"/>
      <c r="TAN681" s="118"/>
      <c r="TAO681" s="81"/>
      <c r="TAP681" s="118"/>
      <c r="TAQ681" s="283"/>
      <c r="TAR681" s="155"/>
      <c r="TAS681" s="321" t="s">
        <v>1853</v>
      </c>
      <c r="TAT681" s="70" t="s">
        <v>1206</v>
      </c>
      <c r="TAU681" s="312" t="s">
        <v>1852</v>
      </c>
      <c r="TAV681" s="319">
        <v>7.13</v>
      </c>
      <c r="TAW681" s="319"/>
      <c r="TAX681" s="319"/>
      <c r="TAY681" s="319"/>
      <c r="TAZ681" s="17"/>
      <c r="TBA681" s="144"/>
      <c r="TBB681" s="15"/>
      <c r="TBC681" s="319"/>
      <c r="TBD681" s="118"/>
      <c r="TBE681" s="81"/>
      <c r="TBF681" s="118"/>
      <c r="TBG681" s="283"/>
      <c r="TBH681" s="155"/>
      <c r="TBI681" s="321" t="s">
        <v>1853</v>
      </c>
      <c r="TBJ681" s="70" t="s">
        <v>1206</v>
      </c>
      <c r="TBK681" s="312" t="s">
        <v>1852</v>
      </c>
      <c r="TBL681" s="319">
        <v>7.13</v>
      </c>
      <c r="TBM681" s="319"/>
      <c r="TBN681" s="319"/>
      <c r="TBO681" s="319"/>
      <c r="TBP681" s="17"/>
      <c r="TBQ681" s="144"/>
      <c r="TBR681" s="15"/>
      <c r="TBS681" s="319"/>
      <c r="TBT681" s="118"/>
      <c r="TBU681" s="81"/>
      <c r="TBV681" s="118"/>
      <c r="TBW681" s="283"/>
      <c r="TBX681" s="155"/>
      <c r="TBY681" s="321" t="s">
        <v>1853</v>
      </c>
      <c r="TBZ681" s="70" t="s">
        <v>1206</v>
      </c>
      <c r="TCA681" s="312" t="s">
        <v>1852</v>
      </c>
      <c r="TCB681" s="319">
        <v>7.13</v>
      </c>
      <c r="TCC681" s="319"/>
      <c r="TCD681" s="319"/>
      <c r="TCE681" s="319"/>
      <c r="TCF681" s="17"/>
      <c r="TCG681" s="144"/>
      <c r="TCH681" s="15"/>
      <c r="TCI681" s="319"/>
      <c r="TCJ681" s="118"/>
      <c r="TCK681" s="81"/>
      <c r="TCL681" s="118"/>
      <c r="TCM681" s="283"/>
      <c r="TCN681" s="155"/>
      <c r="TCO681" s="321" t="s">
        <v>1853</v>
      </c>
      <c r="TCP681" s="70" t="s">
        <v>1206</v>
      </c>
      <c r="TCQ681" s="312" t="s">
        <v>1852</v>
      </c>
      <c r="TCR681" s="319">
        <v>7.13</v>
      </c>
      <c r="TCS681" s="319"/>
      <c r="TCT681" s="319"/>
      <c r="TCU681" s="319"/>
      <c r="TCV681" s="17"/>
      <c r="TCW681" s="144"/>
      <c r="TCX681" s="15"/>
      <c r="TCY681" s="319"/>
      <c r="TCZ681" s="118"/>
      <c r="TDA681" s="81"/>
      <c r="TDB681" s="118"/>
      <c r="TDC681" s="283"/>
      <c r="TDD681" s="155"/>
      <c r="TDE681" s="321" t="s">
        <v>1853</v>
      </c>
      <c r="TDF681" s="70" t="s">
        <v>1206</v>
      </c>
      <c r="TDG681" s="312" t="s">
        <v>1852</v>
      </c>
      <c r="TDH681" s="319">
        <v>7.13</v>
      </c>
      <c r="TDI681" s="319"/>
      <c r="TDJ681" s="319"/>
      <c r="TDK681" s="319"/>
      <c r="TDL681" s="17"/>
      <c r="TDM681" s="144"/>
      <c r="TDN681" s="15"/>
      <c r="TDO681" s="319"/>
      <c r="TDP681" s="118"/>
      <c r="TDQ681" s="81"/>
      <c r="TDR681" s="118"/>
      <c r="TDS681" s="283"/>
      <c r="TDT681" s="155"/>
      <c r="TDU681" s="321" t="s">
        <v>1853</v>
      </c>
      <c r="TDV681" s="70" t="s">
        <v>1206</v>
      </c>
      <c r="TDW681" s="312" t="s">
        <v>1852</v>
      </c>
      <c r="TDX681" s="319">
        <v>7.13</v>
      </c>
      <c r="TDY681" s="319"/>
      <c r="TDZ681" s="319"/>
      <c r="TEA681" s="319"/>
      <c r="TEB681" s="17"/>
      <c r="TEC681" s="144"/>
      <c r="TED681" s="15"/>
      <c r="TEE681" s="319"/>
      <c r="TEF681" s="118"/>
      <c r="TEG681" s="81"/>
      <c r="TEH681" s="118"/>
      <c r="TEI681" s="283"/>
      <c r="TEJ681" s="155"/>
      <c r="TEK681" s="321" t="s">
        <v>1853</v>
      </c>
      <c r="TEL681" s="70" t="s">
        <v>1206</v>
      </c>
      <c r="TEM681" s="312" t="s">
        <v>1852</v>
      </c>
      <c r="TEN681" s="319">
        <v>7.13</v>
      </c>
      <c r="TEO681" s="319"/>
      <c r="TEP681" s="319"/>
      <c r="TEQ681" s="319"/>
      <c r="TER681" s="17"/>
      <c r="TES681" s="144"/>
      <c r="TET681" s="15"/>
      <c r="TEU681" s="319"/>
      <c r="TEV681" s="118"/>
      <c r="TEW681" s="81"/>
      <c r="TEX681" s="118"/>
      <c r="TEY681" s="283"/>
      <c r="TEZ681" s="155"/>
      <c r="TFA681" s="321" t="s">
        <v>1853</v>
      </c>
      <c r="TFB681" s="70" t="s">
        <v>1206</v>
      </c>
      <c r="TFC681" s="312" t="s">
        <v>1852</v>
      </c>
      <c r="TFD681" s="319">
        <v>7.13</v>
      </c>
      <c r="TFE681" s="319"/>
      <c r="TFF681" s="319"/>
      <c r="TFG681" s="319"/>
      <c r="TFH681" s="17"/>
      <c r="TFI681" s="144"/>
      <c r="TFJ681" s="15"/>
      <c r="TFK681" s="319"/>
      <c r="TFL681" s="118"/>
      <c r="TFM681" s="81"/>
      <c r="TFN681" s="118"/>
      <c r="TFO681" s="283"/>
      <c r="TFP681" s="155"/>
      <c r="TFQ681" s="321" t="s">
        <v>1853</v>
      </c>
      <c r="TFR681" s="70" t="s">
        <v>1206</v>
      </c>
      <c r="TFS681" s="312" t="s">
        <v>1852</v>
      </c>
      <c r="TFT681" s="319">
        <v>7.13</v>
      </c>
      <c r="TFU681" s="319"/>
      <c r="TFV681" s="319"/>
      <c r="TFW681" s="319"/>
      <c r="TFX681" s="17"/>
      <c r="TFY681" s="144"/>
      <c r="TFZ681" s="15"/>
      <c r="TGA681" s="319"/>
      <c r="TGB681" s="118"/>
      <c r="TGC681" s="81"/>
      <c r="TGD681" s="118"/>
      <c r="TGE681" s="283"/>
      <c r="TGF681" s="155"/>
      <c r="TGG681" s="321" t="s">
        <v>1853</v>
      </c>
      <c r="TGH681" s="70" t="s">
        <v>1206</v>
      </c>
      <c r="TGI681" s="312" t="s">
        <v>1852</v>
      </c>
      <c r="TGJ681" s="319">
        <v>7.13</v>
      </c>
      <c r="TGK681" s="319"/>
      <c r="TGL681" s="319"/>
      <c r="TGM681" s="319"/>
      <c r="TGN681" s="17"/>
      <c r="TGO681" s="144"/>
      <c r="TGP681" s="15"/>
      <c r="TGQ681" s="319"/>
      <c r="TGR681" s="118"/>
      <c r="TGS681" s="81"/>
      <c r="TGT681" s="118"/>
      <c r="TGU681" s="283"/>
      <c r="TGV681" s="155"/>
      <c r="TGW681" s="321" t="s">
        <v>1853</v>
      </c>
      <c r="TGX681" s="70" t="s">
        <v>1206</v>
      </c>
      <c r="TGY681" s="312" t="s">
        <v>1852</v>
      </c>
      <c r="TGZ681" s="319">
        <v>7.13</v>
      </c>
      <c r="THA681" s="319"/>
      <c r="THB681" s="319"/>
      <c r="THC681" s="319"/>
      <c r="THD681" s="17"/>
      <c r="THE681" s="144"/>
      <c r="THF681" s="15"/>
      <c r="THG681" s="319"/>
      <c r="THH681" s="118"/>
      <c r="THI681" s="81"/>
      <c r="THJ681" s="118"/>
      <c r="THK681" s="283"/>
      <c r="THL681" s="155"/>
      <c r="THM681" s="321" t="s">
        <v>1853</v>
      </c>
      <c r="THN681" s="70" t="s">
        <v>1206</v>
      </c>
      <c r="THO681" s="312" t="s">
        <v>1852</v>
      </c>
      <c r="THP681" s="319">
        <v>7.13</v>
      </c>
      <c r="THQ681" s="319"/>
      <c r="THR681" s="319"/>
      <c r="THS681" s="319"/>
      <c r="THT681" s="17"/>
      <c r="THU681" s="144"/>
      <c r="THV681" s="15"/>
      <c r="THW681" s="319"/>
      <c r="THX681" s="118"/>
      <c r="THY681" s="81"/>
      <c r="THZ681" s="118"/>
      <c r="TIA681" s="283"/>
      <c r="TIB681" s="155"/>
      <c r="TIC681" s="321" t="s">
        <v>1853</v>
      </c>
      <c r="TID681" s="70" t="s">
        <v>1206</v>
      </c>
      <c r="TIE681" s="312" t="s">
        <v>1852</v>
      </c>
      <c r="TIF681" s="319">
        <v>7.13</v>
      </c>
      <c r="TIG681" s="319"/>
      <c r="TIH681" s="319"/>
      <c r="TII681" s="319"/>
      <c r="TIJ681" s="17"/>
      <c r="TIK681" s="144"/>
      <c r="TIL681" s="15"/>
      <c r="TIM681" s="319"/>
      <c r="TIN681" s="118"/>
      <c r="TIO681" s="81"/>
      <c r="TIP681" s="118"/>
      <c r="TIQ681" s="283"/>
      <c r="TIR681" s="155"/>
      <c r="TIS681" s="321" t="s">
        <v>1853</v>
      </c>
      <c r="TIT681" s="70" t="s">
        <v>1206</v>
      </c>
      <c r="TIU681" s="312" t="s">
        <v>1852</v>
      </c>
      <c r="TIV681" s="319">
        <v>7.13</v>
      </c>
      <c r="TIW681" s="319"/>
      <c r="TIX681" s="319"/>
      <c r="TIY681" s="319"/>
      <c r="TIZ681" s="17"/>
      <c r="TJA681" s="144"/>
      <c r="TJB681" s="15"/>
      <c r="TJC681" s="319"/>
      <c r="TJD681" s="118"/>
      <c r="TJE681" s="81"/>
      <c r="TJF681" s="118"/>
      <c r="TJG681" s="283"/>
      <c r="TJH681" s="155"/>
      <c r="TJI681" s="321" t="s">
        <v>1853</v>
      </c>
      <c r="TJJ681" s="70" t="s">
        <v>1206</v>
      </c>
      <c r="TJK681" s="312" t="s">
        <v>1852</v>
      </c>
      <c r="TJL681" s="319">
        <v>7.13</v>
      </c>
      <c r="TJM681" s="319"/>
      <c r="TJN681" s="319"/>
      <c r="TJO681" s="319"/>
      <c r="TJP681" s="17"/>
      <c r="TJQ681" s="144"/>
      <c r="TJR681" s="15"/>
      <c r="TJS681" s="319"/>
      <c r="TJT681" s="118"/>
      <c r="TJU681" s="81"/>
      <c r="TJV681" s="118"/>
      <c r="TJW681" s="283"/>
      <c r="TJX681" s="155"/>
      <c r="TJY681" s="321" t="s">
        <v>1853</v>
      </c>
      <c r="TJZ681" s="70" t="s">
        <v>1206</v>
      </c>
      <c r="TKA681" s="312" t="s">
        <v>1852</v>
      </c>
      <c r="TKB681" s="319">
        <v>7.13</v>
      </c>
      <c r="TKC681" s="319"/>
      <c r="TKD681" s="319"/>
      <c r="TKE681" s="319"/>
      <c r="TKF681" s="17"/>
      <c r="TKG681" s="144"/>
      <c r="TKH681" s="15"/>
      <c r="TKI681" s="319"/>
      <c r="TKJ681" s="118"/>
      <c r="TKK681" s="81"/>
      <c r="TKL681" s="118"/>
      <c r="TKM681" s="283"/>
      <c r="TKN681" s="155"/>
      <c r="TKO681" s="321" t="s">
        <v>1853</v>
      </c>
      <c r="TKP681" s="70" t="s">
        <v>1206</v>
      </c>
      <c r="TKQ681" s="312" t="s">
        <v>1852</v>
      </c>
      <c r="TKR681" s="319">
        <v>7.13</v>
      </c>
      <c r="TKS681" s="319"/>
      <c r="TKT681" s="319"/>
      <c r="TKU681" s="319"/>
      <c r="TKV681" s="17"/>
      <c r="TKW681" s="144"/>
      <c r="TKX681" s="15"/>
      <c r="TKY681" s="319"/>
      <c r="TKZ681" s="118"/>
      <c r="TLA681" s="81"/>
      <c r="TLB681" s="118"/>
      <c r="TLC681" s="283"/>
      <c r="TLD681" s="155"/>
      <c r="TLE681" s="321" t="s">
        <v>1853</v>
      </c>
      <c r="TLF681" s="70" t="s">
        <v>1206</v>
      </c>
      <c r="TLG681" s="312" t="s">
        <v>1852</v>
      </c>
      <c r="TLH681" s="319">
        <v>7.13</v>
      </c>
      <c r="TLI681" s="319"/>
      <c r="TLJ681" s="319"/>
      <c r="TLK681" s="319"/>
      <c r="TLL681" s="17"/>
      <c r="TLM681" s="144"/>
      <c r="TLN681" s="15"/>
      <c r="TLO681" s="319"/>
      <c r="TLP681" s="118"/>
      <c r="TLQ681" s="81"/>
      <c r="TLR681" s="118"/>
      <c r="TLS681" s="283"/>
      <c r="TLT681" s="155"/>
      <c r="TLU681" s="321" t="s">
        <v>1853</v>
      </c>
      <c r="TLV681" s="70" t="s">
        <v>1206</v>
      </c>
      <c r="TLW681" s="312" t="s">
        <v>1852</v>
      </c>
      <c r="TLX681" s="319">
        <v>7.13</v>
      </c>
      <c r="TLY681" s="319"/>
      <c r="TLZ681" s="319"/>
      <c r="TMA681" s="319"/>
      <c r="TMB681" s="17"/>
      <c r="TMC681" s="144"/>
      <c r="TMD681" s="15"/>
      <c r="TME681" s="319"/>
      <c r="TMF681" s="118"/>
      <c r="TMG681" s="81"/>
      <c r="TMH681" s="118"/>
      <c r="TMI681" s="283"/>
      <c r="TMJ681" s="155"/>
      <c r="TMK681" s="321" t="s">
        <v>1853</v>
      </c>
      <c r="TML681" s="70" t="s">
        <v>1206</v>
      </c>
      <c r="TMM681" s="312" t="s">
        <v>1852</v>
      </c>
      <c r="TMN681" s="319">
        <v>7.13</v>
      </c>
      <c r="TMO681" s="319"/>
      <c r="TMP681" s="319"/>
      <c r="TMQ681" s="319"/>
      <c r="TMR681" s="17"/>
      <c r="TMS681" s="144"/>
      <c r="TMT681" s="15"/>
      <c r="TMU681" s="319"/>
      <c r="TMV681" s="118"/>
      <c r="TMW681" s="81"/>
      <c r="TMX681" s="118"/>
      <c r="TMY681" s="283"/>
      <c r="TMZ681" s="155"/>
      <c r="TNA681" s="321" t="s">
        <v>1853</v>
      </c>
      <c r="TNB681" s="70" t="s">
        <v>1206</v>
      </c>
      <c r="TNC681" s="312" t="s">
        <v>1852</v>
      </c>
      <c r="TND681" s="319">
        <v>7.13</v>
      </c>
      <c r="TNE681" s="319"/>
      <c r="TNF681" s="319"/>
      <c r="TNG681" s="319"/>
      <c r="TNH681" s="17"/>
      <c r="TNI681" s="144"/>
      <c r="TNJ681" s="15"/>
      <c r="TNK681" s="319"/>
      <c r="TNL681" s="118"/>
      <c r="TNM681" s="81"/>
      <c r="TNN681" s="118"/>
      <c r="TNO681" s="283"/>
      <c r="TNP681" s="155"/>
      <c r="TNQ681" s="321" t="s">
        <v>1853</v>
      </c>
      <c r="TNR681" s="70" t="s">
        <v>1206</v>
      </c>
      <c r="TNS681" s="312" t="s">
        <v>1852</v>
      </c>
      <c r="TNT681" s="319">
        <v>7.13</v>
      </c>
      <c r="TNU681" s="319"/>
      <c r="TNV681" s="319"/>
      <c r="TNW681" s="319"/>
      <c r="TNX681" s="17"/>
      <c r="TNY681" s="144"/>
      <c r="TNZ681" s="15"/>
      <c r="TOA681" s="319"/>
      <c r="TOB681" s="118"/>
      <c r="TOC681" s="81"/>
      <c r="TOD681" s="118"/>
      <c r="TOE681" s="283"/>
      <c r="TOF681" s="155"/>
      <c r="TOG681" s="321" t="s">
        <v>1853</v>
      </c>
      <c r="TOH681" s="70" t="s">
        <v>1206</v>
      </c>
      <c r="TOI681" s="312" t="s">
        <v>1852</v>
      </c>
      <c r="TOJ681" s="319">
        <v>7.13</v>
      </c>
      <c r="TOK681" s="319"/>
      <c r="TOL681" s="319"/>
      <c r="TOM681" s="319"/>
      <c r="TON681" s="17"/>
      <c r="TOO681" s="144"/>
      <c r="TOP681" s="15"/>
      <c r="TOQ681" s="319"/>
      <c r="TOR681" s="118"/>
      <c r="TOS681" s="81"/>
      <c r="TOT681" s="118"/>
      <c r="TOU681" s="283"/>
      <c r="TOV681" s="155"/>
      <c r="TOW681" s="321" t="s">
        <v>1853</v>
      </c>
      <c r="TOX681" s="70" t="s">
        <v>1206</v>
      </c>
      <c r="TOY681" s="312" t="s">
        <v>1852</v>
      </c>
      <c r="TOZ681" s="319">
        <v>7.13</v>
      </c>
      <c r="TPA681" s="319"/>
      <c r="TPB681" s="319"/>
      <c r="TPC681" s="319"/>
      <c r="TPD681" s="17"/>
      <c r="TPE681" s="144"/>
      <c r="TPF681" s="15"/>
      <c r="TPG681" s="319"/>
      <c r="TPH681" s="118"/>
      <c r="TPI681" s="81"/>
      <c r="TPJ681" s="118"/>
      <c r="TPK681" s="283"/>
      <c r="TPL681" s="155"/>
      <c r="TPM681" s="321" t="s">
        <v>1853</v>
      </c>
      <c r="TPN681" s="70" t="s">
        <v>1206</v>
      </c>
      <c r="TPO681" s="312" t="s">
        <v>1852</v>
      </c>
      <c r="TPP681" s="319">
        <v>7.13</v>
      </c>
      <c r="TPQ681" s="319"/>
      <c r="TPR681" s="319"/>
      <c r="TPS681" s="319"/>
      <c r="TPT681" s="17"/>
      <c r="TPU681" s="144"/>
      <c r="TPV681" s="15"/>
      <c r="TPW681" s="319"/>
      <c r="TPX681" s="118"/>
      <c r="TPY681" s="81"/>
      <c r="TPZ681" s="118"/>
      <c r="TQA681" s="283"/>
      <c r="TQB681" s="155"/>
      <c r="TQC681" s="321" t="s">
        <v>1853</v>
      </c>
      <c r="TQD681" s="70" t="s">
        <v>1206</v>
      </c>
      <c r="TQE681" s="312" t="s">
        <v>1852</v>
      </c>
      <c r="TQF681" s="319">
        <v>7.13</v>
      </c>
      <c r="TQG681" s="319"/>
      <c r="TQH681" s="319"/>
      <c r="TQI681" s="319"/>
      <c r="TQJ681" s="17"/>
      <c r="TQK681" s="144"/>
      <c r="TQL681" s="15"/>
      <c r="TQM681" s="319"/>
      <c r="TQN681" s="118"/>
      <c r="TQO681" s="81"/>
      <c r="TQP681" s="118"/>
      <c r="TQQ681" s="283"/>
      <c r="TQR681" s="155"/>
      <c r="TQS681" s="321" t="s">
        <v>1853</v>
      </c>
      <c r="TQT681" s="70" t="s">
        <v>1206</v>
      </c>
      <c r="TQU681" s="312" t="s">
        <v>1852</v>
      </c>
      <c r="TQV681" s="319">
        <v>7.13</v>
      </c>
      <c r="TQW681" s="319"/>
      <c r="TQX681" s="319"/>
      <c r="TQY681" s="319"/>
      <c r="TQZ681" s="17"/>
      <c r="TRA681" s="144"/>
      <c r="TRB681" s="15"/>
      <c r="TRC681" s="319"/>
      <c r="TRD681" s="118"/>
      <c r="TRE681" s="81"/>
      <c r="TRF681" s="118"/>
      <c r="TRG681" s="283"/>
      <c r="TRH681" s="155"/>
      <c r="TRI681" s="321" t="s">
        <v>1853</v>
      </c>
      <c r="TRJ681" s="70" t="s">
        <v>1206</v>
      </c>
      <c r="TRK681" s="312" t="s">
        <v>1852</v>
      </c>
      <c r="TRL681" s="319">
        <v>7.13</v>
      </c>
      <c r="TRM681" s="319"/>
      <c r="TRN681" s="319"/>
      <c r="TRO681" s="319"/>
      <c r="TRP681" s="17"/>
      <c r="TRQ681" s="144"/>
      <c r="TRR681" s="15"/>
      <c r="TRS681" s="319"/>
      <c r="TRT681" s="118"/>
      <c r="TRU681" s="81"/>
      <c r="TRV681" s="118"/>
      <c r="TRW681" s="283"/>
      <c r="TRX681" s="155"/>
      <c r="TRY681" s="321" t="s">
        <v>1853</v>
      </c>
      <c r="TRZ681" s="70" t="s">
        <v>1206</v>
      </c>
      <c r="TSA681" s="312" t="s">
        <v>1852</v>
      </c>
      <c r="TSB681" s="319">
        <v>7.13</v>
      </c>
      <c r="TSC681" s="319"/>
      <c r="TSD681" s="319"/>
      <c r="TSE681" s="319"/>
      <c r="TSF681" s="17"/>
      <c r="TSG681" s="144"/>
      <c r="TSH681" s="15"/>
      <c r="TSI681" s="319"/>
      <c r="TSJ681" s="118"/>
      <c r="TSK681" s="81"/>
      <c r="TSL681" s="118"/>
      <c r="TSM681" s="283"/>
      <c r="TSN681" s="155"/>
      <c r="TSO681" s="321" t="s">
        <v>1853</v>
      </c>
      <c r="TSP681" s="70" t="s">
        <v>1206</v>
      </c>
      <c r="TSQ681" s="312" t="s">
        <v>1852</v>
      </c>
      <c r="TSR681" s="319">
        <v>7.13</v>
      </c>
      <c r="TSS681" s="319"/>
      <c r="TST681" s="319"/>
      <c r="TSU681" s="319"/>
      <c r="TSV681" s="17"/>
      <c r="TSW681" s="144"/>
      <c r="TSX681" s="15"/>
      <c r="TSY681" s="319"/>
      <c r="TSZ681" s="118"/>
      <c r="TTA681" s="81"/>
      <c r="TTB681" s="118"/>
      <c r="TTC681" s="283"/>
      <c r="TTD681" s="155"/>
      <c r="TTE681" s="321" t="s">
        <v>1853</v>
      </c>
      <c r="TTF681" s="70" t="s">
        <v>1206</v>
      </c>
      <c r="TTG681" s="312" t="s">
        <v>1852</v>
      </c>
      <c r="TTH681" s="319">
        <v>7.13</v>
      </c>
      <c r="TTI681" s="319"/>
      <c r="TTJ681" s="319"/>
      <c r="TTK681" s="319"/>
      <c r="TTL681" s="17"/>
      <c r="TTM681" s="144"/>
      <c r="TTN681" s="15"/>
      <c r="TTO681" s="319"/>
      <c r="TTP681" s="118"/>
      <c r="TTQ681" s="81"/>
      <c r="TTR681" s="118"/>
      <c r="TTS681" s="283"/>
      <c r="TTT681" s="155"/>
      <c r="TTU681" s="321" t="s">
        <v>1853</v>
      </c>
      <c r="TTV681" s="70" t="s">
        <v>1206</v>
      </c>
      <c r="TTW681" s="312" t="s">
        <v>1852</v>
      </c>
      <c r="TTX681" s="319">
        <v>7.13</v>
      </c>
      <c r="TTY681" s="319"/>
      <c r="TTZ681" s="319"/>
      <c r="TUA681" s="319"/>
      <c r="TUB681" s="17"/>
      <c r="TUC681" s="144"/>
      <c r="TUD681" s="15"/>
      <c r="TUE681" s="319"/>
      <c r="TUF681" s="118"/>
      <c r="TUG681" s="81"/>
      <c r="TUH681" s="118"/>
      <c r="TUI681" s="283"/>
      <c r="TUJ681" s="155"/>
      <c r="TUK681" s="321" t="s">
        <v>1853</v>
      </c>
      <c r="TUL681" s="70" t="s">
        <v>1206</v>
      </c>
      <c r="TUM681" s="312" t="s">
        <v>1852</v>
      </c>
      <c r="TUN681" s="319">
        <v>7.13</v>
      </c>
      <c r="TUO681" s="319"/>
      <c r="TUP681" s="319"/>
      <c r="TUQ681" s="319"/>
      <c r="TUR681" s="17"/>
      <c r="TUS681" s="144"/>
      <c r="TUT681" s="15"/>
      <c r="TUU681" s="319"/>
      <c r="TUV681" s="118"/>
      <c r="TUW681" s="81"/>
      <c r="TUX681" s="118"/>
      <c r="TUY681" s="283"/>
      <c r="TUZ681" s="155"/>
      <c r="TVA681" s="321" t="s">
        <v>1853</v>
      </c>
      <c r="TVB681" s="70" t="s">
        <v>1206</v>
      </c>
      <c r="TVC681" s="312" t="s">
        <v>1852</v>
      </c>
      <c r="TVD681" s="319">
        <v>7.13</v>
      </c>
      <c r="TVE681" s="319"/>
      <c r="TVF681" s="319"/>
      <c r="TVG681" s="319"/>
      <c r="TVH681" s="17"/>
      <c r="TVI681" s="144"/>
      <c r="TVJ681" s="15"/>
      <c r="TVK681" s="319"/>
      <c r="TVL681" s="118"/>
      <c r="TVM681" s="81"/>
      <c r="TVN681" s="118"/>
      <c r="TVO681" s="283"/>
      <c r="TVP681" s="155"/>
      <c r="TVQ681" s="321" t="s">
        <v>1853</v>
      </c>
      <c r="TVR681" s="70" t="s">
        <v>1206</v>
      </c>
      <c r="TVS681" s="312" t="s">
        <v>1852</v>
      </c>
      <c r="TVT681" s="319">
        <v>7.13</v>
      </c>
      <c r="TVU681" s="319"/>
      <c r="TVV681" s="319"/>
      <c r="TVW681" s="319"/>
      <c r="TVX681" s="17"/>
      <c r="TVY681" s="144"/>
      <c r="TVZ681" s="15"/>
      <c r="TWA681" s="319"/>
      <c r="TWB681" s="118"/>
      <c r="TWC681" s="81"/>
      <c r="TWD681" s="118"/>
      <c r="TWE681" s="283"/>
      <c r="TWF681" s="155"/>
      <c r="TWG681" s="321" t="s">
        <v>1853</v>
      </c>
      <c r="TWH681" s="70" t="s">
        <v>1206</v>
      </c>
      <c r="TWI681" s="312" t="s">
        <v>1852</v>
      </c>
      <c r="TWJ681" s="319">
        <v>7.13</v>
      </c>
      <c r="TWK681" s="319"/>
      <c r="TWL681" s="319"/>
      <c r="TWM681" s="319"/>
      <c r="TWN681" s="17"/>
      <c r="TWO681" s="144"/>
      <c r="TWP681" s="15"/>
      <c r="TWQ681" s="319"/>
      <c r="TWR681" s="118"/>
      <c r="TWS681" s="81"/>
      <c r="TWT681" s="118"/>
      <c r="TWU681" s="283"/>
      <c r="TWV681" s="155"/>
      <c r="TWW681" s="321" t="s">
        <v>1853</v>
      </c>
      <c r="TWX681" s="70" t="s">
        <v>1206</v>
      </c>
      <c r="TWY681" s="312" t="s">
        <v>1852</v>
      </c>
      <c r="TWZ681" s="319">
        <v>7.13</v>
      </c>
      <c r="TXA681" s="319"/>
      <c r="TXB681" s="319"/>
      <c r="TXC681" s="319"/>
      <c r="TXD681" s="17"/>
      <c r="TXE681" s="144"/>
      <c r="TXF681" s="15"/>
      <c r="TXG681" s="319"/>
      <c r="TXH681" s="118"/>
      <c r="TXI681" s="81"/>
      <c r="TXJ681" s="118"/>
      <c r="TXK681" s="283"/>
      <c r="TXL681" s="155"/>
      <c r="TXM681" s="321" t="s">
        <v>1853</v>
      </c>
      <c r="TXN681" s="70" t="s">
        <v>1206</v>
      </c>
      <c r="TXO681" s="312" t="s">
        <v>1852</v>
      </c>
      <c r="TXP681" s="319">
        <v>7.13</v>
      </c>
      <c r="TXQ681" s="319"/>
      <c r="TXR681" s="319"/>
      <c r="TXS681" s="319"/>
      <c r="TXT681" s="17"/>
      <c r="TXU681" s="144"/>
      <c r="TXV681" s="15"/>
      <c r="TXW681" s="319"/>
      <c r="TXX681" s="118"/>
      <c r="TXY681" s="81"/>
      <c r="TXZ681" s="118"/>
      <c r="TYA681" s="283"/>
      <c r="TYB681" s="155"/>
      <c r="TYC681" s="321" t="s">
        <v>1853</v>
      </c>
      <c r="TYD681" s="70" t="s">
        <v>1206</v>
      </c>
      <c r="TYE681" s="312" t="s">
        <v>1852</v>
      </c>
      <c r="TYF681" s="319">
        <v>7.13</v>
      </c>
      <c r="TYG681" s="319"/>
      <c r="TYH681" s="319"/>
      <c r="TYI681" s="319"/>
      <c r="TYJ681" s="17"/>
      <c r="TYK681" s="144"/>
      <c r="TYL681" s="15"/>
      <c r="TYM681" s="319"/>
      <c r="TYN681" s="118"/>
      <c r="TYO681" s="81"/>
      <c r="TYP681" s="118"/>
      <c r="TYQ681" s="283"/>
      <c r="TYR681" s="155"/>
      <c r="TYS681" s="321" t="s">
        <v>1853</v>
      </c>
      <c r="TYT681" s="70" t="s">
        <v>1206</v>
      </c>
      <c r="TYU681" s="312" t="s">
        <v>1852</v>
      </c>
      <c r="TYV681" s="319">
        <v>7.13</v>
      </c>
      <c r="TYW681" s="319"/>
      <c r="TYX681" s="319"/>
      <c r="TYY681" s="319"/>
      <c r="TYZ681" s="17"/>
      <c r="TZA681" s="144"/>
      <c r="TZB681" s="15"/>
      <c r="TZC681" s="319"/>
      <c r="TZD681" s="118"/>
      <c r="TZE681" s="81"/>
      <c r="TZF681" s="118"/>
      <c r="TZG681" s="283"/>
      <c r="TZH681" s="155"/>
      <c r="TZI681" s="321" t="s">
        <v>1853</v>
      </c>
      <c r="TZJ681" s="70" t="s">
        <v>1206</v>
      </c>
      <c r="TZK681" s="312" t="s">
        <v>1852</v>
      </c>
      <c r="TZL681" s="319">
        <v>7.13</v>
      </c>
      <c r="TZM681" s="319"/>
      <c r="TZN681" s="319"/>
      <c r="TZO681" s="319"/>
      <c r="TZP681" s="17"/>
      <c r="TZQ681" s="144"/>
      <c r="TZR681" s="15"/>
      <c r="TZS681" s="319"/>
      <c r="TZT681" s="118"/>
      <c r="TZU681" s="81"/>
      <c r="TZV681" s="118"/>
      <c r="TZW681" s="283"/>
      <c r="TZX681" s="155"/>
      <c r="TZY681" s="321" t="s">
        <v>1853</v>
      </c>
      <c r="TZZ681" s="70" t="s">
        <v>1206</v>
      </c>
      <c r="UAA681" s="312" t="s">
        <v>1852</v>
      </c>
      <c r="UAB681" s="319">
        <v>7.13</v>
      </c>
      <c r="UAC681" s="319"/>
      <c r="UAD681" s="319"/>
      <c r="UAE681" s="319"/>
      <c r="UAF681" s="17"/>
      <c r="UAG681" s="144"/>
      <c r="UAH681" s="15"/>
      <c r="UAI681" s="319"/>
      <c r="UAJ681" s="118"/>
      <c r="UAK681" s="81"/>
      <c r="UAL681" s="118"/>
      <c r="UAM681" s="283"/>
      <c r="UAN681" s="155"/>
      <c r="UAO681" s="321" t="s">
        <v>1853</v>
      </c>
      <c r="UAP681" s="70" t="s">
        <v>1206</v>
      </c>
      <c r="UAQ681" s="312" t="s">
        <v>1852</v>
      </c>
      <c r="UAR681" s="319">
        <v>7.13</v>
      </c>
      <c r="UAS681" s="319"/>
      <c r="UAT681" s="319"/>
      <c r="UAU681" s="319"/>
      <c r="UAV681" s="17"/>
      <c r="UAW681" s="144"/>
      <c r="UAX681" s="15"/>
      <c r="UAY681" s="319"/>
      <c r="UAZ681" s="118"/>
      <c r="UBA681" s="81"/>
      <c r="UBB681" s="118"/>
      <c r="UBC681" s="283"/>
      <c r="UBD681" s="155"/>
      <c r="UBE681" s="321" t="s">
        <v>1853</v>
      </c>
      <c r="UBF681" s="70" t="s">
        <v>1206</v>
      </c>
      <c r="UBG681" s="312" t="s">
        <v>1852</v>
      </c>
      <c r="UBH681" s="319">
        <v>7.13</v>
      </c>
      <c r="UBI681" s="319"/>
      <c r="UBJ681" s="319"/>
      <c r="UBK681" s="319"/>
      <c r="UBL681" s="17"/>
      <c r="UBM681" s="144"/>
      <c r="UBN681" s="15"/>
      <c r="UBO681" s="319"/>
      <c r="UBP681" s="118"/>
      <c r="UBQ681" s="81"/>
      <c r="UBR681" s="118"/>
      <c r="UBS681" s="283"/>
      <c r="UBT681" s="155"/>
      <c r="UBU681" s="321" t="s">
        <v>1853</v>
      </c>
      <c r="UBV681" s="70" t="s">
        <v>1206</v>
      </c>
      <c r="UBW681" s="312" t="s">
        <v>1852</v>
      </c>
      <c r="UBX681" s="319">
        <v>7.13</v>
      </c>
      <c r="UBY681" s="319"/>
      <c r="UBZ681" s="319"/>
      <c r="UCA681" s="319"/>
      <c r="UCB681" s="17"/>
      <c r="UCC681" s="144"/>
      <c r="UCD681" s="15"/>
      <c r="UCE681" s="319"/>
      <c r="UCF681" s="118"/>
      <c r="UCG681" s="81"/>
      <c r="UCH681" s="118"/>
      <c r="UCI681" s="283"/>
      <c r="UCJ681" s="155"/>
      <c r="UCK681" s="321" t="s">
        <v>1853</v>
      </c>
      <c r="UCL681" s="70" t="s">
        <v>1206</v>
      </c>
      <c r="UCM681" s="312" t="s">
        <v>1852</v>
      </c>
      <c r="UCN681" s="319">
        <v>7.13</v>
      </c>
      <c r="UCO681" s="319"/>
      <c r="UCP681" s="319"/>
      <c r="UCQ681" s="319"/>
      <c r="UCR681" s="17"/>
      <c r="UCS681" s="144"/>
      <c r="UCT681" s="15"/>
      <c r="UCU681" s="319"/>
      <c r="UCV681" s="118"/>
      <c r="UCW681" s="81"/>
      <c r="UCX681" s="118"/>
      <c r="UCY681" s="283"/>
      <c r="UCZ681" s="155"/>
      <c r="UDA681" s="321" t="s">
        <v>1853</v>
      </c>
      <c r="UDB681" s="70" t="s">
        <v>1206</v>
      </c>
      <c r="UDC681" s="312" t="s">
        <v>1852</v>
      </c>
      <c r="UDD681" s="319">
        <v>7.13</v>
      </c>
      <c r="UDE681" s="319"/>
      <c r="UDF681" s="319"/>
      <c r="UDG681" s="319"/>
      <c r="UDH681" s="17"/>
      <c r="UDI681" s="144"/>
      <c r="UDJ681" s="15"/>
      <c r="UDK681" s="319"/>
      <c r="UDL681" s="118"/>
      <c r="UDM681" s="81"/>
      <c r="UDN681" s="118"/>
      <c r="UDO681" s="283"/>
      <c r="UDP681" s="155"/>
      <c r="UDQ681" s="321" t="s">
        <v>1853</v>
      </c>
      <c r="UDR681" s="70" t="s">
        <v>1206</v>
      </c>
      <c r="UDS681" s="312" t="s">
        <v>1852</v>
      </c>
      <c r="UDT681" s="319">
        <v>7.13</v>
      </c>
      <c r="UDU681" s="319"/>
      <c r="UDV681" s="319"/>
      <c r="UDW681" s="319"/>
      <c r="UDX681" s="17"/>
      <c r="UDY681" s="144"/>
      <c r="UDZ681" s="15"/>
      <c r="UEA681" s="319"/>
      <c r="UEB681" s="118"/>
      <c r="UEC681" s="81"/>
      <c r="UED681" s="118"/>
      <c r="UEE681" s="283"/>
      <c r="UEF681" s="155"/>
      <c r="UEG681" s="321" t="s">
        <v>1853</v>
      </c>
      <c r="UEH681" s="70" t="s">
        <v>1206</v>
      </c>
      <c r="UEI681" s="312" t="s">
        <v>1852</v>
      </c>
      <c r="UEJ681" s="319">
        <v>7.13</v>
      </c>
      <c r="UEK681" s="319"/>
      <c r="UEL681" s="319"/>
      <c r="UEM681" s="319"/>
      <c r="UEN681" s="17"/>
      <c r="UEO681" s="144"/>
      <c r="UEP681" s="15"/>
      <c r="UEQ681" s="319"/>
      <c r="UER681" s="118"/>
      <c r="UES681" s="81"/>
      <c r="UET681" s="118"/>
      <c r="UEU681" s="283"/>
      <c r="UEV681" s="155"/>
      <c r="UEW681" s="321" t="s">
        <v>1853</v>
      </c>
      <c r="UEX681" s="70" t="s">
        <v>1206</v>
      </c>
      <c r="UEY681" s="312" t="s">
        <v>1852</v>
      </c>
      <c r="UEZ681" s="319">
        <v>7.13</v>
      </c>
      <c r="UFA681" s="319"/>
      <c r="UFB681" s="319"/>
      <c r="UFC681" s="319"/>
      <c r="UFD681" s="17"/>
      <c r="UFE681" s="144"/>
      <c r="UFF681" s="15"/>
      <c r="UFG681" s="319"/>
      <c r="UFH681" s="118"/>
      <c r="UFI681" s="81"/>
      <c r="UFJ681" s="118"/>
      <c r="UFK681" s="283"/>
      <c r="UFL681" s="155"/>
      <c r="UFM681" s="321" t="s">
        <v>1853</v>
      </c>
      <c r="UFN681" s="70" t="s">
        <v>1206</v>
      </c>
      <c r="UFO681" s="312" t="s">
        <v>1852</v>
      </c>
      <c r="UFP681" s="319">
        <v>7.13</v>
      </c>
      <c r="UFQ681" s="319"/>
      <c r="UFR681" s="319"/>
      <c r="UFS681" s="319"/>
      <c r="UFT681" s="17"/>
      <c r="UFU681" s="144"/>
      <c r="UFV681" s="15"/>
      <c r="UFW681" s="319"/>
      <c r="UFX681" s="118"/>
      <c r="UFY681" s="81"/>
      <c r="UFZ681" s="118"/>
      <c r="UGA681" s="283"/>
      <c r="UGB681" s="155"/>
      <c r="UGC681" s="321" t="s">
        <v>1853</v>
      </c>
      <c r="UGD681" s="70" t="s">
        <v>1206</v>
      </c>
      <c r="UGE681" s="312" t="s">
        <v>1852</v>
      </c>
      <c r="UGF681" s="319">
        <v>7.13</v>
      </c>
      <c r="UGG681" s="319"/>
      <c r="UGH681" s="319"/>
      <c r="UGI681" s="319"/>
      <c r="UGJ681" s="17"/>
      <c r="UGK681" s="144"/>
      <c r="UGL681" s="15"/>
      <c r="UGM681" s="319"/>
      <c r="UGN681" s="118"/>
      <c r="UGO681" s="81"/>
      <c r="UGP681" s="118"/>
      <c r="UGQ681" s="283"/>
      <c r="UGR681" s="155"/>
      <c r="UGS681" s="321" t="s">
        <v>1853</v>
      </c>
      <c r="UGT681" s="70" t="s">
        <v>1206</v>
      </c>
      <c r="UGU681" s="312" t="s">
        <v>1852</v>
      </c>
      <c r="UGV681" s="319">
        <v>7.13</v>
      </c>
      <c r="UGW681" s="319"/>
      <c r="UGX681" s="319"/>
      <c r="UGY681" s="319"/>
      <c r="UGZ681" s="17"/>
      <c r="UHA681" s="144"/>
      <c r="UHB681" s="15"/>
      <c r="UHC681" s="319"/>
      <c r="UHD681" s="118"/>
      <c r="UHE681" s="81"/>
      <c r="UHF681" s="118"/>
      <c r="UHG681" s="283"/>
      <c r="UHH681" s="155"/>
      <c r="UHI681" s="321" t="s">
        <v>1853</v>
      </c>
      <c r="UHJ681" s="70" t="s">
        <v>1206</v>
      </c>
      <c r="UHK681" s="312" t="s">
        <v>1852</v>
      </c>
      <c r="UHL681" s="319">
        <v>7.13</v>
      </c>
      <c r="UHM681" s="319"/>
      <c r="UHN681" s="319"/>
      <c r="UHO681" s="319"/>
      <c r="UHP681" s="17"/>
      <c r="UHQ681" s="144"/>
      <c r="UHR681" s="15"/>
      <c r="UHS681" s="319"/>
      <c r="UHT681" s="118"/>
      <c r="UHU681" s="81"/>
      <c r="UHV681" s="118"/>
      <c r="UHW681" s="283"/>
      <c r="UHX681" s="155"/>
      <c r="UHY681" s="321" t="s">
        <v>1853</v>
      </c>
      <c r="UHZ681" s="70" t="s">
        <v>1206</v>
      </c>
      <c r="UIA681" s="312" t="s">
        <v>1852</v>
      </c>
      <c r="UIB681" s="319">
        <v>7.13</v>
      </c>
      <c r="UIC681" s="319"/>
      <c r="UID681" s="319"/>
      <c r="UIE681" s="319"/>
      <c r="UIF681" s="17"/>
      <c r="UIG681" s="144"/>
      <c r="UIH681" s="15"/>
      <c r="UII681" s="319"/>
      <c r="UIJ681" s="118"/>
      <c r="UIK681" s="81"/>
      <c r="UIL681" s="118"/>
      <c r="UIM681" s="283"/>
      <c r="UIN681" s="155"/>
      <c r="UIO681" s="321" t="s">
        <v>1853</v>
      </c>
      <c r="UIP681" s="70" t="s">
        <v>1206</v>
      </c>
      <c r="UIQ681" s="312" t="s">
        <v>1852</v>
      </c>
      <c r="UIR681" s="319">
        <v>7.13</v>
      </c>
      <c r="UIS681" s="319"/>
      <c r="UIT681" s="319"/>
      <c r="UIU681" s="319"/>
      <c r="UIV681" s="17"/>
      <c r="UIW681" s="144"/>
      <c r="UIX681" s="15"/>
      <c r="UIY681" s="319"/>
      <c r="UIZ681" s="118"/>
      <c r="UJA681" s="81"/>
      <c r="UJB681" s="118"/>
      <c r="UJC681" s="283"/>
      <c r="UJD681" s="155"/>
      <c r="UJE681" s="321" t="s">
        <v>1853</v>
      </c>
      <c r="UJF681" s="70" t="s">
        <v>1206</v>
      </c>
      <c r="UJG681" s="312" t="s">
        <v>1852</v>
      </c>
      <c r="UJH681" s="319">
        <v>7.13</v>
      </c>
      <c r="UJI681" s="319"/>
      <c r="UJJ681" s="319"/>
      <c r="UJK681" s="319"/>
      <c r="UJL681" s="17"/>
      <c r="UJM681" s="144"/>
      <c r="UJN681" s="15"/>
      <c r="UJO681" s="319"/>
      <c r="UJP681" s="118"/>
      <c r="UJQ681" s="81"/>
      <c r="UJR681" s="118"/>
      <c r="UJS681" s="283"/>
      <c r="UJT681" s="155"/>
      <c r="UJU681" s="321" t="s">
        <v>1853</v>
      </c>
      <c r="UJV681" s="70" t="s">
        <v>1206</v>
      </c>
      <c r="UJW681" s="312" t="s">
        <v>1852</v>
      </c>
      <c r="UJX681" s="319">
        <v>7.13</v>
      </c>
      <c r="UJY681" s="319"/>
      <c r="UJZ681" s="319"/>
      <c r="UKA681" s="319"/>
      <c r="UKB681" s="17"/>
      <c r="UKC681" s="144"/>
      <c r="UKD681" s="15"/>
      <c r="UKE681" s="319"/>
      <c r="UKF681" s="118"/>
      <c r="UKG681" s="81"/>
      <c r="UKH681" s="118"/>
      <c r="UKI681" s="283"/>
      <c r="UKJ681" s="155"/>
      <c r="UKK681" s="321" t="s">
        <v>1853</v>
      </c>
      <c r="UKL681" s="70" t="s">
        <v>1206</v>
      </c>
      <c r="UKM681" s="312" t="s">
        <v>1852</v>
      </c>
      <c r="UKN681" s="319">
        <v>7.13</v>
      </c>
      <c r="UKO681" s="319"/>
      <c r="UKP681" s="319"/>
      <c r="UKQ681" s="319"/>
      <c r="UKR681" s="17"/>
      <c r="UKS681" s="144"/>
      <c r="UKT681" s="15"/>
      <c r="UKU681" s="319"/>
      <c r="UKV681" s="118"/>
      <c r="UKW681" s="81"/>
      <c r="UKX681" s="118"/>
      <c r="UKY681" s="283"/>
      <c r="UKZ681" s="155"/>
      <c r="ULA681" s="321" t="s">
        <v>1853</v>
      </c>
      <c r="ULB681" s="70" t="s">
        <v>1206</v>
      </c>
      <c r="ULC681" s="312" t="s">
        <v>1852</v>
      </c>
      <c r="ULD681" s="319">
        <v>7.13</v>
      </c>
      <c r="ULE681" s="319"/>
      <c r="ULF681" s="319"/>
      <c r="ULG681" s="319"/>
      <c r="ULH681" s="17"/>
      <c r="ULI681" s="144"/>
      <c r="ULJ681" s="15"/>
      <c r="ULK681" s="319"/>
      <c r="ULL681" s="118"/>
      <c r="ULM681" s="81"/>
      <c r="ULN681" s="118"/>
      <c r="ULO681" s="283"/>
      <c r="ULP681" s="155"/>
      <c r="ULQ681" s="321" t="s">
        <v>1853</v>
      </c>
      <c r="ULR681" s="70" t="s">
        <v>1206</v>
      </c>
      <c r="ULS681" s="312" t="s">
        <v>1852</v>
      </c>
      <c r="ULT681" s="319">
        <v>7.13</v>
      </c>
      <c r="ULU681" s="319"/>
      <c r="ULV681" s="319"/>
      <c r="ULW681" s="319"/>
      <c r="ULX681" s="17"/>
      <c r="ULY681" s="144"/>
      <c r="ULZ681" s="15"/>
      <c r="UMA681" s="319"/>
      <c r="UMB681" s="118"/>
      <c r="UMC681" s="81"/>
      <c r="UMD681" s="118"/>
      <c r="UME681" s="283"/>
      <c r="UMF681" s="155"/>
      <c r="UMG681" s="321" t="s">
        <v>1853</v>
      </c>
      <c r="UMH681" s="70" t="s">
        <v>1206</v>
      </c>
      <c r="UMI681" s="312" t="s">
        <v>1852</v>
      </c>
      <c r="UMJ681" s="319">
        <v>7.13</v>
      </c>
      <c r="UMK681" s="319"/>
      <c r="UML681" s="319"/>
      <c r="UMM681" s="319"/>
      <c r="UMN681" s="17"/>
      <c r="UMO681" s="144"/>
      <c r="UMP681" s="15"/>
      <c r="UMQ681" s="319"/>
      <c r="UMR681" s="118"/>
      <c r="UMS681" s="81"/>
      <c r="UMT681" s="118"/>
      <c r="UMU681" s="283"/>
      <c r="UMV681" s="155"/>
      <c r="UMW681" s="321" t="s">
        <v>1853</v>
      </c>
      <c r="UMX681" s="70" t="s">
        <v>1206</v>
      </c>
      <c r="UMY681" s="312" t="s">
        <v>1852</v>
      </c>
      <c r="UMZ681" s="319">
        <v>7.13</v>
      </c>
      <c r="UNA681" s="319"/>
      <c r="UNB681" s="319"/>
      <c r="UNC681" s="319"/>
      <c r="UND681" s="17"/>
      <c r="UNE681" s="144"/>
      <c r="UNF681" s="15"/>
      <c r="UNG681" s="319"/>
      <c r="UNH681" s="118"/>
      <c r="UNI681" s="81"/>
      <c r="UNJ681" s="118"/>
      <c r="UNK681" s="283"/>
      <c r="UNL681" s="155"/>
      <c r="UNM681" s="321" t="s">
        <v>1853</v>
      </c>
      <c r="UNN681" s="70" t="s">
        <v>1206</v>
      </c>
      <c r="UNO681" s="312" t="s">
        <v>1852</v>
      </c>
      <c r="UNP681" s="319">
        <v>7.13</v>
      </c>
      <c r="UNQ681" s="319"/>
      <c r="UNR681" s="319"/>
      <c r="UNS681" s="319"/>
      <c r="UNT681" s="17"/>
      <c r="UNU681" s="144"/>
      <c r="UNV681" s="15"/>
      <c r="UNW681" s="319"/>
      <c r="UNX681" s="118"/>
      <c r="UNY681" s="81"/>
      <c r="UNZ681" s="118"/>
      <c r="UOA681" s="283"/>
      <c r="UOB681" s="155"/>
      <c r="UOC681" s="321" t="s">
        <v>1853</v>
      </c>
      <c r="UOD681" s="70" t="s">
        <v>1206</v>
      </c>
      <c r="UOE681" s="312" t="s">
        <v>1852</v>
      </c>
      <c r="UOF681" s="319">
        <v>7.13</v>
      </c>
      <c r="UOG681" s="319"/>
      <c r="UOH681" s="319"/>
      <c r="UOI681" s="319"/>
      <c r="UOJ681" s="17"/>
      <c r="UOK681" s="144"/>
      <c r="UOL681" s="15"/>
      <c r="UOM681" s="319"/>
      <c r="UON681" s="118"/>
      <c r="UOO681" s="81"/>
      <c r="UOP681" s="118"/>
      <c r="UOQ681" s="283"/>
      <c r="UOR681" s="155"/>
      <c r="UOS681" s="321" t="s">
        <v>1853</v>
      </c>
      <c r="UOT681" s="70" t="s">
        <v>1206</v>
      </c>
      <c r="UOU681" s="312" t="s">
        <v>1852</v>
      </c>
      <c r="UOV681" s="319">
        <v>7.13</v>
      </c>
      <c r="UOW681" s="319"/>
      <c r="UOX681" s="319"/>
      <c r="UOY681" s="319"/>
      <c r="UOZ681" s="17"/>
      <c r="UPA681" s="144"/>
      <c r="UPB681" s="15"/>
      <c r="UPC681" s="319"/>
      <c r="UPD681" s="118"/>
      <c r="UPE681" s="81"/>
      <c r="UPF681" s="118"/>
      <c r="UPG681" s="283"/>
      <c r="UPH681" s="155"/>
      <c r="UPI681" s="321" t="s">
        <v>1853</v>
      </c>
      <c r="UPJ681" s="70" t="s">
        <v>1206</v>
      </c>
      <c r="UPK681" s="312" t="s">
        <v>1852</v>
      </c>
      <c r="UPL681" s="319">
        <v>7.13</v>
      </c>
      <c r="UPM681" s="319"/>
      <c r="UPN681" s="319"/>
      <c r="UPO681" s="319"/>
      <c r="UPP681" s="17"/>
      <c r="UPQ681" s="144"/>
      <c r="UPR681" s="15"/>
      <c r="UPS681" s="319"/>
      <c r="UPT681" s="118"/>
      <c r="UPU681" s="81"/>
      <c r="UPV681" s="118"/>
      <c r="UPW681" s="283"/>
      <c r="UPX681" s="155"/>
      <c r="UPY681" s="321" t="s">
        <v>1853</v>
      </c>
      <c r="UPZ681" s="70" t="s">
        <v>1206</v>
      </c>
      <c r="UQA681" s="312" t="s">
        <v>1852</v>
      </c>
      <c r="UQB681" s="319">
        <v>7.13</v>
      </c>
      <c r="UQC681" s="319"/>
      <c r="UQD681" s="319"/>
      <c r="UQE681" s="319"/>
      <c r="UQF681" s="17"/>
      <c r="UQG681" s="144"/>
      <c r="UQH681" s="15"/>
      <c r="UQI681" s="319"/>
      <c r="UQJ681" s="118"/>
      <c r="UQK681" s="81"/>
      <c r="UQL681" s="118"/>
      <c r="UQM681" s="283"/>
      <c r="UQN681" s="155"/>
      <c r="UQO681" s="321" t="s">
        <v>1853</v>
      </c>
      <c r="UQP681" s="70" t="s">
        <v>1206</v>
      </c>
      <c r="UQQ681" s="312" t="s">
        <v>1852</v>
      </c>
      <c r="UQR681" s="319">
        <v>7.13</v>
      </c>
      <c r="UQS681" s="319"/>
      <c r="UQT681" s="319"/>
      <c r="UQU681" s="319"/>
      <c r="UQV681" s="17"/>
      <c r="UQW681" s="144"/>
      <c r="UQX681" s="15"/>
      <c r="UQY681" s="319"/>
      <c r="UQZ681" s="118"/>
      <c r="URA681" s="81"/>
      <c r="URB681" s="118"/>
      <c r="URC681" s="283"/>
      <c r="URD681" s="155"/>
      <c r="URE681" s="321" t="s">
        <v>1853</v>
      </c>
      <c r="URF681" s="70" t="s">
        <v>1206</v>
      </c>
      <c r="URG681" s="312" t="s">
        <v>1852</v>
      </c>
      <c r="URH681" s="319">
        <v>7.13</v>
      </c>
      <c r="URI681" s="319"/>
      <c r="URJ681" s="319"/>
      <c r="URK681" s="319"/>
      <c r="URL681" s="17"/>
      <c r="URM681" s="144"/>
      <c r="URN681" s="15"/>
      <c r="URO681" s="319"/>
      <c r="URP681" s="118"/>
      <c r="URQ681" s="81"/>
      <c r="URR681" s="118"/>
      <c r="URS681" s="283"/>
      <c r="URT681" s="155"/>
      <c r="URU681" s="321" t="s">
        <v>1853</v>
      </c>
      <c r="URV681" s="70" t="s">
        <v>1206</v>
      </c>
      <c r="URW681" s="312" t="s">
        <v>1852</v>
      </c>
      <c r="URX681" s="319">
        <v>7.13</v>
      </c>
      <c r="URY681" s="319"/>
      <c r="URZ681" s="319"/>
      <c r="USA681" s="319"/>
      <c r="USB681" s="17"/>
      <c r="USC681" s="144"/>
      <c r="USD681" s="15"/>
      <c r="USE681" s="319"/>
      <c r="USF681" s="118"/>
      <c r="USG681" s="81"/>
      <c r="USH681" s="118"/>
      <c r="USI681" s="283"/>
      <c r="USJ681" s="155"/>
      <c r="USK681" s="321" t="s">
        <v>1853</v>
      </c>
      <c r="USL681" s="70" t="s">
        <v>1206</v>
      </c>
      <c r="USM681" s="312" t="s">
        <v>1852</v>
      </c>
      <c r="USN681" s="319">
        <v>7.13</v>
      </c>
      <c r="USO681" s="319"/>
      <c r="USP681" s="319"/>
      <c r="USQ681" s="319"/>
      <c r="USR681" s="17"/>
      <c r="USS681" s="144"/>
      <c r="UST681" s="15"/>
      <c r="USU681" s="319"/>
      <c r="USV681" s="118"/>
      <c r="USW681" s="81"/>
      <c r="USX681" s="118"/>
      <c r="USY681" s="283"/>
      <c r="USZ681" s="155"/>
      <c r="UTA681" s="321" t="s">
        <v>1853</v>
      </c>
      <c r="UTB681" s="70" t="s">
        <v>1206</v>
      </c>
      <c r="UTC681" s="312" t="s">
        <v>1852</v>
      </c>
      <c r="UTD681" s="319">
        <v>7.13</v>
      </c>
      <c r="UTE681" s="319"/>
      <c r="UTF681" s="319"/>
      <c r="UTG681" s="319"/>
      <c r="UTH681" s="17"/>
      <c r="UTI681" s="144"/>
      <c r="UTJ681" s="15"/>
      <c r="UTK681" s="319"/>
      <c r="UTL681" s="118"/>
      <c r="UTM681" s="81"/>
      <c r="UTN681" s="118"/>
      <c r="UTO681" s="283"/>
      <c r="UTP681" s="155"/>
      <c r="UTQ681" s="321" t="s">
        <v>1853</v>
      </c>
      <c r="UTR681" s="70" t="s">
        <v>1206</v>
      </c>
      <c r="UTS681" s="312" t="s">
        <v>1852</v>
      </c>
      <c r="UTT681" s="319">
        <v>7.13</v>
      </c>
      <c r="UTU681" s="319"/>
      <c r="UTV681" s="319"/>
      <c r="UTW681" s="319"/>
      <c r="UTX681" s="17"/>
      <c r="UTY681" s="144"/>
      <c r="UTZ681" s="15"/>
      <c r="UUA681" s="319"/>
      <c r="UUB681" s="118"/>
      <c r="UUC681" s="81"/>
      <c r="UUD681" s="118"/>
      <c r="UUE681" s="283"/>
      <c r="UUF681" s="155"/>
      <c r="UUG681" s="321" t="s">
        <v>1853</v>
      </c>
      <c r="UUH681" s="70" t="s">
        <v>1206</v>
      </c>
      <c r="UUI681" s="312" t="s">
        <v>1852</v>
      </c>
      <c r="UUJ681" s="319">
        <v>7.13</v>
      </c>
      <c r="UUK681" s="319"/>
      <c r="UUL681" s="319"/>
      <c r="UUM681" s="319"/>
      <c r="UUN681" s="17"/>
      <c r="UUO681" s="144"/>
      <c r="UUP681" s="15"/>
      <c r="UUQ681" s="319"/>
      <c r="UUR681" s="118"/>
      <c r="UUS681" s="81"/>
      <c r="UUT681" s="118"/>
      <c r="UUU681" s="283"/>
      <c r="UUV681" s="155"/>
      <c r="UUW681" s="321" t="s">
        <v>1853</v>
      </c>
      <c r="UUX681" s="70" t="s">
        <v>1206</v>
      </c>
      <c r="UUY681" s="312" t="s">
        <v>1852</v>
      </c>
      <c r="UUZ681" s="319">
        <v>7.13</v>
      </c>
      <c r="UVA681" s="319"/>
      <c r="UVB681" s="319"/>
      <c r="UVC681" s="319"/>
      <c r="UVD681" s="17"/>
      <c r="UVE681" s="144"/>
      <c r="UVF681" s="15"/>
      <c r="UVG681" s="319"/>
      <c r="UVH681" s="118"/>
      <c r="UVI681" s="81"/>
      <c r="UVJ681" s="118"/>
      <c r="UVK681" s="283"/>
      <c r="UVL681" s="155"/>
      <c r="UVM681" s="321" t="s">
        <v>1853</v>
      </c>
      <c r="UVN681" s="70" t="s">
        <v>1206</v>
      </c>
      <c r="UVO681" s="312" t="s">
        <v>1852</v>
      </c>
      <c r="UVP681" s="319">
        <v>7.13</v>
      </c>
      <c r="UVQ681" s="319"/>
      <c r="UVR681" s="319"/>
      <c r="UVS681" s="319"/>
      <c r="UVT681" s="17"/>
      <c r="UVU681" s="144"/>
      <c r="UVV681" s="15"/>
      <c r="UVW681" s="319"/>
      <c r="UVX681" s="118"/>
      <c r="UVY681" s="81"/>
      <c r="UVZ681" s="118"/>
      <c r="UWA681" s="283"/>
      <c r="UWB681" s="155"/>
      <c r="UWC681" s="321" t="s">
        <v>1853</v>
      </c>
      <c r="UWD681" s="70" t="s">
        <v>1206</v>
      </c>
      <c r="UWE681" s="312" t="s">
        <v>1852</v>
      </c>
      <c r="UWF681" s="319">
        <v>7.13</v>
      </c>
      <c r="UWG681" s="319"/>
      <c r="UWH681" s="319"/>
      <c r="UWI681" s="319"/>
      <c r="UWJ681" s="17"/>
      <c r="UWK681" s="144"/>
      <c r="UWL681" s="15"/>
      <c r="UWM681" s="319"/>
      <c r="UWN681" s="118"/>
      <c r="UWO681" s="81"/>
      <c r="UWP681" s="118"/>
      <c r="UWQ681" s="283"/>
      <c r="UWR681" s="155"/>
      <c r="UWS681" s="321" t="s">
        <v>1853</v>
      </c>
      <c r="UWT681" s="70" t="s">
        <v>1206</v>
      </c>
      <c r="UWU681" s="312" t="s">
        <v>1852</v>
      </c>
      <c r="UWV681" s="319">
        <v>7.13</v>
      </c>
      <c r="UWW681" s="319"/>
      <c r="UWX681" s="319"/>
      <c r="UWY681" s="319"/>
      <c r="UWZ681" s="17"/>
      <c r="UXA681" s="144"/>
      <c r="UXB681" s="15"/>
      <c r="UXC681" s="319"/>
      <c r="UXD681" s="118"/>
      <c r="UXE681" s="81"/>
      <c r="UXF681" s="118"/>
      <c r="UXG681" s="283"/>
      <c r="UXH681" s="155"/>
      <c r="UXI681" s="321" t="s">
        <v>1853</v>
      </c>
      <c r="UXJ681" s="70" t="s">
        <v>1206</v>
      </c>
      <c r="UXK681" s="312" t="s">
        <v>1852</v>
      </c>
      <c r="UXL681" s="319">
        <v>7.13</v>
      </c>
      <c r="UXM681" s="319"/>
      <c r="UXN681" s="319"/>
      <c r="UXO681" s="319"/>
      <c r="UXP681" s="17"/>
      <c r="UXQ681" s="144"/>
      <c r="UXR681" s="15"/>
      <c r="UXS681" s="319"/>
      <c r="UXT681" s="118"/>
      <c r="UXU681" s="81"/>
      <c r="UXV681" s="118"/>
      <c r="UXW681" s="283"/>
      <c r="UXX681" s="155"/>
      <c r="UXY681" s="321" t="s">
        <v>1853</v>
      </c>
      <c r="UXZ681" s="70" t="s">
        <v>1206</v>
      </c>
      <c r="UYA681" s="312" t="s">
        <v>1852</v>
      </c>
      <c r="UYB681" s="319">
        <v>7.13</v>
      </c>
      <c r="UYC681" s="319"/>
      <c r="UYD681" s="319"/>
      <c r="UYE681" s="319"/>
      <c r="UYF681" s="17"/>
      <c r="UYG681" s="144"/>
      <c r="UYH681" s="15"/>
      <c r="UYI681" s="319"/>
      <c r="UYJ681" s="118"/>
      <c r="UYK681" s="81"/>
      <c r="UYL681" s="118"/>
      <c r="UYM681" s="283"/>
      <c r="UYN681" s="155"/>
      <c r="UYO681" s="321" t="s">
        <v>1853</v>
      </c>
      <c r="UYP681" s="70" t="s">
        <v>1206</v>
      </c>
      <c r="UYQ681" s="312" t="s">
        <v>1852</v>
      </c>
      <c r="UYR681" s="319">
        <v>7.13</v>
      </c>
      <c r="UYS681" s="319"/>
      <c r="UYT681" s="319"/>
      <c r="UYU681" s="319"/>
      <c r="UYV681" s="17"/>
      <c r="UYW681" s="144"/>
      <c r="UYX681" s="15"/>
      <c r="UYY681" s="319"/>
      <c r="UYZ681" s="118"/>
      <c r="UZA681" s="81"/>
      <c r="UZB681" s="118"/>
      <c r="UZC681" s="283"/>
      <c r="UZD681" s="155"/>
      <c r="UZE681" s="321" t="s">
        <v>1853</v>
      </c>
      <c r="UZF681" s="70" t="s">
        <v>1206</v>
      </c>
      <c r="UZG681" s="312" t="s">
        <v>1852</v>
      </c>
      <c r="UZH681" s="319">
        <v>7.13</v>
      </c>
      <c r="UZI681" s="319"/>
      <c r="UZJ681" s="319"/>
      <c r="UZK681" s="319"/>
      <c r="UZL681" s="17"/>
      <c r="UZM681" s="144"/>
      <c r="UZN681" s="15"/>
      <c r="UZO681" s="319"/>
      <c r="UZP681" s="118"/>
      <c r="UZQ681" s="81"/>
      <c r="UZR681" s="118"/>
      <c r="UZS681" s="283"/>
      <c r="UZT681" s="155"/>
      <c r="UZU681" s="321" t="s">
        <v>1853</v>
      </c>
      <c r="UZV681" s="70" t="s">
        <v>1206</v>
      </c>
      <c r="UZW681" s="312" t="s">
        <v>1852</v>
      </c>
      <c r="UZX681" s="319">
        <v>7.13</v>
      </c>
      <c r="UZY681" s="319"/>
      <c r="UZZ681" s="319"/>
      <c r="VAA681" s="319"/>
      <c r="VAB681" s="17"/>
      <c r="VAC681" s="144"/>
      <c r="VAD681" s="15"/>
      <c r="VAE681" s="319"/>
      <c r="VAF681" s="118"/>
      <c r="VAG681" s="81"/>
      <c r="VAH681" s="118"/>
      <c r="VAI681" s="283"/>
      <c r="VAJ681" s="155"/>
      <c r="VAK681" s="321" t="s">
        <v>1853</v>
      </c>
      <c r="VAL681" s="70" t="s">
        <v>1206</v>
      </c>
      <c r="VAM681" s="312" t="s">
        <v>1852</v>
      </c>
      <c r="VAN681" s="319">
        <v>7.13</v>
      </c>
      <c r="VAO681" s="319"/>
      <c r="VAP681" s="319"/>
      <c r="VAQ681" s="319"/>
      <c r="VAR681" s="17"/>
      <c r="VAS681" s="144"/>
      <c r="VAT681" s="15"/>
      <c r="VAU681" s="319"/>
      <c r="VAV681" s="118"/>
      <c r="VAW681" s="81"/>
      <c r="VAX681" s="118"/>
      <c r="VAY681" s="283"/>
      <c r="VAZ681" s="155"/>
      <c r="VBA681" s="321" t="s">
        <v>1853</v>
      </c>
      <c r="VBB681" s="70" t="s">
        <v>1206</v>
      </c>
      <c r="VBC681" s="312" t="s">
        <v>1852</v>
      </c>
      <c r="VBD681" s="319">
        <v>7.13</v>
      </c>
      <c r="VBE681" s="319"/>
      <c r="VBF681" s="319"/>
      <c r="VBG681" s="319"/>
      <c r="VBH681" s="17"/>
      <c r="VBI681" s="144"/>
      <c r="VBJ681" s="15"/>
      <c r="VBK681" s="319"/>
      <c r="VBL681" s="118"/>
      <c r="VBM681" s="81"/>
      <c r="VBN681" s="118"/>
      <c r="VBO681" s="283"/>
      <c r="VBP681" s="155"/>
      <c r="VBQ681" s="321" t="s">
        <v>1853</v>
      </c>
      <c r="VBR681" s="70" t="s">
        <v>1206</v>
      </c>
      <c r="VBS681" s="312" t="s">
        <v>1852</v>
      </c>
      <c r="VBT681" s="319">
        <v>7.13</v>
      </c>
      <c r="VBU681" s="319"/>
      <c r="VBV681" s="319"/>
      <c r="VBW681" s="319"/>
      <c r="VBX681" s="17"/>
      <c r="VBY681" s="144"/>
      <c r="VBZ681" s="15"/>
      <c r="VCA681" s="319"/>
      <c r="VCB681" s="118"/>
      <c r="VCC681" s="81"/>
      <c r="VCD681" s="118"/>
      <c r="VCE681" s="283"/>
      <c r="VCF681" s="155"/>
      <c r="VCG681" s="321" t="s">
        <v>1853</v>
      </c>
      <c r="VCH681" s="70" t="s">
        <v>1206</v>
      </c>
      <c r="VCI681" s="312" t="s">
        <v>1852</v>
      </c>
      <c r="VCJ681" s="319">
        <v>7.13</v>
      </c>
      <c r="VCK681" s="319"/>
      <c r="VCL681" s="319"/>
      <c r="VCM681" s="319"/>
      <c r="VCN681" s="17"/>
      <c r="VCO681" s="144"/>
      <c r="VCP681" s="15"/>
      <c r="VCQ681" s="319"/>
      <c r="VCR681" s="118"/>
      <c r="VCS681" s="81"/>
      <c r="VCT681" s="118"/>
      <c r="VCU681" s="283"/>
      <c r="VCV681" s="155"/>
      <c r="VCW681" s="321" t="s">
        <v>1853</v>
      </c>
      <c r="VCX681" s="70" t="s">
        <v>1206</v>
      </c>
      <c r="VCY681" s="312" t="s">
        <v>1852</v>
      </c>
      <c r="VCZ681" s="319">
        <v>7.13</v>
      </c>
      <c r="VDA681" s="319"/>
      <c r="VDB681" s="319"/>
      <c r="VDC681" s="319"/>
      <c r="VDD681" s="17"/>
      <c r="VDE681" s="144"/>
      <c r="VDF681" s="15"/>
      <c r="VDG681" s="319"/>
      <c r="VDH681" s="118"/>
      <c r="VDI681" s="81"/>
      <c r="VDJ681" s="118"/>
      <c r="VDK681" s="283"/>
      <c r="VDL681" s="155"/>
      <c r="VDM681" s="321" t="s">
        <v>1853</v>
      </c>
      <c r="VDN681" s="70" t="s">
        <v>1206</v>
      </c>
      <c r="VDO681" s="312" t="s">
        <v>1852</v>
      </c>
      <c r="VDP681" s="319">
        <v>7.13</v>
      </c>
      <c r="VDQ681" s="319"/>
      <c r="VDR681" s="319"/>
      <c r="VDS681" s="319"/>
      <c r="VDT681" s="17"/>
      <c r="VDU681" s="144"/>
      <c r="VDV681" s="15"/>
      <c r="VDW681" s="319"/>
      <c r="VDX681" s="118"/>
      <c r="VDY681" s="81"/>
      <c r="VDZ681" s="118"/>
      <c r="VEA681" s="283"/>
      <c r="VEB681" s="155"/>
      <c r="VEC681" s="321" t="s">
        <v>1853</v>
      </c>
      <c r="VED681" s="70" t="s">
        <v>1206</v>
      </c>
      <c r="VEE681" s="312" t="s">
        <v>1852</v>
      </c>
      <c r="VEF681" s="319">
        <v>7.13</v>
      </c>
      <c r="VEG681" s="319"/>
      <c r="VEH681" s="319"/>
      <c r="VEI681" s="319"/>
      <c r="VEJ681" s="17"/>
      <c r="VEK681" s="144"/>
      <c r="VEL681" s="15"/>
      <c r="VEM681" s="319"/>
      <c r="VEN681" s="118"/>
      <c r="VEO681" s="81"/>
      <c r="VEP681" s="118"/>
      <c r="VEQ681" s="283"/>
      <c r="VER681" s="155"/>
      <c r="VES681" s="321" t="s">
        <v>1853</v>
      </c>
      <c r="VET681" s="70" t="s">
        <v>1206</v>
      </c>
      <c r="VEU681" s="312" t="s">
        <v>1852</v>
      </c>
      <c r="VEV681" s="319">
        <v>7.13</v>
      </c>
      <c r="VEW681" s="319"/>
      <c r="VEX681" s="319"/>
      <c r="VEY681" s="319"/>
      <c r="VEZ681" s="17"/>
      <c r="VFA681" s="144"/>
      <c r="VFB681" s="15"/>
      <c r="VFC681" s="319"/>
      <c r="VFD681" s="118"/>
      <c r="VFE681" s="81"/>
      <c r="VFF681" s="118"/>
      <c r="VFG681" s="283"/>
      <c r="VFH681" s="155"/>
      <c r="VFI681" s="321" t="s">
        <v>1853</v>
      </c>
      <c r="VFJ681" s="70" t="s">
        <v>1206</v>
      </c>
      <c r="VFK681" s="312" t="s">
        <v>1852</v>
      </c>
      <c r="VFL681" s="319">
        <v>7.13</v>
      </c>
      <c r="VFM681" s="319"/>
      <c r="VFN681" s="319"/>
      <c r="VFO681" s="319"/>
      <c r="VFP681" s="17"/>
      <c r="VFQ681" s="144"/>
      <c r="VFR681" s="15"/>
      <c r="VFS681" s="319"/>
      <c r="VFT681" s="118"/>
      <c r="VFU681" s="81"/>
      <c r="VFV681" s="118"/>
      <c r="VFW681" s="283"/>
      <c r="VFX681" s="155"/>
      <c r="VFY681" s="321" t="s">
        <v>1853</v>
      </c>
      <c r="VFZ681" s="70" t="s">
        <v>1206</v>
      </c>
      <c r="VGA681" s="312" t="s">
        <v>1852</v>
      </c>
      <c r="VGB681" s="319">
        <v>7.13</v>
      </c>
      <c r="VGC681" s="319"/>
      <c r="VGD681" s="319"/>
      <c r="VGE681" s="319"/>
      <c r="VGF681" s="17"/>
      <c r="VGG681" s="144"/>
      <c r="VGH681" s="15"/>
      <c r="VGI681" s="319"/>
      <c r="VGJ681" s="118"/>
      <c r="VGK681" s="81"/>
      <c r="VGL681" s="118"/>
      <c r="VGM681" s="283"/>
      <c r="VGN681" s="155"/>
      <c r="VGO681" s="321" t="s">
        <v>1853</v>
      </c>
      <c r="VGP681" s="70" t="s">
        <v>1206</v>
      </c>
      <c r="VGQ681" s="312" t="s">
        <v>1852</v>
      </c>
      <c r="VGR681" s="319">
        <v>7.13</v>
      </c>
      <c r="VGS681" s="319"/>
      <c r="VGT681" s="319"/>
      <c r="VGU681" s="319"/>
      <c r="VGV681" s="17"/>
      <c r="VGW681" s="144"/>
      <c r="VGX681" s="15"/>
      <c r="VGY681" s="319"/>
      <c r="VGZ681" s="118"/>
      <c r="VHA681" s="81"/>
      <c r="VHB681" s="118"/>
      <c r="VHC681" s="283"/>
      <c r="VHD681" s="155"/>
      <c r="VHE681" s="321" t="s">
        <v>1853</v>
      </c>
      <c r="VHF681" s="70" t="s">
        <v>1206</v>
      </c>
      <c r="VHG681" s="312" t="s">
        <v>1852</v>
      </c>
      <c r="VHH681" s="319">
        <v>7.13</v>
      </c>
      <c r="VHI681" s="319"/>
      <c r="VHJ681" s="319"/>
      <c r="VHK681" s="319"/>
      <c r="VHL681" s="17"/>
      <c r="VHM681" s="144"/>
      <c r="VHN681" s="15"/>
      <c r="VHO681" s="319"/>
      <c r="VHP681" s="118"/>
      <c r="VHQ681" s="81"/>
      <c r="VHR681" s="118"/>
      <c r="VHS681" s="283"/>
      <c r="VHT681" s="155"/>
      <c r="VHU681" s="321" t="s">
        <v>1853</v>
      </c>
      <c r="VHV681" s="70" t="s">
        <v>1206</v>
      </c>
      <c r="VHW681" s="312" t="s">
        <v>1852</v>
      </c>
      <c r="VHX681" s="319">
        <v>7.13</v>
      </c>
      <c r="VHY681" s="319"/>
      <c r="VHZ681" s="319"/>
      <c r="VIA681" s="319"/>
      <c r="VIB681" s="17"/>
      <c r="VIC681" s="144"/>
      <c r="VID681" s="15"/>
      <c r="VIE681" s="319"/>
      <c r="VIF681" s="118"/>
      <c r="VIG681" s="81"/>
      <c r="VIH681" s="118"/>
      <c r="VII681" s="283"/>
      <c r="VIJ681" s="155"/>
      <c r="VIK681" s="321" t="s">
        <v>1853</v>
      </c>
      <c r="VIL681" s="70" t="s">
        <v>1206</v>
      </c>
      <c r="VIM681" s="312" t="s">
        <v>1852</v>
      </c>
      <c r="VIN681" s="319">
        <v>7.13</v>
      </c>
      <c r="VIO681" s="319"/>
      <c r="VIP681" s="319"/>
      <c r="VIQ681" s="319"/>
      <c r="VIR681" s="17"/>
      <c r="VIS681" s="144"/>
      <c r="VIT681" s="15"/>
      <c r="VIU681" s="319"/>
      <c r="VIV681" s="118"/>
      <c r="VIW681" s="81"/>
      <c r="VIX681" s="118"/>
      <c r="VIY681" s="283"/>
      <c r="VIZ681" s="155"/>
      <c r="VJA681" s="321" t="s">
        <v>1853</v>
      </c>
      <c r="VJB681" s="70" t="s">
        <v>1206</v>
      </c>
      <c r="VJC681" s="312" t="s">
        <v>1852</v>
      </c>
      <c r="VJD681" s="319">
        <v>7.13</v>
      </c>
      <c r="VJE681" s="319"/>
      <c r="VJF681" s="319"/>
      <c r="VJG681" s="319"/>
      <c r="VJH681" s="17"/>
      <c r="VJI681" s="144"/>
      <c r="VJJ681" s="15"/>
      <c r="VJK681" s="319"/>
      <c r="VJL681" s="118"/>
      <c r="VJM681" s="81"/>
      <c r="VJN681" s="118"/>
      <c r="VJO681" s="283"/>
      <c r="VJP681" s="155"/>
      <c r="VJQ681" s="321" t="s">
        <v>1853</v>
      </c>
      <c r="VJR681" s="70" t="s">
        <v>1206</v>
      </c>
      <c r="VJS681" s="312" t="s">
        <v>1852</v>
      </c>
      <c r="VJT681" s="319">
        <v>7.13</v>
      </c>
      <c r="VJU681" s="319"/>
      <c r="VJV681" s="319"/>
      <c r="VJW681" s="319"/>
      <c r="VJX681" s="17"/>
      <c r="VJY681" s="144"/>
      <c r="VJZ681" s="15"/>
      <c r="VKA681" s="319"/>
      <c r="VKB681" s="118"/>
      <c r="VKC681" s="81"/>
      <c r="VKD681" s="118"/>
      <c r="VKE681" s="283"/>
      <c r="VKF681" s="155"/>
      <c r="VKG681" s="321" t="s">
        <v>1853</v>
      </c>
      <c r="VKH681" s="70" t="s">
        <v>1206</v>
      </c>
      <c r="VKI681" s="312" t="s">
        <v>1852</v>
      </c>
      <c r="VKJ681" s="319">
        <v>7.13</v>
      </c>
      <c r="VKK681" s="319"/>
      <c r="VKL681" s="319"/>
      <c r="VKM681" s="319"/>
      <c r="VKN681" s="17"/>
      <c r="VKO681" s="144"/>
      <c r="VKP681" s="15"/>
      <c r="VKQ681" s="319"/>
      <c r="VKR681" s="118"/>
      <c r="VKS681" s="81"/>
      <c r="VKT681" s="118"/>
      <c r="VKU681" s="283"/>
      <c r="VKV681" s="155"/>
      <c r="VKW681" s="321" t="s">
        <v>1853</v>
      </c>
      <c r="VKX681" s="70" t="s">
        <v>1206</v>
      </c>
      <c r="VKY681" s="312" t="s">
        <v>1852</v>
      </c>
      <c r="VKZ681" s="319">
        <v>7.13</v>
      </c>
      <c r="VLA681" s="319"/>
      <c r="VLB681" s="319"/>
      <c r="VLC681" s="319"/>
      <c r="VLD681" s="17"/>
      <c r="VLE681" s="144"/>
      <c r="VLF681" s="15"/>
      <c r="VLG681" s="319"/>
      <c r="VLH681" s="118"/>
      <c r="VLI681" s="81"/>
      <c r="VLJ681" s="118"/>
      <c r="VLK681" s="283"/>
      <c r="VLL681" s="155"/>
      <c r="VLM681" s="321" t="s">
        <v>1853</v>
      </c>
      <c r="VLN681" s="70" t="s">
        <v>1206</v>
      </c>
      <c r="VLO681" s="312" t="s">
        <v>1852</v>
      </c>
      <c r="VLP681" s="319">
        <v>7.13</v>
      </c>
      <c r="VLQ681" s="319"/>
      <c r="VLR681" s="319"/>
      <c r="VLS681" s="319"/>
      <c r="VLT681" s="17"/>
      <c r="VLU681" s="144"/>
      <c r="VLV681" s="15"/>
      <c r="VLW681" s="319"/>
      <c r="VLX681" s="118"/>
      <c r="VLY681" s="81"/>
      <c r="VLZ681" s="118"/>
      <c r="VMA681" s="283"/>
      <c r="VMB681" s="155"/>
      <c r="VMC681" s="321" t="s">
        <v>1853</v>
      </c>
      <c r="VMD681" s="70" t="s">
        <v>1206</v>
      </c>
      <c r="VME681" s="312" t="s">
        <v>1852</v>
      </c>
      <c r="VMF681" s="319">
        <v>7.13</v>
      </c>
      <c r="VMG681" s="319"/>
      <c r="VMH681" s="319"/>
      <c r="VMI681" s="319"/>
      <c r="VMJ681" s="17"/>
      <c r="VMK681" s="144"/>
      <c r="VML681" s="15"/>
      <c r="VMM681" s="319"/>
      <c r="VMN681" s="118"/>
      <c r="VMO681" s="81"/>
      <c r="VMP681" s="118"/>
      <c r="VMQ681" s="283"/>
      <c r="VMR681" s="155"/>
      <c r="VMS681" s="321" t="s">
        <v>1853</v>
      </c>
      <c r="VMT681" s="70" t="s">
        <v>1206</v>
      </c>
      <c r="VMU681" s="312" t="s">
        <v>1852</v>
      </c>
      <c r="VMV681" s="319">
        <v>7.13</v>
      </c>
      <c r="VMW681" s="319"/>
      <c r="VMX681" s="319"/>
      <c r="VMY681" s="319"/>
      <c r="VMZ681" s="17"/>
      <c r="VNA681" s="144"/>
      <c r="VNB681" s="15"/>
      <c r="VNC681" s="319"/>
      <c r="VND681" s="118"/>
      <c r="VNE681" s="81"/>
      <c r="VNF681" s="118"/>
      <c r="VNG681" s="283"/>
      <c r="VNH681" s="155"/>
      <c r="VNI681" s="321" t="s">
        <v>1853</v>
      </c>
      <c r="VNJ681" s="70" t="s">
        <v>1206</v>
      </c>
      <c r="VNK681" s="312" t="s">
        <v>1852</v>
      </c>
      <c r="VNL681" s="319">
        <v>7.13</v>
      </c>
      <c r="VNM681" s="319"/>
      <c r="VNN681" s="319"/>
      <c r="VNO681" s="319"/>
      <c r="VNP681" s="17"/>
      <c r="VNQ681" s="144"/>
      <c r="VNR681" s="15"/>
      <c r="VNS681" s="319"/>
      <c r="VNT681" s="118"/>
      <c r="VNU681" s="81"/>
      <c r="VNV681" s="118"/>
      <c r="VNW681" s="283"/>
      <c r="VNX681" s="155"/>
      <c r="VNY681" s="321" t="s">
        <v>1853</v>
      </c>
      <c r="VNZ681" s="70" t="s">
        <v>1206</v>
      </c>
      <c r="VOA681" s="312" t="s">
        <v>1852</v>
      </c>
      <c r="VOB681" s="319">
        <v>7.13</v>
      </c>
      <c r="VOC681" s="319"/>
      <c r="VOD681" s="319"/>
      <c r="VOE681" s="319"/>
      <c r="VOF681" s="17"/>
      <c r="VOG681" s="144"/>
      <c r="VOH681" s="15"/>
      <c r="VOI681" s="319"/>
      <c r="VOJ681" s="118"/>
      <c r="VOK681" s="81"/>
      <c r="VOL681" s="118"/>
      <c r="VOM681" s="283"/>
      <c r="VON681" s="155"/>
      <c r="VOO681" s="321" t="s">
        <v>1853</v>
      </c>
      <c r="VOP681" s="70" t="s">
        <v>1206</v>
      </c>
      <c r="VOQ681" s="312" t="s">
        <v>1852</v>
      </c>
      <c r="VOR681" s="319">
        <v>7.13</v>
      </c>
      <c r="VOS681" s="319"/>
      <c r="VOT681" s="319"/>
      <c r="VOU681" s="319"/>
      <c r="VOV681" s="17"/>
      <c r="VOW681" s="144"/>
      <c r="VOX681" s="15"/>
      <c r="VOY681" s="319"/>
      <c r="VOZ681" s="118"/>
      <c r="VPA681" s="81"/>
      <c r="VPB681" s="118"/>
      <c r="VPC681" s="283"/>
      <c r="VPD681" s="155"/>
      <c r="VPE681" s="321" t="s">
        <v>1853</v>
      </c>
      <c r="VPF681" s="70" t="s">
        <v>1206</v>
      </c>
      <c r="VPG681" s="312" t="s">
        <v>1852</v>
      </c>
      <c r="VPH681" s="319">
        <v>7.13</v>
      </c>
      <c r="VPI681" s="319"/>
      <c r="VPJ681" s="319"/>
      <c r="VPK681" s="319"/>
      <c r="VPL681" s="17"/>
      <c r="VPM681" s="144"/>
      <c r="VPN681" s="15"/>
      <c r="VPO681" s="319"/>
      <c r="VPP681" s="118"/>
      <c r="VPQ681" s="81"/>
      <c r="VPR681" s="118"/>
      <c r="VPS681" s="283"/>
      <c r="VPT681" s="155"/>
      <c r="VPU681" s="321" t="s">
        <v>1853</v>
      </c>
      <c r="VPV681" s="70" t="s">
        <v>1206</v>
      </c>
      <c r="VPW681" s="312" t="s">
        <v>1852</v>
      </c>
      <c r="VPX681" s="319">
        <v>7.13</v>
      </c>
      <c r="VPY681" s="319"/>
      <c r="VPZ681" s="319"/>
      <c r="VQA681" s="319"/>
      <c r="VQB681" s="17"/>
      <c r="VQC681" s="144"/>
      <c r="VQD681" s="15"/>
      <c r="VQE681" s="319"/>
      <c r="VQF681" s="118"/>
      <c r="VQG681" s="81"/>
      <c r="VQH681" s="118"/>
      <c r="VQI681" s="283"/>
      <c r="VQJ681" s="155"/>
      <c r="VQK681" s="321" t="s">
        <v>1853</v>
      </c>
      <c r="VQL681" s="70" t="s">
        <v>1206</v>
      </c>
      <c r="VQM681" s="312" t="s">
        <v>1852</v>
      </c>
      <c r="VQN681" s="319">
        <v>7.13</v>
      </c>
      <c r="VQO681" s="319"/>
      <c r="VQP681" s="319"/>
      <c r="VQQ681" s="319"/>
      <c r="VQR681" s="17"/>
      <c r="VQS681" s="144"/>
      <c r="VQT681" s="15"/>
      <c r="VQU681" s="319"/>
      <c r="VQV681" s="118"/>
      <c r="VQW681" s="81"/>
      <c r="VQX681" s="118"/>
      <c r="VQY681" s="283"/>
      <c r="VQZ681" s="155"/>
      <c r="VRA681" s="321" t="s">
        <v>1853</v>
      </c>
      <c r="VRB681" s="70" t="s">
        <v>1206</v>
      </c>
      <c r="VRC681" s="312" t="s">
        <v>1852</v>
      </c>
      <c r="VRD681" s="319">
        <v>7.13</v>
      </c>
      <c r="VRE681" s="319"/>
      <c r="VRF681" s="319"/>
      <c r="VRG681" s="319"/>
      <c r="VRH681" s="17"/>
      <c r="VRI681" s="144"/>
      <c r="VRJ681" s="15"/>
      <c r="VRK681" s="319"/>
      <c r="VRL681" s="118"/>
      <c r="VRM681" s="81"/>
      <c r="VRN681" s="118"/>
      <c r="VRO681" s="283"/>
      <c r="VRP681" s="155"/>
      <c r="VRQ681" s="321" t="s">
        <v>1853</v>
      </c>
      <c r="VRR681" s="70" t="s">
        <v>1206</v>
      </c>
      <c r="VRS681" s="312" t="s">
        <v>1852</v>
      </c>
      <c r="VRT681" s="319">
        <v>7.13</v>
      </c>
      <c r="VRU681" s="319"/>
      <c r="VRV681" s="319"/>
      <c r="VRW681" s="319"/>
      <c r="VRX681" s="17"/>
      <c r="VRY681" s="144"/>
      <c r="VRZ681" s="15"/>
      <c r="VSA681" s="319"/>
      <c r="VSB681" s="118"/>
      <c r="VSC681" s="81"/>
      <c r="VSD681" s="118"/>
      <c r="VSE681" s="283"/>
      <c r="VSF681" s="155"/>
      <c r="VSG681" s="321" t="s">
        <v>1853</v>
      </c>
      <c r="VSH681" s="70" t="s">
        <v>1206</v>
      </c>
      <c r="VSI681" s="312" t="s">
        <v>1852</v>
      </c>
      <c r="VSJ681" s="319">
        <v>7.13</v>
      </c>
      <c r="VSK681" s="319"/>
      <c r="VSL681" s="319"/>
      <c r="VSM681" s="319"/>
      <c r="VSN681" s="17"/>
      <c r="VSO681" s="144"/>
      <c r="VSP681" s="15"/>
      <c r="VSQ681" s="319"/>
      <c r="VSR681" s="118"/>
      <c r="VSS681" s="81"/>
      <c r="VST681" s="118"/>
      <c r="VSU681" s="283"/>
      <c r="VSV681" s="155"/>
      <c r="VSW681" s="321" t="s">
        <v>1853</v>
      </c>
      <c r="VSX681" s="70" t="s">
        <v>1206</v>
      </c>
      <c r="VSY681" s="312" t="s">
        <v>1852</v>
      </c>
      <c r="VSZ681" s="319">
        <v>7.13</v>
      </c>
      <c r="VTA681" s="319"/>
      <c r="VTB681" s="319"/>
      <c r="VTC681" s="319"/>
      <c r="VTD681" s="17"/>
      <c r="VTE681" s="144"/>
      <c r="VTF681" s="15"/>
      <c r="VTG681" s="319"/>
      <c r="VTH681" s="118"/>
      <c r="VTI681" s="81"/>
      <c r="VTJ681" s="118"/>
      <c r="VTK681" s="283"/>
      <c r="VTL681" s="155"/>
      <c r="VTM681" s="321" t="s">
        <v>1853</v>
      </c>
      <c r="VTN681" s="70" t="s">
        <v>1206</v>
      </c>
      <c r="VTO681" s="312" t="s">
        <v>1852</v>
      </c>
      <c r="VTP681" s="319">
        <v>7.13</v>
      </c>
      <c r="VTQ681" s="319"/>
      <c r="VTR681" s="319"/>
      <c r="VTS681" s="319"/>
      <c r="VTT681" s="17"/>
      <c r="VTU681" s="144"/>
      <c r="VTV681" s="15"/>
      <c r="VTW681" s="319"/>
      <c r="VTX681" s="118"/>
      <c r="VTY681" s="81"/>
      <c r="VTZ681" s="118"/>
      <c r="VUA681" s="283"/>
      <c r="VUB681" s="155"/>
      <c r="VUC681" s="321" t="s">
        <v>1853</v>
      </c>
      <c r="VUD681" s="70" t="s">
        <v>1206</v>
      </c>
      <c r="VUE681" s="312" t="s">
        <v>1852</v>
      </c>
      <c r="VUF681" s="319">
        <v>7.13</v>
      </c>
      <c r="VUG681" s="319"/>
      <c r="VUH681" s="319"/>
      <c r="VUI681" s="319"/>
      <c r="VUJ681" s="17"/>
      <c r="VUK681" s="144"/>
      <c r="VUL681" s="15"/>
      <c r="VUM681" s="319"/>
      <c r="VUN681" s="118"/>
      <c r="VUO681" s="81"/>
      <c r="VUP681" s="118"/>
      <c r="VUQ681" s="283"/>
      <c r="VUR681" s="155"/>
      <c r="VUS681" s="321" t="s">
        <v>1853</v>
      </c>
      <c r="VUT681" s="70" t="s">
        <v>1206</v>
      </c>
      <c r="VUU681" s="312" t="s">
        <v>1852</v>
      </c>
      <c r="VUV681" s="319">
        <v>7.13</v>
      </c>
      <c r="VUW681" s="319"/>
      <c r="VUX681" s="319"/>
      <c r="VUY681" s="319"/>
      <c r="VUZ681" s="17"/>
      <c r="VVA681" s="144"/>
      <c r="VVB681" s="15"/>
      <c r="VVC681" s="319"/>
      <c r="VVD681" s="118"/>
      <c r="VVE681" s="81"/>
      <c r="VVF681" s="118"/>
      <c r="VVG681" s="283"/>
      <c r="VVH681" s="155"/>
      <c r="VVI681" s="321" t="s">
        <v>1853</v>
      </c>
      <c r="VVJ681" s="70" t="s">
        <v>1206</v>
      </c>
      <c r="VVK681" s="312" t="s">
        <v>1852</v>
      </c>
      <c r="VVL681" s="319">
        <v>7.13</v>
      </c>
      <c r="VVM681" s="319"/>
      <c r="VVN681" s="319"/>
      <c r="VVO681" s="319"/>
      <c r="VVP681" s="17"/>
      <c r="VVQ681" s="144"/>
      <c r="VVR681" s="15"/>
      <c r="VVS681" s="319"/>
      <c r="VVT681" s="118"/>
      <c r="VVU681" s="81"/>
      <c r="VVV681" s="118"/>
      <c r="VVW681" s="283"/>
      <c r="VVX681" s="155"/>
      <c r="VVY681" s="321" t="s">
        <v>1853</v>
      </c>
      <c r="VVZ681" s="70" t="s">
        <v>1206</v>
      </c>
      <c r="VWA681" s="312" t="s">
        <v>1852</v>
      </c>
      <c r="VWB681" s="319">
        <v>7.13</v>
      </c>
      <c r="VWC681" s="319"/>
      <c r="VWD681" s="319"/>
      <c r="VWE681" s="319"/>
      <c r="VWF681" s="17"/>
      <c r="VWG681" s="144"/>
      <c r="VWH681" s="15"/>
      <c r="VWI681" s="319"/>
      <c r="VWJ681" s="118"/>
      <c r="VWK681" s="81"/>
      <c r="VWL681" s="118"/>
      <c r="VWM681" s="283"/>
      <c r="VWN681" s="155"/>
      <c r="VWO681" s="321" t="s">
        <v>1853</v>
      </c>
      <c r="VWP681" s="70" t="s">
        <v>1206</v>
      </c>
      <c r="VWQ681" s="312" t="s">
        <v>1852</v>
      </c>
      <c r="VWR681" s="319">
        <v>7.13</v>
      </c>
      <c r="VWS681" s="319"/>
      <c r="VWT681" s="319"/>
      <c r="VWU681" s="319"/>
      <c r="VWV681" s="17"/>
      <c r="VWW681" s="144"/>
      <c r="VWX681" s="15"/>
      <c r="VWY681" s="319"/>
      <c r="VWZ681" s="118"/>
      <c r="VXA681" s="81"/>
      <c r="VXB681" s="118"/>
      <c r="VXC681" s="283"/>
      <c r="VXD681" s="155"/>
      <c r="VXE681" s="321" t="s">
        <v>1853</v>
      </c>
      <c r="VXF681" s="70" t="s">
        <v>1206</v>
      </c>
      <c r="VXG681" s="312" t="s">
        <v>1852</v>
      </c>
      <c r="VXH681" s="319">
        <v>7.13</v>
      </c>
      <c r="VXI681" s="319"/>
      <c r="VXJ681" s="319"/>
      <c r="VXK681" s="319"/>
      <c r="VXL681" s="17"/>
      <c r="VXM681" s="144"/>
      <c r="VXN681" s="15"/>
      <c r="VXO681" s="319"/>
      <c r="VXP681" s="118"/>
      <c r="VXQ681" s="81"/>
      <c r="VXR681" s="118"/>
      <c r="VXS681" s="283"/>
      <c r="VXT681" s="155"/>
      <c r="VXU681" s="321" t="s">
        <v>1853</v>
      </c>
      <c r="VXV681" s="70" t="s">
        <v>1206</v>
      </c>
      <c r="VXW681" s="312" t="s">
        <v>1852</v>
      </c>
      <c r="VXX681" s="319">
        <v>7.13</v>
      </c>
      <c r="VXY681" s="319"/>
      <c r="VXZ681" s="319"/>
      <c r="VYA681" s="319"/>
      <c r="VYB681" s="17"/>
      <c r="VYC681" s="144"/>
      <c r="VYD681" s="15"/>
      <c r="VYE681" s="319"/>
      <c r="VYF681" s="118"/>
      <c r="VYG681" s="81"/>
      <c r="VYH681" s="118"/>
      <c r="VYI681" s="283"/>
      <c r="VYJ681" s="155"/>
      <c r="VYK681" s="321" t="s">
        <v>1853</v>
      </c>
      <c r="VYL681" s="70" t="s">
        <v>1206</v>
      </c>
      <c r="VYM681" s="312" t="s">
        <v>1852</v>
      </c>
      <c r="VYN681" s="319">
        <v>7.13</v>
      </c>
      <c r="VYO681" s="319"/>
      <c r="VYP681" s="319"/>
      <c r="VYQ681" s="319"/>
      <c r="VYR681" s="17"/>
      <c r="VYS681" s="144"/>
      <c r="VYT681" s="15"/>
      <c r="VYU681" s="319"/>
      <c r="VYV681" s="118"/>
      <c r="VYW681" s="81"/>
      <c r="VYX681" s="118"/>
      <c r="VYY681" s="283"/>
      <c r="VYZ681" s="155"/>
      <c r="VZA681" s="321" t="s">
        <v>1853</v>
      </c>
      <c r="VZB681" s="70" t="s">
        <v>1206</v>
      </c>
      <c r="VZC681" s="312" t="s">
        <v>1852</v>
      </c>
      <c r="VZD681" s="319">
        <v>7.13</v>
      </c>
      <c r="VZE681" s="319"/>
      <c r="VZF681" s="319"/>
      <c r="VZG681" s="319"/>
      <c r="VZH681" s="17"/>
      <c r="VZI681" s="144"/>
      <c r="VZJ681" s="15"/>
      <c r="VZK681" s="319"/>
      <c r="VZL681" s="118"/>
      <c r="VZM681" s="81"/>
      <c r="VZN681" s="118"/>
      <c r="VZO681" s="283"/>
      <c r="VZP681" s="155"/>
      <c r="VZQ681" s="321" t="s">
        <v>1853</v>
      </c>
      <c r="VZR681" s="70" t="s">
        <v>1206</v>
      </c>
      <c r="VZS681" s="312" t="s">
        <v>1852</v>
      </c>
      <c r="VZT681" s="319">
        <v>7.13</v>
      </c>
      <c r="VZU681" s="319"/>
      <c r="VZV681" s="319"/>
      <c r="VZW681" s="319"/>
      <c r="VZX681" s="17"/>
      <c r="VZY681" s="144"/>
      <c r="VZZ681" s="15"/>
      <c r="WAA681" s="319"/>
      <c r="WAB681" s="118"/>
      <c r="WAC681" s="81"/>
      <c r="WAD681" s="118"/>
      <c r="WAE681" s="283"/>
      <c r="WAF681" s="155"/>
      <c r="WAG681" s="321" t="s">
        <v>1853</v>
      </c>
      <c r="WAH681" s="70" t="s">
        <v>1206</v>
      </c>
      <c r="WAI681" s="312" t="s">
        <v>1852</v>
      </c>
      <c r="WAJ681" s="319">
        <v>7.13</v>
      </c>
      <c r="WAK681" s="319"/>
      <c r="WAL681" s="319"/>
      <c r="WAM681" s="319"/>
      <c r="WAN681" s="17"/>
      <c r="WAO681" s="144"/>
      <c r="WAP681" s="15"/>
      <c r="WAQ681" s="319"/>
      <c r="WAR681" s="118"/>
      <c r="WAS681" s="81"/>
      <c r="WAT681" s="118"/>
      <c r="WAU681" s="283"/>
      <c r="WAV681" s="155"/>
      <c r="WAW681" s="321" t="s">
        <v>1853</v>
      </c>
      <c r="WAX681" s="70" t="s">
        <v>1206</v>
      </c>
      <c r="WAY681" s="312" t="s">
        <v>1852</v>
      </c>
      <c r="WAZ681" s="319">
        <v>7.13</v>
      </c>
      <c r="WBA681" s="319"/>
      <c r="WBB681" s="319"/>
      <c r="WBC681" s="319"/>
      <c r="WBD681" s="17"/>
      <c r="WBE681" s="144"/>
      <c r="WBF681" s="15"/>
      <c r="WBG681" s="319"/>
      <c r="WBH681" s="118"/>
      <c r="WBI681" s="81"/>
      <c r="WBJ681" s="118"/>
      <c r="WBK681" s="283"/>
      <c r="WBL681" s="155"/>
      <c r="WBM681" s="321" t="s">
        <v>1853</v>
      </c>
      <c r="WBN681" s="70" t="s">
        <v>1206</v>
      </c>
      <c r="WBO681" s="312" t="s">
        <v>1852</v>
      </c>
      <c r="WBP681" s="319">
        <v>7.13</v>
      </c>
      <c r="WBQ681" s="319"/>
      <c r="WBR681" s="319"/>
      <c r="WBS681" s="319"/>
      <c r="WBT681" s="17"/>
      <c r="WBU681" s="144"/>
      <c r="WBV681" s="15"/>
      <c r="WBW681" s="319"/>
      <c r="WBX681" s="118"/>
      <c r="WBY681" s="81"/>
      <c r="WBZ681" s="118"/>
      <c r="WCA681" s="283"/>
      <c r="WCB681" s="155"/>
      <c r="WCC681" s="321" t="s">
        <v>1853</v>
      </c>
      <c r="WCD681" s="70" t="s">
        <v>1206</v>
      </c>
      <c r="WCE681" s="312" t="s">
        <v>1852</v>
      </c>
      <c r="WCF681" s="319">
        <v>7.13</v>
      </c>
      <c r="WCG681" s="319"/>
      <c r="WCH681" s="319"/>
      <c r="WCI681" s="319"/>
      <c r="WCJ681" s="17"/>
      <c r="WCK681" s="144"/>
      <c r="WCL681" s="15"/>
      <c r="WCM681" s="319"/>
      <c r="WCN681" s="118"/>
      <c r="WCO681" s="81"/>
      <c r="WCP681" s="118"/>
      <c r="WCQ681" s="283"/>
      <c r="WCR681" s="155"/>
      <c r="WCS681" s="321" t="s">
        <v>1853</v>
      </c>
      <c r="WCT681" s="70" t="s">
        <v>1206</v>
      </c>
      <c r="WCU681" s="312" t="s">
        <v>1852</v>
      </c>
      <c r="WCV681" s="319">
        <v>7.13</v>
      </c>
      <c r="WCW681" s="319"/>
      <c r="WCX681" s="319"/>
      <c r="WCY681" s="319"/>
      <c r="WCZ681" s="17"/>
      <c r="WDA681" s="144"/>
      <c r="WDB681" s="15"/>
      <c r="WDC681" s="319"/>
      <c r="WDD681" s="118"/>
      <c r="WDE681" s="81"/>
      <c r="WDF681" s="118"/>
      <c r="WDG681" s="283"/>
      <c r="WDH681" s="155"/>
      <c r="WDI681" s="321" t="s">
        <v>1853</v>
      </c>
      <c r="WDJ681" s="70" t="s">
        <v>1206</v>
      </c>
      <c r="WDK681" s="312" t="s">
        <v>1852</v>
      </c>
      <c r="WDL681" s="319">
        <v>7.13</v>
      </c>
      <c r="WDM681" s="319"/>
      <c r="WDN681" s="319"/>
      <c r="WDO681" s="319"/>
      <c r="WDP681" s="17"/>
      <c r="WDQ681" s="144"/>
      <c r="WDR681" s="15"/>
      <c r="WDS681" s="319"/>
      <c r="WDT681" s="118"/>
      <c r="WDU681" s="81"/>
      <c r="WDV681" s="118"/>
      <c r="WDW681" s="283"/>
      <c r="WDX681" s="155"/>
      <c r="WDY681" s="321" t="s">
        <v>1853</v>
      </c>
      <c r="WDZ681" s="70" t="s">
        <v>1206</v>
      </c>
      <c r="WEA681" s="312" t="s">
        <v>1852</v>
      </c>
      <c r="WEB681" s="319">
        <v>7.13</v>
      </c>
      <c r="WEC681" s="319"/>
      <c r="WED681" s="319"/>
      <c r="WEE681" s="319"/>
      <c r="WEF681" s="17"/>
      <c r="WEG681" s="144"/>
      <c r="WEH681" s="15"/>
      <c r="WEI681" s="319"/>
      <c r="WEJ681" s="118"/>
      <c r="WEK681" s="81"/>
      <c r="WEL681" s="118"/>
      <c r="WEM681" s="283"/>
      <c r="WEN681" s="155"/>
      <c r="WEO681" s="321" t="s">
        <v>1853</v>
      </c>
      <c r="WEP681" s="70" t="s">
        <v>1206</v>
      </c>
      <c r="WEQ681" s="312" t="s">
        <v>1852</v>
      </c>
      <c r="WER681" s="319">
        <v>7.13</v>
      </c>
      <c r="WES681" s="319"/>
      <c r="WET681" s="319"/>
      <c r="WEU681" s="319"/>
      <c r="WEV681" s="17"/>
      <c r="WEW681" s="144"/>
      <c r="WEX681" s="15"/>
      <c r="WEY681" s="319"/>
      <c r="WEZ681" s="118"/>
      <c r="WFA681" s="81"/>
      <c r="WFB681" s="118"/>
      <c r="WFC681" s="283"/>
      <c r="WFD681" s="155"/>
      <c r="WFE681" s="321" t="s">
        <v>1853</v>
      </c>
      <c r="WFF681" s="70" t="s">
        <v>1206</v>
      </c>
      <c r="WFG681" s="312" t="s">
        <v>1852</v>
      </c>
      <c r="WFH681" s="319">
        <v>7.13</v>
      </c>
      <c r="WFI681" s="319"/>
      <c r="WFJ681" s="319"/>
      <c r="WFK681" s="319"/>
      <c r="WFL681" s="17"/>
      <c r="WFM681" s="144"/>
      <c r="WFN681" s="15"/>
      <c r="WFO681" s="319"/>
      <c r="WFP681" s="118"/>
      <c r="WFQ681" s="81"/>
      <c r="WFR681" s="118"/>
      <c r="WFS681" s="283"/>
      <c r="WFT681" s="155"/>
      <c r="WFU681" s="321" t="s">
        <v>1853</v>
      </c>
      <c r="WFV681" s="70" t="s">
        <v>1206</v>
      </c>
      <c r="WFW681" s="312" t="s">
        <v>1852</v>
      </c>
      <c r="WFX681" s="319">
        <v>7.13</v>
      </c>
      <c r="WFY681" s="319"/>
      <c r="WFZ681" s="319"/>
      <c r="WGA681" s="319"/>
      <c r="WGB681" s="17"/>
      <c r="WGC681" s="144"/>
      <c r="WGD681" s="15"/>
      <c r="WGE681" s="319"/>
      <c r="WGF681" s="118"/>
      <c r="WGG681" s="81"/>
      <c r="WGH681" s="118"/>
      <c r="WGI681" s="283"/>
      <c r="WGJ681" s="155"/>
      <c r="WGK681" s="321" t="s">
        <v>1853</v>
      </c>
      <c r="WGL681" s="70" t="s">
        <v>1206</v>
      </c>
      <c r="WGM681" s="312" t="s">
        <v>1852</v>
      </c>
      <c r="WGN681" s="319">
        <v>7.13</v>
      </c>
      <c r="WGO681" s="319"/>
      <c r="WGP681" s="319"/>
      <c r="WGQ681" s="319"/>
      <c r="WGR681" s="17"/>
      <c r="WGS681" s="144"/>
      <c r="WGT681" s="15"/>
      <c r="WGU681" s="319"/>
      <c r="WGV681" s="118"/>
      <c r="WGW681" s="81"/>
      <c r="WGX681" s="118"/>
      <c r="WGY681" s="283"/>
      <c r="WGZ681" s="155"/>
      <c r="WHA681" s="321" t="s">
        <v>1853</v>
      </c>
      <c r="WHB681" s="70" t="s">
        <v>1206</v>
      </c>
      <c r="WHC681" s="312" t="s">
        <v>1852</v>
      </c>
      <c r="WHD681" s="319">
        <v>7.13</v>
      </c>
      <c r="WHE681" s="319"/>
      <c r="WHF681" s="319"/>
      <c r="WHG681" s="319"/>
      <c r="WHH681" s="17"/>
      <c r="WHI681" s="144"/>
      <c r="WHJ681" s="15"/>
      <c r="WHK681" s="319"/>
      <c r="WHL681" s="118"/>
      <c r="WHM681" s="81"/>
      <c r="WHN681" s="118"/>
      <c r="WHO681" s="283"/>
      <c r="WHP681" s="155"/>
      <c r="WHQ681" s="321" t="s">
        <v>1853</v>
      </c>
      <c r="WHR681" s="70" t="s">
        <v>1206</v>
      </c>
      <c r="WHS681" s="312" t="s">
        <v>1852</v>
      </c>
      <c r="WHT681" s="319">
        <v>7.13</v>
      </c>
      <c r="WHU681" s="319"/>
      <c r="WHV681" s="319"/>
      <c r="WHW681" s="319"/>
      <c r="WHX681" s="17"/>
      <c r="WHY681" s="144"/>
      <c r="WHZ681" s="15"/>
      <c r="WIA681" s="319"/>
      <c r="WIB681" s="118"/>
      <c r="WIC681" s="81"/>
      <c r="WID681" s="118"/>
      <c r="WIE681" s="283"/>
      <c r="WIF681" s="155"/>
      <c r="WIG681" s="321" t="s">
        <v>1853</v>
      </c>
      <c r="WIH681" s="70" t="s">
        <v>1206</v>
      </c>
      <c r="WII681" s="312" t="s">
        <v>1852</v>
      </c>
      <c r="WIJ681" s="319">
        <v>7.13</v>
      </c>
      <c r="WIK681" s="319"/>
      <c r="WIL681" s="319"/>
      <c r="WIM681" s="319"/>
      <c r="WIN681" s="17"/>
      <c r="WIO681" s="144"/>
      <c r="WIP681" s="15"/>
      <c r="WIQ681" s="319"/>
      <c r="WIR681" s="118"/>
      <c r="WIS681" s="81"/>
      <c r="WIT681" s="118"/>
      <c r="WIU681" s="283"/>
      <c r="WIV681" s="155"/>
      <c r="WIW681" s="321" t="s">
        <v>1853</v>
      </c>
      <c r="WIX681" s="70" t="s">
        <v>1206</v>
      </c>
      <c r="WIY681" s="312" t="s">
        <v>1852</v>
      </c>
      <c r="WIZ681" s="319">
        <v>7.13</v>
      </c>
      <c r="WJA681" s="319"/>
      <c r="WJB681" s="319"/>
      <c r="WJC681" s="319"/>
      <c r="WJD681" s="17"/>
      <c r="WJE681" s="144"/>
      <c r="WJF681" s="15"/>
      <c r="WJG681" s="319"/>
      <c r="WJH681" s="118"/>
      <c r="WJI681" s="81"/>
      <c r="WJJ681" s="118"/>
      <c r="WJK681" s="283"/>
      <c r="WJL681" s="155"/>
      <c r="WJM681" s="321" t="s">
        <v>1853</v>
      </c>
      <c r="WJN681" s="70" t="s">
        <v>1206</v>
      </c>
      <c r="WJO681" s="312" t="s">
        <v>1852</v>
      </c>
      <c r="WJP681" s="319">
        <v>7.13</v>
      </c>
      <c r="WJQ681" s="319"/>
      <c r="WJR681" s="319"/>
      <c r="WJS681" s="319"/>
      <c r="WJT681" s="17"/>
      <c r="WJU681" s="144"/>
      <c r="WJV681" s="15"/>
      <c r="WJW681" s="319"/>
      <c r="WJX681" s="118"/>
      <c r="WJY681" s="81"/>
      <c r="WJZ681" s="118"/>
      <c r="WKA681" s="283"/>
      <c r="WKB681" s="155"/>
      <c r="WKC681" s="321" t="s">
        <v>1853</v>
      </c>
      <c r="WKD681" s="70" t="s">
        <v>1206</v>
      </c>
      <c r="WKE681" s="312" t="s">
        <v>1852</v>
      </c>
      <c r="WKF681" s="319">
        <v>7.13</v>
      </c>
      <c r="WKG681" s="319"/>
      <c r="WKH681" s="319"/>
      <c r="WKI681" s="319"/>
      <c r="WKJ681" s="17"/>
      <c r="WKK681" s="144"/>
      <c r="WKL681" s="15"/>
      <c r="WKM681" s="319"/>
      <c r="WKN681" s="118"/>
      <c r="WKO681" s="81"/>
      <c r="WKP681" s="118"/>
      <c r="WKQ681" s="283"/>
      <c r="WKR681" s="155"/>
      <c r="WKS681" s="321" t="s">
        <v>1853</v>
      </c>
      <c r="WKT681" s="70" t="s">
        <v>1206</v>
      </c>
      <c r="WKU681" s="312" t="s">
        <v>1852</v>
      </c>
      <c r="WKV681" s="319">
        <v>7.13</v>
      </c>
      <c r="WKW681" s="319"/>
      <c r="WKX681" s="319"/>
      <c r="WKY681" s="319"/>
      <c r="WKZ681" s="17"/>
      <c r="WLA681" s="144"/>
      <c r="WLB681" s="15"/>
      <c r="WLC681" s="319"/>
      <c r="WLD681" s="118"/>
      <c r="WLE681" s="81"/>
      <c r="WLF681" s="118"/>
      <c r="WLG681" s="283"/>
      <c r="WLH681" s="155"/>
      <c r="WLI681" s="321" t="s">
        <v>1853</v>
      </c>
      <c r="WLJ681" s="70" t="s">
        <v>1206</v>
      </c>
      <c r="WLK681" s="312" t="s">
        <v>1852</v>
      </c>
      <c r="WLL681" s="319">
        <v>7.13</v>
      </c>
      <c r="WLM681" s="319"/>
      <c r="WLN681" s="319"/>
      <c r="WLO681" s="319"/>
      <c r="WLP681" s="17"/>
      <c r="WLQ681" s="144"/>
      <c r="WLR681" s="15"/>
      <c r="WLS681" s="319"/>
      <c r="WLT681" s="118"/>
      <c r="WLU681" s="81"/>
      <c r="WLV681" s="118"/>
      <c r="WLW681" s="283"/>
      <c r="WLX681" s="155"/>
      <c r="WLY681" s="321" t="s">
        <v>1853</v>
      </c>
      <c r="WLZ681" s="70" t="s">
        <v>1206</v>
      </c>
      <c r="WMA681" s="312" t="s">
        <v>1852</v>
      </c>
      <c r="WMB681" s="319">
        <v>7.13</v>
      </c>
      <c r="WMC681" s="319"/>
      <c r="WMD681" s="319"/>
      <c r="WME681" s="319"/>
      <c r="WMF681" s="17"/>
      <c r="WMG681" s="144"/>
      <c r="WMH681" s="15"/>
      <c r="WMI681" s="319"/>
      <c r="WMJ681" s="118"/>
      <c r="WMK681" s="81"/>
      <c r="WML681" s="118"/>
      <c r="WMM681" s="283"/>
      <c r="WMN681" s="155"/>
      <c r="WMO681" s="321" t="s">
        <v>1853</v>
      </c>
      <c r="WMP681" s="70" t="s">
        <v>1206</v>
      </c>
      <c r="WMQ681" s="312" t="s">
        <v>1852</v>
      </c>
      <c r="WMR681" s="319">
        <v>7.13</v>
      </c>
      <c r="WMS681" s="319"/>
      <c r="WMT681" s="319"/>
      <c r="WMU681" s="319"/>
      <c r="WMV681" s="17"/>
      <c r="WMW681" s="144"/>
      <c r="WMX681" s="15"/>
      <c r="WMY681" s="319"/>
      <c r="WMZ681" s="118"/>
      <c r="WNA681" s="81"/>
      <c r="WNB681" s="118"/>
      <c r="WNC681" s="283"/>
      <c r="WND681" s="155"/>
      <c r="WNE681" s="321" t="s">
        <v>1853</v>
      </c>
      <c r="WNF681" s="70" t="s">
        <v>1206</v>
      </c>
      <c r="WNG681" s="312" t="s">
        <v>1852</v>
      </c>
      <c r="WNH681" s="319">
        <v>7.13</v>
      </c>
      <c r="WNI681" s="319"/>
      <c r="WNJ681" s="319"/>
      <c r="WNK681" s="319"/>
      <c r="WNL681" s="17"/>
      <c r="WNM681" s="144"/>
      <c r="WNN681" s="15"/>
      <c r="WNO681" s="319"/>
      <c r="WNP681" s="118"/>
      <c r="WNQ681" s="81"/>
      <c r="WNR681" s="118"/>
      <c r="WNS681" s="283"/>
      <c r="WNT681" s="155"/>
      <c r="WNU681" s="321" t="s">
        <v>1853</v>
      </c>
      <c r="WNV681" s="70" t="s">
        <v>1206</v>
      </c>
      <c r="WNW681" s="312" t="s">
        <v>1852</v>
      </c>
      <c r="WNX681" s="319">
        <v>7.13</v>
      </c>
      <c r="WNY681" s="319"/>
      <c r="WNZ681" s="319"/>
      <c r="WOA681" s="319"/>
      <c r="WOB681" s="17"/>
      <c r="WOC681" s="144"/>
      <c r="WOD681" s="15"/>
      <c r="WOE681" s="319"/>
      <c r="WOF681" s="118"/>
      <c r="WOG681" s="81"/>
      <c r="WOH681" s="118"/>
      <c r="WOI681" s="283"/>
      <c r="WOJ681" s="155"/>
      <c r="WOK681" s="321" t="s">
        <v>1853</v>
      </c>
      <c r="WOL681" s="70" t="s">
        <v>1206</v>
      </c>
      <c r="WOM681" s="312" t="s">
        <v>1852</v>
      </c>
      <c r="WON681" s="319">
        <v>7.13</v>
      </c>
      <c r="WOO681" s="319"/>
      <c r="WOP681" s="319"/>
      <c r="WOQ681" s="319"/>
      <c r="WOR681" s="17"/>
      <c r="WOS681" s="144"/>
      <c r="WOT681" s="15"/>
      <c r="WOU681" s="319"/>
      <c r="WOV681" s="118"/>
      <c r="WOW681" s="81"/>
      <c r="WOX681" s="118"/>
      <c r="WOY681" s="283"/>
      <c r="WOZ681" s="155"/>
      <c r="WPA681" s="321" t="s">
        <v>1853</v>
      </c>
      <c r="WPB681" s="70" t="s">
        <v>1206</v>
      </c>
      <c r="WPC681" s="312" t="s">
        <v>1852</v>
      </c>
      <c r="WPD681" s="319">
        <v>7.13</v>
      </c>
      <c r="WPE681" s="319"/>
      <c r="WPF681" s="319"/>
      <c r="WPG681" s="319"/>
      <c r="WPH681" s="17"/>
      <c r="WPI681" s="144"/>
      <c r="WPJ681" s="15"/>
      <c r="WPK681" s="319"/>
      <c r="WPL681" s="118"/>
      <c r="WPM681" s="81"/>
      <c r="WPN681" s="118"/>
      <c r="WPO681" s="283"/>
      <c r="WPP681" s="155"/>
      <c r="WPQ681" s="321" t="s">
        <v>1853</v>
      </c>
      <c r="WPR681" s="70" t="s">
        <v>1206</v>
      </c>
      <c r="WPS681" s="312" t="s">
        <v>1852</v>
      </c>
      <c r="WPT681" s="319">
        <v>7.13</v>
      </c>
      <c r="WPU681" s="319"/>
      <c r="WPV681" s="319"/>
      <c r="WPW681" s="319"/>
      <c r="WPX681" s="17"/>
      <c r="WPY681" s="144"/>
      <c r="WPZ681" s="15"/>
      <c r="WQA681" s="319"/>
      <c r="WQB681" s="118"/>
      <c r="WQC681" s="81"/>
      <c r="WQD681" s="118"/>
      <c r="WQE681" s="283"/>
      <c r="WQF681" s="155"/>
      <c r="WQG681" s="321" t="s">
        <v>1853</v>
      </c>
      <c r="WQH681" s="70" t="s">
        <v>1206</v>
      </c>
      <c r="WQI681" s="312" t="s">
        <v>1852</v>
      </c>
      <c r="WQJ681" s="319">
        <v>7.13</v>
      </c>
      <c r="WQK681" s="319"/>
      <c r="WQL681" s="319"/>
      <c r="WQM681" s="319"/>
      <c r="WQN681" s="17"/>
      <c r="WQO681" s="144"/>
      <c r="WQP681" s="15"/>
      <c r="WQQ681" s="319"/>
      <c r="WQR681" s="118"/>
      <c r="WQS681" s="81"/>
      <c r="WQT681" s="118"/>
      <c r="WQU681" s="283"/>
      <c r="WQV681" s="155"/>
      <c r="WQW681" s="321" t="s">
        <v>1853</v>
      </c>
      <c r="WQX681" s="70" t="s">
        <v>1206</v>
      </c>
      <c r="WQY681" s="312" t="s">
        <v>1852</v>
      </c>
      <c r="WQZ681" s="319">
        <v>7.13</v>
      </c>
      <c r="WRA681" s="319"/>
      <c r="WRB681" s="319"/>
      <c r="WRC681" s="319"/>
      <c r="WRD681" s="17"/>
      <c r="WRE681" s="144"/>
      <c r="WRF681" s="15"/>
      <c r="WRG681" s="319"/>
      <c r="WRH681" s="118"/>
      <c r="WRI681" s="81"/>
      <c r="WRJ681" s="118"/>
      <c r="WRK681" s="283"/>
      <c r="WRL681" s="155"/>
      <c r="WRM681" s="321" t="s">
        <v>1853</v>
      </c>
      <c r="WRN681" s="70" t="s">
        <v>1206</v>
      </c>
      <c r="WRO681" s="312" t="s">
        <v>1852</v>
      </c>
      <c r="WRP681" s="319">
        <v>7.13</v>
      </c>
      <c r="WRQ681" s="319"/>
      <c r="WRR681" s="319"/>
      <c r="WRS681" s="319"/>
      <c r="WRT681" s="17"/>
      <c r="WRU681" s="144"/>
      <c r="WRV681" s="15"/>
      <c r="WRW681" s="319"/>
      <c r="WRX681" s="118"/>
      <c r="WRY681" s="81"/>
      <c r="WRZ681" s="118"/>
      <c r="WSA681" s="283"/>
      <c r="WSB681" s="155"/>
      <c r="WSC681" s="321" t="s">
        <v>1853</v>
      </c>
      <c r="WSD681" s="70" t="s">
        <v>1206</v>
      </c>
      <c r="WSE681" s="312" t="s">
        <v>1852</v>
      </c>
      <c r="WSF681" s="319">
        <v>7.13</v>
      </c>
      <c r="WSG681" s="319"/>
      <c r="WSH681" s="319"/>
      <c r="WSI681" s="319"/>
      <c r="WSJ681" s="17"/>
      <c r="WSK681" s="144"/>
      <c r="WSL681" s="15"/>
      <c r="WSM681" s="319"/>
      <c r="WSN681" s="118"/>
      <c r="WSO681" s="81"/>
      <c r="WSP681" s="118"/>
      <c r="WSQ681" s="283"/>
      <c r="WSR681" s="155"/>
      <c r="WSS681" s="321" t="s">
        <v>1853</v>
      </c>
      <c r="WST681" s="70" t="s">
        <v>1206</v>
      </c>
      <c r="WSU681" s="312" t="s">
        <v>1852</v>
      </c>
      <c r="WSV681" s="319">
        <v>7.13</v>
      </c>
      <c r="WSW681" s="319"/>
      <c r="WSX681" s="319"/>
      <c r="WSY681" s="319"/>
      <c r="WSZ681" s="17"/>
      <c r="WTA681" s="144"/>
      <c r="WTB681" s="15"/>
      <c r="WTC681" s="319"/>
      <c r="WTD681" s="118"/>
      <c r="WTE681" s="81"/>
      <c r="WTF681" s="118"/>
      <c r="WTG681" s="283"/>
      <c r="WTH681" s="155"/>
      <c r="WTI681" s="321" t="s">
        <v>1853</v>
      </c>
      <c r="WTJ681" s="70" t="s">
        <v>1206</v>
      </c>
      <c r="WTK681" s="312" t="s">
        <v>1852</v>
      </c>
      <c r="WTL681" s="319">
        <v>7.13</v>
      </c>
      <c r="WTM681" s="319"/>
      <c r="WTN681" s="319"/>
      <c r="WTO681" s="319"/>
      <c r="WTP681" s="17"/>
      <c r="WTQ681" s="144"/>
      <c r="WTR681" s="15"/>
      <c r="WTS681" s="319"/>
      <c r="WTT681" s="118"/>
      <c r="WTU681" s="81"/>
      <c r="WTV681" s="118"/>
      <c r="WTW681" s="283"/>
      <c r="WTX681" s="155"/>
      <c r="WTY681" s="321" t="s">
        <v>1853</v>
      </c>
      <c r="WTZ681" s="70" t="s">
        <v>1206</v>
      </c>
      <c r="WUA681" s="312" t="s">
        <v>1852</v>
      </c>
      <c r="WUB681" s="319">
        <v>7.13</v>
      </c>
      <c r="WUC681" s="319"/>
      <c r="WUD681" s="319"/>
      <c r="WUE681" s="319"/>
      <c r="WUF681" s="17"/>
      <c r="WUG681" s="144"/>
      <c r="WUH681" s="15"/>
      <c r="WUI681" s="319"/>
      <c r="WUJ681" s="118"/>
      <c r="WUK681" s="81"/>
      <c r="WUL681" s="118"/>
      <c r="WUM681" s="283"/>
      <c r="WUN681" s="155"/>
      <c r="WUO681" s="321" t="s">
        <v>1853</v>
      </c>
      <c r="WUP681" s="70" t="s">
        <v>1206</v>
      </c>
      <c r="WUQ681" s="312" t="s">
        <v>1852</v>
      </c>
      <c r="WUR681" s="319">
        <v>7.13</v>
      </c>
      <c r="WUS681" s="319"/>
      <c r="WUT681" s="319"/>
      <c r="WUU681" s="319"/>
      <c r="WUV681" s="17"/>
      <c r="WUW681" s="144"/>
      <c r="WUX681" s="15"/>
      <c r="WUY681" s="319"/>
      <c r="WUZ681" s="118"/>
      <c r="WVA681" s="81"/>
      <c r="WVB681" s="118"/>
      <c r="WVC681" s="283"/>
      <c r="WVD681" s="155"/>
      <c r="WVE681" s="321" t="s">
        <v>1853</v>
      </c>
      <c r="WVF681" s="70" t="s">
        <v>1206</v>
      </c>
      <c r="WVG681" s="312" t="s">
        <v>1852</v>
      </c>
      <c r="WVH681" s="319">
        <v>7.13</v>
      </c>
      <c r="WVI681" s="319"/>
      <c r="WVJ681" s="319"/>
      <c r="WVK681" s="319"/>
      <c r="WVL681" s="17"/>
      <c r="WVM681" s="144"/>
      <c r="WVN681" s="15"/>
      <c r="WVO681" s="319"/>
      <c r="WVP681" s="118"/>
      <c r="WVQ681" s="81"/>
      <c r="WVR681" s="118"/>
      <c r="WVS681" s="283"/>
      <c r="WVT681" s="155"/>
      <c r="WVU681" s="321" t="s">
        <v>1853</v>
      </c>
      <c r="WVV681" s="70" t="s">
        <v>1206</v>
      </c>
      <c r="WVW681" s="312" t="s">
        <v>1852</v>
      </c>
      <c r="WVX681" s="319">
        <v>7.13</v>
      </c>
      <c r="WVY681" s="319"/>
      <c r="WVZ681" s="319"/>
      <c r="WWA681" s="319"/>
      <c r="WWB681" s="17"/>
      <c r="WWC681" s="144"/>
      <c r="WWD681" s="15"/>
      <c r="WWE681" s="319"/>
      <c r="WWF681" s="118"/>
      <c r="WWG681" s="81"/>
      <c r="WWH681" s="118"/>
      <c r="WWI681" s="283"/>
      <c r="WWJ681" s="155"/>
      <c r="WWK681" s="321" t="s">
        <v>1853</v>
      </c>
      <c r="WWL681" s="70" t="s">
        <v>1206</v>
      </c>
      <c r="WWM681" s="312" t="s">
        <v>1852</v>
      </c>
      <c r="WWN681" s="319">
        <v>7.13</v>
      </c>
      <c r="WWO681" s="319"/>
      <c r="WWP681" s="319"/>
      <c r="WWQ681" s="319"/>
      <c r="WWR681" s="17"/>
      <c r="WWS681" s="144"/>
      <c r="WWT681" s="15"/>
      <c r="WWU681" s="319"/>
      <c r="WWV681" s="118"/>
      <c r="WWW681" s="81"/>
      <c r="WWX681" s="118"/>
      <c r="WWY681" s="283"/>
      <c r="WWZ681" s="155"/>
      <c r="WXA681" s="321" t="s">
        <v>1853</v>
      </c>
      <c r="WXB681" s="70" t="s">
        <v>1206</v>
      </c>
      <c r="WXC681" s="312" t="s">
        <v>1852</v>
      </c>
      <c r="WXD681" s="319">
        <v>7.13</v>
      </c>
      <c r="WXE681" s="319"/>
      <c r="WXF681" s="319"/>
      <c r="WXG681" s="319"/>
      <c r="WXH681" s="17"/>
      <c r="WXI681" s="144"/>
      <c r="WXJ681" s="15"/>
      <c r="WXK681" s="319"/>
      <c r="WXL681" s="118"/>
      <c r="WXM681" s="81"/>
      <c r="WXN681" s="118"/>
      <c r="WXO681" s="283"/>
      <c r="WXP681" s="155"/>
      <c r="WXQ681" s="321" t="s">
        <v>1853</v>
      </c>
      <c r="WXR681" s="70" t="s">
        <v>1206</v>
      </c>
      <c r="WXS681" s="312" t="s">
        <v>1852</v>
      </c>
      <c r="WXT681" s="319">
        <v>7.13</v>
      </c>
      <c r="WXU681" s="319"/>
      <c r="WXV681" s="319"/>
      <c r="WXW681" s="319"/>
      <c r="WXX681" s="17"/>
      <c r="WXY681" s="144"/>
      <c r="WXZ681" s="15"/>
      <c r="WYA681" s="319"/>
      <c r="WYB681" s="118"/>
      <c r="WYC681" s="81"/>
      <c r="WYD681" s="118"/>
      <c r="WYE681" s="283"/>
      <c r="WYF681" s="155"/>
      <c r="WYG681" s="321" t="s">
        <v>1853</v>
      </c>
      <c r="WYH681" s="70" t="s">
        <v>1206</v>
      </c>
      <c r="WYI681" s="312" t="s">
        <v>1852</v>
      </c>
      <c r="WYJ681" s="319">
        <v>7.13</v>
      </c>
      <c r="WYK681" s="319"/>
      <c r="WYL681" s="319"/>
      <c r="WYM681" s="319"/>
      <c r="WYN681" s="17"/>
      <c r="WYO681" s="144"/>
      <c r="WYP681" s="15"/>
      <c r="WYQ681" s="319"/>
      <c r="WYR681" s="118"/>
      <c r="WYS681" s="81"/>
      <c r="WYT681" s="118"/>
      <c r="WYU681" s="283"/>
      <c r="WYV681" s="155"/>
      <c r="WYW681" s="321" t="s">
        <v>1853</v>
      </c>
      <c r="WYX681" s="70" t="s">
        <v>1206</v>
      </c>
      <c r="WYY681" s="312" t="s">
        <v>1852</v>
      </c>
      <c r="WYZ681" s="319">
        <v>7.13</v>
      </c>
      <c r="WZA681" s="319"/>
      <c r="WZB681" s="319"/>
      <c r="WZC681" s="319"/>
      <c r="WZD681" s="17"/>
      <c r="WZE681" s="144"/>
      <c r="WZF681" s="15"/>
      <c r="WZG681" s="319"/>
      <c r="WZH681" s="118"/>
      <c r="WZI681" s="81"/>
      <c r="WZJ681" s="118"/>
      <c r="WZK681" s="283"/>
      <c r="WZL681" s="155"/>
      <c r="WZM681" s="321" t="s">
        <v>1853</v>
      </c>
      <c r="WZN681" s="70" t="s">
        <v>1206</v>
      </c>
      <c r="WZO681" s="312" t="s">
        <v>1852</v>
      </c>
      <c r="WZP681" s="319">
        <v>7.13</v>
      </c>
      <c r="WZQ681" s="319"/>
      <c r="WZR681" s="319"/>
      <c r="WZS681" s="319"/>
      <c r="WZT681" s="17"/>
      <c r="WZU681" s="144"/>
      <c r="WZV681" s="15"/>
      <c r="WZW681" s="319"/>
      <c r="WZX681" s="118"/>
      <c r="WZY681" s="81"/>
      <c r="WZZ681" s="118"/>
      <c r="XAA681" s="283"/>
      <c r="XAB681" s="155"/>
      <c r="XAC681" s="321" t="s">
        <v>1853</v>
      </c>
      <c r="XAD681" s="70" t="s">
        <v>1206</v>
      </c>
      <c r="XAE681" s="312" t="s">
        <v>1852</v>
      </c>
      <c r="XAF681" s="319">
        <v>7.13</v>
      </c>
      <c r="XAG681" s="319"/>
      <c r="XAH681" s="319"/>
      <c r="XAI681" s="319"/>
      <c r="XAJ681" s="17"/>
      <c r="XAK681" s="144"/>
      <c r="XAL681" s="15"/>
      <c r="XAM681" s="319"/>
      <c r="XAN681" s="118"/>
      <c r="XAO681" s="81"/>
      <c r="XAP681" s="118"/>
      <c r="XAQ681" s="283"/>
      <c r="XAR681" s="155"/>
      <c r="XAS681" s="321" t="s">
        <v>1853</v>
      </c>
      <c r="XAT681" s="70" t="s">
        <v>1206</v>
      </c>
      <c r="XAU681" s="312" t="s">
        <v>1852</v>
      </c>
      <c r="XAV681" s="319">
        <v>7.13</v>
      </c>
      <c r="XAW681" s="319"/>
      <c r="XAX681" s="319"/>
      <c r="XAY681" s="319"/>
      <c r="XAZ681" s="17"/>
      <c r="XBA681" s="144"/>
      <c r="XBB681" s="15"/>
      <c r="XBC681" s="319"/>
      <c r="XBD681" s="118"/>
      <c r="XBE681" s="81"/>
      <c r="XBF681" s="118"/>
      <c r="XBG681" s="283"/>
      <c r="XBH681" s="155"/>
      <c r="XBI681" s="321" t="s">
        <v>1853</v>
      </c>
      <c r="XBJ681" s="70" t="s">
        <v>1206</v>
      </c>
      <c r="XBK681" s="312" t="s">
        <v>1852</v>
      </c>
      <c r="XBL681" s="319">
        <v>7.13</v>
      </c>
      <c r="XBM681" s="319"/>
      <c r="XBN681" s="319"/>
      <c r="XBO681" s="319"/>
      <c r="XBP681" s="17"/>
      <c r="XBQ681" s="144"/>
      <c r="XBR681" s="15"/>
      <c r="XBS681" s="319"/>
      <c r="XBT681" s="118"/>
      <c r="XBU681" s="81"/>
      <c r="XBV681" s="118"/>
      <c r="XBW681" s="283"/>
      <c r="XBX681" s="155"/>
      <c r="XBY681" s="321" t="s">
        <v>1853</v>
      </c>
      <c r="XBZ681" s="70" t="s">
        <v>1206</v>
      </c>
      <c r="XCA681" s="312" t="s">
        <v>1852</v>
      </c>
      <c r="XCB681" s="319">
        <v>7.13</v>
      </c>
      <c r="XCC681" s="319"/>
      <c r="XCD681" s="319"/>
      <c r="XCE681" s="319"/>
      <c r="XCF681" s="17"/>
      <c r="XCG681" s="144"/>
      <c r="XCH681" s="15"/>
      <c r="XCI681" s="319"/>
      <c r="XCJ681" s="118"/>
      <c r="XCK681" s="81"/>
      <c r="XCL681" s="118"/>
      <c r="XCM681" s="283"/>
      <c r="XCN681" s="155"/>
      <c r="XCO681" s="321" t="s">
        <v>1853</v>
      </c>
      <c r="XCP681" s="70" t="s">
        <v>1206</v>
      </c>
      <c r="XCQ681" s="312" t="s">
        <v>1852</v>
      </c>
      <c r="XCR681" s="319">
        <v>7.13</v>
      </c>
      <c r="XCS681" s="319"/>
      <c r="XCT681" s="319"/>
      <c r="XCU681" s="319"/>
      <c r="XCV681" s="17"/>
      <c r="XCW681" s="144"/>
      <c r="XCX681" s="15"/>
      <c r="XCY681" s="319"/>
      <c r="XCZ681" s="118"/>
      <c r="XDA681" s="81"/>
      <c r="XDB681" s="118"/>
      <c r="XDC681" s="283"/>
      <c r="XDD681" s="155"/>
      <c r="XDE681" s="321" t="s">
        <v>1853</v>
      </c>
      <c r="XDF681" s="70" t="s">
        <v>1206</v>
      </c>
      <c r="XDG681" s="312" t="s">
        <v>1852</v>
      </c>
      <c r="XDH681" s="319">
        <v>7.13</v>
      </c>
      <c r="XDI681" s="319"/>
      <c r="XDJ681" s="319"/>
      <c r="XDK681" s="319"/>
      <c r="XDL681" s="17"/>
      <c r="XDM681" s="144"/>
      <c r="XDN681" s="15"/>
      <c r="XDO681" s="319"/>
      <c r="XDP681" s="118"/>
      <c r="XDQ681" s="81"/>
      <c r="XDR681" s="118"/>
      <c r="XDS681" s="283"/>
      <c r="XDT681" s="155"/>
      <c r="XDU681" s="321" t="s">
        <v>1853</v>
      </c>
      <c r="XDV681" s="70" t="s">
        <v>1206</v>
      </c>
      <c r="XDW681" s="312" t="s">
        <v>1852</v>
      </c>
      <c r="XDX681" s="319">
        <v>7.13</v>
      </c>
      <c r="XDY681" s="319"/>
      <c r="XDZ681" s="319"/>
      <c r="XEA681" s="319"/>
      <c r="XEB681" s="17"/>
      <c r="XEC681" s="144"/>
      <c r="XED681" s="15"/>
      <c r="XEE681" s="319"/>
      <c r="XEF681" s="118"/>
      <c r="XEG681" s="81"/>
      <c r="XEH681" s="118"/>
      <c r="XEI681" s="283"/>
      <c r="XEJ681" s="155"/>
      <c r="XEK681" s="321" t="s">
        <v>1853</v>
      </c>
      <c r="XEL681" s="70" t="s">
        <v>1206</v>
      </c>
      <c r="XEM681" s="312" t="s">
        <v>1852</v>
      </c>
      <c r="XEN681" s="319">
        <v>7.13</v>
      </c>
      <c r="XEO681" s="319"/>
      <c r="XEP681" s="319"/>
      <c r="XEQ681" s="319"/>
      <c r="XER681" s="17"/>
      <c r="XES681" s="144"/>
      <c r="XET681" s="15"/>
      <c r="XEU681" s="319"/>
      <c r="XEV681" s="118"/>
      <c r="XEW681" s="81"/>
      <c r="XEX681" s="118"/>
      <c r="XEY681" s="283"/>
      <c r="XEZ681" s="155"/>
      <c r="XFA681" s="321" t="s">
        <v>1853</v>
      </c>
    </row>
    <row r="682" spans="1:16381" ht="12" x14ac:dyDescent="0.2">
      <c r="A682" s="70" t="s">
        <v>1197</v>
      </c>
      <c r="B682" s="68" t="s">
        <v>1461</v>
      </c>
      <c r="C682" s="17">
        <v>2.9</v>
      </c>
      <c r="D682" s="137"/>
      <c r="E682" s="17">
        <v>2.9</v>
      </c>
      <c r="F682" s="399"/>
      <c r="G682" s="17" t="s">
        <v>1912</v>
      </c>
      <c r="H682" s="168"/>
      <c r="I682" s="69">
        <f t="shared" si="46"/>
        <v>2.9</v>
      </c>
      <c r="J682" s="137"/>
      <c r="K682" s="17"/>
      <c r="L682" s="155" t="s">
        <v>1794</v>
      </c>
      <c r="M682" s="284"/>
    </row>
    <row r="683" spans="1:16381" ht="12" x14ac:dyDescent="0.2">
      <c r="A683" s="70" t="s">
        <v>1197</v>
      </c>
      <c r="B683" s="39" t="s">
        <v>1335</v>
      </c>
      <c r="C683" s="17">
        <v>16.329999999999998</v>
      </c>
      <c r="D683" s="137"/>
      <c r="E683" s="137"/>
      <c r="F683" s="17">
        <v>16.329999999999998</v>
      </c>
      <c r="G683" s="17" t="s">
        <v>1912</v>
      </c>
      <c r="H683" s="168"/>
      <c r="I683" s="69">
        <f t="shared" si="46"/>
        <v>16.329999999999998</v>
      </c>
      <c r="J683" s="137"/>
      <c r="K683" s="17"/>
      <c r="L683" s="155" t="s">
        <v>1793</v>
      </c>
      <c r="M683" s="284"/>
    </row>
    <row r="684" spans="1:16381" ht="12" x14ac:dyDescent="0.2">
      <c r="A684" s="70" t="s">
        <v>1197</v>
      </c>
      <c r="B684" s="39" t="s">
        <v>1624</v>
      </c>
      <c r="C684" s="17">
        <v>8.0500000000000007</v>
      </c>
      <c r="D684" s="137"/>
      <c r="E684" s="137"/>
      <c r="F684" s="17">
        <v>8.0500000000000007</v>
      </c>
      <c r="G684" s="17" t="s">
        <v>1912</v>
      </c>
      <c r="H684" s="168"/>
      <c r="I684" s="69">
        <f t="shared" si="46"/>
        <v>8.0500000000000007</v>
      </c>
      <c r="J684" s="137"/>
      <c r="K684" s="144"/>
      <c r="L684" s="155" t="s">
        <v>1793</v>
      </c>
      <c r="M684" s="284"/>
    </row>
    <row r="685" spans="1:16381" ht="12" x14ac:dyDescent="0.2">
      <c r="A685" s="70" t="s">
        <v>1197</v>
      </c>
      <c r="B685" s="39" t="s">
        <v>1657</v>
      </c>
      <c r="C685" s="17">
        <v>11.81</v>
      </c>
      <c r="D685" s="137"/>
      <c r="E685" s="137"/>
      <c r="F685" s="17">
        <v>11.81</v>
      </c>
      <c r="G685" s="17" t="s">
        <v>1912</v>
      </c>
      <c r="H685" s="168"/>
      <c r="I685" s="69">
        <f t="shared" si="46"/>
        <v>11.81</v>
      </c>
      <c r="J685" s="137"/>
      <c r="K685" s="17"/>
      <c r="L685" s="155" t="s">
        <v>1788</v>
      </c>
      <c r="M685" s="284"/>
    </row>
    <row r="686" spans="1:16381" ht="12" x14ac:dyDescent="0.2">
      <c r="A686" s="70" t="s">
        <v>1197</v>
      </c>
      <c r="B686" s="68" t="s">
        <v>1462</v>
      </c>
      <c r="C686" s="17">
        <v>2.25</v>
      </c>
      <c r="D686" s="137"/>
      <c r="E686" s="17">
        <v>2.25</v>
      </c>
      <c r="F686" s="399"/>
      <c r="G686" s="17" t="s">
        <v>1912</v>
      </c>
      <c r="H686" s="168"/>
      <c r="I686" s="69">
        <f t="shared" si="46"/>
        <v>2.25</v>
      </c>
      <c r="J686" s="137"/>
      <c r="K686" s="17"/>
      <c r="L686" s="155" t="s">
        <v>1794</v>
      </c>
    </row>
    <row r="687" spans="1:16381" s="287" customFormat="1" ht="12" x14ac:dyDescent="0.2">
      <c r="A687" s="70" t="s">
        <v>1197</v>
      </c>
      <c r="B687" s="39" t="s">
        <v>1638</v>
      </c>
      <c r="C687" s="17">
        <v>22.15</v>
      </c>
      <c r="D687" s="375"/>
      <c r="E687" s="17">
        <v>22.15</v>
      </c>
      <c r="F687" s="399"/>
      <c r="G687" s="17" t="s">
        <v>1912</v>
      </c>
      <c r="H687" s="168"/>
      <c r="I687" s="69">
        <f t="shared" si="46"/>
        <v>22.15</v>
      </c>
      <c r="J687" s="375"/>
      <c r="K687" s="17"/>
      <c r="L687" s="155" t="s">
        <v>1793</v>
      </c>
    </row>
    <row r="688" spans="1:16381" s="287" customFormat="1" ht="12" x14ac:dyDescent="0.2">
      <c r="A688" s="70" t="s">
        <v>1197</v>
      </c>
      <c r="B688" s="39" t="s">
        <v>135</v>
      </c>
      <c r="C688" s="17">
        <v>13.71</v>
      </c>
      <c r="D688" s="375"/>
      <c r="F688" s="17">
        <v>13.71</v>
      </c>
      <c r="G688" s="17" t="s">
        <v>1912</v>
      </c>
      <c r="H688" s="168"/>
      <c r="I688" s="69">
        <f t="shared" si="46"/>
        <v>13.71</v>
      </c>
      <c r="J688" s="375"/>
      <c r="K688" s="17"/>
      <c r="L688" s="155" t="s">
        <v>1793</v>
      </c>
    </row>
    <row r="689" spans="1:12" s="287" customFormat="1" ht="12" x14ac:dyDescent="0.2">
      <c r="A689" s="70" t="s">
        <v>1197</v>
      </c>
      <c r="B689" s="39" t="s">
        <v>1636</v>
      </c>
      <c r="C689" s="17">
        <v>14.09</v>
      </c>
      <c r="D689" s="375"/>
      <c r="E689" s="17">
        <v>14.09</v>
      </c>
      <c r="F689" s="400"/>
      <c r="G689" s="17" t="s">
        <v>1912</v>
      </c>
      <c r="H689" s="168"/>
      <c r="I689" s="69">
        <f t="shared" si="46"/>
        <v>14.09</v>
      </c>
      <c r="J689" s="375"/>
      <c r="K689" s="144"/>
      <c r="L689" s="156" t="s">
        <v>1793</v>
      </c>
    </row>
    <row r="690" spans="1:12" s="287" customFormat="1" ht="12" x14ac:dyDescent="0.2">
      <c r="A690" s="70" t="s">
        <v>1197</v>
      </c>
      <c r="B690" s="68" t="s">
        <v>1463</v>
      </c>
      <c r="C690" s="17">
        <v>2.33</v>
      </c>
      <c r="D690" s="375"/>
      <c r="E690" s="17">
        <v>2.33</v>
      </c>
      <c r="F690" s="400"/>
      <c r="G690" s="17" t="s">
        <v>1912</v>
      </c>
      <c r="H690" s="168"/>
      <c r="I690" s="69">
        <f t="shared" si="46"/>
        <v>2.33</v>
      </c>
      <c r="J690" s="375"/>
      <c r="K690" s="144"/>
      <c r="L690" s="155" t="s">
        <v>1794</v>
      </c>
    </row>
    <row r="691" spans="1:12" s="287" customFormat="1" ht="12" x14ac:dyDescent="0.2">
      <c r="A691" s="70" t="s">
        <v>1197</v>
      </c>
      <c r="B691" s="39" t="s">
        <v>1182</v>
      </c>
      <c r="C691" s="17">
        <v>9</v>
      </c>
      <c r="D691" s="375"/>
      <c r="E691" s="17">
        <v>9</v>
      </c>
      <c r="F691" s="399"/>
      <c r="G691" s="17" t="s">
        <v>1912</v>
      </c>
      <c r="H691" s="168"/>
      <c r="I691" s="69">
        <f t="shared" si="46"/>
        <v>9</v>
      </c>
      <c r="J691" s="375"/>
      <c r="K691" s="17"/>
      <c r="L691" s="156" t="s">
        <v>1813</v>
      </c>
    </row>
    <row r="692" spans="1:12" s="287" customFormat="1" ht="12" x14ac:dyDescent="0.2">
      <c r="A692" s="70" t="s">
        <v>1197</v>
      </c>
      <c r="B692" s="39" t="s">
        <v>1467</v>
      </c>
      <c r="C692" s="17">
        <v>7.56</v>
      </c>
      <c r="D692" s="375"/>
      <c r="E692" s="375"/>
      <c r="F692" s="17">
        <v>7.56</v>
      </c>
      <c r="G692" s="17" t="s">
        <v>1912</v>
      </c>
      <c r="H692" s="168"/>
      <c r="I692" s="69">
        <f t="shared" si="46"/>
        <v>7.56</v>
      </c>
      <c r="J692" s="375"/>
      <c r="K692" s="17"/>
      <c r="L692" s="156" t="s">
        <v>1813</v>
      </c>
    </row>
    <row r="693" spans="1:12" s="287" customFormat="1" ht="12" x14ac:dyDescent="0.2">
      <c r="A693" s="70" t="s">
        <v>1197</v>
      </c>
      <c r="B693" s="39" t="s">
        <v>1468</v>
      </c>
      <c r="C693" s="17">
        <v>8.58</v>
      </c>
      <c r="D693" s="375"/>
      <c r="E693" s="375"/>
      <c r="F693" s="17">
        <v>8.58</v>
      </c>
      <c r="G693" s="17" t="s">
        <v>1912</v>
      </c>
      <c r="H693" s="168"/>
      <c r="I693" s="69">
        <f t="shared" si="46"/>
        <v>8.58</v>
      </c>
      <c r="J693" s="375"/>
      <c r="K693" s="17"/>
      <c r="L693" s="156" t="s">
        <v>1813</v>
      </c>
    </row>
    <row r="694" spans="1:12" s="287" customFormat="1" ht="12" x14ac:dyDescent="0.2">
      <c r="A694" s="70" t="s">
        <v>1197</v>
      </c>
      <c r="B694" s="68" t="s">
        <v>524</v>
      </c>
      <c r="C694" s="17">
        <v>2.4700000000000002</v>
      </c>
      <c r="D694" s="375"/>
      <c r="E694" s="17">
        <v>2.4700000000000002</v>
      </c>
      <c r="F694" s="399"/>
      <c r="G694" s="17" t="s">
        <v>1912</v>
      </c>
      <c r="H694" s="168"/>
      <c r="I694" s="69">
        <f t="shared" si="46"/>
        <v>2.4700000000000002</v>
      </c>
      <c r="J694" s="375"/>
      <c r="K694" s="17">
        <f>I694</f>
        <v>2.4700000000000002</v>
      </c>
      <c r="L694" s="155" t="s">
        <v>1794</v>
      </c>
    </row>
    <row r="695" spans="1:12" s="287" customFormat="1" ht="12" x14ac:dyDescent="0.2">
      <c r="A695" s="70" t="s">
        <v>1197</v>
      </c>
      <c r="B695" s="39" t="s">
        <v>1469</v>
      </c>
      <c r="C695" s="17">
        <v>2.5</v>
      </c>
      <c r="D695" s="375"/>
      <c r="E695" s="17">
        <v>2.5</v>
      </c>
      <c r="F695" s="399"/>
      <c r="G695" s="17" t="s">
        <v>1912</v>
      </c>
      <c r="H695" s="168"/>
      <c r="I695" s="69">
        <f t="shared" si="46"/>
        <v>2.5</v>
      </c>
      <c r="J695" s="375"/>
      <c r="K695" s="17">
        <f>I695</f>
        <v>2.5</v>
      </c>
      <c r="L695" s="155" t="s">
        <v>1794</v>
      </c>
    </row>
    <row r="696" spans="1:12" s="287" customFormat="1" ht="12" x14ac:dyDescent="0.2">
      <c r="A696" s="70" t="s">
        <v>1197</v>
      </c>
      <c r="B696" s="39" t="s">
        <v>1634</v>
      </c>
      <c r="C696" s="17">
        <v>10</v>
      </c>
      <c r="D696" s="17">
        <v>10</v>
      </c>
      <c r="E696" s="17"/>
      <c r="F696" s="399"/>
      <c r="G696" s="17" t="s">
        <v>1912</v>
      </c>
      <c r="H696" s="15"/>
      <c r="I696" s="366">
        <f t="shared" si="46"/>
        <v>10</v>
      </c>
      <c r="J696" s="375"/>
      <c r="K696" s="17">
        <f>I696</f>
        <v>10</v>
      </c>
      <c r="L696" s="155" t="s">
        <v>1794</v>
      </c>
    </row>
    <row r="697" spans="1:12" s="287" customFormat="1" ht="12" x14ac:dyDescent="0.2">
      <c r="A697" s="70" t="s">
        <v>1197</v>
      </c>
      <c r="B697" s="39" t="s">
        <v>1495</v>
      </c>
      <c r="C697" s="17">
        <v>7.5</v>
      </c>
      <c r="D697" s="17">
        <v>7.5</v>
      </c>
      <c r="E697" s="17"/>
      <c r="F697" s="399"/>
      <c r="G697" s="17" t="s">
        <v>1912</v>
      </c>
      <c r="H697" s="168"/>
      <c r="I697" s="69">
        <f t="shared" si="46"/>
        <v>7.5</v>
      </c>
      <c r="J697" s="375"/>
      <c r="K697" s="17"/>
      <c r="L697" s="155" t="s">
        <v>1794</v>
      </c>
    </row>
    <row r="698" spans="1:12" s="287" customFormat="1" ht="12" x14ac:dyDescent="0.2">
      <c r="A698" s="70" t="s">
        <v>1197</v>
      </c>
      <c r="B698" s="68" t="s">
        <v>1633</v>
      </c>
      <c r="C698" s="17">
        <v>4.1900000000000004</v>
      </c>
      <c r="D698" s="375"/>
      <c r="E698" s="17">
        <v>4.1900000000000004</v>
      </c>
      <c r="F698" s="399"/>
      <c r="G698" s="17" t="s">
        <v>1912</v>
      </c>
      <c r="H698" s="168"/>
      <c r="I698" s="69">
        <f t="shared" si="46"/>
        <v>4.1900000000000004</v>
      </c>
      <c r="J698" s="375"/>
      <c r="K698" s="17">
        <f>I698</f>
        <v>4.1900000000000004</v>
      </c>
      <c r="L698" s="155" t="s">
        <v>1794</v>
      </c>
    </row>
    <row r="699" spans="1:12" s="287" customFormat="1" ht="12" x14ac:dyDescent="0.2">
      <c r="A699" s="70" t="s">
        <v>1197</v>
      </c>
      <c r="B699" s="39" t="s">
        <v>152</v>
      </c>
      <c r="C699" s="17">
        <v>17.87</v>
      </c>
      <c r="D699" s="375"/>
      <c r="E699" s="17">
        <v>17.87</v>
      </c>
      <c r="F699" s="399"/>
      <c r="G699" s="17" t="s">
        <v>1912</v>
      </c>
      <c r="H699" s="168"/>
      <c r="I699" s="69">
        <f t="shared" si="46"/>
        <v>17.87</v>
      </c>
      <c r="J699" s="375"/>
      <c r="K699" s="17">
        <f t="shared" ref="K699:K721" si="47">I699</f>
        <v>17.87</v>
      </c>
      <c r="L699" s="155" t="s">
        <v>1793</v>
      </c>
    </row>
    <row r="700" spans="1:12" s="287" customFormat="1" ht="12" x14ac:dyDescent="0.2">
      <c r="A700" s="70" t="s">
        <v>1197</v>
      </c>
      <c r="B700" s="39" t="s">
        <v>170</v>
      </c>
      <c r="C700" s="17">
        <v>17.87</v>
      </c>
      <c r="D700" s="375"/>
      <c r="E700" s="17">
        <v>17.87</v>
      </c>
      <c r="F700" s="399"/>
      <c r="G700" s="17" t="s">
        <v>1912</v>
      </c>
      <c r="H700" s="168"/>
      <c r="I700" s="69">
        <f t="shared" si="46"/>
        <v>17.87</v>
      </c>
      <c r="J700" s="375"/>
      <c r="K700" s="17">
        <f t="shared" si="47"/>
        <v>17.87</v>
      </c>
      <c r="L700" s="155" t="s">
        <v>1793</v>
      </c>
    </row>
    <row r="701" spans="1:12" s="287" customFormat="1" ht="12" x14ac:dyDescent="0.2">
      <c r="A701" s="70" t="s">
        <v>1197</v>
      </c>
      <c r="B701" s="39" t="s">
        <v>1633</v>
      </c>
      <c r="C701" s="17">
        <v>3.41</v>
      </c>
      <c r="D701" s="375"/>
      <c r="E701" s="17">
        <v>3.41</v>
      </c>
      <c r="F701" s="399"/>
      <c r="G701" s="17" t="s">
        <v>1912</v>
      </c>
      <c r="H701" s="168"/>
      <c r="I701" s="69">
        <f t="shared" si="46"/>
        <v>3.41</v>
      </c>
      <c r="J701" s="375"/>
      <c r="K701" s="17">
        <f t="shared" si="47"/>
        <v>3.41</v>
      </c>
      <c r="L701" s="155" t="s">
        <v>1794</v>
      </c>
    </row>
    <row r="702" spans="1:12" s="287" customFormat="1" ht="12" x14ac:dyDescent="0.2">
      <c r="A702" s="70" t="s">
        <v>1197</v>
      </c>
      <c r="B702" s="68" t="s">
        <v>171</v>
      </c>
      <c r="C702" s="17">
        <v>17.87</v>
      </c>
      <c r="D702" s="375"/>
      <c r="E702" s="17">
        <v>17.87</v>
      </c>
      <c r="F702" s="399"/>
      <c r="G702" s="17" t="s">
        <v>1912</v>
      </c>
      <c r="H702" s="168"/>
      <c r="I702" s="69">
        <f t="shared" si="46"/>
        <v>17.87</v>
      </c>
      <c r="J702" s="375"/>
      <c r="K702" s="17">
        <f t="shared" si="47"/>
        <v>17.87</v>
      </c>
      <c r="L702" s="155" t="s">
        <v>1793</v>
      </c>
    </row>
    <row r="703" spans="1:12" s="287" customFormat="1" ht="12" x14ac:dyDescent="0.2">
      <c r="A703" s="70" t="s">
        <v>1197</v>
      </c>
      <c r="B703" s="39" t="s">
        <v>1633</v>
      </c>
      <c r="C703" s="17">
        <v>3.72</v>
      </c>
      <c r="D703" s="375"/>
      <c r="E703" s="17">
        <v>3.72</v>
      </c>
      <c r="F703" s="399"/>
      <c r="G703" s="17" t="s">
        <v>1912</v>
      </c>
      <c r="H703" s="168"/>
      <c r="I703" s="69">
        <f t="shared" si="46"/>
        <v>3.72</v>
      </c>
      <c r="J703" s="375"/>
      <c r="K703" s="17">
        <f t="shared" si="47"/>
        <v>3.72</v>
      </c>
      <c r="L703" s="155" t="s">
        <v>1794</v>
      </c>
    </row>
    <row r="704" spans="1:12" s="287" customFormat="1" ht="12" x14ac:dyDescent="0.2">
      <c r="A704" s="70" t="s">
        <v>1197</v>
      </c>
      <c r="B704" s="39" t="s">
        <v>1633</v>
      </c>
      <c r="C704" s="17">
        <v>3.41</v>
      </c>
      <c r="D704" s="375"/>
      <c r="E704" s="17">
        <v>3.41</v>
      </c>
      <c r="F704" s="399"/>
      <c r="G704" s="17" t="s">
        <v>1912</v>
      </c>
      <c r="H704" s="168"/>
      <c r="I704" s="69">
        <f t="shared" si="46"/>
        <v>3.41</v>
      </c>
      <c r="J704" s="375"/>
      <c r="K704" s="17">
        <f t="shared" si="47"/>
        <v>3.41</v>
      </c>
      <c r="L704" s="155" t="s">
        <v>1794</v>
      </c>
    </row>
    <row r="705" spans="1:12" s="287" customFormat="1" ht="12" x14ac:dyDescent="0.2">
      <c r="A705" s="70" t="s">
        <v>1197</v>
      </c>
      <c r="B705" s="68" t="s">
        <v>1335</v>
      </c>
      <c r="C705" s="17">
        <v>31.22</v>
      </c>
      <c r="D705" s="375"/>
      <c r="E705" s="17">
        <v>31.22</v>
      </c>
      <c r="F705" s="399"/>
      <c r="G705" s="17" t="s">
        <v>1912</v>
      </c>
      <c r="H705" s="168"/>
      <c r="I705" s="69">
        <f t="shared" si="46"/>
        <v>31.22</v>
      </c>
      <c r="J705" s="375"/>
      <c r="K705" s="17"/>
      <c r="L705" s="156" t="s">
        <v>1813</v>
      </c>
    </row>
    <row r="706" spans="1:12" s="287" customFormat="1" ht="12" x14ac:dyDescent="0.2">
      <c r="A706" s="70" t="s">
        <v>1197</v>
      </c>
      <c r="B706" s="39" t="s">
        <v>172</v>
      </c>
      <c r="C706" s="17">
        <v>23.55</v>
      </c>
      <c r="D706" s="375"/>
      <c r="E706" s="17">
        <v>23.55</v>
      </c>
      <c r="F706" s="399"/>
      <c r="G706" s="17" t="s">
        <v>1912</v>
      </c>
      <c r="H706" s="168"/>
      <c r="I706" s="69">
        <f t="shared" si="46"/>
        <v>23.55</v>
      </c>
      <c r="J706" s="375"/>
      <c r="K706" s="17">
        <f t="shared" si="47"/>
        <v>23.55</v>
      </c>
      <c r="L706" s="155" t="s">
        <v>1793</v>
      </c>
    </row>
    <row r="707" spans="1:12" s="287" customFormat="1" ht="12" x14ac:dyDescent="0.2">
      <c r="A707" s="70" t="s">
        <v>1197</v>
      </c>
      <c r="B707" s="39" t="s">
        <v>1633</v>
      </c>
      <c r="C707" s="17">
        <v>5.91</v>
      </c>
      <c r="D707" s="375"/>
      <c r="E707" s="17">
        <v>5.91</v>
      </c>
      <c r="F707" s="400"/>
      <c r="G707" s="17" t="s">
        <v>1912</v>
      </c>
      <c r="H707" s="168"/>
      <c r="I707" s="69">
        <f t="shared" si="46"/>
        <v>5.91</v>
      </c>
      <c r="J707" s="375"/>
      <c r="K707" s="17">
        <f t="shared" si="47"/>
        <v>5.91</v>
      </c>
      <c r="L707" s="155" t="s">
        <v>1794</v>
      </c>
    </row>
    <row r="708" spans="1:12" s="287" customFormat="1" ht="12" x14ac:dyDescent="0.2">
      <c r="A708" s="70" t="s">
        <v>1197</v>
      </c>
      <c r="B708" s="39" t="s">
        <v>173</v>
      </c>
      <c r="C708" s="17">
        <v>23.55</v>
      </c>
      <c r="D708" s="375"/>
      <c r="E708" s="17">
        <v>23.55</v>
      </c>
      <c r="F708" s="399"/>
      <c r="G708" s="17" t="s">
        <v>1912</v>
      </c>
      <c r="H708" s="168"/>
      <c r="I708" s="69">
        <f t="shared" si="46"/>
        <v>23.55</v>
      </c>
      <c r="J708" s="375"/>
      <c r="K708" s="17">
        <f t="shared" si="47"/>
        <v>23.55</v>
      </c>
      <c r="L708" s="155" t="s">
        <v>1793</v>
      </c>
    </row>
    <row r="709" spans="1:12" s="287" customFormat="1" ht="12" x14ac:dyDescent="0.2">
      <c r="A709" s="70" t="s">
        <v>1197</v>
      </c>
      <c r="B709" s="68" t="s">
        <v>1633</v>
      </c>
      <c r="C709" s="17">
        <v>5.65</v>
      </c>
      <c r="D709" s="375"/>
      <c r="E709" s="17">
        <v>5.65</v>
      </c>
      <c r="F709" s="399"/>
      <c r="G709" s="17" t="s">
        <v>1912</v>
      </c>
      <c r="H709" s="168"/>
      <c r="I709" s="69">
        <f t="shared" si="46"/>
        <v>5.65</v>
      </c>
      <c r="J709" s="375"/>
      <c r="K709" s="17">
        <f t="shared" si="47"/>
        <v>5.65</v>
      </c>
      <c r="L709" s="155" t="s">
        <v>1794</v>
      </c>
    </row>
    <row r="710" spans="1:12" s="287" customFormat="1" ht="12" x14ac:dyDescent="0.2">
      <c r="A710" s="70" t="s">
        <v>1197</v>
      </c>
      <c r="B710" s="68" t="s">
        <v>174</v>
      </c>
      <c r="C710" s="17">
        <v>23.57</v>
      </c>
      <c r="D710" s="375"/>
      <c r="E710" s="17">
        <v>23.57</v>
      </c>
      <c r="F710" s="399"/>
      <c r="G710" s="17" t="s">
        <v>1912</v>
      </c>
      <c r="H710" s="168"/>
      <c r="I710" s="69">
        <f t="shared" si="46"/>
        <v>23.57</v>
      </c>
      <c r="J710" s="375"/>
      <c r="K710" s="17">
        <f t="shared" si="47"/>
        <v>23.57</v>
      </c>
      <c r="L710" s="155" t="s">
        <v>1793</v>
      </c>
    </row>
    <row r="711" spans="1:12" s="287" customFormat="1" ht="12" x14ac:dyDescent="0.2">
      <c r="A711" s="70" t="s">
        <v>1197</v>
      </c>
      <c r="B711" s="68" t="s">
        <v>1633</v>
      </c>
      <c r="C711" s="17">
        <v>5.93</v>
      </c>
      <c r="D711" s="375"/>
      <c r="E711" s="17">
        <v>5.93</v>
      </c>
      <c r="F711" s="399"/>
      <c r="G711" s="17" t="s">
        <v>1912</v>
      </c>
      <c r="H711" s="168"/>
      <c r="I711" s="69">
        <f t="shared" si="46"/>
        <v>5.93</v>
      </c>
      <c r="J711" s="375"/>
      <c r="K711" s="17">
        <f t="shared" si="47"/>
        <v>5.93</v>
      </c>
      <c r="L711" s="155" t="s">
        <v>1794</v>
      </c>
    </row>
    <row r="712" spans="1:12" s="287" customFormat="1" ht="12" x14ac:dyDescent="0.2">
      <c r="A712" s="70" t="s">
        <v>1197</v>
      </c>
      <c r="B712" s="68" t="s">
        <v>175</v>
      </c>
      <c r="C712" s="17">
        <v>23.6</v>
      </c>
      <c r="D712" s="375"/>
      <c r="E712" s="17">
        <v>23.6</v>
      </c>
      <c r="F712" s="399"/>
      <c r="G712" s="17" t="s">
        <v>1912</v>
      </c>
      <c r="H712" s="168"/>
      <c r="I712" s="69">
        <f t="shared" si="46"/>
        <v>23.6</v>
      </c>
      <c r="J712" s="375"/>
      <c r="K712" s="17">
        <f t="shared" si="47"/>
        <v>23.6</v>
      </c>
      <c r="L712" s="155" t="s">
        <v>1793</v>
      </c>
    </row>
    <row r="713" spans="1:12" s="287" customFormat="1" ht="12" x14ac:dyDescent="0.2">
      <c r="A713" s="70" t="s">
        <v>1197</v>
      </c>
      <c r="B713" s="68" t="s">
        <v>1633</v>
      </c>
      <c r="C713" s="17">
        <v>5.66</v>
      </c>
      <c r="D713" s="375"/>
      <c r="E713" s="17">
        <v>5.66</v>
      </c>
      <c r="F713" s="399"/>
      <c r="G713" s="17" t="s">
        <v>1912</v>
      </c>
      <c r="H713" s="168"/>
      <c r="I713" s="69">
        <f t="shared" si="46"/>
        <v>5.66</v>
      </c>
      <c r="J713" s="375"/>
      <c r="K713" s="17">
        <f t="shared" si="47"/>
        <v>5.66</v>
      </c>
      <c r="L713" s="155" t="s">
        <v>1794</v>
      </c>
    </row>
    <row r="714" spans="1:12" s="287" customFormat="1" ht="12" x14ac:dyDescent="0.2">
      <c r="A714" s="70" t="s">
        <v>1197</v>
      </c>
      <c r="B714" s="68" t="s">
        <v>1618</v>
      </c>
      <c r="C714" s="17">
        <v>23.8</v>
      </c>
      <c r="D714" s="375"/>
      <c r="E714" s="17">
        <v>23.8</v>
      </c>
      <c r="F714" s="399"/>
      <c r="G714" s="17" t="s">
        <v>1912</v>
      </c>
      <c r="H714" s="168"/>
      <c r="I714" s="69">
        <f t="shared" si="46"/>
        <v>23.8</v>
      </c>
      <c r="J714" s="375"/>
      <c r="K714" s="17">
        <f t="shared" si="47"/>
        <v>23.8</v>
      </c>
      <c r="L714" s="155" t="s">
        <v>1793</v>
      </c>
    </row>
    <row r="715" spans="1:12" s="287" customFormat="1" ht="12" x14ac:dyDescent="0.2">
      <c r="A715" s="70" t="s">
        <v>1197</v>
      </c>
      <c r="B715" s="68" t="s">
        <v>1633</v>
      </c>
      <c r="C715" s="17">
        <v>5.93</v>
      </c>
      <c r="D715" s="375"/>
      <c r="E715" s="17">
        <v>5.93</v>
      </c>
      <c r="F715" s="399"/>
      <c r="G715" s="17" t="s">
        <v>1912</v>
      </c>
      <c r="H715" s="168"/>
      <c r="I715" s="69">
        <f t="shared" si="46"/>
        <v>5.93</v>
      </c>
      <c r="J715" s="375"/>
      <c r="K715" s="17">
        <f t="shared" si="47"/>
        <v>5.93</v>
      </c>
      <c r="L715" s="155" t="s">
        <v>1794</v>
      </c>
    </row>
    <row r="716" spans="1:12" s="287" customFormat="1" ht="12" x14ac:dyDescent="0.2">
      <c r="A716" s="70" t="s">
        <v>1197</v>
      </c>
      <c r="B716" s="68" t="s">
        <v>1619</v>
      </c>
      <c r="C716" s="17">
        <v>23.54</v>
      </c>
      <c r="D716" s="375"/>
      <c r="E716" s="17">
        <v>23.54</v>
      </c>
      <c r="F716" s="399"/>
      <c r="G716" s="17" t="s">
        <v>1912</v>
      </c>
      <c r="H716" s="168"/>
      <c r="I716" s="69">
        <f t="shared" si="46"/>
        <v>23.54</v>
      </c>
      <c r="J716" s="375"/>
      <c r="K716" s="17">
        <f t="shared" si="47"/>
        <v>23.54</v>
      </c>
      <c r="L716" s="155" t="s">
        <v>1793</v>
      </c>
    </row>
    <row r="717" spans="1:12" s="287" customFormat="1" ht="12" x14ac:dyDescent="0.2">
      <c r="A717" s="70" t="s">
        <v>1197</v>
      </c>
      <c r="B717" s="68" t="s">
        <v>1633</v>
      </c>
      <c r="C717" s="17">
        <v>5.65</v>
      </c>
      <c r="D717" s="375"/>
      <c r="E717" s="17">
        <v>5.65</v>
      </c>
      <c r="F717" s="399"/>
      <c r="G717" s="17" t="s">
        <v>1912</v>
      </c>
      <c r="H717" s="168"/>
      <c r="I717" s="69">
        <f t="shared" si="46"/>
        <v>5.65</v>
      </c>
      <c r="J717" s="375"/>
      <c r="K717" s="17">
        <f t="shared" si="47"/>
        <v>5.65</v>
      </c>
      <c r="L717" s="155" t="s">
        <v>1794</v>
      </c>
    </row>
    <row r="718" spans="1:12" s="287" customFormat="1" ht="12" x14ac:dyDescent="0.2">
      <c r="A718" s="70" t="s">
        <v>1197</v>
      </c>
      <c r="B718" s="68" t="s">
        <v>228</v>
      </c>
      <c r="C718" s="17">
        <v>23.6</v>
      </c>
      <c r="D718" s="375"/>
      <c r="E718" s="17">
        <v>23.6</v>
      </c>
      <c r="F718" s="399"/>
      <c r="G718" s="17" t="s">
        <v>1912</v>
      </c>
      <c r="H718" s="168"/>
      <c r="I718" s="69">
        <f t="shared" si="46"/>
        <v>23.6</v>
      </c>
      <c r="J718" s="375"/>
      <c r="K718" s="17">
        <f t="shared" si="47"/>
        <v>23.6</v>
      </c>
      <c r="L718" s="155" t="s">
        <v>1793</v>
      </c>
    </row>
    <row r="719" spans="1:12" s="287" customFormat="1" ht="12" x14ac:dyDescent="0.2">
      <c r="A719" s="70" t="s">
        <v>1197</v>
      </c>
      <c r="B719" s="68" t="s">
        <v>1633</v>
      </c>
      <c r="C719" s="17">
        <v>5.67</v>
      </c>
      <c r="D719" s="375"/>
      <c r="E719" s="17">
        <v>5.67</v>
      </c>
      <c r="F719" s="399"/>
      <c r="G719" s="17" t="s">
        <v>1912</v>
      </c>
      <c r="H719" s="168"/>
      <c r="I719" s="69">
        <f t="shared" si="46"/>
        <v>5.67</v>
      </c>
      <c r="J719" s="375"/>
      <c r="K719" s="17">
        <f t="shared" si="47"/>
        <v>5.67</v>
      </c>
      <c r="L719" s="155" t="s">
        <v>1794</v>
      </c>
    </row>
    <row r="720" spans="1:12" s="287" customFormat="1" ht="12" x14ac:dyDescent="0.2">
      <c r="A720" s="70" t="s">
        <v>1197</v>
      </c>
      <c r="B720" s="68" t="s">
        <v>229</v>
      </c>
      <c r="C720" s="17">
        <v>23.44</v>
      </c>
      <c r="D720" s="375"/>
      <c r="E720" s="17">
        <v>23.44</v>
      </c>
      <c r="F720" s="399"/>
      <c r="G720" s="17" t="s">
        <v>1912</v>
      </c>
      <c r="H720" s="168"/>
      <c r="I720" s="69">
        <f t="shared" si="46"/>
        <v>23.44</v>
      </c>
      <c r="J720" s="375"/>
      <c r="K720" s="17">
        <f t="shared" si="47"/>
        <v>23.44</v>
      </c>
      <c r="L720" s="155" t="s">
        <v>1793</v>
      </c>
    </row>
    <row r="721" spans="1:12" s="287" customFormat="1" ht="12" x14ac:dyDescent="0.2">
      <c r="A721" s="70" t="s">
        <v>1197</v>
      </c>
      <c r="B721" s="68" t="s">
        <v>1633</v>
      </c>
      <c r="C721" s="17">
        <v>5.9</v>
      </c>
      <c r="D721" s="375"/>
      <c r="E721" s="17">
        <v>5.9</v>
      </c>
      <c r="F721" s="399"/>
      <c r="G721" s="17" t="s">
        <v>1912</v>
      </c>
      <c r="H721" s="168"/>
      <c r="I721" s="69">
        <f t="shared" si="46"/>
        <v>5.9</v>
      </c>
      <c r="J721" s="375"/>
      <c r="K721" s="17">
        <f t="shared" si="47"/>
        <v>5.9</v>
      </c>
      <c r="L721" s="155" t="s">
        <v>1794</v>
      </c>
    </row>
    <row r="722" spans="1:12" s="282" customFormat="1" ht="12" x14ac:dyDescent="0.2">
      <c r="A722" s="71" t="s">
        <v>140</v>
      </c>
      <c r="B722" s="72"/>
      <c r="C722" s="73">
        <f>SUM(C677:C721)</f>
        <v>668.95999999999981</v>
      </c>
      <c r="D722" s="73">
        <f t="shared" ref="D722:F722" si="48">SUM(D677:D721)</f>
        <v>17.5</v>
      </c>
      <c r="E722" s="73">
        <f t="shared" si="48"/>
        <v>583.40000000000009</v>
      </c>
      <c r="F722" s="73">
        <f t="shared" si="48"/>
        <v>68.06</v>
      </c>
      <c r="G722" s="73"/>
      <c r="H722" s="365">
        <f>SUM(H677:H721)</f>
        <v>0</v>
      </c>
      <c r="I722" s="365">
        <f>SUM(I677:I721)</f>
        <v>668.95999999999981</v>
      </c>
      <c r="J722" s="365">
        <f t="shared" ref="J722:K722" si="49">SUM(J677:J721)</f>
        <v>0</v>
      </c>
      <c r="K722" s="365">
        <f t="shared" si="49"/>
        <v>332.62</v>
      </c>
      <c r="L722" s="157"/>
    </row>
    <row r="723" spans="1:12" ht="12" x14ac:dyDescent="0.2">
      <c r="A723" s="65" t="s">
        <v>1620</v>
      </c>
      <c r="B723" s="66" t="s">
        <v>1621</v>
      </c>
      <c r="C723" s="8" t="s">
        <v>1622</v>
      </c>
      <c r="D723" s="9" t="s">
        <v>655</v>
      </c>
      <c r="E723" s="9" t="s">
        <v>1615</v>
      </c>
      <c r="F723" s="9" t="s">
        <v>1374</v>
      </c>
      <c r="G723" s="9"/>
      <c r="H723" s="383" t="s">
        <v>1913</v>
      </c>
      <c r="I723" s="139" t="s">
        <v>405</v>
      </c>
      <c r="J723" s="361" t="s">
        <v>406</v>
      </c>
      <c r="K723" s="67" t="s">
        <v>404</v>
      </c>
      <c r="L723" s="154" t="s">
        <v>1818</v>
      </c>
    </row>
    <row r="724" spans="1:12" ht="12" x14ac:dyDescent="0.2">
      <c r="A724" s="70" t="s">
        <v>1196</v>
      </c>
      <c r="B724" s="39" t="s">
        <v>413</v>
      </c>
      <c r="C724" s="168">
        <v>136.85</v>
      </c>
      <c r="D724" s="137"/>
      <c r="E724" s="17"/>
      <c r="F724" s="427">
        <v>136.85</v>
      </c>
      <c r="G724" s="17" t="s">
        <v>1912</v>
      </c>
      <c r="H724" s="168">
        <f t="shared" ref="H724:H763" si="50">C724</f>
        <v>136.85</v>
      </c>
      <c r="I724" s="356"/>
      <c r="J724" s="137"/>
      <c r="K724" s="168"/>
      <c r="L724" s="155" t="s">
        <v>1786</v>
      </c>
    </row>
    <row r="725" spans="1:12" ht="12" x14ac:dyDescent="0.2">
      <c r="A725" s="70" t="s">
        <v>1196</v>
      </c>
      <c r="B725" s="39" t="s">
        <v>1448</v>
      </c>
      <c r="C725" s="168">
        <v>44.62</v>
      </c>
      <c r="D725" s="137"/>
      <c r="E725" s="17"/>
      <c r="F725" s="427">
        <v>44.62</v>
      </c>
      <c r="G725" s="17" t="s">
        <v>1912</v>
      </c>
      <c r="H725" s="168">
        <f t="shared" si="50"/>
        <v>44.62</v>
      </c>
      <c r="I725" s="356"/>
      <c r="J725" s="137"/>
      <c r="K725" s="168"/>
      <c r="L725" s="155" t="s">
        <v>1786</v>
      </c>
    </row>
    <row r="726" spans="1:12" ht="12" x14ac:dyDescent="0.2">
      <c r="A726" s="70" t="s">
        <v>1196</v>
      </c>
      <c r="B726" s="39" t="s">
        <v>1441</v>
      </c>
      <c r="C726" s="17">
        <v>1.51</v>
      </c>
      <c r="D726" s="137"/>
      <c r="E726" s="17"/>
      <c r="F726" s="17">
        <v>1.51</v>
      </c>
      <c r="G726" s="17" t="s">
        <v>1912</v>
      </c>
      <c r="H726" s="168">
        <f t="shared" si="50"/>
        <v>1.51</v>
      </c>
      <c r="I726" s="356"/>
      <c r="J726" s="137"/>
      <c r="K726" s="144"/>
      <c r="L726" s="155" t="s">
        <v>1793</v>
      </c>
    </row>
    <row r="727" spans="1:12" ht="12" x14ac:dyDescent="0.2">
      <c r="A727" s="70" t="s">
        <v>1196</v>
      </c>
      <c r="B727" s="39" t="s">
        <v>1442</v>
      </c>
      <c r="C727" s="17">
        <v>12.42</v>
      </c>
      <c r="D727" s="137"/>
      <c r="E727" s="17"/>
      <c r="F727" s="17">
        <v>12.42</v>
      </c>
      <c r="G727" s="17" t="s">
        <v>1912</v>
      </c>
      <c r="H727" s="168">
        <f t="shared" si="50"/>
        <v>12.42</v>
      </c>
      <c r="I727" s="356"/>
      <c r="J727" s="137"/>
      <c r="K727" s="144"/>
      <c r="L727" s="155" t="s">
        <v>1788</v>
      </c>
    </row>
    <row r="728" spans="1:12" ht="12" x14ac:dyDescent="0.2">
      <c r="A728" s="70" t="s">
        <v>1196</v>
      </c>
      <c r="B728" s="39" t="s">
        <v>1443</v>
      </c>
      <c r="C728" s="17">
        <v>11.59</v>
      </c>
      <c r="D728" s="137"/>
      <c r="E728" s="17"/>
      <c r="F728" s="17">
        <v>11.59</v>
      </c>
      <c r="G728" s="17" t="s">
        <v>1912</v>
      </c>
      <c r="H728" s="168">
        <f t="shared" si="50"/>
        <v>11.59</v>
      </c>
      <c r="I728" s="356"/>
      <c r="J728" s="137"/>
      <c r="K728" s="144"/>
      <c r="L728" s="155" t="s">
        <v>1793</v>
      </c>
    </row>
    <row r="729" spans="1:12" ht="12" x14ac:dyDescent="0.2">
      <c r="A729" s="70" t="s">
        <v>1196</v>
      </c>
      <c r="B729" s="39" t="s">
        <v>1444</v>
      </c>
      <c r="C729" s="17">
        <v>12.2</v>
      </c>
      <c r="D729" s="137"/>
      <c r="E729" s="17">
        <v>12.2</v>
      </c>
      <c r="F729" s="137"/>
      <c r="G729" s="17" t="s">
        <v>1912</v>
      </c>
      <c r="H729" s="168">
        <f t="shared" si="50"/>
        <v>12.2</v>
      </c>
      <c r="I729" s="356"/>
      <c r="J729" s="137"/>
      <c r="K729" s="144"/>
      <c r="L729" s="155" t="s">
        <v>1793</v>
      </c>
    </row>
    <row r="730" spans="1:12" ht="12" x14ac:dyDescent="0.2">
      <c r="A730" s="70" t="s">
        <v>1196</v>
      </c>
      <c r="B730" s="39" t="s">
        <v>1345</v>
      </c>
      <c r="C730" s="17">
        <v>12.28</v>
      </c>
      <c r="D730" s="137"/>
      <c r="E730" s="17">
        <v>12.28</v>
      </c>
      <c r="F730" s="137"/>
      <c r="G730" s="17" t="s">
        <v>1912</v>
      </c>
      <c r="H730" s="168">
        <f t="shared" si="50"/>
        <v>12.28</v>
      </c>
      <c r="I730" s="356"/>
      <c r="J730" s="137"/>
      <c r="K730" s="144"/>
      <c r="L730" s="155" t="s">
        <v>1793</v>
      </c>
    </row>
    <row r="731" spans="1:12" ht="12" x14ac:dyDescent="0.2">
      <c r="A731" s="70" t="s">
        <v>1196</v>
      </c>
      <c r="B731" s="39" t="s">
        <v>1644</v>
      </c>
      <c r="C731" s="17">
        <v>2.2999999999999998</v>
      </c>
      <c r="D731" s="137"/>
      <c r="E731" s="17"/>
      <c r="F731" s="17">
        <v>2.2999999999999998</v>
      </c>
      <c r="G731" s="17" t="s">
        <v>1912</v>
      </c>
      <c r="H731" s="168">
        <f t="shared" si="50"/>
        <v>2.2999999999999998</v>
      </c>
      <c r="I731" s="356"/>
      <c r="J731" s="137"/>
      <c r="K731" s="17"/>
      <c r="L731" s="155" t="s">
        <v>1794</v>
      </c>
    </row>
    <row r="732" spans="1:12" ht="12" x14ac:dyDescent="0.2">
      <c r="A732" s="70" t="s">
        <v>1196</v>
      </c>
      <c r="B732" s="39" t="s">
        <v>1644</v>
      </c>
      <c r="C732" s="17">
        <v>2.2000000000000002</v>
      </c>
      <c r="D732" s="137"/>
      <c r="E732" s="17"/>
      <c r="F732" s="17">
        <v>2.2000000000000002</v>
      </c>
      <c r="G732" s="17" t="s">
        <v>1912</v>
      </c>
      <c r="H732" s="168">
        <f t="shared" si="50"/>
        <v>2.2000000000000002</v>
      </c>
      <c r="I732" s="356"/>
      <c r="J732" s="137"/>
      <c r="K732" s="17"/>
      <c r="L732" s="155" t="s">
        <v>1794</v>
      </c>
    </row>
    <row r="733" spans="1:12" ht="12" x14ac:dyDescent="0.2">
      <c r="A733" s="70" t="s">
        <v>1196</v>
      </c>
      <c r="B733" s="39" t="s">
        <v>295</v>
      </c>
      <c r="C733" s="17">
        <v>18.05</v>
      </c>
      <c r="D733" s="137"/>
      <c r="E733" s="17"/>
      <c r="F733" s="17">
        <v>18.05</v>
      </c>
      <c r="G733" s="17" t="s">
        <v>1912</v>
      </c>
      <c r="H733" s="168">
        <f t="shared" si="50"/>
        <v>18.05</v>
      </c>
      <c r="I733" s="356"/>
      <c r="J733" s="137"/>
      <c r="K733" s="144"/>
      <c r="L733" s="155" t="s">
        <v>1788</v>
      </c>
    </row>
    <row r="734" spans="1:12" ht="12" x14ac:dyDescent="0.2">
      <c r="A734" s="70" t="s">
        <v>1196</v>
      </c>
      <c r="B734" s="39" t="s">
        <v>1634</v>
      </c>
      <c r="C734" s="17">
        <v>6.81</v>
      </c>
      <c r="D734" s="17">
        <v>6.81</v>
      </c>
      <c r="E734" s="17"/>
      <c r="F734" s="17"/>
      <c r="G734" s="17" t="s">
        <v>1912</v>
      </c>
      <c r="H734" s="168">
        <f t="shared" si="50"/>
        <v>6.81</v>
      </c>
      <c r="I734" s="356"/>
      <c r="J734" s="137"/>
      <c r="K734" s="17"/>
      <c r="L734" s="155" t="s">
        <v>1794</v>
      </c>
    </row>
    <row r="735" spans="1:12" ht="12" x14ac:dyDescent="0.2">
      <c r="A735" s="70" t="s">
        <v>1196</v>
      </c>
      <c r="B735" s="39" t="s">
        <v>1445</v>
      </c>
      <c r="C735" s="17">
        <v>9.14</v>
      </c>
      <c r="D735" s="137"/>
      <c r="E735" s="17">
        <v>9.14</v>
      </c>
      <c r="G735" s="17" t="s">
        <v>1912</v>
      </c>
      <c r="H735" s="168">
        <f t="shared" si="50"/>
        <v>9.14</v>
      </c>
      <c r="I735" s="356"/>
      <c r="J735" s="137"/>
      <c r="K735" s="144"/>
      <c r="L735" s="155" t="s">
        <v>1788</v>
      </c>
    </row>
    <row r="736" spans="1:12" ht="12" x14ac:dyDescent="0.2">
      <c r="A736" s="70" t="s">
        <v>1196</v>
      </c>
      <c r="B736" s="39" t="s">
        <v>1446</v>
      </c>
      <c r="C736" s="17">
        <v>11.92</v>
      </c>
      <c r="D736" s="137"/>
      <c r="E736" s="17"/>
      <c r="F736" s="17">
        <v>11.92</v>
      </c>
      <c r="G736" s="17" t="s">
        <v>1912</v>
      </c>
      <c r="H736" s="168">
        <f t="shared" si="50"/>
        <v>11.92</v>
      </c>
      <c r="I736" s="356"/>
      <c r="J736" s="137"/>
      <c r="K736" s="144"/>
      <c r="L736" s="155" t="s">
        <v>1786</v>
      </c>
    </row>
    <row r="737" spans="1:12" ht="12" x14ac:dyDescent="0.2">
      <c r="A737" s="70" t="s">
        <v>1196</v>
      </c>
      <c r="B737" s="39" t="s">
        <v>1344</v>
      </c>
      <c r="C737" s="17">
        <v>27.13</v>
      </c>
      <c r="D737" s="17">
        <v>27.13</v>
      </c>
      <c r="E737" s="17"/>
      <c r="F737" s="17"/>
      <c r="G737" s="17" t="s">
        <v>1912</v>
      </c>
      <c r="H737" s="168">
        <f t="shared" si="50"/>
        <v>27.13</v>
      </c>
      <c r="I737" s="356"/>
      <c r="J737" s="137"/>
      <c r="K737" s="144"/>
      <c r="L737" s="155" t="s">
        <v>1793</v>
      </c>
    </row>
    <row r="738" spans="1:12" ht="12" x14ac:dyDescent="0.2">
      <c r="A738" s="70" t="s">
        <v>1196</v>
      </c>
      <c r="B738" s="39" t="s">
        <v>1290</v>
      </c>
      <c r="C738" s="17">
        <v>19.170000000000002</v>
      </c>
      <c r="D738" s="137"/>
      <c r="E738" s="17">
        <v>19.170000000000002</v>
      </c>
      <c r="G738" s="17" t="s">
        <v>1912</v>
      </c>
      <c r="H738" s="168">
        <f t="shared" si="50"/>
        <v>19.170000000000002</v>
      </c>
      <c r="I738" s="356"/>
      <c r="J738" s="137"/>
      <c r="K738" s="144"/>
      <c r="L738" s="155" t="s">
        <v>1788</v>
      </c>
    </row>
    <row r="739" spans="1:12" ht="12" x14ac:dyDescent="0.2">
      <c r="A739" s="70" t="s">
        <v>1196</v>
      </c>
      <c r="B739" s="39" t="s">
        <v>1447</v>
      </c>
      <c r="C739" s="17">
        <v>27.31</v>
      </c>
      <c r="D739" s="137"/>
      <c r="E739" s="17"/>
      <c r="F739" s="17">
        <v>27.31</v>
      </c>
      <c r="G739" s="17" t="s">
        <v>1912</v>
      </c>
      <c r="H739" s="168">
        <f t="shared" si="50"/>
        <v>27.31</v>
      </c>
      <c r="I739" s="356"/>
      <c r="J739" s="137"/>
      <c r="K739" s="144"/>
      <c r="L739" s="155" t="s">
        <v>1788</v>
      </c>
    </row>
    <row r="740" spans="1:12" ht="12" x14ac:dyDescent="0.2">
      <c r="A740" s="70" t="s">
        <v>1196</v>
      </c>
      <c r="B740" s="39" t="s">
        <v>1459</v>
      </c>
      <c r="C740" s="17">
        <v>13.62</v>
      </c>
      <c r="D740" s="137"/>
      <c r="E740" s="17"/>
      <c r="F740" s="17">
        <v>13.62</v>
      </c>
      <c r="G740" s="17" t="s">
        <v>1912</v>
      </c>
      <c r="H740" s="168">
        <f t="shared" si="50"/>
        <v>13.62</v>
      </c>
      <c r="I740" s="356"/>
      <c r="J740" s="137"/>
      <c r="K740" s="144"/>
      <c r="L740" s="155" t="s">
        <v>1788</v>
      </c>
    </row>
    <row r="741" spans="1:12" ht="12" x14ac:dyDescent="0.2">
      <c r="A741" s="70" t="s">
        <v>1196</v>
      </c>
      <c r="B741" s="39" t="s">
        <v>1460</v>
      </c>
      <c r="C741" s="17">
        <v>17.38</v>
      </c>
      <c r="D741" s="137"/>
      <c r="E741" s="17"/>
      <c r="F741" s="17">
        <v>17.38</v>
      </c>
      <c r="G741" s="17" t="s">
        <v>1912</v>
      </c>
      <c r="H741" s="168">
        <f t="shared" si="50"/>
        <v>17.38</v>
      </c>
      <c r="I741" s="356"/>
      <c r="J741" s="137"/>
      <c r="K741" s="144"/>
      <c r="L741" s="155" t="s">
        <v>1788</v>
      </c>
    </row>
    <row r="742" spans="1:12" ht="12" x14ac:dyDescent="0.2">
      <c r="A742" s="70" t="s">
        <v>1196</v>
      </c>
      <c r="B742" s="39" t="s">
        <v>296</v>
      </c>
      <c r="C742" s="17">
        <v>13.62</v>
      </c>
      <c r="D742" s="137"/>
      <c r="E742" s="17"/>
      <c r="F742" s="17">
        <v>13.62</v>
      </c>
      <c r="G742" s="17" t="s">
        <v>1912</v>
      </c>
      <c r="H742" s="168">
        <f t="shared" si="50"/>
        <v>13.62</v>
      </c>
      <c r="I742" s="356"/>
      <c r="J742" s="137"/>
      <c r="K742" s="144"/>
      <c r="L742" s="155" t="s">
        <v>1786</v>
      </c>
    </row>
    <row r="743" spans="1:12" ht="12" x14ac:dyDescent="0.2">
      <c r="A743" s="70" t="s">
        <v>1196</v>
      </c>
      <c r="B743" s="39" t="s">
        <v>301</v>
      </c>
      <c r="C743" s="17">
        <v>11.96</v>
      </c>
      <c r="D743" s="137"/>
      <c r="E743" s="17"/>
      <c r="F743" s="17">
        <v>11.96</v>
      </c>
      <c r="G743" s="17" t="s">
        <v>1912</v>
      </c>
      <c r="H743" s="168">
        <f t="shared" si="50"/>
        <v>11.96</v>
      </c>
      <c r="I743" s="356"/>
      <c r="J743" s="137"/>
      <c r="K743" s="144"/>
      <c r="L743" s="155" t="s">
        <v>1786</v>
      </c>
    </row>
    <row r="744" spans="1:12" ht="12" x14ac:dyDescent="0.2">
      <c r="A744" s="70" t="s">
        <v>1196</v>
      </c>
      <c r="B744" s="39" t="s">
        <v>302</v>
      </c>
      <c r="C744" s="17">
        <v>74.83</v>
      </c>
      <c r="D744" s="137"/>
      <c r="E744" s="15"/>
      <c r="F744" s="17">
        <v>74.83</v>
      </c>
      <c r="G744" s="17" t="s">
        <v>1912</v>
      </c>
      <c r="H744" s="168">
        <f t="shared" si="50"/>
        <v>74.83</v>
      </c>
      <c r="I744" s="356"/>
      <c r="J744" s="137"/>
      <c r="K744" s="144"/>
      <c r="L744" s="155" t="s">
        <v>1788</v>
      </c>
    </row>
    <row r="745" spans="1:12" ht="12" x14ac:dyDescent="0.2">
      <c r="A745" s="70" t="s">
        <v>1196</v>
      </c>
      <c r="B745" s="39" t="s">
        <v>1422</v>
      </c>
      <c r="C745" s="17">
        <v>3.42</v>
      </c>
      <c r="D745" s="137"/>
      <c r="E745" s="17"/>
      <c r="F745" s="17">
        <v>3.42</v>
      </c>
      <c r="G745" s="17" t="s">
        <v>1912</v>
      </c>
      <c r="H745" s="168">
        <f t="shared" si="50"/>
        <v>3.42</v>
      </c>
      <c r="I745" s="356"/>
      <c r="J745" s="137"/>
      <c r="K745" s="17"/>
      <c r="L745" s="155" t="s">
        <v>1794</v>
      </c>
    </row>
    <row r="746" spans="1:12" ht="12" x14ac:dyDescent="0.2">
      <c r="A746" s="70" t="s">
        <v>1196</v>
      </c>
      <c r="B746" s="39" t="s">
        <v>1422</v>
      </c>
      <c r="C746" s="17">
        <v>3.6</v>
      </c>
      <c r="D746" s="137"/>
      <c r="E746" s="17"/>
      <c r="F746" s="17">
        <v>3.6</v>
      </c>
      <c r="G746" s="17" t="s">
        <v>1912</v>
      </c>
      <c r="H746" s="168">
        <f t="shared" si="50"/>
        <v>3.6</v>
      </c>
      <c r="I746" s="356"/>
      <c r="J746" s="137"/>
      <c r="K746" s="17"/>
      <c r="L746" s="155" t="s">
        <v>1794</v>
      </c>
    </row>
    <row r="747" spans="1:12" ht="12" x14ac:dyDescent="0.2">
      <c r="A747" s="70" t="s">
        <v>1196</v>
      </c>
      <c r="B747" s="39" t="s">
        <v>1629</v>
      </c>
      <c r="C747" s="17">
        <v>2.0499999999999998</v>
      </c>
      <c r="D747" s="407"/>
      <c r="E747" s="17"/>
      <c r="F747" s="17">
        <v>2.0499999999999998</v>
      </c>
      <c r="G747" s="17" t="s">
        <v>1912</v>
      </c>
      <c r="H747" s="168">
        <f t="shared" si="50"/>
        <v>2.0499999999999998</v>
      </c>
      <c r="I747" s="356"/>
      <c r="J747" s="137"/>
      <c r="K747" s="144"/>
      <c r="L747" s="155" t="s">
        <v>1794</v>
      </c>
    </row>
    <row r="748" spans="1:12" ht="12" x14ac:dyDescent="0.2">
      <c r="A748" s="70" t="s">
        <v>1196</v>
      </c>
      <c r="B748" s="68" t="s">
        <v>1757</v>
      </c>
      <c r="C748" s="17">
        <v>11.95</v>
      </c>
      <c r="D748" s="137"/>
      <c r="E748" s="17"/>
      <c r="F748" s="17">
        <v>11.95</v>
      </c>
      <c r="G748" s="17" t="s">
        <v>1912</v>
      </c>
      <c r="H748" s="168">
        <f t="shared" si="50"/>
        <v>11.95</v>
      </c>
      <c r="I748" s="356"/>
      <c r="J748" s="137"/>
      <c r="K748" s="144"/>
      <c r="L748" s="155" t="s">
        <v>1786</v>
      </c>
    </row>
    <row r="749" spans="1:12" ht="12" x14ac:dyDescent="0.2">
      <c r="A749" s="70" t="s">
        <v>1196</v>
      </c>
      <c r="B749" s="39" t="s">
        <v>1644</v>
      </c>
      <c r="C749" s="17">
        <v>2.17</v>
      </c>
      <c r="D749" s="137"/>
      <c r="E749" s="17"/>
      <c r="F749" s="17">
        <v>2.17</v>
      </c>
      <c r="G749" s="17" t="s">
        <v>1912</v>
      </c>
      <c r="H749" s="168">
        <f t="shared" si="50"/>
        <v>2.17</v>
      </c>
      <c r="I749" s="356"/>
      <c r="J749" s="137"/>
      <c r="K749" s="17"/>
      <c r="L749" s="155" t="s">
        <v>1794</v>
      </c>
    </row>
    <row r="750" spans="1:12" ht="12" x14ac:dyDescent="0.2">
      <c r="A750" s="70" t="s">
        <v>1196</v>
      </c>
      <c r="B750" s="39" t="s">
        <v>322</v>
      </c>
      <c r="C750" s="17">
        <v>63.81</v>
      </c>
      <c r="D750" s="137"/>
      <c r="E750" s="17"/>
      <c r="F750" s="17">
        <v>63.81</v>
      </c>
      <c r="G750" s="17" t="s">
        <v>1912</v>
      </c>
      <c r="H750" s="168">
        <f t="shared" si="50"/>
        <v>63.81</v>
      </c>
      <c r="I750" s="356"/>
      <c r="J750" s="137"/>
      <c r="K750" s="17"/>
      <c r="L750" s="155" t="s">
        <v>1786</v>
      </c>
    </row>
    <row r="751" spans="1:12" ht="12" x14ac:dyDescent="0.2">
      <c r="A751" s="70" t="s">
        <v>1196</v>
      </c>
      <c r="B751" s="39" t="s">
        <v>1644</v>
      </c>
      <c r="C751" s="17">
        <v>2.21</v>
      </c>
      <c r="D751" s="137"/>
      <c r="E751" s="17"/>
      <c r="F751" s="17">
        <v>2.21</v>
      </c>
      <c r="G751" s="17" t="s">
        <v>1912</v>
      </c>
      <c r="H751" s="168">
        <f t="shared" si="50"/>
        <v>2.21</v>
      </c>
      <c r="I751" s="356"/>
      <c r="J751" s="137"/>
      <c r="K751" s="17"/>
      <c r="L751" s="155" t="s">
        <v>1794</v>
      </c>
    </row>
    <row r="752" spans="1:12" ht="12" x14ac:dyDescent="0.2">
      <c r="A752" s="70" t="s">
        <v>1196</v>
      </c>
      <c r="B752" s="39" t="s">
        <v>1644</v>
      </c>
      <c r="C752" s="17">
        <v>2.2000000000000002</v>
      </c>
      <c r="D752" s="137"/>
      <c r="E752" s="17"/>
      <c r="F752" s="17">
        <v>2.2000000000000002</v>
      </c>
      <c r="G752" s="17" t="s">
        <v>1912</v>
      </c>
      <c r="H752" s="168">
        <f t="shared" si="50"/>
        <v>2.2000000000000002</v>
      </c>
      <c r="I752" s="356"/>
      <c r="J752" s="137"/>
      <c r="K752" s="17"/>
      <c r="L752" s="155" t="s">
        <v>1794</v>
      </c>
    </row>
    <row r="753" spans="1:12" ht="12" x14ac:dyDescent="0.2">
      <c r="A753" s="70" t="s">
        <v>1196</v>
      </c>
      <c r="B753" s="39" t="s">
        <v>323</v>
      </c>
      <c r="C753" s="17">
        <v>11.27</v>
      </c>
      <c r="D753" s="137"/>
      <c r="E753" s="17"/>
      <c r="F753" s="17">
        <v>11.27</v>
      </c>
      <c r="G753" s="17" t="s">
        <v>1912</v>
      </c>
      <c r="H753" s="168">
        <f t="shared" si="50"/>
        <v>11.27</v>
      </c>
      <c r="I753" s="356"/>
      <c r="J753" s="137"/>
      <c r="K753" s="144"/>
      <c r="L753" s="155" t="s">
        <v>1786</v>
      </c>
    </row>
    <row r="754" spans="1:12" ht="12" x14ac:dyDescent="0.2">
      <c r="A754" s="70" t="s">
        <v>1196</v>
      </c>
      <c r="B754" s="39" t="s">
        <v>324</v>
      </c>
      <c r="C754" s="17">
        <v>8.86</v>
      </c>
      <c r="D754" s="137"/>
      <c r="E754" s="17"/>
      <c r="F754" s="17">
        <v>8.86</v>
      </c>
      <c r="G754" s="17" t="s">
        <v>1912</v>
      </c>
      <c r="H754" s="168">
        <f t="shared" si="50"/>
        <v>8.86</v>
      </c>
      <c r="I754" s="356"/>
      <c r="J754" s="137"/>
      <c r="K754" s="144"/>
      <c r="L754" s="155" t="s">
        <v>1786</v>
      </c>
    </row>
    <row r="755" spans="1:12" ht="12" x14ac:dyDescent="0.2">
      <c r="A755" s="70" t="s">
        <v>1196</v>
      </c>
      <c r="B755" s="39" t="s">
        <v>325</v>
      </c>
      <c r="C755" s="17">
        <v>15.02</v>
      </c>
      <c r="D755" s="137"/>
      <c r="E755" s="17"/>
      <c r="F755" s="17">
        <v>15.02</v>
      </c>
      <c r="G755" s="17" t="s">
        <v>1912</v>
      </c>
      <c r="H755" s="168">
        <f t="shared" si="50"/>
        <v>15.02</v>
      </c>
      <c r="I755" s="356"/>
      <c r="J755" s="137"/>
      <c r="K755" s="144"/>
      <c r="L755" s="155" t="s">
        <v>1786</v>
      </c>
    </row>
    <row r="756" spans="1:12" ht="12" x14ac:dyDescent="0.2">
      <c r="A756" s="70" t="s">
        <v>1196</v>
      </c>
      <c r="B756" s="39" t="s">
        <v>326</v>
      </c>
      <c r="C756" s="17">
        <v>12.05</v>
      </c>
      <c r="D756" s="137"/>
      <c r="E756" s="17"/>
      <c r="F756" s="17">
        <v>12.05</v>
      </c>
      <c r="G756" s="17" t="s">
        <v>1912</v>
      </c>
      <c r="H756" s="168">
        <f t="shared" si="50"/>
        <v>12.05</v>
      </c>
      <c r="I756" s="356"/>
      <c r="J756" s="137"/>
      <c r="K756" s="144"/>
      <c r="L756" s="155" t="s">
        <v>1786</v>
      </c>
    </row>
    <row r="757" spans="1:12" ht="12" x14ac:dyDescent="0.2">
      <c r="A757" s="70" t="s">
        <v>1196</v>
      </c>
      <c r="B757" s="39" t="s">
        <v>1639</v>
      </c>
      <c r="C757" s="17">
        <v>14.38</v>
      </c>
      <c r="D757" s="137"/>
      <c r="E757" s="17">
        <v>14.38</v>
      </c>
      <c r="G757" s="17" t="s">
        <v>1912</v>
      </c>
      <c r="H757" s="168">
        <f t="shared" si="50"/>
        <v>14.38</v>
      </c>
      <c r="I757" s="356"/>
      <c r="J757" s="137"/>
      <c r="K757" s="144"/>
      <c r="L757" s="155" t="s">
        <v>1793</v>
      </c>
    </row>
    <row r="758" spans="1:12" ht="12" x14ac:dyDescent="0.2">
      <c r="A758" s="70" t="s">
        <v>1196</v>
      </c>
      <c r="B758" s="39" t="s">
        <v>1639</v>
      </c>
      <c r="C758" s="17">
        <v>12.4</v>
      </c>
      <c r="D758" s="137"/>
      <c r="E758" s="17">
        <v>12.4</v>
      </c>
      <c r="G758" s="17" t="s">
        <v>1912</v>
      </c>
      <c r="H758" s="168">
        <f t="shared" si="50"/>
        <v>12.4</v>
      </c>
      <c r="I758" s="356"/>
      <c r="J758" s="137"/>
      <c r="K758" s="144"/>
      <c r="L758" s="155" t="s">
        <v>1793</v>
      </c>
    </row>
    <row r="759" spans="1:12" ht="12" x14ac:dyDescent="0.2">
      <c r="A759" s="70" t="s">
        <v>1196</v>
      </c>
      <c r="B759" s="39" t="s">
        <v>1665</v>
      </c>
      <c r="C759" s="17">
        <v>44.52</v>
      </c>
      <c r="D759" s="137"/>
      <c r="E759" s="15"/>
      <c r="F759" s="17">
        <v>44.52</v>
      </c>
      <c r="G759" s="17" t="s">
        <v>1912</v>
      </c>
      <c r="H759" s="168">
        <f t="shared" si="50"/>
        <v>44.52</v>
      </c>
      <c r="I759" s="356"/>
      <c r="J759" s="137"/>
      <c r="K759" s="144"/>
      <c r="L759" s="155" t="s">
        <v>1786</v>
      </c>
    </row>
    <row r="760" spans="1:12" ht="12" x14ac:dyDescent="0.2">
      <c r="A760" s="70" t="s">
        <v>1196</v>
      </c>
      <c r="B760" s="39" t="s">
        <v>1655</v>
      </c>
      <c r="C760" s="17">
        <v>15.94</v>
      </c>
      <c r="D760" s="137"/>
      <c r="E760" s="17"/>
      <c r="F760" s="17">
        <v>15.94</v>
      </c>
      <c r="G760" s="17" t="s">
        <v>1912</v>
      </c>
      <c r="H760" s="168">
        <f t="shared" si="50"/>
        <v>15.94</v>
      </c>
      <c r="I760" s="356"/>
      <c r="J760" s="137"/>
      <c r="K760" s="17"/>
      <c r="L760" s="155" t="s">
        <v>1793</v>
      </c>
    </row>
    <row r="761" spans="1:12" ht="12" x14ac:dyDescent="0.2">
      <c r="A761" s="70" t="s">
        <v>1196</v>
      </c>
      <c r="B761" s="39" t="s">
        <v>1644</v>
      </c>
      <c r="C761" s="17">
        <v>2.46</v>
      </c>
      <c r="D761" s="137"/>
      <c r="E761" s="17"/>
      <c r="F761" s="17">
        <v>2.46</v>
      </c>
      <c r="G761" s="17" t="s">
        <v>1912</v>
      </c>
      <c r="H761" s="168">
        <f t="shared" si="50"/>
        <v>2.46</v>
      </c>
      <c r="I761" s="356"/>
      <c r="J761" s="137"/>
      <c r="K761" s="17"/>
      <c r="L761" s="155" t="s">
        <v>1794</v>
      </c>
    </row>
    <row r="762" spans="1:12" ht="12" x14ac:dyDescent="0.2">
      <c r="A762" s="70" t="s">
        <v>1196</v>
      </c>
      <c r="B762" s="39" t="s">
        <v>1644</v>
      </c>
      <c r="C762" s="17">
        <v>2.46</v>
      </c>
      <c r="D762" s="137"/>
      <c r="E762" s="17"/>
      <c r="F762" s="17">
        <v>2.46</v>
      </c>
      <c r="G762" s="17" t="s">
        <v>1912</v>
      </c>
      <c r="H762" s="168">
        <f t="shared" si="50"/>
        <v>2.46</v>
      </c>
      <c r="I762" s="356"/>
      <c r="J762" s="137"/>
      <c r="K762" s="17"/>
      <c r="L762" s="155" t="s">
        <v>1794</v>
      </c>
    </row>
    <row r="763" spans="1:12" ht="12" x14ac:dyDescent="0.2">
      <c r="A763" s="70" t="s">
        <v>1196</v>
      </c>
      <c r="B763" s="39" t="s">
        <v>1644</v>
      </c>
      <c r="C763" s="17">
        <v>2.39</v>
      </c>
      <c r="D763" s="137"/>
      <c r="E763" s="17"/>
      <c r="F763" s="17">
        <v>2.39</v>
      </c>
      <c r="G763" s="17" t="s">
        <v>1912</v>
      </c>
      <c r="H763" s="168">
        <f t="shared" si="50"/>
        <v>2.39</v>
      </c>
      <c r="I763" s="356"/>
      <c r="J763" s="137"/>
      <c r="K763" s="17"/>
      <c r="L763" s="155" t="s">
        <v>1794</v>
      </c>
    </row>
    <row r="764" spans="1:12" s="282" customFormat="1" ht="12" x14ac:dyDescent="0.2">
      <c r="A764" s="71" t="s">
        <v>140</v>
      </c>
      <c r="B764" s="72"/>
      <c r="C764" s="73">
        <f>SUM(C724:C763)</f>
        <v>720.07000000000016</v>
      </c>
      <c r="D764" s="73">
        <f t="shared" ref="D764:F764" si="51">SUM(D724:D763)</f>
        <v>33.94</v>
      </c>
      <c r="E764" s="73">
        <f t="shared" si="51"/>
        <v>79.570000000000007</v>
      </c>
      <c r="F764" s="73">
        <f t="shared" si="51"/>
        <v>606.56000000000006</v>
      </c>
      <c r="G764" s="73"/>
      <c r="H764" s="73">
        <f>SUM(H724:H763)</f>
        <v>720.07000000000016</v>
      </c>
      <c r="I764" s="73">
        <f t="shared" ref="I764:K764" si="52">SUM(I724:I763)</f>
        <v>0</v>
      </c>
      <c r="J764" s="73">
        <f t="shared" si="52"/>
        <v>0</v>
      </c>
      <c r="K764" s="73">
        <f t="shared" si="52"/>
        <v>0</v>
      </c>
      <c r="L764" s="157"/>
    </row>
    <row r="765" spans="1:12" ht="12" x14ac:dyDescent="0.2">
      <c r="A765" s="158" t="s">
        <v>1620</v>
      </c>
      <c r="B765" s="8" t="s">
        <v>1621</v>
      </c>
      <c r="C765" s="8" t="s">
        <v>1622</v>
      </c>
      <c r="D765" s="9" t="s">
        <v>655</v>
      </c>
      <c r="E765" s="9" t="s">
        <v>1615</v>
      </c>
      <c r="F765" s="9" t="s">
        <v>1374</v>
      </c>
      <c r="G765" s="9"/>
      <c r="H765" s="383" t="s">
        <v>1913</v>
      </c>
      <c r="I765" s="139" t="s">
        <v>405</v>
      </c>
      <c r="J765" s="361" t="s">
        <v>406</v>
      </c>
      <c r="K765" s="67" t="s">
        <v>404</v>
      </c>
      <c r="L765" s="154" t="s">
        <v>1818</v>
      </c>
    </row>
    <row r="766" spans="1:12" ht="12" x14ac:dyDescent="0.2">
      <c r="A766" s="70" t="s">
        <v>1200</v>
      </c>
      <c r="B766" s="39" t="s">
        <v>413</v>
      </c>
      <c r="C766" s="168">
        <v>65.27</v>
      </c>
      <c r="D766" s="137"/>
      <c r="E766" s="427">
        <v>65.27</v>
      </c>
      <c r="F766" s="326"/>
      <c r="G766" s="17" t="s">
        <v>1912</v>
      </c>
      <c r="H766" s="15"/>
      <c r="I766" s="366">
        <f>C766</f>
        <v>65.27</v>
      </c>
      <c r="J766" s="137"/>
      <c r="K766" s="168">
        <f>C766</f>
        <v>65.27</v>
      </c>
      <c r="L766" s="155" t="s">
        <v>1786</v>
      </c>
    </row>
    <row r="767" spans="1:12" ht="12" x14ac:dyDescent="0.2">
      <c r="A767" s="70" t="s">
        <v>1200</v>
      </c>
      <c r="B767" s="39" t="s">
        <v>152</v>
      </c>
      <c r="C767" s="17">
        <v>49.933008863278125</v>
      </c>
      <c r="D767" s="137"/>
      <c r="E767" s="17">
        <v>49.933008863278125</v>
      </c>
      <c r="F767" s="400"/>
      <c r="G767" s="17" t="s">
        <v>1912</v>
      </c>
      <c r="H767" s="15"/>
      <c r="I767" s="366">
        <f t="shared" ref="I767:I793" si="53">C767</f>
        <v>49.933008863278125</v>
      </c>
      <c r="J767" s="137"/>
      <c r="K767" s="17">
        <f>C767</f>
        <v>49.933008863278125</v>
      </c>
      <c r="L767" s="155" t="s">
        <v>1793</v>
      </c>
    </row>
    <row r="768" spans="1:12" ht="12" x14ac:dyDescent="0.2">
      <c r="A768" s="70" t="s">
        <v>1200</v>
      </c>
      <c r="B768" s="39" t="s">
        <v>1633</v>
      </c>
      <c r="C768" s="17">
        <v>11.615028812114009</v>
      </c>
      <c r="D768" s="137"/>
      <c r="E768" s="17">
        <v>11.615028812114009</v>
      </c>
      <c r="F768" s="399"/>
      <c r="G768" s="17" t="s">
        <v>1912</v>
      </c>
      <c r="H768" s="15"/>
      <c r="I768" s="366">
        <f t="shared" si="53"/>
        <v>11.615028812114009</v>
      </c>
      <c r="J768" s="137"/>
      <c r="K768" s="17">
        <f t="shared" ref="K768:K792" si="54">C768</f>
        <v>11.615028812114009</v>
      </c>
      <c r="L768" s="155" t="s">
        <v>1794</v>
      </c>
    </row>
    <row r="769" spans="1:12" ht="12" x14ac:dyDescent="0.2">
      <c r="A769" s="70" t="s">
        <v>1200</v>
      </c>
      <c r="B769" s="39" t="s">
        <v>1633</v>
      </c>
      <c r="C769" s="17">
        <v>9.8727744902969068</v>
      </c>
      <c r="D769" s="137"/>
      <c r="E769" s="17">
        <v>9.8727744902969068</v>
      </c>
      <c r="F769" s="399"/>
      <c r="G769" s="17" t="s">
        <v>1912</v>
      </c>
      <c r="H769" s="15"/>
      <c r="I769" s="366">
        <f t="shared" si="53"/>
        <v>9.8727744902969068</v>
      </c>
      <c r="J769" s="137"/>
      <c r="K769" s="17">
        <f t="shared" si="54"/>
        <v>9.8727744902969068</v>
      </c>
      <c r="L769" s="155" t="s">
        <v>1794</v>
      </c>
    </row>
    <row r="770" spans="1:12" ht="12" x14ac:dyDescent="0.2">
      <c r="A770" s="70" t="s">
        <v>1200</v>
      </c>
      <c r="B770" s="39" t="s">
        <v>153</v>
      </c>
      <c r="C770" s="17">
        <v>39.955699113672182</v>
      </c>
      <c r="D770" s="137"/>
      <c r="E770" s="17">
        <v>39.955699113672182</v>
      </c>
      <c r="F770" s="400"/>
      <c r="G770" s="17" t="s">
        <v>1912</v>
      </c>
      <c r="H770" s="15"/>
      <c r="I770" s="366">
        <f t="shared" si="53"/>
        <v>39.955699113672182</v>
      </c>
      <c r="J770" s="137"/>
      <c r="K770" s="17">
        <f t="shared" si="54"/>
        <v>39.955699113672182</v>
      </c>
      <c r="L770" s="155" t="s">
        <v>1793</v>
      </c>
    </row>
    <row r="771" spans="1:12" ht="12" x14ac:dyDescent="0.2">
      <c r="A771" s="70" t="s">
        <v>1200</v>
      </c>
      <c r="B771" s="39" t="s">
        <v>154</v>
      </c>
      <c r="C771" s="17">
        <v>50.641525620817077</v>
      </c>
      <c r="D771" s="137"/>
      <c r="E771" s="17">
        <v>50.641525620817077</v>
      </c>
      <c r="F771" s="400"/>
      <c r="G771" s="17" t="s">
        <v>1912</v>
      </c>
      <c r="H771" s="15"/>
      <c r="I771" s="366">
        <f t="shared" si="53"/>
        <v>50.641525620817077</v>
      </c>
      <c r="J771" s="137"/>
      <c r="K771" s="17">
        <f t="shared" si="54"/>
        <v>50.641525620817077</v>
      </c>
      <c r="L771" s="155" t="s">
        <v>1793</v>
      </c>
    </row>
    <row r="772" spans="1:12" ht="12" x14ac:dyDescent="0.2">
      <c r="A772" s="70" t="s">
        <v>1200</v>
      </c>
      <c r="B772" s="39" t="s">
        <v>1633</v>
      </c>
      <c r="C772" s="17">
        <v>10.453525930902607</v>
      </c>
      <c r="D772" s="137"/>
      <c r="E772" s="17">
        <v>10.453525930902607</v>
      </c>
      <c r="F772" s="399"/>
      <c r="G772" s="17" t="s">
        <v>1912</v>
      </c>
      <c r="H772" s="15"/>
      <c r="I772" s="366">
        <f t="shared" si="53"/>
        <v>10.453525930902607</v>
      </c>
      <c r="J772" s="137"/>
      <c r="K772" s="17">
        <f t="shared" si="54"/>
        <v>10.453525930902607</v>
      </c>
      <c r="L772" s="155" t="s">
        <v>1794</v>
      </c>
    </row>
    <row r="773" spans="1:12" ht="12" x14ac:dyDescent="0.2">
      <c r="A773" s="70" t="s">
        <v>1200</v>
      </c>
      <c r="B773" s="39" t="s">
        <v>1633</v>
      </c>
      <c r="C773" s="17">
        <v>9.9889247784180455</v>
      </c>
      <c r="D773" s="137"/>
      <c r="E773" s="17">
        <v>9.9889247784180455</v>
      </c>
      <c r="F773" s="399"/>
      <c r="G773" s="17" t="s">
        <v>1912</v>
      </c>
      <c r="H773" s="15"/>
      <c r="I773" s="366">
        <f t="shared" si="53"/>
        <v>9.9889247784180455</v>
      </c>
      <c r="J773" s="137"/>
      <c r="K773" s="17">
        <f t="shared" si="54"/>
        <v>9.9889247784180455</v>
      </c>
      <c r="L773" s="155" t="s">
        <v>1794</v>
      </c>
    </row>
    <row r="774" spans="1:12" ht="12" x14ac:dyDescent="0.2">
      <c r="A774" s="70" t="s">
        <v>1200</v>
      </c>
      <c r="B774" s="39" t="s">
        <v>160</v>
      </c>
      <c r="C774" s="17">
        <v>39.955699113672182</v>
      </c>
      <c r="D774" s="137"/>
      <c r="E774" s="17">
        <v>39.955699113672182</v>
      </c>
      <c r="F774" s="400"/>
      <c r="G774" s="17" t="s">
        <v>1912</v>
      </c>
      <c r="H774" s="15"/>
      <c r="I774" s="366">
        <f t="shared" si="53"/>
        <v>39.955699113672182</v>
      </c>
      <c r="J774" s="137"/>
      <c r="K774" s="17">
        <f t="shared" si="54"/>
        <v>39.955699113672182</v>
      </c>
      <c r="L774" s="155" t="s">
        <v>1793</v>
      </c>
    </row>
    <row r="775" spans="1:12" ht="12" x14ac:dyDescent="0.2">
      <c r="A775" s="70" t="s">
        <v>1200</v>
      </c>
      <c r="B775" s="39" t="s">
        <v>1633</v>
      </c>
      <c r="C775" s="17">
        <v>8.2466704566009454</v>
      </c>
      <c r="D775" s="137"/>
      <c r="E775" s="17">
        <v>8.2466704566009454</v>
      </c>
      <c r="F775" s="399"/>
      <c r="G775" s="17" t="s">
        <v>1912</v>
      </c>
      <c r="H775" s="15"/>
      <c r="I775" s="366">
        <f t="shared" si="53"/>
        <v>8.2466704566009454</v>
      </c>
      <c r="J775" s="137"/>
      <c r="K775" s="17">
        <f t="shared" si="54"/>
        <v>8.2466704566009454</v>
      </c>
      <c r="L775" s="155" t="s">
        <v>1794</v>
      </c>
    </row>
    <row r="776" spans="1:12" ht="12" x14ac:dyDescent="0.2">
      <c r="A776" s="70" t="s">
        <v>1200</v>
      </c>
      <c r="B776" s="39" t="s">
        <v>1633</v>
      </c>
      <c r="C776" s="17">
        <v>8.130520168479805</v>
      </c>
      <c r="D776" s="137"/>
      <c r="E776" s="17">
        <v>8.130520168479805</v>
      </c>
      <c r="F776" s="399"/>
      <c r="G776" s="17" t="s">
        <v>1912</v>
      </c>
      <c r="H776" s="15"/>
      <c r="I776" s="366">
        <f t="shared" si="53"/>
        <v>8.130520168479805</v>
      </c>
      <c r="J776" s="137"/>
      <c r="K776" s="17">
        <f t="shared" si="54"/>
        <v>8.130520168479805</v>
      </c>
      <c r="L776" s="155" t="s">
        <v>1794</v>
      </c>
    </row>
    <row r="777" spans="1:12" ht="12" x14ac:dyDescent="0.2">
      <c r="A777" s="70" t="s">
        <v>1200</v>
      </c>
      <c r="B777" s="39" t="s">
        <v>161</v>
      </c>
      <c r="C777" s="17">
        <v>21.139352438047492</v>
      </c>
      <c r="D777" s="137"/>
      <c r="E777" s="17">
        <v>21.139352438047492</v>
      </c>
      <c r="F777" s="400"/>
      <c r="G777" s="17" t="s">
        <v>1912</v>
      </c>
      <c r="H777" s="15"/>
      <c r="I777" s="366">
        <f t="shared" si="53"/>
        <v>21.139352438047492</v>
      </c>
      <c r="J777" s="137"/>
      <c r="K777" s="17">
        <f t="shared" si="54"/>
        <v>21.139352438047492</v>
      </c>
      <c r="L777" s="155" t="s">
        <v>1793</v>
      </c>
    </row>
    <row r="778" spans="1:12" ht="12" x14ac:dyDescent="0.2">
      <c r="A778" s="70" t="s">
        <v>1200</v>
      </c>
      <c r="B778" s="39" t="s">
        <v>162</v>
      </c>
      <c r="C778" s="17">
        <v>20.907051861805215</v>
      </c>
      <c r="D778" s="137"/>
      <c r="E778" s="17">
        <v>20.907051861805215</v>
      </c>
      <c r="F778" s="400"/>
      <c r="G778" s="17" t="s">
        <v>1912</v>
      </c>
      <c r="H778" s="15"/>
      <c r="I778" s="366">
        <f t="shared" si="53"/>
        <v>20.907051861805215</v>
      </c>
      <c r="J778" s="137"/>
      <c r="K778" s="17">
        <f t="shared" si="54"/>
        <v>20.907051861805215</v>
      </c>
      <c r="L778" s="155" t="s">
        <v>1793</v>
      </c>
    </row>
    <row r="779" spans="1:12" ht="12" x14ac:dyDescent="0.2">
      <c r="A779" s="70" t="s">
        <v>1200</v>
      </c>
      <c r="B779" s="39" t="s">
        <v>159</v>
      </c>
      <c r="C779" s="17">
        <v>8.7112716090855056</v>
      </c>
      <c r="D779" s="137"/>
      <c r="E779" s="17">
        <v>8.7112716090855056</v>
      </c>
      <c r="F779" s="400"/>
      <c r="G779" s="17" t="s">
        <v>1912</v>
      </c>
      <c r="H779" s="15"/>
      <c r="I779" s="366">
        <f t="shared" si="53"/>
        <v>8.7112716090855056</v>
      </c>
      <c r="J779" s="137"/>
      <c r="K779" s="17"/>
      <c r="L779" s="155" t="s">
        <v>1786</v>
      </c>
    </row>
    <row r="780" spans="1:12" ht="12" x14ac:dyDescent="0.2">
      <c r="A780" s="70" t="s">
        <v>1200</v>
      </c>
      <c r="B780" s="39" t="s">
        <v>1636</v>
      </c>
      <c r="C780" s="17">
        <v>10.685826507144887</v>
      </c>
      <c r="D780" s="137"/>
      <c r="E780" s="17">
        <v>10.685826507144887</v>
      </c>
      <c r="F780" s="400"/>
      <c r="G780" s="17" t="s">
        <v>1912</v>
      </c>
      <c r="H780" s="15"/>
      <c r="I780" s="366">
        <f t="shared" si="53"/>
        <v>10.685826507144887</v>
      </c>
      <c r="J780" s="137"/>
      <c r="K780" s="17"/>
      <c r="L780" s="155" t="s">
        <v>1788</v>
      </c>
    </row>
    <row r="781" spans="1:12" ht="12" x14ac:dyDescent="0.2">
      <c r="A781" s="70" t="s">
        <v>1200</v>
      </c>
      <c r="B781" s="39" t="s">
        <v>1182</v>
      </c>
      <c r="C781" s="17">
        <v>24.043109641075997</v>
      </c>
      <c r="D781" s="137"/>
      <c r="E781" s="17">
        <v>24.043109641075997</v>
      </c>
      <c r="F781" s="400"/>
      <c r="G781" s="17" t="s">
        <v>1912</v>
      </c>
      <c r="H781" s="15"/>
      <c r="I781" s="366">
        <f t="shared" si="53"/>
        <v>24.043109641075997</v>
      </c>
      <c r="J781" s="137"/>
      <c r="K781" s="17"/>
      <c r="L781" s="155" t="s">
        <v>1793</v>
      </c>
    </row>
    <row r="782" spans="1:12" ht="12" x14ac:dyDescent="0.2">
      <c r="A782" s="70" t="s">
        <v>1200</v>
      </c>
      <c r="B782" s="39" t="s">
        <v>135</v>
      </c>
      <c r="C782" s="17">
        <v>11.96347967647743</v>
      </c>
      <c r="D782" s="137"/>
      <c r="E782" s="17">
        <v>11.96347967647743</v>
      </c>
      <c r="F782" s="400"/>
      <c r="G782" s="17" t="s">
        <v>1912</v>
      </c>
      <c r="H782" s="15"/>
      <c r="I782" s="366">
        <f t="shared" si="53"/>
        <v>11.96347967647743</v>
      </c>
      <c r="J782" s="137"/>
      <c r="K782" s="17">
        <f t="shared" si="54"/>
        <v>11.96347967647743</v>
      </c>
      <c r="L782" s="155" t="s">
        <v>1786</v>
      </c>
    </row>
    <row r="783" spans="1:12" ht="12" x14ac:dyDescent="0.2">
      <c r="A783" s="70" t="s">
        <v>1200</v>
      </c>
      <c r="B783" s="39" t="s">
        <v>1657</v>
      </c>
      <c r="C783" s="17">
        <v>12.079629964598569</v>
      </c>
      <c r="D783" s="137"/>
      <c r="E783" s="17">
        <v>12.079629964598569</v>
      </c>
      <c r="F783" s="400"/>
      <c r="G783" s="17" t="s">
        <v>1912</v>
      </c>
      <c r="H783" s="15"/>
      <c r="I783" s="366">
        <f t="shared" si="53"/>
        <v>12.079629964598569</v>
      </c>
      <c r="J783" s="137"/>
      <c r="K783" s="17"/>
      <c r="L783" s="155" t="s">
        <v>1786</v>
      </c>
    </row>
    <row r="784" spans="1:12" ht="12" x14ac:dyDescent="0.2">
      <c r="A784" s="70" t="s">
        <v>1200</v>
      </c>
      <c r="B784" s="39" t="s">
        <v>1634</v>
      </c>
      <c r="C784" s="17">
        <v>11.96347967647743</v>
      </c>
      <c r="D784" s="17">
        <v>11.96347967647743</v>
      </c>
      <c r="E784" s="17"/>
      <c r="F784" s="399"/>
      <c r="G784" s="17" t="s">
        <v>1912</v>
      </c>
      <c r="H784" s="15"/>
      <c r="I784" s="366">
        <f t="shared" si="53"/>
        <v>11.96347967647743</v>
      </c>
      <c r="J784" s="137"/>
      <c r="K784" s="17">
        <f t="shared" si="54"/>
        <v>11.96347967647743</v>
      </c>
      <c r="L784" s="155" t="s">
        <v>1794</v>
      </c>
    </row>
    <row r="785" spans="1:12" ht="12" x14ac:dyDescent="0.2">
      <c r="A785" s="70" t="s">
        <v>1200</v>
      </c>
      <c r="B785" s="39" t="s">
        <v>331</v>
      </c>
      <c r="C785" s="17">
        <v>7.7820693041163853</v>
      </c>
      <c r="D785" s="137"/>
      <c r="E785" s="17">
        <v>7.7820693041163853</v>
      </c>
      <c r="F785" s="399"/>
      <c r="G785" s="17" t="s">
        <v>1912</v>
      </c>
      <c r="H785" s="15"/>
      <c r="I785" s="366">
        <f t="shared" si="53"/>
        <v>7.7820693041163853</v>
      </c>
      <c r="J785" s="137"/>
      <c r="K785" s="17">
        <f t="shared" si="54"/>
        <v>7.7820693041163853</v>
      </c>
      <c r="L785" s="155" t="s">
        <v>1793</v>
      </c>
    </row>
    <row r="786" spans="1:12" ht="12" x14ac:dyDescent="0.2">
      <c r="A786" s="70" t="s">
        <v>1200</v>
      </c>
      <c r="B786" s="39" t="s">
        <v>1122</v>
      </c>
      <c r="C786" s="17">
        <v>11.96347967647743</v>
      </c>
      <c r="D786" s="137"/>
      <c r="E786" s="17">
        <v>11.96347967647743</v>
      </c>
      <c r="F786" s="399"/>
      <c r="G786" s="17" t="s">
        <v>1912</v>
      </c>
      <c r="H786" s="15"/>
      <c r="I786" s="366">
        <f t="shared" si="53"/>
        <v>11.96347967647743</v>
      </c>
      <c r="J786" s="137"/>
      <c r="K786" s="17">
        <f>C786</f>
        <v>11.96347967647743</v>
      </c>
      <c r="L786" s="155" t="s">
        <v>1788</v>
      </c>
    </row>
    <row r="787" spans="1:12" ht="12" x14ac:dyDescent="0.2">
      <c r="A787" s="70" t="s">
        <v>1200</v>
      </c>
      <c r="B787" s="39" t="s">
        <v>1644</v>
      </c>
      <c r="C787" s="17">
        <v>6.0398149822992844</v>
      </c>
      <c r="D787" s="137"/>
      <c r="E787" s="17">
        <v>6.0398149822992844</v>
      </c>
      <c r="F787" s="399"/>
      <c r="G787" s="17" t="s">
        <v>1912</v>
      </c>
      <c r="H787" s="15"/>
      <c r="I787" s="366">
        <f t="shared" si="53"/>
        <v>6.0398149822992844</v>
      </c>
      <c r="J787" s="137"/>
      <c r="K787" s="17">
        <f t="shared" si="54"/>
        <v>6.0398149822992844</v>
      </c>
      <c r="L787" s="155" t="s">
        <v>1794</v>
      </c>
    </row>
    <row r="788" spans="1:12" ht="12" x14ac:dyDescent="0.2">
      <c r="A788" s="70" t="s">
        <v>1200</v>
      </c>
      <c r="B788" s="39" t="s">
        <v>1633</v>
      </c>
      <c r="C788" s="17">
        <v>6.0398149822992844</v>
      </c>
      <c r="D788" s="137"/>
      <c r="E788" s="17">
        <v>6.0398149822992844</v>
      </c>
      <c r="F788" s="399"/>
      <c r="G788" s="17" t="s">
        <v>1912</v>
      </c>
      <c r="H788" s="15"/>
      <c r="I788" s="366">
        <f t="shared" si="53"/>
        <v>6.0398149822992844</v>
      </c>
      <c r="J788" s="137"/>
      <c r="K788" s="17">
        <f t="shared" si="54"/>
        <v>6.0398149822992844</v>
      </c>
      <c r="L788" s="155" t="s">
        <v>1794</v>
      </c>
    </row>
    <row r="789" spans="1:12" ht="12" x14ac:dyDescent="0.2">
      <c r="A789" s="70" t="s">
        <v>1200</v>
      </c>
      <c r="B789" s="39" t="s">
        <v>163</v>
      </c>
      <c r="C789" s="17">
        <v>18.467895811261272</v>
      </c>
      <c r="D789" s="137"/>
      <c r="E789" s="17">
        <v>18.467895811261272</v>
      </c>
      <c r="F789" s="400"/>
      <c r="G789" s="17" t="s">
        <v>1912</v>
      </c>
      <c r="H789" s="15"/>
      <c r="I789" s="366">
        <f t="shared" si="53"/>
        <v>18.467895811261272</v>
      </c>
      <c r="J789" s="137"/>
      <c r="K789" s="17">
        <f t="shared" si="54"/>
        <v>18.467895811261272</v>
      </c>
      <c r="L789" s="155" t="s">
        <v>1793</v>
      </c>
    </row>
    <row r="790" spans="1:12" ht="12" x14ac:dyDescent="0.2">
      <c r="A790" s="70" t="s">
        <v>1200</v>
      </c>
      <c r="B790" s="39" t="s">
        <v>1181</v>
      </c>
      <c r="C790" s="17">
        <v>8.0143698803586663</v>
      </c>
      <c r="D790" s="137"/>
      <c r="E790" s="17">
        <v>8.0143698803586663</v>
      </c>
      <c r="F790" s="400"/>
      <c r="G790" s="17" t="s">
        <v>1912</v>
      </c>
      <c r="H790" s="15"/>
      <c r="I790" s="366">
        <f t="shared" si="53"/>
        <v>8.0143698803586663</v>
      </c>
      <c r="J790" s="137"/>
      <c r="K790" s="17">
        <f>C790</f>
        <v>8.0143698803586663</v>
      </c>
      <c r="L790" s="155" t="s">
        <v>1793</v>
      </c>
    </row>
    <row r="791" spans="1:12" ht="12" x14ac:dyDescent="0.2">
      <c r="A791" s="70" t="s">
        <v>1200</v>
      </c>
      <c r="B791" s="39" t="s">
        <v>1624</v>
      </c>
      <c r="C791" s="17">
        <v>10.337375642781467</v>
      </c>
      <c r="D791" s="137"/>
      <c r="E791" s="17">
        <v>10.337375642781467</v>
      </c>
      <c r="F791" s="400"/>
      <c r="G791" s="17" t="s">
        <v>1912</v>
      </c>
      <c r="H791" s="15"/>
      <c r="I791" s="366">
        <f t="shared" si="53"/>
        <v>10.337375642781467</v>
      </c>
      <c r="J791" s="137"/>
      <c r="K791" s="17">
        <f t="shared" si="54"/>
        <v>10.337375642781467</v>
      </c>
      <c r="L791" s="155" t="s">
        <v>1793</v>
      </c>
    </row>
    <row r="792" spans="1:12" ht="12" x14ac:dyDescent="0.2">
      <c r="A792" s="70" t="s">
        <v>1200</v>
      </c>
      <c r="B792" s="39" t="s">
        <v>176</v>
      </c>
      <c r="C792" s="17">
        <v>18.235595235018991</v>
      </c>
      <c r="D792" s="17">
        <v>18.235595235018991</v>
      </c>
      <c r="E792" s="17"/>
      <c r="F792" s="399"/>
      <c r="G792" s="17" t="s">
        <v>1912</v>
      </c>
      <c r="H792" s="15"/>
      <c r="I792" s="366">
        <f t="shared" si="53"/>
        <v>18.235595235018991</v>
      </c>
      <c r="J792" s="137"/>
      <c r="K792" s="17">
        <f t="shared" si="54"/>
        <v>18.235595235018991</v>
      </c>
      <c r="L792" s="155" t="s">
        <v>1793</v>
      </c>
    </row>
    <row r="793" spans="1:12" ht="12" x14ac:dyDescent="0.2">
      <c r="A793" s="70" t="s">
        <v>1200</v>
      </c>
      <c r="B793" s="39" t="s">
        <v>136</v>
      </c>
      <c r="C793" s="17">
        <v>2.3230057624228015</v>
      </c>
      <c r="D793" s="137"/>
      <c r="E793" s="17">
        <v>2.3230057624228015</v>
      </c>
      <c r="F793" s="399"/>
      <c r="G793" s="17" t="s">
        <v>1912</v>
      </c>
      <c r="H793" s="15"/>
      <c r="I793" s="366">
        <f t="shared" si="53"/>
        <v>2.3230057624228015</v>
      </c>
      <c r="J793" s="137"/>
      <c r="K793" s="17">
        <f>C793</f>
        <v>2.3230057624228015</v>
      </c>
      <c r="L793" s="155" t="s">
        <v>1793</v>
      </c>
    </row>
    <row r="794" spans="1:12" s="282" customFormat="1" ht="12" x14ac:dyDescent="0.2">
      <c r="A794" s="71" t="s">
        <v>140</v>
      </c>
      <c r="B794" s="72"/>
      <c r="C794" s="73">
        <f>SUM(C766:C793)</f>
        <v>514.75999999999988</v>
      </c>
      <c r="D794" s="73">
        <f t="shared" ref="D794" si="55">SUM(D766:D793)</f>
        <v>30.199074911496421</v>
      </c>
      <c r="E794" s="73">
        <f>SUM(E766:E793)</f>
        <v>484.56092508850344</v>
      </c>
      <c r="F794" s="73">
        <f>SUM(F766:F793)</f>
        <v>0</v>
      </c>
      <c r="G794" s="73"/>
      <c r="H794" s="365">
        <f>SUM(H766:H793)</f>
        <v>0</v>
      </c>
      <c r="I794" s="365">
        <f>SUM(I766:I793)</f>
        <v>514.75999999999988</v>
      </c>
      <c r="J794" s="73">
        <f>SUM(J766:J793)</f>
        <v>0</v>
      </c>
      <c r="K794" s="73">
        <f>SUM(K766:K793)</f>
        <v>459.24016227809494</v>
      </c>
      <c r="L794" s="157"/>
    </row>
    <row r="795" spans="1:12" ht="12" x14ac:dyDescent="0.2">
      <c r="A795" s="158" t="s">
        <v>1620</v>
      </c>
      <c r="B795" s="8" t="s">
        <v>1621</v>
      </c>
      <c r="C795" s="8" t="s">
        <v>1622</v>
      </c>
      <c r="D795" s="9" t="s">
        <v>655</v>
      </c>
      <c r="E795" s="9" t="s">
        <v>1615</v>
      </c>
      <c r="F795" s="9" t="s">
        <v>1374</v>
      </c>
      <c r="G795" s="9"/>
      <c r="H795" s="383" t="s">
        <v>1913</v>
      </c>
      <c r="I795" s="139" t="s">
        <v>405</v>
      </c>
      <c r="J795" s="361" t="s">
        <v>406</v>
      </c>
      <c r="K795" s="67" t="s">
        <v>404</v>
      </c>
      <c r="L795" s="154" t="s">
        <v>1818</v>
      </c>
    </row>
    <row r="796" spans="1:12" ht="12" x14ac:dyDescent="0.2">
      <c r="A796" s="85" t="s">
        <v>1046</v>
      </c>
      <c r="B796" s="39" t="s">
        <v>413</v>
      </c>
      <c r="C796" s="168">
        <v>49.19</v>
      </c>
      <c r="D796" s="427">
        <v>49.19</v>
      </c>
      <c r="E796" s="17"/>
      <c r="F796" s="326"/>
      <c r="G796" s="17" t="s">
        <v>1912</v>
      </c>
      <c r="H796" s="168"/>
      <c r="I796" s="69">
        <f>C796</f>
        <v>49.19</v>
      </c>
      <c r="J796" s="137"/>
      <c r="K796" s="168">
        <f>C796</f>
        <v>49.19</v>
      </c>
      <c r="L796" s="155" t="s">
        <v>1786</v>
      </c>
    </row>
    <row r="797" spans="1:12" ht="12" x14ac:dyDescent="0.2">
      <c r="A797" s="85" t="s">
        <v>1046</v>
      </c>
      <c r="B797" s="84" t="s">
        <v>1391</v>
      </c>
      <c r="C797" s="17">
        <v>8.8800000000000008</v>
      </c>
      <c r="D797" s="17">
        <v>8.8800000000000008</v>
      </c>
      <c r="E797" s="17"/>
      <c r="F797" s="403"/>
      <c r="G797" s="17" t="s">
        <v>1912</v>
      </c>
      <c r="H797" s="168"/>
      <c r="I797" s="69">
        <f t="shared" ref="I797:I813" si="56">C797</f>
        <v>8.8800000000000008</v>
      </c>
      <c r="J797" s="137"/>
      <c r="K797" s="17"/>
      <c r="L797" s="155" t="s">
        <v>1793</v>
      </c>
    </row>
    <row r="798" spans="1:12" ht="12" x14ac:dyDescent="0.2">
      <c r="A798" s="85" t="s">
        <v>1046</v>
      </c>
      <c r="B798" s="84" t="s">
        <v>1636</v>
      </c>
      <c r="C798" s="17">
        <v>11.47</v>
      </c>
      <c r="D798" s="17">
        <v>11.47</v>
      </c>
      <c r="E798" s="17"/>
      <c r="F798" s="403"/>
      <c r="G798" s="17" t="s">
        <v>1912</v>
      </c>
      <c r="H798" s="168"/>
      <c r="I798" s="69">
        <f t="shared" si="56"/>
        <v>11.47</v>
      </c>
      <c r="J798" s="137"/>
      <c r="K798" s="17"/>
      <c r="L798" s="156" t="s">
        <v>1795</v>
      </c>
    </row>
    <row r="799" spans="1:12" ht="12" x14ac:dyDescent="0.2">
      <c r="A799" s="85" t="s">
        <v>1046</v>
      </c>
      <c r="B799" s="84" t="s">
        <v>1335</v>
      </c>
      <c r="C799" s="17">
        <v>12.66</v>
      </c>
      <c r="D799" s="17">
        <v>12.66</v>
      </c>
      <c r="E799" s="17"/>
      <c r="F799" s="403"/>
      <c r="G799" s="17" t="s">
        <v>1912</v>
      </c>
      <c r="H799" s="168"/>
      <c r="I799" s="69">
        <f t="shared" si="56"/>
        <v>12.66</v>
      </c>
      <c r="J799" s="137"/>
      <c r="K799" s="17"/>
      <c r="L799" s="155" t="s">
        <v>1788</v>
      </c>
    </row>
    <row r="800" spans="1:12" ht="12" x14ac:dyDescent="0.2">
      <c r="A800" s="85" t="s">
        <v>1046</v>
      </c>
      <c r="B800" s="84" t="s">
        <v>1382</v>
      </c>
      <c r="C800" s="17">
        <v>10.5</v>
      </c>
      <c r="D800" s="17">
        <v>10.5</v>
      </c>
      <c r="E800" s="17"/>
      <c r="F800" s="403"/>
      <c r="G800" s="17" t="s">
        <v>1912</v>
      </c>
      <c r="H800" s="168"/>
      <c r="I800" s="69">
        <f t="shared" si="56"/>
        <v>10.5</v>
      </c>
      <c r="J800" s="137"/>
      <c r="K800" s="17"/>
      <c r="L800" s="155" t="s">
        <v>1788</v>
      </c>
    </row>
    <row r="801" spans="1:12" ht="12" x14ac:dyDescent="0.2">
      <c r="A801" s="85" t="s">
        <v>1046</v>
      </c>
      <c r="B801" s="84" t="s">
        <v>1350</v>
      </c>
      <c r="C801" s="17">
        <v>11.22</v>
      </c>
      <c r="D801" s="17">
        <v>11.22</v>
      </c>
      <c r="E801" s="17"/>
      <c r="F801" s="403"/>
      <c r="G801" s="17" t="s">
        <v>1912</v>
      </c>
      <c r="H801" s="168"/>
      <c r="I801" s="69">
        <f t="shared" si="56"/>
        <v>11.22</v>
      </c>
      <c r="J801" s="137"/>
      <c r="K801" s="17">
        <f>C801</f>
        <v>11.22</v>
      </c>
      <c r="L801" s="155" t="s">
        <v>1788</v>
      </c>
    </row>
    <row r="802" spans="1:12" ht="12" x14ac:dyDescent="0.2">
      <c r="A802" s="85" t="s">
        <v>1046</v>
      </c>
      <c r="B802" s="84" t="s">
        <v>1633</v>
      </c>
      <c r="C802" s="17">
        <v>2.7</v>
      </c>
      <c r="D802" s="17">
        <v>2.7</v>
      </c>
      <c r="E802" s="17"/>
      <c r="F802" s="404"/>
      <c r="G802" s="17" t="s">
        <v>1912</v>
      </c>
      <c r="H802" s="168"/>
      <c r="I802" s="69">
        <f t="shared" si="56"/>
        <v>2.7</v>
      </c>
      <c r="J802" s="137"/>
      <c r="K802" s="17">
        <f t="shared" ref="K802:K814" si="57">C802</f>
        <v>2.7</v>
      </c>
      <c r="L802" s="155" t="s">
        <v>1794</v>
      </c>
    </row>
    <row r="803" spans="1:12" ht="12" x14ac:dyDescent="0.2">
      <c r="A803" s="85" t="s">
        <v>1046</v>
      </c>
      <c r="B803" s="84" t="s">
        <v>573</v>
      </c>
      <c r="C803" s="17">
        <v>2.71</v>
      </c>
      <c r="D803" s="17">
        <v>2.71</v>
      </c>
      <c r="E803" s="137"/>
      <c r="F803" s="404"/>
      <c r="G803" s="17" t="s">
        <v>1912</v>
      </c>
      <c r="H803" s="168"/>
      <c r="I803" s="69">
        <f t="shared" si="56"/>
        <v>2.71</v>
      </c>
      <c r="J803" s="137"/>
      <c r="K803" s="17">
        <f t="shared" si="57"/>
        <v>2.71</v>
      </c>
      <c r="L803" s="155" t="s">
        <v>1794</v>
      </c>
    </row>
    <row r="804" spans="1:12" ht="12" x14ac:dyDescent="0.2">
      <c r="A804" s="85" t="s">
        <v>1046</v>
      </c>
      <c r="B804" s="84" t="s">
        <v>574</v>
      </c>
      <c r="C804" s="17">
        <v>2.78</v>
      </c>
      <c r="D804" s="17">
        <v>2.78</v>
      </c>
      <c r="E804" s="137"/>
      <c r="F804" s="404"/>
      <c r="G804" s="17" t="s">
        <v>1912</v>
      </c>
      <c r="H804" s="168"/>
      <c r="I804" s="69">
        <f t="shared" si="56"/>
        <v>2.78</v>
      </c>
      <c r="J804" s="137"/>
      <c r="K804" s="17">
        <f t="shared" si="57"/>
        <v>2.78</v>
      </c>
      <c r="L804" s="155" t="s">
        <v>1794</v>
      </c>
    </row>
    <row r="805" spans="1:12" ht="12" x14ac:dyDescent="0.2">
      <c r="A805" s="85" t="s">
        <v>1046</v>
      </c>
      <c r="B805" s="84" t="s">
        <v>575</v>
      </c>
      <c r="C805" s="17">
        <v>1.89</v>
      </c>
      <c r="D805" s="17">
        <v>1.89</v>
      </c>
      <c r="E805" s="415"/>
      <c r="F805" s="404"/>
      <c r="G805" s="17" t="s">
        <v>1912</v>
      </c>
      <c r="H805" s="168"/>
      <c r="I805" s="69">
        <f t="shared" si="56"/>
        <v>1.89</v>
      </c>
      <c r="J805" s="137"/>
      <c r="K805" s="17">
        <f t="shared" si="57"/>
        <v>1.89</v>
      </c>
      <c r="L805" s="159"/>
    </row>
    <row r="806" spans="1:12" ht="12" x14ac:dyDescent="0.2">
      <c r="A806" s="85" t="s">
        <v>1046</v>
      </c>
      <c r="B806" s="84" t="s">
        <v>576</v>
      </c>
      <c r="C806" s="17">
        <v>5.51</v>
      </c>
      <c r="D806" s="17">
        <v>5.51</v>
      </c>
      <c r="E806" s="137"/>
      <c r="F806" s="404"/>
      <c r="G806" s="17" t="s">
        <v>1912</v>
      </c>
      <c r="H806" s="168"/>
      <c r="I806" s="69">
        <f t="shared" si="56"/>
        <v>5.51</v>
      </c>
      <c r="J806" s="137"/>
      <c r="K806" s="17">
        <f t="shared" si="57"/>
        <v>5.51</v>
      </c>
      <c r="L806" s="155" t="s">
        <v>1794</v>
      </c>
    </row>
    <row r="807" spans="1:12" ht="12" x14ac:dyDescent="0.2">
      <c r="A807" s="85" t="s">
        <v>1046</v>
      </c>
      <c r="B807" s="84" t="s">
        <v>1027</v>
      </c>
      <c r="C807" s="17">
        <v>8.9499999999999993</v>
      </c>
      <c r="D807" s="17">
        <v>8.9499999999999993</v>
      </c>
      <c r="E807" s="137"/>
      <c r="F807" s="405"/>
      <c r="G807" s="17" t="s">
        <v>1912</v>
      </c>
      <c r="H807" s="168"/>
      <c r="I807" s="69">
        <f t="shared" si="56"/>
        <v>8.9499999999999993</v>
      </c>
      <c r="J807" s="137"/>
      <c r="K807" s="17">
        <f t="shared" si="57"/>
        <v>8.9499999999999993</v>
      </c>
      <c r="L807" s="155" t="s">
        <v>1788</v>
      </c>
    </row>
    <row r="808" spans="1:12" ht="12" x14ac:dyDescent="0.2">
      <c r="A808" s="85" t="s">
        <v>1046</v>
      </c>
      <c r="B808" s="84" t="s">
        <v>152</v>
      </c>
      <c r="C808" s="17">
        <v>134.9</v>
      </c>
      <c r="D808" s="17">
        <v>134.9</v>
      </c>
      <c r="E808" s="137"/>
      <c r="F808" s="404"/>
      <c r="G808" s="17" t="s">
        <v>1912</v>
      </c>
      <c r="H808" s="168"/>
      <c r="I808" s="69">
        <f t="shared" si="56"/>
        <v>134.9</v>
      </c>
      <c r="J808" s="137"/>
      <c r="K808" s="17">
        <f t="shared" si="57"/>
        <v>134.9</v>
      </c>
      <c r="L808" s="155" t="s">
        <v>1793</v>
      </c>
    </row>
    <row r="809" spans="1:12" ht="12" x14ac:dyDescent="0.2">
      <c r="A809" s="85" t="s">
        <v>1046</v>
      </c>
      <c r="B809" s="84" t="s">
        <v>153</v>
      </c>
      <c r="C809" s="17">
        <v>127.69</v>
      </c>
      <c r="D809" s="17">
        <v>127.69</v>
      </c>
      <c r="E809" s="137"/>
      <c r="F809" s="404"/>
      <c r="G809" s="17" t="s">
        <v>1912</v>
      </c>
      <c r="H809" s="168"/>
      <c r="I809" s="69">
        <f t="shared" si="56"/>
        <v>127.69</v>
      </c>
      <c r="J809" s="137"/>
      <c r="K809" s="17">
        <f t="shared" si="57"/>
        <v>127.69</v>
      </c>
      <c r="L809" s="155" t="s">
        <v>1793</v>
      </c>
    </row>
    <row r="810" spans="1:12" ht="12" x14ac:dyDescent="0.2">
      <c r="A810" s="85" t="s">
        <v>1046</v>
      </c>
      <c r="B810" s="84" t="s">
        <v>576</v>
      </c>
      <c r="C810" s="17">
        <v>3.82</v>
      </c>
      <c r="D810" s="17">
        <v>3.82</v>
      </c>
      <c r="E810" s="137"/>
      <c r="F810" s="404"/>
      <c r="G810" s="17" t="s">
        <v>1912</v>
      </c>
      <c r="H810" s="168"/>
      <c r="I810" s="69">
        <f t="shared" si="56"/>
        <v>3.82</v>
      </c>
      <c r="J810" s="137"/>
      <c r="K810" s="17">
        <f t="shared" si="57"/>
        <v>3.82</v>
      </c>
      <c r="L810" s="155" t="s">
        <v>1794</v>
      </c>
    </row>
    <row r="811" spans="1:12" ht="12" x14ac:dyDescent="0.2">
      <c r="A811" s="85" t="s">
        <v>1046</v>
      </c>
      <c r="B811" s="84" t="s">
        <v>1182</v>
      </c>
      <c r="C811" s="17">
        <v>8.9499999999999993</v>
      </c>
      <c r="D811" s="17">
        <v>8.9499999999999993</v>
      </c>
      <c r="E811" s="17"/>
      <c r="F811" s="405"/>
      <c r="G811" s="17" t="s">
        <v>1912</v>
      </c>
      <c r="H811" s="168"/>
      <c r="I811" s="69">
        <f t="shared" si="56"/>
        <v>8.9499999999999993</v>
      </c>
      <c r="J811" s="137"/>
      <c r="K811" s="17">
        <f t="shared" si="57"/>
        <v>8.9499999999999993</v>
      </c>
      <c r="L811" s="155" t="s">
        <v>1793</v>
      </c>
    </row>
    <row r="812" spans="1:12" ht="12" x14ac:dyDescent="0.2">
      <c r="A812" s="85" t="s">
        <v>1046</v>
      </c>
      <c r="B812" s="84" t="s">
        <v>137</v>
      </c>
      <c r="C812" s="17">
        <v>5.54</v>
      </c>
      <c r="D812" s="17">
        <v>5.54</v>
      </c>
      <c r="E812" s="17"/>
      <c r="F812" s="404"/>
      <c r="G812" s="17" t="s">
        <v>1912</v>
      </c>
      <c r="H812" s="168"/>
      <c r="I812" s="69">
        <f t="shared" si="56"/>
        <v>5.54</v>
      </c>
      <c r="J812" s="137"/>
      <c r="K812" s="17">
        <f t="shared" si="57"/>
        <v>5.54</v>
      </c>
      <c r="L812" s="155" t="s">
        <v>1793</v>
      </c>
    </row>
    <row r="813" spans="1:12" ht="12" x14ac:dyDescent="0.2">
      <c r="A813" s="85" t="s">
        <v>1046</v>
      </c>
      <c r="B813" s="84" t="s">
        <v>577</v>
      </c>
      <c r="C813" s="17">
        <v>5.61</v>
      </c>
      <c r="D813" s="17">
        <v>5.61</v>
      </c>
      <c r="E813" s="17"/>
      <c r="F813" s="404"/>
      <c r="G813" s="17" t="s">
        <v>1912</v>
      </c>
      <c r="H813" s="168"/>
      <c r="I813" s="69">
        <f t="shared" si="56"/>
        <v>5.61</v>
      </c>
      <c r="J813" s="137"/>
      <c r="K813" s="17">
        <f t="shared" si="57"/>
        <v>5.61</v>
      </c>
      <c r="L813" s="155" t="s">
        <v>1793</v>
      </c>
    </row>
    <row r="814" spans="1:12" ht="12" x14ac:dyDescent="0.2">
      <c r="A814" s="85" t="s">
        <v>1046</v>
      </c>
      <c r="B814" s="39" t="s">
        <v>1629</v>
      </c>
      <c r="C814" s="17">
        <v>2.21</v>
      </c>
      <c r="D814" s="17">
        <v>2.21</v>
      </c>
      <c r="E814" s="17"/>
      <c r="G814" s="17" t="s">
        <v>1912</v>
      </c>
      <c r="H814" s="17"/>
      <c r="I814" s="368">
        <f>C814</f>
        <v>2.21</v>
      </c>
      <c r="J814" s="137"/>
      <c r="K814" s="17">
        <f t="shared" si="57"/>
        <v>2.21</v>
      </c>
      <c r="L814" s="155" t="s">
        <v>1794</v>
      </c>
    </row>
    <row r="815" spans="1:12" ht="12" x14ac:dyDescent="0.2">
      <c r="A815" s="71" t="s">
        <v>140</v>
      </c>
      <c r="B815" s="72"/>
      <c r="C815" s="73">
        <f>SUM(C796:C814)</f>
        <v>417.18</v>
      </c>
      <c r="D815" s="73">
        <f>SUM(D796:D814)</f>
        <v>417.18</v>
      </c>
      <c r="E815" s="73">
        <f t="shared" ref="E815:F815" si="58">SUM(E796:E814)</f>
        <v>0</v>
      </c>
      <c r="F815" s="73">
        <f t="shared" si="58"/>
        <v>0</v>
      </c>
      <c r="G815" s="73"/>
      <c r="H815" s="365">
        <f>SUM(H796:H814)</f>
        <v>0</v>
      </c>
      <c r="I815" s="365">
        <f>SUM(I796:I814)</f>
        <v>417.18</v>
      </c>
      <c r="J815" s="365">
        <f t="shared" ref="J815:K815" si="59">SUM(J796:J814)</f>
        <v>0</v>
      </c>
      <c r="K815" s="73">
        <f t="shared" si="59"/>
        <v>373.67</v>
      </c>
      <c r="L815" s="157"/>
    </row>
    <row r="816" spans="1:12" ht="12" x14ac:dyDescent="0.2">
      <c r="A816" s="8" t="s">
        <v>1620</v>
      </c>
      <c r="B816" s="8" t="s">
        <v>1621</v>
      </c>
      <c r="C816" s="8" t="s">
        <v>1622</v>
      </c>
      <c r="D816" s="9" t="s">
        <v>655</v>
      </c>
      <c r="E816" s="9" t="s">
        <v>1615</v>
      </c>
      <c r="F816" s="9" t="s">
        <v>1374</v>
      </c>
      <c r="G816" s="9"/>
      <c r="H816" s="383" t="s">
        <v>1913</v>
      </c>
      <c r="I816" s="139" t="s">
        <v>405</v>
      </c>
      <c r="J816" s="361" t="s">
        <v>406</v>
      </c>
      <c r="K816" s="67" t="s">
        <v>404</v>
      </c>
      <c r="L816" s="154" t="s">
        <v>1818</v>
      </c>
    </row>
    <row r="817" spans="1:13" ht="12" x14ac:dyDescent="0.2">
      <c r="A817" s="70" t="s">
        <v>1198</v>
      </c>
      <c r="B817" s="39" t="s">
        <v>1630</v>
      </c>
      <c r="C817" s="17">
        <v>10.02</v>
      </c>
      <c r="D817" s="17">
        <v>10.02</v>
      </c>
      <c r="E817" s="17"/>
      <c r="F817" s="399"/>
      <c r="G817" s="17" t="s">
        <v>1912</v>
      </c>
      <c r="H817" s="17"/>
      <c r="I817" s="368">
        <f>C817</f>
        <v>10.02</v>
      </c>
      <c r="J817" s="137"/>
      <c r="K817" s="17"/>
      <c r="L817" s="155" t="s">
        <v>1793</v>
      </c>
    </row>
    <row r="818" spans="1:13" ht="12" x14ac:dyDescent="0.2">
      <c r="A818" s="70" t="s">
        <v>1198</v>
      </c>
      <c r="B818" s="39" t="s">
        <v>1265</v>
      </c>
      <c r="C818" s="17">
        <v>19.420000000000002</v>
      </c>
      <c r="D818" s="17">
        <v>19.420000000000002</v>
      </c>
      <c r="E818" s="17"/>
      <c r="F818" s="399"/>
      <c r="G818" s="17" t="s">
        <v>1912</v>
      </c>
      <c r="H818" s="17"/>
      <c r="I818" s="368">
        <f t="shared" ref="I818:I853" si="60">C818</f>
        <v>19.420000000000002</v>
      </c>
      <c r="J818" s="137"/>
      <c r="K818" s="17"/>
      <c r="L818" s="156" t="s">
        <v>1805</v>
      </c>
    </row>
    <row r="819" spans="1:13" ht="12" x14ac:dyDescent="0.2">
      <c r="A819" s="70" t="s">
        <v>1198</v>
      </c>
      <c r="B819" s="39" t="s">
        <v>1854</v>
      </c>
      <c r="C819" s="17">
        <v>9.1</v>
      </c>
      <c r="D819" s="17">
        <v>9.1</v>
      </c>
      <c r="E819" s="17"/>
      <c r="F819" s="399"/>
      <c r="G819" s="17" t="s">
        <v>1912</v>
      </c>
      <c r="H819" s="17"/>
      <c r="I819" s="368">
        <f t="shared" si="60"/>
        <v>9.1</v>
      </c>
      <c r="J819" s="137"/>
      <c r="K819" s="17"/>
      <c r="L819" s="156"/>
      <c r="M819" s="284"/>
    </row>
    <row r="820" spans="1:13" ht="12" x14ac:dyDescent="0.2">
      <c r="A820" s="70" t="s">
        <v>1198</v>
      </c>
      <c r="B820" s="39" t="s">
        <v>1855</v>
      </c>
      <c r="C820" s="17">
        <v>7.23</v>
      </c>
      <c r="D820" s="17">
        <v>7.23</v>
      </c>
      <c r="E820" s="17"/>
      <c r="F820" s="399"/>
      <c r="G820" s="17" t="s">
        <v>1912</v>
      </c>
      <c r="H820" s="17"/>
      <c r="I820" s="368">
        <f t="shared" si="60"/>
        <v>7.23</v>
      </c>
      <c r="J820" s="137"/>
      <c r="K820" s="17"/>
      <c r="L820" s="156"/>
      <c r="M820" s="284"/>
    </row>
    <row r="821" spans="1:13" ht="12" x14ac:dyDescent="0.2">
      <c r="A821" s="70" t="s">
        <v>1198</v>
      </c>
      <c r="B821" s="39" t="s">
        <v>1848</v>
      </c>
      <c r="C821" s="17">
        <v>11.3</v>
      </c>
      <c r="D821" s="17">
        <v>11.3</v>
      </c>
      <c r="E821" s="415"/>
      <c r="F821" s="399"/>
      <c r="G821" s="17" t="s">
        <v>1912</v>
      </c>
      <c r="H821" s="17"/>
      <c r="I821" s="368">
        <f t="shared" si="60"/>
        <v>11.3</v>
      </c>
      <c r="J821" s="137"/>
      <c r="K821" s="17"/>
      <c r="L821" s="156"/>
      <c r="M821" s="284"/>
    </row>
    <row r="822" spans="1:13" ht="12" x14ac:dyDescent="0.2">
      <c r="A822" s="70" t="s">
        <v>1198</v>
      </c>
      <c r="B822" s="39" t="s">
        <v>1633</v>
      </c>
      <c r="C822" s="17">
        <v>3.71</v>
      </c>
      <c r="D822" s="17">
        <v>3.71</v>
      </c>
      <c r="E822" s="412"/>
      <c r="F822" s="410"/>
      <c r="G822" s="17" t="s">
        <v>1912</v>
      </c>
      <c r="H822" s="17"/>
      <c r="I822" s="368">
        <f t="shared" si="60"/>
        <v>3.71</v>
      </c>
      <c r="J822" s="137"/>
      <c r="K822" s="17">
        <f t="shared" ref="K822:K829" si="61">(C822)</f>
        <v>3.71</v>
      </c>
      <c r="L822" s="155" t="s">
        <v>1794</v>
      </c>
      <c r="M822" s="284"/>
    </row>
    <row r="823" spans="1:13" ht="12" x14ac:dyDescent="0.2">
      <c r="A823" s="70" t="s">
        <v>1198</v>
      </c>
      <c r="B823" s="39" t="s">
        <v>1662</v>
      </c>
      <c r="C823" s="17">
        <v>15.52</v>
      </c>
      <c r="D823" s="17">
        <v>15.52</v>
      </c>
      <c r="E823" s="137"/>
      <c r="F823" s="137"/>
      <c r="G823" s="17" t="s">
        <v>1912</v>
      </c>
      <c r="H823" s="17"/>
      <c r="I823" s="368">
        <f t="shared" si="60"/>
        <v>15.52</v>
      </c>
      <c r="J823" s="137"/>
      <c r="K823" s="17">
        <f t="shared" si="61"/>
        <v>15.52</v>
      </c>
      <c r="L823" s="155" t="s">
        <v>1793</v>
      </c>
    </row>
    <row r="824" spans="1:13" ht="12" x14ac:dyDescent="0.2">
      <c r="A824" s="70" t="s">
        <v>1198</v>
      </c>
      <c r="B824" s="39" t="s">
        <v>1663</v>
      </c>
      <c r="C824" s="17">
        <v>15.52</v>
      </c>
      <c r="D824" s="17">
        <v>15.52</v>
      </c>
      <c r="E824" s="137"/>
      <c r="F824" s="137"/>
      <c r="G824" s="17" t="s">
        <v>1912</v>
      </c>
      <c r="H824" s="17"/>
      <c r="I824" s="368">
        <f t="shared" si="60"/>
        <v>15.52</v>
      </c>
      <c r="J824" s="137"/>
      <c r="K824" s="17">
        <f t="shared" si="61"/>
        <v>15.52</v>
      </c>
      <c r="L824" s="155" t="s">
        <v>1793</v>
      </c>
    </row>
    <row r="825" spans="1:13" ht="12" x14ac:dyDescent="0.2">
      <c r="A825" s="70" t="s">
        <v>1198</v>
      </c>
      <c r="B825" s="39" t="s">
        <v>260</v>
      </c>
      <c r="C825" s="17">
        <v>3.71</v>
      </c>
      <c r="D825" s="17">
        <v>3.71</v>
      </c>
      <c r="E825" s="137"/>
      <c r="F825" s="137"/>
      <c r="G825" s="17" t="s">
        <v>1912</v>
      </c>
      <c r="H825" s="17"/>
      <c r="I825" s="368">
        <f t="shared" si="60"/>
        <v>3.71</v>
      </c>
      <c r="J825" s="137"/>
      <c r="K825" s="17">
        <f t="shared" si="61"/>
        <v>3.71</v>
      </c>
      <c r="L825" s="155" t="s">
        <v>1794</v>
      </c>
    </row>
    <row r="826" spans="1:13" ht="12" x14ac:dyDescent="0.2">
      <c r="A826" s="70" t="s">
        <v>1198</v>
      </c>
      <c r="B826" s="39" t="s">
        <v>172</v>
      </c>
      <c r="C826" s="17">
        <v>45.26</v>
      </c>
      <c r="D826" s="17">
        <v>45.26</v>
      </c>
      <c r="E826" s="137"/>
      <c r="F826" s="137"/>
      <c r="G826" s="17" t="s">
        <v>1912</v>
      </c>
      <c r="H826" s="17"/>
      <c r="I826" s="368">
        <f t="shared" si="60"/>
        <v>45.26</v>
      </c>
      <c r="J826" s="137"/>
      <c r="K826" s="17">
        <f t="shared" si="61"/>
        <v>45.26</v>
      </c>
      <c r="L826" s="155" t="s">
        <v>1793</v>
      </c>
    </row>
    <row r="827" spans="1:13" ht="12" x14ac:dyDescent="0.2">
      <c r="A827" s="70" t="s">
        <v>1198</v>
      </c>
      <c r="B827" s="39" t="s">
        <v>171</v>
      </c>
      <c r="C827" s="17">
        <v>45.26</v>
      </c>
      <c r="D827" s="17">
        <v>45.26</v>
      </c>
      <c r="E827" s="137"/>
      <c r="F827" s="137"/>
      <c r="G827" s="17" t="s">
        <v>1912</v>
      </c>
      <c r="H827" s="17"/>
      <c r="I827" s="368">
        <f t="shared" si="60"/>
        <v>45.26</v>
      </c>
      <c r="J827" s="137"/>
      <c r="K827" s="17">
        <f t="shared" si="61"/>
        <v>45.26</v>
      </c>
      <c r="L827" s="155" t="s">
        <v>1793</v>
      </c>
    </row>
    <row r="828" spans="1:13" ht="12" x14ac:dyDescent="0.2">
      <c r="A828" s="70" t="s">
        <v>1198</v>
      </c>
      <c r="B828" s="39" t="s">
        <v>170</v>
      </c>
      <c r="C828" s="17">
        <v>45.25</v>
      </c>
      <c r="D828" s="17">
        <v>45.25</v>
      </c>
      <c r="E828" s="137"/>
      <c r="F828" s="137"/>
      <c r="G828" s="17" t="s">
        <v>1912</v>
      </c>
      <c r="H828" s="17"/>
      <c r="I828" s="368">
        <f t="shared" si="60"/>
        <v>45.25</v>
      </c>
      <c r="J828" s="137"/>
      <c r="K828" s="17">
        <f t="shared" si="61"/>
        <v>45.25</v>
      </c>
      <c r="L828" s="155" t="s">
        <v>1793</v>
      </c>
    </row>
    <row r="829" spans="1:13" ht="12" x14ac:dyDescent="0.2">
      <c r="A829" s="70" t="s">
        <v>1198</v>
      </c>
      <c r="B829" s="39" t="s">
        <v>169</v>
      </c>
      <c r="C829" s="17">
        <v>45.3</v>
      </c>
      <c r="D829" s="17">
        <v>45.3</v>
      </c>
      <c r="E829" s="137"/>
      <c r="F829" s="137"/>
      <c r="G829" s="17" t="s">
        <v>1912</v>
      </c>
      <c r="H829" s="17"/>
      <c r="I829" s="368">
        <f t="shared" si="60"/>
        <v>45.3</v>
      </c>
      <c r="J829" s="137"/>
      <c r="K829" s="17">
        <f t="shared" si="61"/>
        <v>45.3</v>
      </c>
      <c r="L829" s="155" t="s">
        <v>1793</v>
      </c>
    </row>
    <row r="830" spans="1:13" ht="12" x14ac:dyDescent="0.2">
      <c r="A830" s="70" t="s">
        <v>1198</v>
      </c>
      <c r="B830" s="39" t="s">
        <v>303</v>
      </c>
      <c r="C830" s="17">
        <v>21.91</v>
      </c>
      <c r="D830" s="17">
        <v>21.91</v>
      </c>
      <c r="E830" s="137"/>
      <c r="F830" s="137"/>
      <c r="G830" s="17" t="s">
        <v>1912</v>
      </c>
      <c r="H830" s="17"/>
      <c r="I830" s="368">
        <f t="shared" si="60"/>
        <v>21.91</v>
      </c>
      <c r="J830" s="137"/>
      <c r="K830" s="17"/>
      <c r="L830" s="155" t="s">
        <v>1793</v>
      </c>
    </row>
    <row r="831" spans="1:13" ht="12" x14ac:dyDescent="0.2">
      <c r="A831" s="70" t="s">
        <v>1198</v>
      </c>
      <c r="B831" s="39" t="s">
        <v>1633</v>
      </c>
      <c r="C831" s="17">
        <v>3.67</v>
      </c>
      <c r="D831" s="17">
        <v>3.67</v>
      </c>
      <c r="E831" s="137"/>
      <c r="F831" s="137"/>
      <c r="G831" s="17" t="s">
        <v>1912</v>
      </c>
      <c r="H831" s="17"/>
      <c r="I831" s="368">
        <f t="shared" si="60"/>
        <v>3.67</v>
      </c>
      <c r="J831" s="137"/>
      <c r="K831" s="17">
        <f>C831</f>
        <v>3.67</v>
      </c>
      <c r="L831" s="155" t="s">
        <v>1794</v>
      </c>
    </row>
    <row r="832" spans="1:13" ht="12" x14ac:dyDescent="0.2">
      <c r="A832" s="70" t="s">
        <v>1198</v>
      </c>
      <c r="B832" s="68" t="s">
        <v>1756</v>
      </c>
      <c r="C832" s="17">
        <v>7.52</v>
      </c>
      <c r="D832" s="17">
        <v>7.52</v>
      </c>
      <c r="E832" s="137"/>
      <c r="F832" s="137"/>
      <c r="G832" s="17" t="s">
        <v>1912</v>
      </c>
      <c r="H832" s="17"/>
      <c r="I832" s="368">
        <f t="shared" si="60"/>
        <v>7.52</v>
      </c>
      <c r="J832" s="137"/>
      <c r="K832" s="17"/>
      <c r="L832" s="288"/>
    </row>
    <row r="833" spans="1:12" ht="12" x14ac:dyDescent="0.2">
      <c r="A833" s="70" t="s">
        <v>1198</v>
      </c>
      <c r="B833" s="68" t="s">
        <v>323</v>
      </c>
      <c r="C833" s="17">
        <v>6.1</v>
      </c>
      <c r="D833" s="17">
        <v>6.1</v>
      </c>
      <c r="E833" s="137"/>
      <c r="F833" s="137"/>
      <c r="G833" s="17" t="s">
        <v>1912</v>
      </c>
      <c r="H833" s="17"/>
      <c r="I833" s="368">
        <f t="shared" ref="I833" si="62">C833</f>
        <v>6.1</v>
      </c>
      <c r="J833" s="137"/>
      <c r="K833" s="17"/>
      <c r="L833" s="288"/>
    </row>
    <row r="834" spans="1:12" ht="12" x14ac:dyDescent="0.2">
      <c r="A834" s="70" t="s">
        <v>1198</v>
      </c>
      <c r="B834" s="68" t="s">
        <v>1631</v>
      </c>
      <c r="C834" s="17">
        <v>16.54</v>
      </c>
      <c r="D834" s="17">
        <v>16.54</v>
      </c>
      <c r="E834" s="137"/>
      <c r="F834" s="137"/>
      <c r="G834" s="17" t="s">
        <v>1912</v>
      </c>
      <c r="H834" s="17"/>
      <c r="I834" s="368">
        <f t="shared" si="60"/>
        <v>16.54</v>
      </c>
      <c r="J834" s="137"/>
      <c r="K834" s="17"/>
      <c r="L834" s="155" t="s">
        <v>1793</v>
      </c>
    </row>
    <row r="835" spans="1:12" ht="12" x14ac:dyDescent="0.2">
      <c r="A835" s="70" t="s">
        <v>1198</v>
      </c>
      <c r="B835" s="39" t="s">
        <v>1335</v>
      </c>
      <c r="C835" s="17">
        <v>12.69</v>
      </c>
      <c r="D835" s="17">
        <v>12.69</v>
      </c>
      <c r="E835" s="137"/>
      <c r="F835" s="137"/>
      <c r="G835" s="17" t="s">
        <v>1912</v>
      </c>
      <c r="H835" s="17"/>
      <c r="I835" s="368">
        <f t="shared" si="60"/>
        <v>12.69</v>
      </c>
      <c r="J835" s="137"/>
      <c r="K835" s="17"/>
      <c r="L835" s="155" t="s">
        <v>1793</v>
      </c>
    </row>
    <row r="836" spans="1:12" ht="12" x14ac:dyDescent="0.2">
      <c r="A836" s="70" t="s">
        <v>1198</v>
      </c>
      <c r="B836" s="39" t="s">
        <v>1382</v>
      </c>
      <c r="C836" s="17">
        <v>13.33</v>
      </c>
      <c r="D836" s="17">
        <v>13.33</v>
      </c>
      <c r="E836" s="137"/>
      <c r="F836" s="137"/>
      <c r="G836" s="17" t="s">
        <v>1912</v>
      </c>
      <c r="H836" s="17"/>
      <c r="I836" s="368">
        <f t="shared" si="60"/>
        <v>13.33</v>
      </c>
      <c r="J836" s="137"/>
      <c r="K836" s="17"/>
      <c r="L836" s="155" t="s">
        <v>1793</v>
      </c>
    </row>
    <row r="837" spans="1:12" ht="12" x14ac:dyDescent="0.2">
      <c r="A837" s="70" t="s">
        <v>1198</v>
      </c>
      <c r="B837" s="39" t="s">
        <v>1644</v>
      </c>
      <c r="C837" s="17">
        <v>2.0499999999999998</v>
      </c>
      <c r="D837" s="17">
        <v>2.0499999999999998</v>
      </c>
      <c r="E837" s="137"/>
      <c r="F837" s="137"/>
      <c r="G837" s="17" t="s">
        <v>1912</v>
      </c>
      <c r="H837" s="17"/>
      <c r="I837" s="368">
        <f t="shared" si="60"/>
        <v>2.0499999999999998</v>
      </c>
      <c r="J837" s="137"/>
      <c r="K837" s="17">
        <f>C837</f>
        <v>2.0499999999999998</v>
      </c>
      <c r="L837" s="155" t="s">
        <v>1794</v>
      </c>
    </row>
    <row r="838" spans="1:12" ht="12" x14ac:dyDescent="0.2">
      <c r="A838" s="70" t="s">
        <v>1198</v>
      </c>
      <c r="B838" s="39" t="s">
        <v>1644</v>
      </c>
      <c r="C838" s="17">
        <v>1.95</v>
      </c>
      <c r="D838" s="17">
        <v>1.95</v>
      </c>
      <c r="E838" s="137"/>
      <c r="F838" s="137"/>
      <c r="G838" s="17" t="s">
        <v>1912</v>
      </c>
      <c r="H838" s="17"/>
      <c r="I838" s="368">
        <f t="shared" si="60"/>
        <v>1.95</v>
      </c>
      <c r="J838" s="137"/>
      <c r="K838" s="17">
        <f>C838</f>
        <v>1.95</v>
      </c>
      <c r="L838" s="155" t="s">
        <v>1794</v>
      </c>
    </row>
    <row r="839" spans="1:12" ht="12" x14ac:dyDescent="0.2">
      <c r="A839" s="70" t="s">
        <v>1198</v>
      </c>
      <c r="B839" s="39" t="s">
        <v>134</v>
      </c>
      <c r="C839" s="17">
        <v>13.22</v>
      </c>
      <c r="D839" s="17">
        <v>13.22</v>
      </c>
      <c r="E839" s="137"/>
      <c r="F839" s="137"/>
      <c r="G839" s="17" t="s">
        <v>1912</v>
      </c>
      <c r="H839" s="17"/>
      <c r="I839" s="368">
        <f t="shared" si="60"/>
        <v>13.22</v>
      </c>
      <c r="J839" s="137"/>
      <c r="K839" s="17">
        <f>C839</f>
        <v>13.22</v>
      </c>
      <c r="L839" s="155" t="s">
        <v>1793</v>
      </c>
    </row>
    <row r="840" spans="1:12" ht="12" x14ac:dyDescent="0.2">
      <c r="A840" s="70" t="s">
        <v>1198</v>
      </c>
      <c r="B840" s="39" t="s">
        <v>1634</v>
      </c>
      <c r="C840" s="17">
        <v>7.63</v>
      </c>
      <c r="D840" s="17">
        <v>7.63</v>
      </c>
      <c r="E840" s="137"/>
      <c r="F840" s="137"/>
      <c r="G840" s="17" t="s">
        <v>1912</v>
      </c>
      <c r="H840" s="17"/>
      <c r="I840" s="368">
        <f t="shared" si="60"/>
        <v>7.63</v>
      </c>
      <c r="J840" s="137"/>
      <c r="K840" s="17">
        <f>C840</f>
        <v>7.63</v>
      </c>
      <c r="L840" s="155" t="s">
        <v>1794</v>
      </c>
    </row>
    <row r="841" spans="1:12" ht="12" x14ac:dyDescent="0.2">
      <c r="A841" s="70" t="s">
        <v>1198</v>
      </c>
      <c r="B841" s="39" t="s">
        <v>136</v>
      </c>
      <c r="C841" s="17">
        <v>14.7</v>
      </c>
      <c r="D841" s="17">
        <v>14.7</v>
      </c>
      <c r="E841" s="137"/>
      <c r="F841" s="137"/>
      <c r="G841" s="17" t="s">
        <v>1912</v>
      </c>
      <c r="H841" s="17"/>
      <c r="I841" s="368">
        <f t="shared" si="60"/>
        <v>14.7</v>
      </c>
      <c r="J841" s="137"/>
      <c r="K841" s="17">
        <f>C841</f>
        <v>14.7</v>
      </c>
      <c r="L841" s="155" t="s">
        <v>1793</v>
      </c>
    </row>
    <row r="842" spans="1:12" ht="12" x14ac:dyDescent="0.2">
      <c r="A842" s="70" t="s">
        <v>1198</v>
      </c>
      <c r="B842" s="39" t="s">
        <v>209</v>
      </c>
      <c r="C842" s="17">
        <v>12.85</v>
      </c>
      <c r="D842" s="17">
        <v>12.85</v>
      </c>
      <c r="E842" s="137"/>
      <c r="F842" s="137"/>
      <c r="G842" s="17" t="s">
        <v>1912</v>
      </c>
      <c r="H842" s="17"/>
      <c r="I842" s="368">
        <f t="shared" si="60"/>
        <v>12.85</v>
      </c>
      <c r="J842" s="137"/>
      <c r="K842" s="17"/>
      <c r="L842" s="155" t="s">
        <v>1793</v>
      </c>
    </row>
    <row r="843" spans="1:12" ht="12" x14ac:dyDescent="0.2">
      <c r="A843" s="70" t="s">
        <v>1198</v>
      </c>
      <c r="B843" s="39" t="s">
        <v>1644</v>
      </c>
      <c r="C843" s="17">
        <v>2.69</v>
      </c>
      <c r="D843" s="17">
        <v>2.69</v>
      </c>
      <c r="E843" s="137"/>
      <c r="F843" s="137"/>
      <c r="G843" s="17" t="s">
        <v>1912</v>
      </c>
      <c r="H843" s="17"/>
      <c r="I843" s="368">
        <f t="shared" si="60"/>
        <v>2.69</v>
      </c>
      <c r="J843" s="137"/>
      <c r="K843" s="17">
        <f>C843</f>
        <v>2.69</v>
      </c>
      <c r="L843" s="155" t="s">
        <v>1794</v>
      </c>
    </row>
    <row r="844" spans="1:12" ht="12" x14ac:dyDescent="0.2">
      <c r="A844" s="70" t="s">
        <v>1198</v>
      </c>
      <c r="B844" s="39" t="s">
        <v>1611</v>
      </c>
      <c r="C844" s="17">
        <v>2.54</v>
      </c>
      <c r="D844" s="17">
        <v>2.54</v>
      </c>
      <c r="E844" s="137"/>
      <c r="F844" s="137"/>
      <c r="G844" s="17" t="s">
        <v>1912</v>
      </c>
      <c r="H844" s="17"/>
      <c r="I844" s="368">
        <f t="shared" si="60"/>
        <v>2.54</v>
      </c>
      <c r="J844" s="137"/>
      <c r="K844" s="17">
        <f>C844</f>
        <v>2.54</v>
      </c>
      <c r="L844" s="155" t="s">
        <v>1794</v>
      </c>
    </row>
    <row r="845" spans="1:12" ht="12" x14ac:dyDescent="0.2">
      <c r="A845" s="70" t="s">
        <v>1198</v>
      </c>
      <c r="B845" s="39" t="s">
        <v>260</v>
      </c>
      <c r="C845" s="17">
        <v>3.24</v>
      </c>
      <c r="D845" s="17">
        <v>3.24</v>
      </c>
      <c r="E845" s="137"/>
      <c r="F845" s="137"/>
      <c r="G845" s="17" t="s">
        <v>1912</v>
      </c>
      <c r="H845" s="17"/>
      <c r="I845" s="368">
        <f t="shared" si="60"/>
        <v>3.24</v>
      </c>
      <c r="J845" s="137"/>
      <c r="K845" s="17">
        <f>C845</f>
        <v>3.24</v>
      </c>
      <c r="L845" s="155" t="s">
        <v>1794</v>
      </c>
    </row>
    <row r="846" spans="1:12" ht="12" x14ac:dyDescent="0.2">
      <c r="A846" s="70" t="s">
        <v>1198</v>
      </c>
      <c r="B846" s="39" t="s">
        <v>1612</v>
      </c>
      <c r="C846" s="17">
        <v>14.5</v>
      </c>
      <c r="D846" s="17">
        <v>14.5</v>
      </c>
      <c r="E846" s="137"/>
      <c r="F846" s="137"/>
      <c r="G846" s="17" t="s">
        <v>1912</v>
      </c>
      <c r="H846" s="17"/>
      <c r="I846" s="368">
        <f t="shared" si="60"/>
        <v>14.5</v>
      </c>
      <c r="J846" s="137"/>
      <c r="K846" s="17"/>
      <c r="L846" s="155" t="s">
        <v>1793</v>
      </c>
    </row>
    <row r="847" spans="1:12" ht="12" x14ac:dyDescent="0.2">
      <c r="A847" s="70" t="s">
        <v>1198</v>
      </c>
      <c r="B847" s="39" t="s">
        <v>1624</v>
      </c>
      <c r="C847" s="17">
        <v>15.41</v>
      </c>
      <c r="D847" s="17">
        <v>15.41</v>
      </c>
      <c r="E847" s="137"/>
      <c r="F847" s="137"/>
      <c r="G847" s="17" t="s">
        <v>1912</v>
      </c>
      <c r="H847" s="17"/>
      <c r="I847" s="368">
        <f t="shared" si="60"/>
        <v>15.41</v>
      </c>
      <c r="J847" s="137"/>
      <c r="K847" s="17"/>
      <c r="L847" s="155" t="s">
        <v>1793</v>
      </c>
    </row>
    <row r="848" spans="1:12" ht="12" x14ac:dyDescent="0.2">
      <c r="A848" s="70" t="s">
        <v>1198</v>
      </c>
      <c r="B848" s="39" t="s">
        <v>1646</v>
      </c>
      <c r="C848" s="17">
        <v>8.5299999999999994</v>
      </c>
      <c r="D848" s="17">
        <v>8.5299999999999994</v>
      </c>
      <c r="E848" s="137"/>
      <c r="F848" s="137"/>
      <c r="G848" s="17" t="s">
        <v>1912</v>
      </c>
      <c r="H848" s="17"/>
      <c r="I848" s="368">
        <f t="shared" si="60"/>
        <v>8.5299999999999994</v>
      </c>
      <c r="J848" s="137"/>
      <c r="K848" s="17"/>
      <c r="L848" s="155" t="s">
        <v>1793</v>
      </c>
    </row>
    <row r="849" spans="1:12" ht="12" x14ac:dyDescent="0.2">
      <c r="A849" s="70" t="s">
        <v>1198</v>
      </c>
      <c r="B849" s="39" t="s">
        <v>1187</v>
      </c>
      <c r="C849" s="17">
        <v>4.25</v>
      </c>
      <c r="D849" s="17">
        <v>4.25</v>
      </c>
      <c r="E849" s="137"/>
      <c r="F849" s="137"/>
      <c r="G849" s="17" t="s">
        <v>1912</v>
      </c>
      <c r="H849" s="17"/>
      <c r="I849" s="368">
        <f t="shared" si="60"/>
        <v>4.25</v>
      </c>
      <c r="J849" s="137"/>
      <c r="K849" s="17">
        <f>C849</f>
        <v>4.25</v>
      </c>
      <c r="L849" s="155" t="s">
        <v>1794</v>
      </c>
    </row>
    <row r="850" spans="1:12" ht="12" x14ac:dyDescent="0.2">
      <c r="A850" s="70" t="s">
        <v>1198</v>
      </c>
      <c r="B850" s="39" t="s">
        <v>1616</v>
      </c>
      <c r="C850" s="17">
        <v>9.7899999999999991</v>
      </c>
      <c r="D850" s="17">
        <v>9.7899999999999991</v>
      </c>
      <c r="E850" s="15"/>
      <c r="F850" s="137"/>
      <c r="G850" s="17" t="s">
        <v>1912</v>
      </c>
      <c r="H850" s="17"/>
      <c r="I850" s="368">
        <f t="shared" si="60"/>
        <v>9.7899999999999991</v>
      </c>
      <c r="J850" s="137"/>
      <c r="K850" s="17"/>
      <c r="L850" s="155" t="s">
        <v>1793</v>
      </c>
    </row>
    <row r="851" spans="1:12" ht="12" x14ac:dyDescent="0.2">
      <c r="A851" s="70" t="s">
        <v>1198</v>
      </c>
      <c r="B851" s="39" t="s">
        <v>135</v>
      </c>
      <c r="C851" s="17">
        <v>9.7899999999999991</v>
      </c>
      <c r="D851" s="17">
        <v>9.7899999999999991</v>
      </c>
      <c r="E851" s="15"/>
      <c r="F851" s="137"/>
      <c r="G851" s="17" t="s">
        <v>1912</v>
      </c>
      <c r="H851" s="17"/>
      <c r="I851" s="368">
        <f t="shared" si="60"/>
        <v>9.7899999999999991</v>
      </c>
      <c r="J851" s="137"/>
      <c r="K851" s="17"/>
      <c r="L851" s="155" t="s">
        <v>1793</v>
      </c>
    </row>
    <row r="852" spans="1:12" ht="12" x14ac:dyDescent="0.2">
      <c r="A852" s="70" t="s">
        <v>1198</v>
      </c>
      <c r="B852" s="39" t="s">
        <v>1629</v>
      </c>
      <c r="C852" s="17">
        <v>4.0599999999999996</v>
      </c>
      <c r="D852" s="17">
        <v>4.0599999999999996</v>
      </c>
      <c r="E852" s="15"/>
      <c r="F852" s="137"/>
      <c r="G852" s="17" t="s">
        <v>1912</v>
      </c>
      <c r="H852" s="17"/>
      <c r="I852" s="368">
        <f t="shared" si="60"/>
        <v>4.0599999999999996</v>
      </c>
      <c r="J852" s="137"/>
      <c r="K852" s="17"/>
      <c r="L852" s="155" t="s">
        <v>1794</v>
      </c>
    </row>
    <row r="853" spans="1:12" ht="12" x14ac:dyDescent="0.2">
      <c r="A853" s="70" t="s">
        <v>1198</v>
      </c>
      <c r="B853" s="39" t="s">
        <v>1617</v>
      </c>
      <c r="C853" s="17">
        <v>2.98</v>
      </c>
      <c r="D853" s="17">
        <v>2.98</v>
      </c>
      <c r="E853" s="17"/>
      <c r="F853" s="137"/>
      <c r="G853" s="17" t="s">
        <v>1912</v>
      </c>
      <c r="H853" s="17"/>
      <c r="I853" s="368">
        <f t="shared" si="60"/>
        <v>2.98</v>
      </c>
      <c r="J853" s="137"/>
      <c r="K853" s="17">
        <f>(C853)</f>
        <v>2.98</v>
      </c>
      <c r="L853" s="155" t="s">
        <v>1793</v>
      </c>
    </row>
    <row r="854" spans="1:12" s="282" customFormat="1" ht="12" x14ac:dyDescent="0.2">
      <c r="A854" s="71" t="s">
        <v>140</v>
      </c>
      <c r="B854" s="72"/>
      <c r="C854" s="73">
        <f>SUM(C817:C853)</f>
        <v>488.54000000000013</v>
      </c>
      <c r="D854" s="73">
        <f>SUM(D817:D853)</f>
        <v>488.54000000000013</v>
      </c>
      <c r="E854" s="73">
        <f>SUM(E817:E853)</f>
        <v>0</v>
      </c>
      <c r="F854" s="73">
        <f>SUM(F817:F853)</f>
        <v>0</v>
      </c>
      <c r="G854" s="73"/>
      <c r="H854" s="365">
        <f>SUM(H817:H853)</f>
        <v>0</v>
      </c>
      <c r="I854" s="365">
        <f>SUM(I817:I853)</f>
        <v>488.54000000000013</v>
      </c>
      <c r="J854" s="365">
        <f t="shared" ref="J854:K854" si="63">SUM(J817:J853)</f>
        <v>0</v>
      </c>
      <c r="K854" s="365">
        <f t="shared" si="63"/>
        <v>278.45</v>
      </c>
      <c r="L854" s="157"/>
    </row>
    <row r="855" spans="1:12" ht="12" x14ac:dyDescent="0.2">
      <c r="A855" s="158" t="s">
        <v>1620</v>
      </c>
      <c r="B855" s="8" t="s">
        <v>1621</v>
      </c>
      <c r="C855" s="8" t="s">
        <v>1622</v>
      </c>
      <c r="D855" s="9" t="s">
        <v>1374</v>
      </c>
      <c r="E855" s="9" t="s">
        <v>1615</v>
      </c>
      <c r="F855" s="9" t="s">
        <v>1374</v>
      </c>
      <c r="G855" s="9"/>
      <c r="H855" s="383" t="s">
        <v>1913</v>
      </c>
      <c r="I855" s="139" t="s">
        <v>405</v>
      </c>
      <c r="J855" s="361" t="s">
        <v>406</v>
      </c>
      <c r="K855" s="67" t="s">
        <v>404</v>
      </c>
      <c r="L855" s="154" t="s">
        <v>1818</v>
      </c>
    </row>
    <row r="856" spans="1:12" ht="12" x14ac:dyDescent="0.2">
      <c r="A856" s="20" t="s">
        <v>1199</v>
      </c>
      <c r="B856" s="39" t="s">
        <v>1651</v>
      </c>
      <c r="C856" s="17">
        <v>74.83</v>
      </c>
      <c r="D856" s="400"/>
      <c r="E856" s="137"/>
      <c r="F856" s="17">
        <v>74.83</v>
      </c>
      <c r="G856" s="17" t="s">
        <v>1912</v>
      </c>
      <c r="H856" s="17">
        <f t="shared" ref="H856:H892" si="64">C856</f>
        <v>74.83</v>
      </c>
      <c r="I856" s="356"/>
      <c r="J856" s="137"/>
      <c r="K856" s="144"/>
      <c r="L856" s="155" t="s">
        <v>1786</v>
      </c>
    </row>
    <row r="857" spans="1:12" ht="12" x14ac:dyDescent="0.2">
      <c r="A857" s="70" t="s">
        <v>1199</v>
      </c>
      <c r="B857" s="39" t="s">
        <v>1364</v>
      </c>
      <c r="C857" s="17">
        <v>20.77</v>
      </c>
      <c r="D857" s="400"/>
      <c r="E857" s="137"/>
      <c r="F857" s="17">
        <v>20.77</v>
      </c>
      <c r="G857" s="17" t="s">
        <v>1912</v>
      </c>
      <c r="H857" s="17">
        <f t="shared" si="64"/>
        <v>20.77</v>
      </c>
      <c r="I857" s="356"/>
      <c r="J857" s="137"/>
      <c r="K857" s="144"/>
      <c r="L857" s="155" t="s">
        <v>1786</v>
      </c>
    </row>
    <row r="858" spans="1:12" ht="12" x14ac:dyDescent="0.2">
      <c r="A858" s="70" t="s">
        <v>1199</v>
      </c>
      <c r="B858" s="39" t="s">
        <v>135</v>
      </c>
      <c r="C858" s="17">
        <v>18.8</v>
      </c>
      <c r="D858" s="400"/>
      <c r="E858" s="137"/>
      <c r="F858" s="17">
        <v>18.8</v>
      </c>
      <c r="G858" s="17" t="s">
        <v>1912</v>
      </c>
      <c r="H858" s="17">
        <f t="shared" si="64"/>
        <v>18.8</v>
      </c>
      <c r="I858" s="356"/>
      <c r="J858" s="137"/>
      <c r="K858" s="144"/>
      <c r="L858" s="155" t="s">
        <v>1786</v>
      </c>
    </row>
    <row r="859" spans="1:12" ht="12" x14ac:dyDescent="0.2">
      <c r="A859" s="70" t="s">
        <v>1199</v>
      </c>
      <c r="B859" s="39" t="s">
        <v>327</v>
      </c>
      <c r="C859" s="17">
        <v>12.43</v>
      </c>
      <c r="D859" s="400"/>
      <c r="E859" s="17">
        <v>12.43</v>
      </c>
      <c r="F859" s="137"/>
      <c r="G859" s="17" t="s">
        <v>1912</v>
      </c>
      <c r="H859" s="17">
        <f t="shared" si="64"/>
        <v>12.43</v>
      </c>
      <c r="I859" s="356"/>
      <c r="J859" s="137"/>
      <c r="K859" s="144"/>
      <c r="L859" s="155" t="s">
        <v>1809</v>
      </c>
    </row>
    <row r="860" spans="1:12" ht="12" x14ac:dyDescent="0.2">
      <c r="A860" s="70" t="s">
        <v>1199</v>
      </c>
      <c r="B860" s="39" t="s">
        <v>1624</v>
      </c>
      <c r="C860" s="17">
        <v>9.49</v>
      </c>
      <c r="D860" s="400"/>
      <c r="E860" s="137"/>
      <c r="F860" s="17">
        <v>9.49</v>
      </c>
      <c r="G860" s="17" t="s">
        <v>1912</v>
      </c>
      <c r="H860" s="17">
        <f t="shared" si="64"/>
        <v>9.49</v>
      </c>
      <c r="I860" s="356"/>
      <c r="J860" s="137"/>
      <c r="K860" s="144"/>
      <c r="L860" s="155" t="s">
        <v>1793</v>
      </c>
    </row>
    <row r="861" spans="1:12" ht="12" x14ac:dyDescent="0.2">
      <c r="A861" s="70" t="s">
        <v>1199</v>
      </c>
      <c r="B861" s="39" t="s">
        <v>1434</v>
      </c>
      <c r="C861" s="17">
        <v>11.62</v>
      </c>
      <c r="D861" s="400"/>
      <c r="E861" s="137"/>
      <c r="F861" s="17">
        <v>11.62</v>
      </c>
      <c r="G861" s="17" t="s">
        <v>1912</v>
      </c>
      <c r="H861" s="17">
        <f t="shared" si="64"/>
        <v>11.62</v>
      </c>
      <c r="I861" s="356"/>
      <c r="J861" s="137"/>
      <c r="K861" s="144"/>
      <c r="L861" s="155" t="s">
        <v>1786</v>
      </c>
    </row>
    <row r="862" spans="1:12" ht="12" x14ac:dyDescent="0.2">
      <c r="A862" s="70" t="s">
        <v>1199</v>
      </c>
      <c r="B862" s="39" t="s">
        <v>1633</v>
      </c>
      <c r="C862" s="17">
        <v>1.5</v>
      </c>
      <c r="D862" s="399"/>
      <c r="E862" s="137"/>
      <c r="F862" s="17">
        <v>1.5</v>
      </c>
      <c r="G862" s="17" t="s">
        <v>1912</v>
      </c>
      <c r="H862" s="17">
        <f t="shared" si="64"/>
        <v>1.5</v>
      </c>
      <c r="I862" s="356"/>
      <c r="J862" s="137"/>
      <c r="K862" s="17"/>
      <c r="L862" s="155" t="s">
        <v>1794</v>
      </c>
    </row>
    <row r="863" spans="1:12" ht="12" x14ac:dyDescent="0.2">
      <c r="A863" s="70" t="s">
        <v>1199</v>
      </c>
      <c r="B863" s="39" t="s">
        <v>209</v>
      </c>
      <c r="C863" s="17">
        <v>9.9499999999999993</v>
      </c>
      <c r="D863" s="400"/>
      <c r="E863" s="137"/>
      <c r="F863" s="17">
        <v>9.9499999999999993</v>
      </c>
      <c r="G863" s="17" t="s">
        <v>1912</v>
      </c>
      <c r="H863" s="17">
        <f t="shared" si="64"/>
        <v>9.9499999999999993</v>
      </c>
      <c r="I863" s="356"/>
      <c r="J863" s="137"/>
      <c r="K863" s="17"/>
      <c r="L863" s="155" t="s">
        <v>1786</v>
      </c>
    </row>
    <row r="864" spans="1:12" ht="12" x14ac:dyDescent="0.2">
      <c r="A864" s="70" t="s">
        <v>1199</v>
      </c>
      <c r="B864" s="39" t="s">
        <v>1624</v>
      </c>
      <c r="C864" s="17">
        <v>11.58</v>
      </c>
      <c r="D864" s="400"/>
      <c r="E864" s="137"/>
      <c r="F864" s="17">
        <v>11.58</v>
      </c>
      <c r="G864" s="17" t="s">
        <v>1912</v>
      </c>
      <c r="H864" s="17">
        <f t="shared" si="64"/>
        <v>11.58</v>
      </c>
      <c r="I864" s="356"/>
      <c r="J864" s="137"/>
      <c r="K864" s="17"/>
      <c r="L864" s="155" t="s">
        <v>1793</v>
      </c>
    </row>
    <row r="865" spans="1:13" ht="12" x14ac:dyDescent="0.2">
      <c r="A865" s="70" t="s">
        <v>1199</v>
      </c>
      <c r="B865" s="39" t="s">
        <v>328</v>
      </c>
      <c r="C865" s="17">
        <v>12.13</v>
      </c>
      <c r="D865" s="399"/>
      <c r="E865" s="17">
        <v>12.13</v>
      </c>
      <c r="F865" s="137"/>
      <c r="G865" s="17" t="s">
        <v>1912</v>
      </c>
      <c r="H865" s="17">
        <f t="shared" si="64"/>
        <v>12.13</v>
      </c>
      <c r="I865" s="356"/>
      <c r="J865" s="137"/>
      <c r="K865" s="17"/>
      <c r="L865" s="155" t="s">
        <v>1793</v>
      </c>
    </row>
    <row r="866" spans="1:13" ht="12" x14ac:dyDescent="0.2">
      <c r="A866" s="70" t="s">
        <v>1199</v>
      </c>
      <c r="B866" s="39" t="s">
        <v>1657</v>
      </c>
      <c r="C866" s="17">
        <v>18.329999999999998</v>
      </c>
      <c r="D866" s="400"/>
      <c r="E866" s="137"/>
      <c r="F866" s="17">
        <v>18.329999999999998</v>
      </c>
      <c r="G866" s="17" t="s">
        <v>1912</v>
      </c>
      <c r="H866" s="17">
        <f t="shared" si="64"/>
        <v>18.329999999999998</v>
      </c>
      <c r="I866" s="356"/>
      <c r="J866" s="137"/>
      <c r="K866" s="144"/>
      <c r="L866" s="155" t="s">
        <v>1786</v>
      </c>
    </row>
    <row r="867" spans="1:13" ht="12" x14ac:dyDescent="0.2">
      <c r="A867" s="70" t="s">
        <v>1199</v>
      </c>
      <c r="B867" s="39" t="s">
        <v>1634</v>
      </c>
      <c r="C867" s="17">
        <v>28.75</v>
      </c>
      <c r="D867" s="17">
        <v>28.75</v>
      </c>
      <c r="E867" s="137"/>
      <c r="F867" s="137"/>
      <c r="G867" s="17" t="s">
        <v>1912</v>
      </c>
      <c r="H867" s="17">
        <f t="shared" si="64"/>
        <v>28.75</v>
      </c>
      <c r="I867" s="356"/>
      <c r="J867" s="137"/>
      <c r="K867" s="17"/>
      <c r="L867" s="155" t="s">
        <v>1794</v>
      </c>
    </row>
    <row r="868" spans="1:13" ht="12" x14ac:dyDescent="0.2">
      <c r="A868" s="70" t="s">
        <v>1199</v>
      </c>
      <c r="B868" s="39" t="s">
        <v>1644</v>
      </c>
      <c r="C868" s="17">
        <v>2.88</v>
      </c>
      <c r="D868" s="399"/>
      <c r="E868" s="17">
        <v>2.88</v>
      </c>
      <c r="F868" s="137"/>
      <c r="G868" s="17" t="s">
        <v>1912</v>
      </c>
      <c r="H868" s="17">
        <f t="shared" si="64"/>
        <v>2.88</v>
      </c>
      <c r="I868" s="356"/>
      <c r="J868" s="137"/>
      <c r="K868" s="17"/>
      <c r="L868" s="155" t="s">
        <v>1794</v>
      </c>
    </row>
    <row r="869" spans="1:13" ht="12" x14ac:dyDescent="0.2">
      <c r="A869" s="70" t="s">
        <v>1199</v>
      </c>
      <c r="B869" s="39" t="s">
        <v>1634</v>
      </c>
      <c r="C869" s="17">
        <v>28.76</v>
      </c>
      <c r="D869" s="399"/>
      <c r="E869" s="17">
        <v>28.76</v>
      </c>
      <c r="F869" s="137"/>
      <c r="G869" s="17" t="s">
        <v>1912</v>
      </c>
      <c r="H869" s="17">
        <f t="shared" si="64"/>
        <v>28.76</v>
      </c>
      <c r="I869" s="356"/>
      <c r="J869" s="137"/>
      <c r="K869" s="17"/>
      <c r="L869" s="155" t="s">
        <v>1794</v>
      </c>
    </row>
    <row r="870" spans="1:13" ht="12" x14ac:dyDescent="0.2">
      <c r="A870" s="70" t="s">
        <v>1199</v>
      </c>
      <c r="B870" s="39" t="s">
        <v>1435</v>
      </c>
      <c r="C870" s="17">
        <v>18.239999999999998</v>
      </c>
      <c r="D870" s="400"/>
      <c r="E870" s="17">
        <v>18.239999999999998</v>
      </c>
      <c r="F870" s="137"/>
      <c r="G870" s="17" t="s">
        <v>1912</v>
      </c>
      <c r="H870" s="17">
        <f t="shared" si="64"/>
        <v>18.239999999999998</v>
      </c>
      <c r="I870" s="356"/>
      <c r="J870" s="137"/>
      <c r="K870" s="144"/>
      <c r="L870" s="155" t="s">
        <v>1793</v>
      </c>
    </row>
    <row r="871" spans="1:13" ht="12" x14ac:dyDescent="0.2">
      <c r="A871" s="70" t="s">
        <v>1199</v>
      </c>
      <c r="B871" s="39" t="s">
        <v>1644</v>
      </c>
      <c r="C871" s="17">
        <v>2.88</v>
      </c>
      <c r="D871" s="399"/>
      <c r="E871" s="17">
        <v>2.88</v>
      </c>
      <c r="F871" s="137"/>
      <c r="G871" s="17" t="s">
        <v>1912</v>
      </c>
      <c r="H871" s="17">
        <f t="shared" si="64"/>
        <v>2.88</v>
      </c>
      <c r="I871" s="356"/>
      <c r="J871" s="137"/>
      <c r="K871" s="144"/>
      <c r="L871" s="155" t="s">
        <v>1794</v>
      </c>
    </row>
    <row r="872" spans="1:13" ht="12" x14ac:dyDescent="0.2">
      <c r="A872" s="70" t="s">
        <v>1199</v>
      </c>
      <c r="B872" s="39" t="s">
        <v>1364</v>
      </c>
      <c r="C872" s="17">
        <v>17.239999999999998</v>
      </c>
      <c r="D872" s="400"/>
      <c r="E872" s="137"/>
      <c r="F872" s="17">
        <v>17.239999999999998</v>
      </c>
      <c r="G872" s="17" t="s">
        <v>1912</v>
      </c>
      <c r="H872" s="17">
        <f t="shared" si="64"/>
        <v>17.239999999999998</v>
      </c>
      <c r="I872" s="356"/>
      <c r="J872" s="137"/>
      <c r="K872" s="144"/>
      <c r="L872" s="155" t="s">
        <v>1786</v>
      </c>
    </row>
    <row r="873" spans="1:13" ht="12" x14ac:dyDescent="0.2">
      <c r="A873" s="70" t="s">
        <v>1199</v>
      </c>
      <c r="B873" s="39" t="s">
        <v>1657</v>
      </c>
      <c r="C873" s="17">
        <v>18.329999999999998</v>
      </c>
      <c r="D873" s="400"/>
      <c r="E873" s="137"/>
      <c r="F873" s="17">
        <v>18.329999999999998</v>
      </c>
      <c r="G873" s="17" t="s">
        <v>1912</v>
      </c>
      <c r="H873" s="17">
        <f t="shared" si="64"/>
        <v>18.329999999999998</v>
      </c>
      <c r="I873" s="356"/>
      <c r="J873" s="137"/>
      <c r="K873" s="144"/>
      <c r="L873" s="155" t="s">
        <v>1786</v>
      </c>
    </row>
    <row r="874" spans="1:13" ht="12" x14ac:dyDescent="0.2">
      <c r="A874" s="70" t="s">
        <v>1199</v>
      </c>
      <c r="B874" s="39" t="s">
        <v>135</v>
      </c>
      <c r="C874" s="17">
        <v>17.91</v>
      </c>
      <c r="D874" s="400"/>
      <c r="E874" s="137"/>
      <c r="F874" s="17">
        <v>17.91</v>
      </c>
      <c r="G874" s="17" t="s">
        <v>1912</v>
      </c>
      <c r="H874" s="17">
        <f t="shared" si="64"/>
        <v>17.91</v>
      </c>
      <c r="I874" s="356"/>
      <c r="J874" s="137"/>
      <c r="K874" s="144"/>
      <c r="L874" s="155" t="s">
        <v>1786</v>
      </c>
    </row>
    <row r="875" spans="1:13" ht="12" x14ac:dyDescent="0.2">
      <c r="A875" s="70" t="s">
        <v>1199</v>
      </c>
      <c r="B875" s="39" t="s">
        <v>1436</v>
      </c>
      <c r="C875" s="17">
        <v>36.83</v>
      </c>
      <c r="D875" s="399"/>
      <c r="E875" s="17">
        <v>36.83</v>
      </c>
      <c r="F875" s="137"/>
      <c r="G875" s="17" t="s">
        <v>1912</v>
      </c>
      <c r="H875" s="17">
        <f t="shared" si="64"/>
        <v>36.83</v>
      </c>
      <c r="I875" s="356"/>
      <c r="J875" s="137"/>
      <c r="K875" s="17"/>
      <c r="L875" s="155" t="s">
        <v>1793</v>
      </c>
    </row>
    <row r="876" spans="1:13" ht="12" x14ac:dyDescent="0.2">
      <c r="A876" s="70" t="s">
        <v>1199</v>
      </c>
      <c r="B876" s="39" t="s">
        <v>1437</v>
      </c>
      <c r="C876" s="17">
        <v>34.770000000000003</v>
      </c>
      <c r="D876" s="399"/>
      <c r="E876" s="17">
        <v>34.770000000000003</v>
      </c>
      <c r="F876" s="137"/>
      <c r="G876" s="17" t="s">
        <v>1912</v>
      </c>
      <c r="H876" s="17">
        <f t="shared" si="64"/>
        <v>34.770000000000003</v>
      </c>
      <c r="I876" s="356"/>
      <c r="J876" s="137"/>
      <c r="K876" s="17"/>
      <c r="L876" s="155" t="s">
        <v>1793</v>
      </c>
    </row>
    <row r="877" spans="1:13" ht="12" x14ac:dyDescent="0.2">
      <c r="A877" s="70" t="s">
        <v>1199</v>
      </c>
      <c r="B877" s="39" t="s">
        <v>1438</v>
      </c>
      <c r="C877" s="17">
        <v>18.149999999999999</v>
      </c>
      <c r="D877" s="399"/>
      <c r="E877" s="17">
        <v>18.149999999999999</v>
      </c>
      <c r="F877" s="137"/>
      <c r="G877" s="17" t="s">
        <v>1912</v>
      </c>
      <c r="H877" s="17">
        <f t="shared" si="64"/>
        <v>18.149999999999999</v>
      </c>
      <c r="I877" s="356"/>
      <c r="J877" s="137"/>
      <c r="K877" s="17"/>
      <c r="L877" s="155" t="s">
        <v>1793</v>
      </c>
    </row>
    <row r="878" spans="1:13" ht="12" x14ac:dyDescent="0.2">
      <c r="A878" s="70" t="s">
        <v>1199</v>
      </c>
      <c r="B878" s="39" t="s">
        <v>329</v>
      </c>
      <c r="C878" s="17">
        <v>14.52</v>
      </c>
      <c r="D878" s="399"/>
      <c r="E878" s="17">
        <v>14.52</v>
      </c>
      <c r="F878" s="137"/>
      <c r="G878" s="17" t="s">
        <v>1912</v>
      </c>
      <c r="H878" s="17">
        <f t="shared" si="64"/>
        <v>14.52</v>
      </c>
      <c r="I878" s="356"/>
      <c r="J878" s="137"/>
      <c r="K878" s="144"/>
      <c r="L878" s="155" t="s">
        <v>1793</v>
      </c>
    </row>
    <row r="879" spans="1:13" ht="12" x14ac:dyDescent="0.2">
      <c r="A879" s="20" t="s">
        <v>1199</v>
      </c>
      <c r="B879" s="68" t="s">
        <v>1669</v>
      </c>
      <c r="C879" s="15">
        <v>15.94</v>
      </c>
      <c r="D879" s="326"/>
      <c r="E879" s="15">
        <v>15.94</v>
      </c>
      <c r="F879" s="137"/>
      <c r="G879" s="17" t="s">
        <v>1912</v>
      </c>
      <c r="H879" s="17">
        <f t="shared" si="64"/>
        <v>15.94</v>
      </c>
      <c r="I879" s="356"/>
      <c r="J879" s="137"/>
      <c r="K879" s="144"/>
      <c r="L879" s="155" t="s">
        <v>1793</v>
      </c>
    </row>
    <row r="880" spans="1:13" ht="12" x14ac:dyDescent="0.2">
      <c r="A880" s="20" t="s">
        <v>1199</v>
      </c>
      <c r="B880" s="68" t="s">
        <v>1846</v>
      </c>
      <c r="C880" s="15">
        <v>20.61</v>
      </c>
      <c r="D880" s="326"/>
      <c r="E880" s="137"/>
      <c r="F880" s="15">
        <v>20.61</v>
      </c>
      <c r="G880" s="17" t="s">
        <v>1912</v>
      </c>
      <c r="H880" s="17">
        <f t="shared" si="64"/>
        <v>20.61</v>
      </c>
      <c r="I880" s="356"/>
      <c r="J880" s="137"/>
      <c r="K880" s="144"/>
      <c r="L880" s="155" t="s">
        <v>1793</v>
      </c>
      <c r="M880" s="322"/>
    </row>
    <row r="881" spans="1:12" ht="12" x14ac:dyDescent="0.2">
      <c r="A881" s="20" t="s">
        <v>1199</v>
      </c>
      <c r="B881" s="68" t="s">
        <v>1644</v>
      </c>
      <c r="C881" s="15">
        <v>4.13</v>
      </c>
      <c r="D881" s="326"/>
      <c r="E881" s="137"/>
      <c r="F881" s="15">
        <v>4.13</v>
      </c>
      <c r="G881" s="17" t="s">
        <v>1912</v>
      </c>
      <c r="H881" s="17">
        <f t="shared" si="64"/>
        <v>4.13</v>
      </c>
      <c r="I881" s="356"/>
      <c r="J881" s="137"/>
      <c r="K881" s="17"/>
      <c r="L881" s="155" t="s">
        <v>1794</v>
      </c>
    </row>
    <row r="882" spans="1:12" ht="12" x14ac:dyDescent="0.2">
      <c r="A882" s="20" t="s">
        <v>1199</v>
      </c>
      <c r="B882" s="68" t="s">
        <v>1439</v>
      </c>
      <c r="C882" s="15">
        <v>7.76</v>
      </c>
      <c r="D882" s="402"/>
      <c r="E882" s="137"/>
      <c r="F882" s="15">
        <v>7.76</v>
      </c>
      <c r="G882" s="17" t="s">
        <v>1912</v>
      </c>
      <c r="H882" s="17">
        <f t="shared" si="64"/>
        <v>7.76</v>
      </c>
      <c r="I882" s="356"/>
      <c r="J882" s="137"/>
      <c r="K882" s="17"/>
      <c r="L882" s="155" t="s">
        <v>1786</v>
      </c>
    </row>
    <row r="883" spans="1:12" ht="12" x14ac:dyDescent="0.2">
      <c r="A883" s="20" t="s">
        <v>1199</v>
      </c>
      <c r="B883" s="68" t="s">
        <v>1440</v>
      </c>
      <c r="C883" s="15">
        <v>6.93</v>
      </c>
      <c r="D883" s="326"/>
      <c r="E883" s="137"/>
      <c r="F883" s="15">
        <v>6.93</v>
      </c>
      <c r="G883" s="17" t="s">
        <v>1912</v>
      </c>
      <c r="H883" s="17">
        <f t="shared" si="64"/>
        <v>6.93</v>
      </c>
      <c r="I883" s="356"/>
      <c r="J883" s="137"/>
      <c r="K883" s="17"/>
      <c r="L883" s="155" t="s">
        <v>1786</v>
      </c>
    </row>
    <row r="884" spans="1:12" ht="12" x14ac:dyDescent="0.2">
      <c r="A884" s="20" t="s">
        <v>1199</v>
      </c>
      <c r="B884" s="68" t="s">
        <v>1644</v>
      </c>
      <c r="C884" s="15">
        <v>1.79</v>
      </c>
      <c r="D884" s="326"/>
      <c r="E884" s="137"/>
      <c r="F884" s="15">
        <v>1.79</v>
      </c>
      <c r="G884" s="17" t="s">
        <v>1912</v>
      </c>
      <c r="H884" s="17">
        <f t="shared" si="64"/>
        <v>1.79</v>
      </c>
      <c r="I884" s="356"/>
      <c r="J884" s="137"/>
      <c r="K884" s="17"/>
      <c r="L884" s="155" t="s">
        <v>1794</v>
      </c>
    </row>
    <row r="885" spans="1:12" ht="12" x14ac:dyDescent="0.2">
      <c r="A885" s="20" t="s">
        <v>1199</v>
      </c>
      <c r="B885" s="68" t="s">
        <v>1644</v>
      </c>
      <c r="C885" s="15">
        <v>2.29</v>
      </c>
      <c r="D885" s="402"/>
      <c r="E885" s="137"/>
      <c r="F885" s="15">
        <v>2.29</v>
      </c>
      <c r="G885" s="17" t="s">
        <v>1912</v>
      </c>
      <c r="H885" s="17">
        <f t="shared" si="64"/>
        <v>2.29</v>
      </c>
      <c r="I885" s="356"/>
      <c r="J885" s="137"/>
      <c r="K885" s="17"/>
      <c r="L885" s="155" t="s">
        <v>1794</v>
      </c>
    </row>
    <row r="886" spans="1:12" ht="12" x14ac:dyDescent="0.2">
      <c r="A886" s="20" t="s">
        <v>1199</v>
      </c>
      <c r="B886" s="68" t="s">
        <v>289</v>
      </c>
      <c r="C886" s="15">
        <v>15.61</v>
      </c>
      <c r="D886" s="402"/>
      <c r="E886" s="137"/>
      <c r="F886" s="15">
        <v>15.61</v>
      </c>
      <c r="G886" s="17" t="s">
        <v>1912</v>
      </c>
      <c r="H886" s="17">
        <f t="shared" si="64"/>
        <v>15.61</v>
      </c>
      <c r="I886" s="356"/>
      <c r="J886" s="137"/>
      <c r="K886" s="144"/>
      <c r="L886" s="155" t="s">
        <v>1793</v>
      </c>
    </row>
    <row r="887" spans="1:12" ht="12" x14ac:dyDescent="0.2">
      <c r="A887" s="20" t="s">
        <v>1199</v>
      </c>
      <c r="B887" s="68" t="s">
        <v>1626</v>
      </c>
      <c r="C887" s="15">
        <v>28.22</v>
      </c>
      <c r="D887" s="402"/>
      <c r="E887" s="137"/>
      <c r="F887" s="15">
        <v>28.22</v>
      </c>
      <c r="G887" s="17" t="s">
        <v>1912</v>
      </c>
      <c r="H887" s="17">
        <f t="shared" si="64"/>
        <v>28.22</v>
      </c>
      <c r="I887" s="356"/>
      <c r="J887" s="137"/>
      <c r="K887" s="17"/>
      <c r="L887" s="155" t="s">
        <v>1793</v>
      </c>
    </row>
    <row r="888" spans="1:12" ht="12" x14ac:dyDescent="0.2">
      <c r="A888" s="70" t="s">
        <v>1199</v>
      </c>
      <c r="B888" s="39" t="s">
        <v>330</v>
      </c>
      <c r="C888" s="17">
        <v>11.96</v>
      </c>
      <c r="D888" s="399"/>
      <c r="E888" s="137"/>
      <c r="F888" s="17">
        <v>11.96</v>
      </c>
      <c r="G888" s="17" t="s">
        <v>1912</v>
      </c>
      <c r="H888" s="17">
        <f t="shared" si="64"/>
        <v>11.96</v>
      </c>
      <c r="I888" s="356"/>
      <c r="J888" s="137"/>
      <c r="K888" s="144"/>
      <c r="L888" s="155" t="s">
        <v>1793</v>
      </c>
    </row>
    <row r="889" spans="1:12" ht="12" x14ac:dyDescent="0.2">
      <c r="A889" s="70" t="s">
        <v>1199</v>
      </c>
      <c r="B889" s="39" t="s">
        <v>1651</v>
      </c>
      <c r="C889" s="17">
        <v>11.36</v>
      </c>
      <c r="D889" s="399"/>
      <c r="E889" s="137"/>
      <c r="F889" s="17">
        <v>11.36</v>
      </c>
      <c r="G889" s="17" t="s">
        <v>1912</v>
      </c>
      <c r="H889" s="17">
        <f t="shared" si="64"/>
        <v>11.36</v>
      </c>
      <c r="I889" s="356"/>
      <c r="J889" s="137"/>
      <c r="K889" s="144"/>
      <c r="L889" s="155" t="s">
        <v>1786</v>
      </c>
    </row>
    <row r="890" spans="1:12" ht="12" x14ac:dyDescent="0.2">
      <c r="A890" s="70" t="s">
        <v>1199</v>
      </c>
      <c r="B890" s="39" t="s">
        <v>1644</v>
      </c>
      <c r="C890" s="17">
        <v>4.13</v>
      </c>
      <c r="D890" s="400"/>
      <c r="E890" s="137"/>
      <c r="F890" s="17">
        <v>4.13</v>
      </c>
      <c r="G890" s="17" t="s">
        <v>1912</v>
      </c>
      <c r="H890" s="17">
        <f t="shared" si="64"/>
        <v>4.13</v>
      </c>
      <c r="I890" s="356"/>
      <c r="J890" s="137"/>
      <c r="K890" s="17"/>
      <c r="L890" s="155" t="s">
        <v>1794</v>
      </c>
    </row>
    <row r="891" spans="1:12" ht="12" x14ac:dyDescent="0.2">
      <c r="A891" s="70" t="s">
        <v>1199</v>
      </c>
      <c r="B891" s="39" t="s">
        <v>177</v>
      </c>
      <c r="C891" s="17">
        <v>8.09</v>
      </c>
      <c r="D891" s="399"/>
      <c r="E891" s="137"/>
      <c r="F891" s="17">
        <v>8.09</v>
      </c>
      <c r="G891" s="17" t="s">
        <v>1912</v>
      </c>
      <c r="H891" s="17">
        <f t="shared" si="64"/>
        <v>8.09</v>
      </c>
      <c r="I891" s="356"/>
      <c r="J891" s="137"/>
      <c r="K891" s="144"/>
      <c r="L891" s="155" t="s">
        <v>1788</v>
      </c>
    </row>
    <row r="892" spans="1:12" ht="12" x14ac:dyDescent="0.2">
      <c r="A892" s="70" t="s">
        <v>1199</v>
      </c>
      <c r="B892" s="39" t="s">
        <v>1350</v>
      </c>
      <c r="C892" s="17">
        <v>21.59</v>
      </c>
      <c r="D892" s="400"/>
      <c r="E892" s="137"/>
      <c r="F892" s="17">
        <v>21.59</v>
      </c>
      <c r="G892" s="17" t="s">
        <v>1912</v>
      </c>
      <c r="H892" s="17">
        <f t="shared" si="64"/>
        <v>21.59</v>
      </c>
      <c r="I892" s="356"/>
      <c r="J892" s="137"/>
      <c r="K892" s="144"/>
      <c r="L892" s="155" t="s">
        <v>1786</v>
      </c>
    </row>
    <row r="893" spans="1:12" s="282" customFormat="1" ht="12" x14ac:dyDescent="0.2">
      <c r="A893" s="71" t="s">
        <v>140</v>
      </c>
      <c r="B893" s="72"/>
      <c r="C893" s="73">
        <f>SUM(C856:C892)</f>
        <v>601.10000000000014</v>
      </c>
      <c r="D893" s="73">
        <f t="shared" ref="D893:E893" si="65">SUM(D856:D892)</f>
        <v>28.75</v>
      </c>
      <c r="E893" s="73">
        <f t="shared" si="65"/>
        <v>197.53</v>
      </c>
      <c r="F893" s="73">
        <f>SUM(F856:F892)</f>
        <v>374.82</v>
      </c>
      <c r="G893" s="73"/>
      <c r="H893" s="73">
        <f>SUM(H856:H892)</f>
        <v>601.10000000000014</v>
      </c>
      <c r="I893" s="73">
        <f t="shared" ref="I893:K893" si="66">SUM(I856:I892)</f>
        <v>0</v>
      </c>
      <c r="J893" s="73">
        <f t="shared" si="66"/>
        <v>0</v>
      </c>
      <c r="K893" s="73">
        <f t="shared" si="66"/>
        <v>0</v>
      </c>
      <c r="L893" s="157"/>
    </row>
    <row r="894" spans="1:12" ht="12" x14ac:dyDescent="0.2">
      <c r="A894" s="158" t="s">
        <v>1620</v>
      </c>
      <c r="B894" s="8" t="s">
        <v>1621</v>
      </c>
      <c r="C894" s="8" t="s">
        <v>1622</v>
      </c>
      <c r="D894" s="9" t="s">
        <v>1374</v>
      </c>
      <c r="E894" s="9" t="s">
        <v>1615</v>
      </c>
      <c r="F894" s="9" t="s">
        <v>1374</v>
      </c>
      <c r="G894" s="9"/>
      <c r="H894" s="383" t="s">
        <v>1913</v>
      </c>
      <c r="I894" s="139" t="s">
        <v>405</v>
      </c>
      <c r="J894" s="361" t="s">
        <v>406</v>
      </c>
      <c r="K894" s="67" t="s">
        <v>404</v>
      </c>
      <c r="L894" s="154" t="s">
        <v>1818</v>
      </c>
    </row>
    <row r="895" spans="1:12" ht="12" x14ac:dyDescent="0.2">
      <c r="A895" s="20" t="s">
        <v>1217</v>
      </c>
      <c r="B895" s="39" t="s">
        <v>413</v>
      </c>
      <c r="C895" s="168">
        <v>65.27</v>
      </c>
      <c r="D895" s="326"/>
      <c r="E895" s="17"/>
      <c r="F895" s="427">
        <v>65.27</v>
      </c>
      <c r="G895" s="17" t="s">
        <v>1912</v>
      </c>
      <c r="H895" s="15">
        <f t="shared" ref="H895:H921" si="67">C895</f>
        <v>65.27</v>
      </c>
      <c r="I895" s="356"/>
      <c r="J895" s="137"/>
      <c r="K895" s="168"/>
      <c r="L895" s="155" t="s">
        <v>1809</v>
      </c>
    </row>
    <row r="896" spans="1:12" ht="12" x14ac:dyDescent="0.2">
      <c r="A896" s="20" t="s">
        <v>1217</v>
      </c>
      <c r="B896" s="68" t="s">
        <v>1472</v>
      </c>
      <c r="C896" s="15">
        <v>35.29</v>
      </c>
      <c r="D896" s="326"/>
      <c r="E896" s="17"/>
      <c r="F896" s="15">
        <v>35.29</v>
      </c>
      <c r="G896" s="17" t="s">
        <v>1912</v>
      </c>
      <c r="H896" s="15">
        <f t="shared" si="67"/>
        <v>35.29</v>
      </c>
      <c r="I896" s="356"/>
      <c r="J896" s="137"/>
      <c r="K896" s="15"/>
      <c r="L896" s="155" t="s">
        <v>1811</v>
      </c>
    </row>
    <row r="897" spans="1:13" ht="12" x14ac:dyDescent="0.2">
      <c r="A897" s="20" t="s">
        <v>1217</v>
      </c>
      <c r="B897" s="68" t="s">
        <v>1633</v>
      </c>
      <c r="C897" s="15">
        <v>10.122591079332652</v>
      </c>
      <c r="D897" s="402"/>
      <c r="E897" s="15"/>
      <c r="F897" s="15">
        <v>10.122591079332652</v>
      </c>
      <c r="G897" s="17" t="s">
        <v>1912</v>
      </c>
      <c r="H897" s="15">
        <f t="shared" si="67"/>
        <v>10.122591079332652</v>
      </c>
      <c r="I897" s="356"/>
      <c r="J897" s="137"/>
      <c r="K897" s="15"/>
      <c r="L897" s="155" t="s">
        <v>1794</v>
      </c>
    </row>
    <row r="898" spans="1:13" ht="12" x14ac:dyDescent="0.2">
      <c r="A898" s="20" t="s">
        <v>1217</v>
      </c>
      <c r="B898" s="68" t="s">
        <v>1633</v>
      </c>
      <c r="C898" s="15">
        <v>8.9523493360572015</v>
      </c>
      <c r="D898" s="402"/>
      <c r="E898" s="15"/>
      <c r="F898" s="15">
        <v>8.9523493360572015</v>
      </c>
      <c r="G898" s="17" t="s">
        <v>1912</v>
      </c>
      <c r="H898" s="15">
        <f t="shared" si="67"/>
        <v>8.9523493360572015</v>
      </c>
      <c r="I898" s="356"/>
      <c r="J898" s="137"/>
      <c r="K898" s="15"/>
      <c r="L898" s="155" t="s">
        <v>1794</v>
      </c>
    </row>
    <row r="899" spans="1:13" ht="11.25" customHeight="1" x14ac:dyDescent="0.2">
      <c r="A899" s="20" t="s">
        <v>1217</v>
      </c>
      <c r="B899" s="68" t="s">
        <v>1697</v>
      </c>
      <c r="C899" s="15">
        <v>43.89</v>
      </c>
      <c r="D899" s="326"/>
      <c r="E899" s="17"/>
      <c r="F899" s="15">
        <v>43.89</v>
      </c>
      <c r="G899" s="17" t="s">
        <v>1912</v>
      </c>
      <c r="H899" s="15">
        <f t="shared" si="67"/>
        <v>43.89</v>
      </c>
      <c r="I899" s="356"/>
      <c r="J899" s="137"/>
      <c r="K899" s="15"/>
      <c r="L899" s="155" t="s">
        <v>1811</v>
      </c>
    </row>
    <row r="900" spans="1:13" ht="12" x14ac:dyDescent="0.2">
      <c r="A900" s="20" t="s">
        <v>1217</v>
      </c>
      <c r="B900" s="68" t="s">
        <v>1698</v>
      </c>
      <c r="C900" s="15">
        <v>35.299999999999997</v>
      </c>
      <c r="D900" s="326"/>
      <c r="E900" s="17"/>
      <c r="F900" s="15">
        <v>35.299999999999997</v>
      </c>
      <c r="G900" s="17" t="s">
        <v>1912</v>
      </c>
      <c r="H900" s="15">
        <f t="shared" si="67"/>
        <v>35.299999999999997</v>
      </c>
      <c r="I900" s="356"/>
      <c r="J900" s="137"/>
      <c r="K900" s="15"/>
      <c r="L900" s="155" t="s">
        <v>1811</v>
      </c>
    </row>
    <row r="901" spans="1:13" ht="12" x14ac:dyDescent="0.2">
      <c r="A901" s="20" t="s">
        <v>1217</v>
      </c>
      <c r="B901" s="68" t="s">
        <v>621</v>
      </c>
      <c r="C901" s="15">
        <v>8.9523493360572015</v>
      </c>
      <c r="D901" s="15"/>
      <c r="E901" s="137"/>
      <c r="F901" s="15">
        <v>8.9523493360572015</v>
      </c>
      <c r="G901" s="17" t="s">
        <v>1912</v>
      </c>
      <c r="H901" s="15">
        <f t="shared" si="67"/>
        <v>8.9523493360572015</v>
      </c>
      <c r="I901" s="356"/>
      <c r="J901" s="137"/>
      <c r="K901" s="15"/>
      <c r="L901" s="155" t="s">
        <v>1794</v>
      </c>
    </row>
    <row r="902" spans="1:13" ht="12" x14ac:dyDescent="0.2">
      <c r="A902" s="20" t="s">
        <v>1217</v>
      </c>
      <c r="B902" s="68" t="s">
        <v>622</v>
      </c>
      <c r="C902" s="15">
        <v>43.83</v>
      </c>
      <c r="D902" s="137"/>
      <c r="E902" s="137"/>
      <c r="F902" s="15">
        <v>43.83</v>
      </c>
      <c r="G902" s="17" t="s">
        <v>1912</v>
      </c>
      <c r="H902" s="15">
        <f t="shared" si="67"/>
        <v>43.83</v>
      </c>
      <c r="I902" s="356"/>
      <c r="J902" s="137"/>
      <c r="K902" s="15"/>
      <c r="L902" s="155" t="s">
        <v>1811</v>
      </c>
    </row>
    <row r="903" spans="1:13" ht="12" x14ac:dyDescent="0.2">
      <c r="A903" s="20" t="s">
        <v>1217</v>
      </c>
      <c r="B903" s="68" t="s">
        <v>623</v>
      </c>
      <c r="C903" s="15">
        <v>6.728890023833844</v>
      </c>
      <c r="D903" s="15"/>
      <c r="E903" s="137"/>
      <c r="F903" s="15">
        <v>6.728890023833844</v>
      </c>
      <c r="G903" s="17" t="s">
        <v>1912</v>
      </c>
      <c r="H903" s="15">
        <f t="shared" si="67"/>
        <v>6.728890023833844</v>
      </c>
      <c r="I903" s="356"/>
      <c r="J903" s="137"/>
      <c r="K903" s="15"/>
      <c r="L903" s="155" t="s">
        <v>1794</v>
      </c>
    </row>
    <row r="904" spans="1:13" ht="12" x14ac:dyDescent="0.2">
      <c r="A904" s="20" t="s">
        <v>1217</v>
      </c>
      <c r="B904" s="68" t="s">
        <v>1042</v>
      </c>
      <c r="C904" s="15">
        <v>21.06</v>
      </c>
      <c r="D904" s="326"/>
      <c r="E904" s="137"/>
      <c r="F904" s="15">
        <v>21.06</v>
      </c>
      <c r="G904" s="17" t="s">
        <v>1912</v>
      </c>
      <c r="H904" s="15">
        <f t="shared" si="67"/>
        <v>21.06</v>
      </c>
      <c r="I904" s="356"/>
      <c r="J904" s="137"/>
      <c r="K904" s="15"/>
      <c r="L904" s="155" t="s">
        <v>1786</v>
      </c>
    </row>
    <row r="905" spans="1:13" ht="12" x14ac:dyDescent="0.2">
      <c r="A905" s="20" t="s">
        <v>1217</v>
      </c>
      <c r="B905" s="68" t="s">
        <v>829</v>
      </c>
      <c r="C905" s="15">
        <v>21.977139938712973</v>
      </c>
      <c r="D905" s="326"/>
      <c r="E905" s="137"/>
      <c r="F905" s="15">
        <v>21.977139938712973</v>
      </c>
      <c r="G905" s="17" t="s">
        <v>1912</v>
      </c>
      <c r="H905" s="15">
        <f t="shared" si="67"/>
        <v>21.977139938712973</v>
      </c>
      <c r="I905" s="356"/>
      <c r="J905" s="137"/>
      <c r="K905" s="15"/>
      <c r="L905" s="155" t="s">
        <v>1809</v>
      </c>
    </row>
    <row r="906" spans="1:13" ht="12" x14ac:dyDescent="0.2">
      <c r="A906" s="20" t="s">
        <v>1217</v>
      </c>
      <c r="B906" s="68" t="s">
        <v>624</v>
      </c>
      <c r="C906" s="15">
        <v>6.6703779366700715</v>
      </c>
      <c r="D906" s="402"/>
      <c r="E906" s="15"/>
      <c r="F906" s="15">
        <v>6.6703779366700715</v>
      </c>
      <c r="G906" s="17" t="s">
        <v>1912</v>
      </c>
      <c r="H906" s="15">
        <f t="shared" si="67"/>
        <v>6.6703779366700715</v>
      </c>
      <c r="I906" s="356"/>
      <c r="J906" s="137"/>
      <c r="K906" s="15"/>
      <c r="L906" s="155" t="s">
        <v>1794</v>
      </c>
    </row>
    <row r="907" spans="1:13" ht="12" x14ac:dyDescent="0.2">
      <c r="A907" s="20" t="s">
        <v>1217</v>
      </c>
      <c r="B907" s="68" t="s">
        <v>159</v>
      </c>
      <c r="C907" s="15">
        <v>8.0980728634661219</v>
      </c>
      <c r="D907" s="326"/>
      <c r="E907" s="137"/>
      <c r="F907" s="15">
        <v>8.0980728634661219</v>
      </c>
      <c r="G907" s="17" t="s">
        <v>1912</v>
      </c>
      <c r="H907" s="15">
        <f t="shared" si="67"/>
        <v>8.0980728634661219</v>
      </c>
      <c r="I907" s="356"/>
      <c r="J907" s="137"/>
      <c r="K907" s="168"/>
      <c r="L907" s="155" t="s">
        <v>1786</v>
      </c>
    </row>
    <row r="908" spans="1:13" ht="12" x14ac:dyDescent="0.2">
      <c r="A908" s="20" t="s">
        <v>1217</v>
      </c>
      <c r="B908" s="68" t="s">
        <v>1043</v>
      </c>
      <c r="C908" s="15">
        <v>18.149999999999999</v>
      </c>
      <c r="D908" s="326"/>
      <c r="E908" s="137"/>
      <c r="F908" s="15">
        <v>18.149999999999999</v>
      </c>
      <c r="G908" s="17" t="s">
        <v>1912</v>
      </c>
      <c r="H908" s="15">
        <f t="shared" si="67"/>
        <v>18.149999999999999</v>
      </c>
      <c r="I908" s="356"/>
      <c r="J908" s="137"/>
      <c r="K908" s="168"/>
      <c r="L908" s="155" t="s">
        <v>1786</v>
      </c>
    </row>
    <row r="909" spans="1:13" ht="12" x14ac:dyDescent="0.2">
      <c r="A909" s="20" t="s">
        <v>1217</v>
      </c>
      <c r="B909" s="68" t="s">
        <v>1847</v>
      </c>
      <c r="C909" s="15">
        <v>11</v>
      </c>
      <c r="D909" s="326"/>
      <c r="E909" s="137"/>
      <c r="F909" s="15">
        <v>11</v>
      </c>
      <c r="G909" s="17" t="s">
        <v>1912</v>
      </c>
      <c r="H909" s="15">
        <f t="shared" si="67"/>
        <v>11</v>
      </c>
      <c r="I909" s="356"/>
      <c r="J909" s="137"/>
      <c r="K909" s="168"/>
      <c r="L909" s="155" t="s">
        <v>1793</v>
      </c>
      <c r="M909" s="322"/>
    </row>
    <row r="910" spans="1:13" ht="12" x14ac:dyDescent="0.2">
      <c r="A910" s="20" t="s">
        <v>1217</v>
      </c>
      <c r="B910" s="68" t="s">
        <v>167</v>
      </c>
      <c r="C910" s="15">
        <v>12</v>
      </c>
      <c r="D910" s="326"/>
      <c r="E910" s="137"/>
      <c r="F910" s="15">
        <v>12</v>
      </c>
      <c r="G910" s="17" t="s">
        <v>1912</v>
      </c>
      <c r="H910" s="15">
        <f t="shared" si="67"/>
        <v>12</v>
      </c>
      <c r="I910" s="356"/>
      <c r="J910" s="137"/>
      <c r="K910" s="168"/>
      <c r="L910" s="155" t="s">
        <v>1809</v>
      </c>
      <c r="M910" s="322"/>
    </row>
    <row r="911" spans="1:13" ht="12" x14ac:dyDescent="0.2">
      <c r="A911" s="20" t="s">
        <v>1217</v>
      </c>
      <c r="B911" s="68" t="s">
        <v>625</v>
      </c>
      <c r="C911" s="15">
        <v>9.17</v>
      </c>
      <c r="D911" s="402"/>
      <c r="E911" s="137"/>
      <c r="F911" s="15">
        <v>9.17</v>
      </c>
      <c r="G911" s="17" t="s">
        <v>1912</v>
      </c>
      <c r="H911" s="15">
        <f t="shared" si="67"/>
        <v>9.17</v>
      </c>
      <c r="I911" s="356"/>
      <c r="J911" s="137"/>
      <c r="K911" s="168"/>
      <c r="L911" s="155" t="s">
        <v>1799</v>
      </c>
      <c r="M911" s="284"/>
    </row>
    <row r="912" spans="1:13" ht="12" x14ac:dyDescent="0.2">
      <c r="A912" s="20" t="s">
        <v>1217</v>
      </c>
      <c r="B912" s="68" t="s">
        <v>331</v>
      </c>
      <c r="C912" s="15">
        <v>7.817214845080013</v>
      </c>
      <c r="D912" s="402"/>
      <c r="E912" s="137"/>
      <c r="F912" s="15">
        <v>7.817214845080013</v>
      </c>
      <c r="G912" s="17" t="s">
        <v>1912</v>
      </c>
      <c r="H912" s="15">
        <f t="shared" si="67"/>
        <v>7.817214845080013</v>
      </c>
      <c r="I912" s="356"/>
      <c r="J912" s="137"/>
      <c r="K912" s="15"/>
      <c r="L912" s="155" t="s">
        <v>1811</v>
      </c>
    </row>
    <row r="913" spans="1:12" ht="12" x14ac:dyDescent="0.2">
      <c r="A913" s="20" t="s">
        <v>1217</v>
      </c>
      <c r="B913" s="68" t="s">
        <v>626</v>
      </c>
      <c r="C913" s="15">
        <v>9.2799999999999994</v>
      </c>
      <c r="D913" s="402"/>
      <c r="E913" s="137"/>
      <c r="F913" s="15">
        <v>9.2799999999999994</v>
      </c>
      <c r="G913" s="17" t="s">
        <v>1912</v>
      </c>
      <c r="H913" s="15">
        <f t="shared" si="67"/>
        <v>9.2799999999999994</v>
      </c>
      <c r="I913" s="356"/>
      <c r="J913" s="137"/>
      <c r="K913" s="15"/>
      <c r="L913" s="155" t="s">
        <v>1811</v>
      </c>
    </row>
    <row r="914" spans="1:12" ht="12" x14ac:dyDescent="0.2">
      <c r="A914" s="20" t="s">
        <v>1217</v>
      </c>
      <c r="B914" s="39" t="s">
        <v>1629</v>
      </c>
      <c r="C914" s="15">
        <v>2.21</v>
      </c>
      <c r="D914" s="402"/>
      <c r="E914" s="137"/>
      <c r="F914" s="15">
        <v>2.21</v>
      </c>
      <c r="G914" s="17" t="s">
        <v>1912</v>
      </c>
      <c r="H914" s="15">
        <f t="shared" si="67"/>
        <v>2.21</v>
      </c>
      <c r="I914" s="356"/>
      <c r="J914" s="137"/>
      <c r="K914" s="15"/>
      <c r="L914" s="155" t="s">
        <v>1794</v>
      </c>
    </row>
    <row r="915" spans="1:12" ht="12" x14ac:dyDescent="0.2">
      <c r="A915" s="20" t="s">
        <v>1217</v>
      </c>
      <c r="B915" s="68" t="s">
        <v>1644</v>
      </c>
      <c r="C915" s="15">
        <v>6.0852570650323461</v>
      </c>
      <c r="D915" s="402"/>
      <c r="E915" s="15"/>
      <c r="F915" s="15">
        <v>6.0852570650323461</v>
      </c>
      <c r="G915" s="17" t="s">
        <v>1912</v>
      </c>
      <c r="H915" s="15">
        <f t="shared" si="67"/>
        <v>6.0852570650323461</v>
      </c>
      <c r="I915" s="356"/>
      <c r="J915" s="137"/>
      <c r="K915" s="15"/>
      <c r="L915" s="155" t="s">
        <v>1794</v>
      </c>
    </row>
    <row r="916" spans="1:12" ht="12" x14ac:dyDescent="0.2">
      <c r="A916" s="20" t="s">
        <v>1217</v>
      </c>
      <c r="B916" s="68" t="s">
        <v>1633</v>
      </c>
      <c r="C916" s="15">
        <v>3.066033367381682</v>
      </c>
      <c r="D916" s="402"/>
      <c r="E916" s="15"/>
      <c r="F916" s="15">
        <v>3.066033367381682</v>
      </c>
      <c r="G916" s="17" t="s">
        <v>1912</v>
      </c>
      <c r="H916" s="15">
        <f t="shared" si="67"/>
        <v>3.066033367381682</v>
      </c>
      <c r="I916" s="356"/>
      <c r="J916" s="137"/>
      <c r="K916" s="15"/>
      <c r="L916" s="155" t="s">
        <v>1794</v>
      </c>
    </row>
    <row r="917" spans="1:12" ht="12" x14ac:dyDescent="0.2">
      <c r="A917" s="20" t="s">
        <v>1217</v>
      </c>
      <c r="B917" s="68" t="s">
        <v>1633</v>
      </c>
      <c r="C917" s="15">
        <v>2.3872931562819204</v>
      </c>
      <c r="D917" s="402"/>
      <c r="E917" s="15"/>
      <c r="F917" s="15">
        <v>2.3872931562819204</v>
      </c>
      <c r="G917" s="17" t="s">
        <v>1912</v>
      </c>
      <c r="H917" s="15">
        <f t="shared" si="67"/>
        <v>2.3872931562819204</v>
      </c>
      <c r="I917" s="356"/>
      <c r="J917" s="137"/>
      <c r="K917" s="15"/>
      <c r="L917" s="155" t="s">
        <v>1794</v>
      </c>
    </row>
    <row r="918" spans="1:12" ht="12" x14ac:dyDescent="0.2">
      <c r="A918" s="20" t="s">
        <v>1217</v>
      </c>
      <c r="B918" s="68" t="s">
        <v>1699</v>
      </c>
      <c r="C918" s="15">
        <v>17.440000000000001</v>
      </c>
      <c r="D918" s="326"/>
      <c r="E918" s="137"/>
      <c r="F918" s="15">
        <v>17.440000000000001</v>
      </c>
      <c r="G918" s="17" t="s">
        <v>1912</v>
      </c>
      <c r="H918" s="15">
        <f t="shared" si="67"/>
        <v>17.440000000000001</v>
      </c>
      <c r="I918" s="356"/>
      <c r="J918" s="137"/>
      <c r="K918" s="15"/>
      <c r="L918" s="155" t="s">
        <v>1811</v>
      </c>
    </row>
    <row r="919" spans="1:12" ht="12" x14ac:dyDescent="0.2">
      <c r="A919" s="20" t="s">
        <v>1217</v>
      </c>
      <c r="B919" s="68" t="s">
        <v>1700</v>
      </c>
      <c r="C919" s="15">
        <v>17.43</v>
      </c>
      <c r="D919" s="326"/>
      <c r="E919" s="137"/>
      <c r="F919" s="15">
        <v>17.43</v>
      </c>
      <c r="G919" s="17" t="s">
        <v>1912</v>
      </c>
      <c r="H919" s="15">
        <f t="shared" si="67"/>
        <v>17.43</v>
      </c>
      <c r="I919" s="356"/>
      <c r="J919" s="137"/>
      <c r="K919" s="15"/>
      <c r="L919" s="155" t="s">
        <v>1811</v>
      </c>
    </row>
    <row r="920" spans="1:12" ht="12" x14ac:dyDescent="0.2">
      <c r="A920" s="20" t="s">
        <v>1217</v>
      </c>
      <c r="B920" s="68" t="s">
        <v>1701</v>
      </c>
      <c r="C920" s="15">
        <v>17.18</v>
      </c>
      <c r="D920" s="326"/>
      <c r="E920" s="137"/>
      <c r="F920" s="15">
        <v>17.18</v>
      </c>
      <c r="G920" s="17" t="s">
        <v>1912</v>
      </c>
      <c r="H920" s="15">
        <f t="shared" si="67"/>
        <v>17.18</v>
      </c>
      <c r="I920" s="356"/>
      <c r="J920" s="137"/>
      <c r="K920" s="15"/>
      <c r="L920" s="155" t="s">
        <v>1811</v>
      </c>
    </row>
    <row r="921" spans="1:12" ht="12" x14ac:dyDescent="0.2">
      <c r="A921" s="20" t="s">
        <v>1217</v>
      </c>
      <c r="B921" s="68" t="s">
        <v>1646</v>
      </c>
      <c r="C921" s="15">
        <v>2.34</v>
      </c>
      <c r="D921" s="326"/>
      <c r="E921" s="137"/>
      <c r="F921" s="15">
        <v>2.34</v>
      </c>
      <c r="G921" s="17" t="s">
        <v>1912</v>
      </c>
      <c r="H921" s="15">
        <f t="shared" si="67"/>
        <v>2.34</v>
      </c>
      <c r="I921" s="356"/>
      <c r="J921" s="137"/>
      <c r="K921" s="168"/>
      <c r="L921" s="155" t="s">
        <v>1793</v>
      </c>
    </row>
    <row r="922" spans="1:12" s="282" customFormat="1" ht="12" x14ac:dyDescent="0.2">
      <c r="A922" s="71" t="s">
        <v>140</v>
      </c>
      <c r="B922" s="72"/>
      <c r="C922" s="73">
        <f>SUM(C895:C921)</f>
        <v>451.69756894790606</v>
      </c>
      <c r="D922" s="401">
        <f>SUM(D895:D921)</f>
        <v>0</v>
      </c>
      <c r="E922" s="401">
        <f t="shared" ref="E922:F922" si="68">SUM(E895:E921)</f>
        <v>0</v>
      </c>
      <c r="F922" s="401">
        <f t="shared" si="68"/>
        <v>451.69756894790606</v>
      </c>
      <c r="G922" s="73"/>
      <c r="H922" s="73">
        <f>SUM(H895:H921)</f>
        <v>451.69756894790606</v>
      </c>
      <c r="I922" s="73">
        <f t="shared" ref="I922:K922" si="69">SUM(I895:I921)</f>
        <v>0</v>
      </c>
      <c r="J922" s="73">
        <f t="shared" si="69"/>
        <v>0</v>
      </c>
      <c r="K922" s="73">
        <f t="shared" si="69"/>
        <v>0</v>
      </c>
      <c r="L922" s="157"/>
    </row>
    <row r="923" spans="1:12" ht="12" x14ac:dyDescent="0.2">
      <c r="A923" s="158" t="s">
        <v>1620</v>
      </c>
      <c r="B923" s="8" t="s">
        <v>1621</v>
      </c>
      <c r="C923" s="8" t="s">
        <v>1622</v>
      </c>
      <c r="D923" s="9" t="s">
        <v>1374</v>
      </c>
      <c r="E923" s="9" t="s">
        <v>1615</v>
      </c>
      <c r="F923" s="9" t="s">
        <v>1374</v>
      </c>
      <c r="G923" s="9"/>
      <c r="H923" s="383" t="s">
        <v>1913</v>
      </c>
      <c r="I923" s="139" t="s">
        <v>405</v>
      </c>
      <c r="J923" s="361" t="s">
        <v>406</v>
      </c>
      <c r="K923" s="67" t="s">
        <v>404</v>
      </c>
      <c r="L923" s="154" t="s">
        <v>1818</v>
      </c>
    </row>
    <row r="924" spans="1:12" ht="12" x14ac:dyDescent="0.2">
      <c r="A924" s="70" t="s">
        <v>1215</v>
      </c>
      <c r="B924" s="39" t="s">
        <v>413</v>
      </c>
      <c r="C924" s="168">
        <v>92.35</v>
      </c>
      <c r="D924" s="326"/>
      <c r="E924" s="427">
        <v>92.35</v>
      </c>
      <c r="F924" s="137"/>
      <c r="G924" s="17" t="s">
        <v>1912</v>
      </c>
      <c r="H924" s="168"/>
      <c r="I924" s="69">
        <f>C924</f>
        <v>92.35</v>
      </c>
      <c r="J924" s="137"/>
      <c r="K924" s="168">
        <f>C924</f>
        <v>92.35</v>
      </c>
      <c r="L924" s="155" t="s">
        <v>1809</v>
      </c>
    </row>
    <row r="925" spans="1:12" ht="12" x14ac:dyDescent="0.2">
      <c r="A925" s="70" t="s">
        <v>1215</v>
      </c>
      <c r="B925" s="39" t="s">
        <v>1448</v>
      </c>
      <c r="C925" s="168">
        <v>22.74</v>
      </c>
      <c r="D925" s="326"/>
      <c r="E925" s="427">
        <v>22.74</v>
      </c>
      <c r="F925" s="137"/>
      <c r="G925" s="17" t="s">
        <v>1912</v>
      </c>
      <c r="H925" s="168"/>
      <c r="I925" s="69">
        <f t="shared" ref="I925:I948" si="70">C925</f>
        <v>22.74</v>
      </c>
      <c r="J925" s="137"/>
      <c r="K925" s="168">
        <f>C925</f>
        <v>22.74</v>
      </c>
      <c r="L925" s="155" t="s">
        <v>1809</v>
      </c>
    </row>
    <row r="926" spans="1:12" ht="12" x14ac:dyDescent="0.2">
      <c r="A926" s="70" t="s">
        <v>1215</v>
      </c>
      <c r="B926" s="39" t="s">
        <v>1263</v>
      </c>
      <c r="C926" s="17">
        <v>10.199999999999999</v>
      </c>
      <c r="D926" s="400"/>
      <c r="F926" s="17">
        <v>10.199999999999999</v>
      </c>
      <c r="G926" s="17" t="s">
        <v>1912</v>
      </c>
      <c r="H926" s="168"/>
      <c r="I926" s="69">
        <f t="shared" si="70"/>
        <v>10.199999999999999</v>
      </c>
      <c r="J926" s="137"/>
      <c r="K926" s="144"/>
      <c r="L926" s="155" t="s">
        <v>1786</v>
      </c>
    </row>
    <row r="927" spans="1:12" ht="12" x14ac:dyDescent="0.2">
      <c r="A927" s="70" t="s">
        <v>1215</v>
      </c>
      <c r="B927" s="39" t="s">
        <v>1633</v>
      </c>
      <c r="C927" s="17">
        <v>3.04</v>
      </c>
      <c r="D927" s="399"/>
      <c r="E927" s="17">
        <v>3.04</v>
      </c>
      <c r="F927" s="137"/>
      <c r="G927" s="17" t="s">
        <v>1912</v>
      </c>
      <c r="H927" s="168"/>
      <c r="I927" s="69">
        <f t="shared" si="70"/>
        <v>3.04</v>
      </c>
      <c r="J927" s="137"/>
      <c r="K927" s="17">
        <f>C927</f>
        <v>3.04</v>
      </c>
      <c r="L927" s="155" t="s">
        <v>1794</v>
      </c>
    </row>
    <row r="928" spans="1:12" ht="12" x14ac:dyDescent="0.2">
      <c r="A928" s="70" t="s">
        <v>1215</v>
      </c>
      <c r="B928" s="39" t="s">
        <v>1633</v>
      </c>
      <c r="C928" s="17">
        <v>4.32</v>
      </c>
      <c r="D928" s="399"/>
      <c r="E928" s="17">
        <v>4.32</v>
      </c>
      <c r="F928" s="137"/>
      <c r="G928" s="17" t="s">
        <v>1912</v>
      </c>
      <c r="H928" s="168"/>
      <c r="I928" s="69">
        <f t="shared" si="70"/>
        <v>4.32</v>
      </c>
      <c r="J928" s="137"/>
      <c r="K928" s="17">
        <f t="shared" ref="K928:K936" si="71">C928</f>
        <v>4.32</v>
      </c>
      <c r="L928" s="155" t="s">
        <v>1794</v>
      </c>
    </row>
    <row r="929" spans="1:12" ht="12" x14ac:dyDescent="0.2">
      <c r="A929" s="70" t="s">
        <v>1215</v>
      </c>
      <c r="B929" s="39" t="s">
        <v>152</v>
      </c>
      <c r="C929" s="17">
        <v>44.38</v>
      </c>
      <c r="D929" s="400"/>
      <c r="E929" s="17">
        <v>44.38</v>
      </c>
      <c r="F929" s="137"/>
      <c r="G929" s="17" t="s">
        <v>1912</v>
      </c>
      <c r="H929" s="168"/>
      <c r="I929" s="69">
        <f t="shared" si="70"/>
        <v>44.38</v>
      </c>
      <c r="J929" s="137"/>
      <c r="K929" s="17">
        <f t="shared" si="71"/>
        <v>44.38</v>
      </c>
      <c r="L929" s="155" t="s">
        <v>1811</v>
      </c>
    </row>
    <row r="930" spans="1:12" ht="12" x14ac:dyDescent="0.2">
      <c r="A930" s="70" t="s">
        <v>1215</v>
      </c>
      <c r="B930" s="39" t="s">
        <v>1633</v>
      </c>
      <c r="C930" s="17">
        <v>3.04</v>
      </c>
      <c r="D930" s="399"/>
      <c r="E930" s="17">
        <v>3.04</v>
      </c>
      <c r="F930" s="137"/>
      <c r="G930" s="17" t="s">
        <v>1912</v>
      </c>
      <c r="H930" s="168"/>
      <c r="I930" s="69">
        <f t="shared" si="70"/>
        <v>3.04</v>
      </c>
      <c r="J930" s="137"/>
      <c r="K930" s="17">
        <f t="shared" si="71"/>
        <v>3.04</v>
      </c>
      <c r="L930" s="155" t="s">
        <v>1794</v>
      </c>
    </row>
    <row r="931" spans="1:12" ht="12" x14ac:dyDescent="0.2">
      <c r="A931" s="70" t="s">
        <v>1215</v>
      </c>
      <c r="B931" s="39" t="s">
        <v>153</v>
      </c>
      <c r="C931" s="17">
        <v>44.5</v>
      </c>
      <c r="D931" s="400"/>
      <c r="E931" s="17">
        <v>44.5</v>
      </c>
      <c r="F931" s="137"/>
      <c r="G931" s="17" t="s">
        <v>1912</v>
      </c>
      <c r="H931" s="168"/>
      <c r="I931" s="69">
        <f t="shared" si="70"/>
        <v>44.5</v>
      </c>
      <c r="J931" s="137"/>
      <c r="K931" s="17">
        <f t="shared" si="71"/>
        <v>44.5</v>
      </c>
      <c r="L931" s="155" t="s">
        <v>1811</v>
      </c>
    </row>
    <row r="932" spans="1:12" ht="12" x14ac:dyDescent="0.2">
      <c r="A932" s="70" t="s">
        <v>1215</v>
      </c>
      <c r="B932" s="39" t="s">
        <v>154</v>
      </c>
      <c r="C932" s="17">
        <v>44.38</v>
      </c>
      <c r="D932" s="400"/>
      <c r="E932" s="17">
        <v>44.38</v>
      </c>
      <c r="F932" s="137"/>
      <c r="G932" s="17" t="s">
        <v>1912</v>
      </c>
      <c r="H932" s="168"/>
      <c r="I932" s="69">
        <f t="shared" si="70"/>
        <v>44.38</v>
      </c>
      <c r="J932" s="137"/>
      <c r="K932" s="17">
        <f t="shared" si="71"/>
        <v>44.38</v>
      </c>
      <c r="L932" s="155" t="s">
        <v>1811</v>
      </c>
    </row>
    <row r="933" spans="1:12" ht="12" x14ac:dyDescent="0.2">
      <c r="A933" s="70" t="s">
        <v>1215</v>
      </c>
      <c r="B933" s="39" t="s">
        <v>1633</v>
      </c>
      <c r="C933" s="17">
        <v>4.3</v>
      </c>
      <c r="D933" s="399"/>
      <c r="E933" s="17">
        <v>4.3</v>
      </c>
      <c r="F933" s="137"/>
      <c r="G933" s="17" t="s">
        <v>1912</v>
      </c>
      <c r="H933" s="168"/>
      <c r="I933" s="69">
        <f t="shared" si="70"/>
        <v>4.3</v>
      </c>
      <c r="J933" s="137"/>
      <c r="K933" s="17">
        <f t="shared" si="71"/>
        <v>4.3</v>
      </c>
      <c r="L933" s="155" t="s">
        <v>1794</v>
      </c>
    </row>
    <row r="934" spans="1:12" ht="12" x14ac:dyDescent="0.2">
      <c r="A934" s="70" t="s">
        <v>1215</v>
      </c>
      <c r="B934" s="39" t="s">
        <v>1431</v>
      </c>
      <c r="C934" s="17">
        <v>44.43</v>
      </c>
      <c r="D934" s="400"/>
      <c r="E934" s="17">
        <v>44.43</v>
      </c>
      <c r="F934" s="137"/>
      <c r="G934" s="17" t="s">
        <v>1912</v>
      </c>
      <c r="H934" s="168"/>
      <c r="I934" s="69">
        <f t="shared" si="70"/>
        <v>44.43</v>
      </c>
      <c r="J934" s="137"/>
      <c r="K934" s="17">
        <f t="shared" si="71"/>
        <v>44.43</v>
      </c>
      <c r="L934" s="155" t="s">
        <v>1811</v>
      </c>
    </row>
    <row r="935" spans="1:12" ht="12" x14ac:dyDescent="0.2">
      <c r="A935" s="70" t="s">
        <v>1215</v>
      </c>
      <c r="B935" s="39" t="s">
        <v>1633</v>
      </c>
      <c r="C935" s="17">
        <v>4.32</v>
      </c>
      <c r="D935" s="399"/>
      <c r="E935" s="17">
        <v>4.32</v>
      </c>
      <c r="F935" s="137"/>
      <c r="G935" s="17" t="s">
        <v>1912</v>
      </c>
      <c r="H935" s="168"/>
      <c r="I935" s="69">
        <f t="shared" si="70"/>
        <v>4.32</v>
      </c>
      <c r="J935" s="137"/>
      <c r="K935" s="17">
        <f t="shared" si="71"/>
        <v>4.32</v>
      </c>
      <c r="L935" s="155" t="s">
        <v>1794</v>
      </c>
    </row>
    <row r="936" spans="1:12" ht="12" x14ac:dyDescent="0.2">
      <c r="A936" s="70" t="s">
        <v>1215</v>
      </c>
      <c r="B936" s="39" t="s">
        <v>1103</v>
      </c>
      <c r="C936" s="17">
        <v>4.46</v>
      </c>
      <c r="D936" s="399"/>
      <c r="E936" s="17">
        <v>4.46</v>
      </c>
      <c r="F936" s="137"/>
      <c r="G936" s="17" t="s">
        <v>1912</v>
      </c>
      <c r="H936" s="168"/>
      <c r="I936" s="69">
        <f t="shared" si="70"/>
        <v>4.46</v>
      </c>
      <c r="J936" s="137"/>
      <c r="K936" s="17">
        <f t="shared" si="71"/>
        <v>4.46</v>
      </c>
      <c r="L936" s="155" t="s">
        <v>1794</v>
      </c>
    </row>
    <row r="937" spans="1:12" ht="12" x14ac:dyDescent="0.2">
      <c r="A937" s="70" t="s">
        <v>1215</v>
      </c>
      <c r="B937" s="39" t="s">
        <v>1364</v>
      </c>
      <c r="C937" s="17">
        <v>25.88</v>
      </c>
      <c r="D937" s="400"/>
      <c r="E937" s="17">
        <v>25.88</v>
      </c>
      <c r="F937" s="137"/>
      <c r="G937" s="17" t="s">
        <v>1912</v>
      </c>
      <c r="H937" s="168"/>
      <c r="I937" s="69">
        <f t="shared" si="70"/>
        <v>25.88</v>
      </c>
      <c r="J937" s="137"/>
      <c r="K937" s="144"/>
      <c r="L937" s="155" t="s">
        <v>1786</v>
      </c>
    </row>
    <row r="938" spans="1:12" ht="12" x14ac:dyDescent="0.2">
      <c r="A938" s="70" t="s">
        <v>1215</v>
      </c>
      <c r="B938" s="39" t="s">
        <v>1432</v>
      </c>
      <c r="C938" s="17">
        <v>8.56</v>
      </c>
      <c r="D938" s="400"/>
      <c r="E938" s="17">
        <v>8.56</v>
      </c>
      <c r="F938" s="137"/>
      <c r="G938" s="17" t="s">
        <v>1912</v>
      </c>
      <c r="H938" s="168"/>
      <c r="I938" s="69">
        <f t="shared" si="70"/>
        <v>8.56</v>
      </c>
      <c r="J938" s="137"/>
      <c r="K938" s="17">
        <f t="shared" ref="K938:K946" si="72">C938</f>
        <v>8.56</v>
      </c>
      <c r="L938" s="155" t="s">
        <v>1811</v>
      </c>
    </row>
    <row r="939" spans="1:12" ht="12" x14ac:dyDescent="0.2">
      <c r="A939" s="70" t="s">
        <v>1215</v>
      </c>
      <c r="B939" s="39" t="s">
        <v>1433</v>
      </c>
      <c r="C939" s="17">
        <v>6.59</v>
      </c>
      <c r="D939" s="400"/>
      <c r="E939" s="17">
        <v>6.59</v>
      </c>
      <c r="F939" s="137"/>
      <c r="G939" s="17" t="s">
        <v>1912</v>
      </c>
      <c r="H939" s="168"/>
      <c r="I939" s="69">
        <f t="shared" si="70"/>
        <v>6.59</v>
      </c>
      <c r="J939" s="137"/>
      <c r="K939" s="17">
        <f t="shared" si="72"/>
        <v>6.59</v>
      </c>
      <c r="L939" s="155" t="s">
        <v>1811</v>
      </c>
    </row>
    <row r="940" spans="1:12" ht="12" x14ac:dyDescent="0.2">
      <c r="A940" s="70" t="s">
        <v>1215</v>
      </c>
      <c r="B940" s="39" t="s">
        <v>1343</v>
      </c>
      <c r="C940" s="17">
        <v>18.309999999999999</v>
      </c>
      <c r="D940" s="399"/>
      <c r="E940" s="17">
        <v>18.309999999999999</v>
      </c>
      <c r="F940" s="137"/>
      <c r="G940" s="17" t="s">
        <v>1912</v>
      </c>
      <c r="H940" s="168"/>
      <c r="I940" s="69">
        <f t="shared" si="70"/>
        <v>18.309999999999999</v>
      </c>
      <c r="J940" s="137"/>
      <c r="K940" s="17">
        <f t="shared" si="72"/>
        <v>18.309999999999999</v>
      </c>
      <c r="L940" s="155" t="s">
        <v>1793</v>
      </c>
    </row>
    <row r="941" spans="1:12" ht="12" x14ac:dyDescent="0.2">
      <c r="A941" s="70" t="s">
        <v>1215</v>
      </c>
      <c r="B941" s="39" t="s">
        <v>260</v>
      </c>
      <c r="C941" s="17">
        <v>5.38</v>
      </c>
      <c r="D941" s="400"/>
      <c r="E941" s="17">
        <v>5.38</v>
      </c>
      <c r="F941" s="137"/>
      <c r="G941" s="17" t="s">
        <v>1912</v>
      </c>
      <c r="H941" s="168"/>
      <c r="I941" s="69">
        <f t="shared" si="70"/>
        <v>5.38</v>
      </c>
      <c r="J941" s="137"/>
      <c r="K941" s="17">
        <f t="shared" si="72"/>
        <v>5.38</v>
      </c>
      <c r="L941" s="155" t="s">
        <v>1794</v>
      </c>
    </row>
    <row r="942" spans="1:12" ht="12" x14ac:dyDescent="0.2">
      <c r="A942" s="70" t="s">
        <v>1215</v>
      </c>
      <c r="B942" s="39" t="s">
        <v>1644</v>
      </c>
      <c r="C942" s="17">
        <v>4.32</v>
      </c>
      <c r="D942" s="399"/>
      <c r="E942" s="17">
        <v>4.32</v>
      </c>
      <c r="F942" s="137"/>
      <c r="G942" s="17" t="s">
        <v>1912</v>
      </c>
      <c r="H942" s="168"/>
      <c r="I942" s="69">
        <f t="shared" si="70"/>
        <v>4.32</v>
      </c>
      <c r="J942" s="137"/>
      <c r="K942" s="17">
        <f t="shared" si="72"/>
        <v>4.32</v>
      </c>
      <c r="L942" s="155" t="s">
        <v>1794</v>
      </c>
    </row>
    <row r="943" spans="1:12" ht="12" x14ac:dyDescent="0.2">
      <c r="A943" s="70" t="s">
        <v>1215</v>
      </c>
      <c r="B943" s="39" t="s">
        <v>1644</v>
      </c>
      <c r="C943" s="17">
        <v>4.32</v>
      </c>
      <c r="D943" s="399"/>
      <c r="E943" s="17">
        <v>4.32</v>
      </c>
      <c r="F943" s="137"/>
      <c r="G943" s="17" t="s">
        <v>1912</v>
      </c>
      <c r="H943" s="168"/>
      <c r="I943" s="69">
        <f t="shared" si="70"/>
        <v>4.32</v>
      </c>
      <c r="J943" s="137"/>
      <c r="K943" s="17">
        <f t="shared" si="72"/>
        <v>4.32</v>
      </c>
      <c r="L943" s="155" t="s">
        <v>1794</v>
      </c>
    </row>
    <row r="944" spans="1:12" ht="12" x14ac:dyDescent="0.2">
      <c r="A944" s="70" t="s">
        <v>1215</v>
      </c>
      <c r="B944" s="39" t="s">
        <v>1634</v>
      </c>
      <c r="C944" s="17">
        <v>8.1199999999999992</v>
      </c>
      <c r="D944" s="399">
        <f>(C944)</f>
        <v>8.1199999999999992</v>
      </c>
      <c r="E944" s="17"/>
      <c r="F944" s="137"/>
      <c r="G944" s="17" t="s">
        <v>1912</v>
      </c>
      <c r="H944" s="168"/>
      <c r="I944" s="69">
        <f t="shared" si="70"/>
        <v>8.1199999999999992</v>
      </c>
      <c r="J944" s="137"/>
      <c r="K944" s="17">
        <f t="shared" si="72"/>
        <v>8.1199999999999992</v>
      </c>
      <c r="L944" s="155" t="s">
        <v>1794</v>
      </c>
    </row>
    <row r="945" spans="1:13" ht="12" x14ac:dyDescent="0.2">
      <c r="A945" s="70" t="s">
        <v>1215</v>
      </c>
      <c r="B945" s="39" t="s">
        <v>1629</v>
      </c>
      <c r="C945" s="17">
        <v>2.4500000000000002</v>
      </c>
      <c r="D945" s="407"/>
      <c r="E945" s="17"/>
      <c r="F945" s="411">
        <f>(C945)</f>
        <v>2.4500000000000002</v>
      </c>
      <c r="G945" s="17" t="s">
        <v>1912</v>
      </c>
      <c r="H945" s="168"/>
      <c r="I945" s="69">
        <f t="shared" si="70"/>
        <v>2.4500000000000002</v>
      </c>
      <c r="J945" s="137"/>
      <c r="K945" s="17">
        <f t="shared" si="72"/>
        <v>2.4500000000000002</v>
      </c>
      <c r="L945" s="155" t="s">
        <v>1794</v>
      </c>
    </row>
    <row r="946" spans="1:13" ht="12" x14ac:dyDescent="0.2">
      <c r="A946" s="70" t="s">
        <v>1215</v>
      </c>
      <c r="B946" s="39" t="s">
        <v>331</v>
      </c>
      <c r="C946" s="17">
        <v>8.51</v>
      </c>
      <c r="D946" s="137"/>
      <c r="E946" s="17">
        <v>8.51</v>
      </c>
      <c r="F946" s="399"/>
      <c r="G946" s="17" t="s">
        <v>1912</v>
      </c>
      <c r="H946" s="168"/>
      <c r="I946" s="69">
        <f t="shared" si="70"/>
        <v>8.51</v>
      </c>
      <c r="J946" s="137"/>
      <c r="K946" s="17">
        <f t="shared" si="72"/>
        <v>8.51</v>
      </c>
      <c r="L946" s="155" t="s">
        <v>1811</v>
      </c>
    </row>
    <row r="947" spans="1:13" ht="12" x14ac:dyDescent="0.2">
      <c r="A947" s="70" t="s">
        <v>1215</v>
      </c>
      <c r="B947" s="68" t="s">
        <v>1703</v>
      </c>
      <c r="C947" s="17">
        <v>11.84</v>
      </c>
      <c r="D947" s="137"/>
      <c r="E947" s="17">
        <v>11.84</v>
      </c>
      <c r="F947" s="410"/>
      <c r="G947" s="17" t="s">
        <v>1912</v>
      </c>
      <c r="H947" s="168"/>
      <c r="I947" s="69">
        <f t="shared" si="70"/>
        <v>11.84</v>
      </c>
      <c r="J947" s="137"/>
      <c r="K947" s="144"/>
      <c r="L947" s="155" t="s">
        <v>1811</v>
      </c>
    </row>
    <row r="948" spans="1:13" ht="12" x14ac:dyDescent="0.2">
      <c r="A948" s="70" t="s">
        <v>1215</v>
      </c>
      <c r="B948" s="39" t="s">
        <v>164</v>
      </c>
      <c r="C948" s="17">
        <v>18.46</v>
      </c>
      <c r="D948" s="17">
        <v>18.46</v>
      </c>
      <c r="E948" s="17"/>
      <c r="F948" s="144"/>
      <c r="G948" s="17" t="s">
        <v>1912</v>
      </c>
      <c r="H948" s="168"/>
      <c r="I948" s="69">
        <f t="shared" si="70"/>
        <v>18.46</v>
      </c>
      <c r="J948" s="137"/>
      <c r="K948" s="17">
        <f>C948</f>
        <v>18.46</v>
      </c>
      <c r="L948" s="155" t="s">
        <v>1811</v>
      </c>
      <c r="M948" s="284"/>
    </row>
    <row r="949" spans="1:13" s="282" customFormat="1" ht="12" x14ac:dyDescent="0.2">
      <c r="A949" s="71" t="s">
        <v>140</v>
      </c>
      <c r="B949" s="72"/>
      <c r="C949" s="73">
        <f>SUM(C924:C948)</f>
        <v>449.19999999999987</v>
      </c>
      <c r="D949" s="73">
        <f>SUM(D924:D948)</f>
        <v>26.58</v>
      </c>
      <c r="E949" s="73">
        <f>SUM(E924:E948)</f>
        <v>409.96999999999991</v>
      </c>
      <c r="F949" s="73">
        <f t="shared" ref="F949" si="73">SUM(F924:F948)</f>
        <v>12.649999999999999</v>
      </c>
      <c r="G949" s="73"/>
      <c r="H949" s="73">
        <f t="shared" ref="H949:I949" si="74">SUM(H924:H948)</f>
        <v>0</v>
      </c>
      <c r="I949" s="73">
        <f t="shared" si="74"/>
        <v>449.19999999999987</v>
      </c>
      <c r="J949" s="73">
        <f>SUM(J924:J948)</f>
        <v>0</v>
      </c>
      <c r="K949" s="73">
        <f>SUM(K924:K948)</f>
        <v>401.27999999999992</v>
      </c>
      <c r="L949" s="157"/>
    </row>
    <row r="950" spans="1:13" ht="12" x14ac:dyDescent="0.2">
      <c r="A950" s="158" t="s">
        <v>1620</v>
      </c>
      <c r="B950" s="8" t="s">
        <v>1621</v>
      </c>
      <c r="C950" s="8" t="s">
        <v>1622</v>
      </c>
      <c r="D950" s="9" t="s">
        <v>655</v>
      </c>
      <c r="E950" s="9" t="s">
        <v>1615</v>
      </c>
      <c r="F950" s="9" t="s">
        <v>1374</v>
      </c>
      <c r="G950" s="9"/>
      <c r="H950" s="383" t="s">
        <v>1913</v>
      </c>
      <c r="I950" s="139" t="s">
        <v>405</v>
      </c>
      <c r="J950" s="361" t="s">
        <v>406</v>
      </c>
      <c r="K950" s="67" t="s">
        <v>404</v>
      </c>
      <c r="L950" s="154" t="s">
        <v>1818</v>
      </c>
      <c r="M950" s="284"/>
    </row>
    <row r="951" spans="1:13" ht="12" x14ac:dyDescent="0.2">
      <c r="A951" s="20" t="s">
        <v>1214</v>
      </c>
      <c r="B951" s="39" t="s">
        <v>413</v>
      </c>
      <c r="C951" s="168">
        <v>243.63</v>
      </c>
      <c r="D951" s="395">
        <v>243.63</v>
      </c>
      <c r="E951" s="137"/>
      <c r="F951" s="395"/>
      <c r="G951" s="17" t="s">
        <v>1912</v>
      </c>
      <c r="H951" s="15"/>
      <c r="I951" s="366">
        <f>C951</f>
        <v>243.63</v>
      </c>
      <c r="J951" s="137"/>
      <c r="K951" s="168">
        <f>C951</f>
        <v>243.63</v>
      </c>
      <c r="L951" s="155" t="s">
        <v>1809</v>
      </c>
      <c r="M951" s="284"/>
    </row>
    <row r="952" spans="1:13" ht="12" x14ac:dyDescent="0.2">
      <c r="A952" s="20" t="s">
        <v>1214</v>
      </c>
      <c r="B952" s="39" t="s">
        <v>1456</v>
      </c>
      <c r="C952" s="168">
        <v>16.329999999999998</v>
      </c>
      <c r="D952" s="395">
        <v>16.329999999999998</v>
      </c>
      <c r="E952" s="137"/>
      <c r="F952" s="395"/>
      <c r="G952" s="17" t="s">
        <v>1912</v>
      </c>
      <c r="H952" s="15"/>
      <c r="I952" s="366">
        <f t="shared" ref="I952:I993" si="75">C952</f>
        <v>16.329999999999998</v>
      </c>
      <c r="J952" s="137"/>
      <c r="K952" s="168">
        <f>C952</f>
        <v>16.329999999999998</v>
      </c>
      <c r="L952" s="155" t="s">
        <v>1809</v>
      </c>
      <c r="M952" s="284"/>
    </row>
    <row r="953" spans="1:13" ht="12" x14ac:dyDescent="0.2">
      <c r="A953" s="20" t="s">
        <v>1214</v>
      </c>
      <c r="B953" s="39" t="s">
        <v>210</v>
      </c>
      <c r="C953" s="15">
        <v>131.80846806467105</v>
      </c>
      <c r="D953" s="15">
        <v>131.80846806467105</v>
      </c>
      <c r="E953" s="137"/>
      <c r="F953" s="17"/>
      <c r="G953" s="17" t="s">
        <v>1912</v>
      </c>
      <c r="H953" s="15"/>
      <c r="I953" s="366">
        <f t="shared" si="75"/>
        <v>131.80846806467105</v>
      </c>
      <c r="J953" s="137"/>
      <c r="K953" s="17">
        <v>131.81</v>
      </c>
      <c r="L953" s="155" t="s">
        <v>1811</v>
      </c>
      <c r="M953" s="284"/>
    </row>
    <row r="954" spans="1:13" ht="12" x14ac:dyDescent="0.2">
      <c r="A954" s="20" t="s">
        <v>1214</v>
      </c>
      <c r="B954" s="39" t="s">
        <v>167</v>
      </c>
      <c r="C954" s="15">
        <v>4.3132703697774932</v>
      </c>
      <c r="E954" s="137"/>
      <c r="F954" s="15">
        <v>4.3132703697774932</v>
      </c>
      <c r="G954" s="17" t="s">
        <v>1912</v>
      </c>
      <c r="H954" s="15"/>
      <c r="I954" s="366">
        <f t="shared" si="75"/>
        <v>4.3132703697774932</v>
      </c>
      <c r="J954" s="137"/>
      <c r="K954" s="17">
        <f>C954</f>
        <v>4.3132703697774932</v>
      </c>
      <c r="L954" s="155" t="s">
        <v>1811</v>
      </c>
      <c r="M954" s="284"/>
    </row>
    <row r="955" spans="1:13" ht="12" x14ac:dyDescent="0.2">
      <c r="A955" s="20" t="s">
        <v>1214</v>
      </c>
      <c r="B955" s="39" t="s">
        <v>1633</v>
      </c>
      <c r="C955" s="15">
        <v>4.9475748359212419</v>
      </c>
      <c r="D955" s="15">
        <v>4.9475748359212419</v>
      </c>
      <c r="E955" s="137"/>
      <c r="F955" s="17"/>
      <c r="G955" s="17" t="s">
        <v>1912</v>
      </c>
      <c r="H955" s="15"/>
      <c r="I955" s="366">
        <f t="shared" si="75"/>
        <v>4.9475748359212419</v>
      </c>
      <c r="J955" s="137"/>
      <c r="K955" s="17">
        <f>C955</f>
        <v>4.9475748359212419</v>
      </c>
      <c r="L955" s="155" t="s">
        <v>1794</v>
      </c>
      <c r="M955" s="284"/>
    </row>
    <row r="956" spans="1:13" ht="12" x14ac:dyDescent="0.2">
      <c r="A956" s="20" t="s">
        <v>1214</v>
      </c>
      <c r="B956" s="39" t="s">
        <v>1627</v>
      </c>
      <c r="C956" s="15">
        <v>6.5967664478949901</v>
      </c>
      <c r="D956" s="15">
        <v>6.5967664478949901</v>
      </c>
      <c r="E956" s="137"/>
      <c r="F956" s="17"/>
      <c r="G956" s="17" t="s">
        <v>1912</v>
      </c>
      <c r="H956" s="15"/>
      <c r="I956" s="366">
        <f t="shared" si="75"/>
        <v>6.5967664478949901</v>
      </c>
      <c r="J956" s="137"/>
      <c r="K956" s="144"/>
      <c r="L956" s="155" t="s">
        <v>1811</v>
      </c>
    </row>
    <row r="957" spans="1:13" ht="12" x14ac:dyDescent="0.2">
      <c r="A957" s="20" t="s">
        <v>1214</v>
      </c>
      <c r="B957" s="39" t="s">
        <v>1644</v>
      </c>
      <c r="C957" s="15">
        <v>2.4103569713462463</v>
      </c>
      <c r="D957" s="15">
        <v>2.4103569713462463</v>
      </c>
      <c r="E957" s="137"/>
      <c r="F957" s="17"/>
      <c r="G957" s="17" t="s">
        <v>1912</v>
      </c>
      <c r="H957" s="15"/>
      <c r="I957" s="366">
        <f t="shared" si="75"/>
        <v>2.4103569713462463</v>
      </c>
      <c r="J957" s="137"/>
      <c r="K957" s="17">
        <f t="shared" ref="K957:K963" si="76">(C957)</f>
        <v>2.4103569713462463</v>
      </c>
      <c r="L957" s="155" t="s">
        <v>1794</v>
      </c>
    </row>
    <row r="958" spans="1:13" ht="12" x14ac:dyDescent="0.2">
      <c r="A958" s="20" t="s">
        <v>1214</v>
      </c>
      <c r="B958" s="39" t="s">
        <v>1634</v>
      </c>
      <c r="C958" s="15">
        <v>8.7534016327837367</v>
      </c>
      <c r="D958" s="15">
        <v>8.7534016327837367</v>
      </c>
      <c r="E958" s="137"/>
      <c r="F958" s="137"/>
      <c r="G958" s="17" t="s">
        <v>1912</v>
      </c>
      <c r="H958" s="15"/>
      <c r="I958" s="366">
        <f t="shared" si="75"/>
        <v>8.7534016327837367</v>
      </c>
      <c r="J958" s="137"/>
      <c r="K958" s="17">
        <f t="shared" si="76"/>
        <v>8.7534016327837367</v>
      </c>
      <c r="L958" s="155" t="s">
        <v>1794</v>
      </c>
    </row>
    <row r="959" spans="1:13" ht="12" x14ac:dyDescent="0.2">
      <c r="A959" s="20" t="s">
        <v>1214</v>
      </c>
      <c r="B959" s="39" t="s">
        <v>1366</v>
      </c>
      <c r="C959" s="15">
        <v>18.39482951816872</v>
      </c>
      <c r="D959" s="15">
        <v>18.39482951816872</v>
      </c>
      <c r="E959" s="137"/>
      <c r="F959" s="137"/>
      <c r="G959" s="17" t="s">
        <v>1912</v>
      </c>
      <c r="H959" s="15"/>
      <c r="I959" s="366">
        <f t="shared" si="75"/>
        <v>18.39482951816872</v>
      </c>
      <c r="J959" s="137"/>
      <c r="K959" s="17">
        <f t="shared" si="76"/>
        <v>18.39482951816872</v>
      </c>
      <c r="L959" s="155" t="s">
        <v>1811</v>
      </c>
    </row>
    <row r="960" spans="1:13" ht="12" x14ac:dyDescent="0.2">
      <c r="A960" s="20" t="s">
        <v>1214</v>
      </c>
      <c r="B960" s="39" t="s">
        <v>211</v>
      </c>
      <c r="C960" s="15">
        <v>15.984472546822474</v>
      </c>
      <c r="D960" s="15">
        <v>15.984472546822474</v>
      </c>
      <c r="E960" s="137"/>
      <c r="F960" s="137"/>
      <c r="G960" s="17" t="s">
        <v>1912</v>
      </c>
      <c r="H960" s="15"/>
      <c r="I960" s="366">
        <f t="shared" si="75"/>
        <v>15.984472546822474</v>
      </c>
      <c r="J960" s="137"/>
      <c r="K960" s="17">
        <f t="shared" si="76"/>
        <v>15.984472546822474</v>
      </c>
      <c r="L960" s="155" t="s">
        <v>1811</v>
      </c>
    </row>
    <row r="961" spans="1:12" ht="12" x14ac:dyDescent="0.2">
      <c r="A961" s="20" t="s">
        <v>1214</v>
      </c>
      <c r="B961" s="39" t="s">
        <v>212</v>
      </c>
      <c r="C961" s="15">
        <v>32.349527773331197</v>
      </c>
      <c r="D961" s="15">
        <v>32.349527773331197</v>
      </c>
      <c r="E961" s="137"/>
      <c r="F961" s="137"/>
      <c r="G961" s="17" t="s">
        <v>1912</v>
      </c>
      <c r="H961" s="15"/>
      <c r="I961" s="366">
        <f t="shared" si="75"/>
        <v>32.349527773331197</v>
      </c>
      <c r="J961" s="137"/>
      <c r="K961" s="17">
        <f t="shared" si="76"/>
        <v>32.349527773331197</v>
      </c>
      <c r="L961" s="155" t="s">
        <v>1811</v>
      </c>
    </row>
    <row r="962" spans="1:12" s="289" customFormat="1" ht="12" x14ac:dyDescent="0.2">
      <c r="A962" s="20" t="s">
        <v>1214</v>
      </c>
      <c r="B962" s="68" t="s">
        <v>213</v>
      </c>
      <c r="C962" s="15">
        <v>25.752761325436211</v>
      </c>
      <c r="D962" s="15">
        <v>25.752761325436211</v>
      </c>
      <c r="E962" s="376"/>
      <c r="F962" s="376"/>
      <c r="G962" s="17" t="s">
        <v>1912</v>
      </c>
      <c r="H962" s="15"/>
      <c r="I962" s="366">
        <f t="shared" si="75"/>
        <v>25.752761325436211</v>
      </c>
      <c r="J962" s="376"/>
      <c r="K962" s="17">
        <f t="shared" si="76"/>
        <v>25.752761325436211</v>
      </c>
      <c r="L962" s="155" t="s">
        <v>1811</v>
      </c>
    </row>
    <row r="963" spans="1:12" s="289" customFormat="1" ht="12" x14ac:dyDescent="0.2">
      <c r="A963" s="20" t="s">
        <v>1214</v>
      </c>
      <c r="B963" s="68" t="s">
        <v>214</v>
      </c>
      <c r="C963" s="15">
        <v>24.103569713462463</v>
      </c>
      <c r="D963" s="15">
        <v>24.103569713462463</v>
      </c>
      <c r="E963" s="376"/>
      <c r="F963" s="376"/>
      <c r="G963" s="17" t="s">
        <v>1912</v>
      </c>
      <c r="H963" s="15"/>
      <c r="I963" s="366">
        <f t="shared" si="75"/>
        <v>24.103569713462463</v>
      </c>
      <c r="J963" s="376"/>
      <c r="K963" s="17">
        <f t="shared" si="76"/>
        <v>24.103569713462463</v>
      </c>
      <c r="L963" s="155" t="s">
        <v>1811</v>
      </c>
    </row>
    <row r="964" spans="1:12" ht="12" x14ac:dyDescent="0.2">
      <c r="A964" s="20" t="s">
        <v>1214</v>
      </c>
      <c r="B964" s="39" t="s">
        <v>215</v>
      </c>
      <c r="C964" s="15">
        <v>24.103569713462463</v>
      </c>
      <c r="D964" s="15">
        <v>24.103569713462463</v>
      </c>
      <c r="E964" s="137"/>
      <c r="F964" s="137"/>
      <c r="G964" s="17" t="s">
        <v>1912</v>
      </c>
      <c r="H964" s="15"/>
      <c r="I964" s="366">
        <f t="shared" si="75"/>
        <v>24.103569713462463</v>
      </c>
      <c r="J964" s="137"/>
      <c r="K964" s="17"/>
      <c r="L964" s="155" t="s">
        <v>1811</v>
      </c>
    </row>
    <row r="965" spans="1:12" ht="12" x14ac:dyDescent="0.2">
      <c r="A965" s="20" t="s">
        <v>1214</v>
      </c>
      <c r="B965" s="39" t="s">
        <v>141</v>
      </c>
      <c r="C965" s="15">
        <v>24.103569713462463</v>
      </c>
      <c r="D965" s="15">
        <v>24.103569713462463</v>
      </c>
      <c r="E965" s="137"/>
      <c r="F965" s="137"/>
      <c r="G965" s="17" t="s">
        <v>1912</v>
      </c>
      <c r="H965" s="15"/>
      <c r="I965" s="366">
        <f t="shared" si="75"/>
        <v>24.103569713462463</v>
      </c>
      <c r="J965" s="137"/>
      <c r="K965" s="17"/>
      <c r="L965" s="155" t="s">
        <v>1811</v>
      </c>
    </row>
    <row r="966" spans="1:12" s="289" customFormat="1" ht="12" x14ac:dyDescent="0.2">
      <c r="A966" s="20" t="s">
        <v>1214</v>
      </c>
      <c r="B966" s="68" t="s">
        <v>136</v>
      </c>
      <c r="C966" s="15">
        <v>5.4550184088362412</v>
      </c>
      <c r="D966" s="15">
        <v>5.4550184088362412</v>
      </c>
      <c r="E966" s="376"/>
      <c r="F966" s="376"/>
      <c r="G966" s="17" t="s">
        <v>1912</v>
      </c>
      <c r="H966" s="15"/>
      <c r="I966" s="366">
        <f t="shared" si="75"/>
        <v>5.4550184088362412</v>
      </c>
      <c r="J966" s="376"/>
      <c r="K966" s="168"/>
      <c r="L966" s="155" t="s">
        <v>1811</v>
      </c>
    </row>
    <row r="967" spans="1:12" s="289" customFormat="1" ht="12" x14ac:dyDescent="0.2">
      <c r="A967" s="20" t="s">
        <v>1214</v>
      </c>
      <c r="B967" s="39" t="s">
        <v>1629</v>
      </c>
      <c r="C967" s="15">
        <v>4.4401312630062426</v>
      </c>
      <c r="D967" s="15">
        <v>4.4401312630062426</v>
      </c>
      <c r="E967" s="376"/>
      <c r="F967" s="376"/>
      <c r="G967" s="17" t="s">
        <v>1912</v>
      </c>
      <c r="H967" s="15"/>
      <c r="I967" s="366">
        <f t="shared" si="75"/>
        <v>4.4401312630062426</v>
      </c>
      <c r="J967" s="376"/>
      <c r="K967" s="17">
        <f>(C967)</f>
        <v>4.4401312630062426</v>
      </c>
      <c r="L967" s="155" t="s">
        <v>1794</v>
      </c>
    </row>
    <row r="968" spans="1:12" s="289" customFormat="1" ht="12" x14ac:dyDescent="0.2">
      <c r="A968" s="20" t="s">
        <v>1214</v>
      </c>
      <c r="B968" s="68" t="s">
        <v>216</v>
      </c>
      <c r="C968" s="15">
        <v>28.163118296782454</v>
      </c>
      <c r="D968" s="15">
        <v>28.163118296782454</v>
      </c>
      <c r="E968" s="376"/>
      <c r="F968" s="376"/>
      <c r="G968" s="17" t="s">
        <v>1912</v>
      </c>
      <c r="H968" s="15"/>
      <c r="I968" s="366">
        <f t="shared" si="75"/>
        <v>28.163118296782454</v>
      </c>
      <c r="J968" s="376"/>
      <c r="K968" s="17">
        <f>(C968)</f>
        <v>28.163118296782454</v>
      </c>
      <c r="L968" s="155" t="s">
        <v>1811</v>
      </c>
    </row>
    <row r="969" spans="1:12" s="289" customFormat="1" ht="12" x14ac:dyDescent="0.2">
      <c r="A969" s="20" t="s">
        <v>1214</v>
      </c>
      <c r="B969" s="68" t="s">
        <v>217</v>
      </c>
      <c r="C969" s="15">
        <v>28.163118296782454</v>
      </c>
      <c r="D969" s="15">
        <v>28.163118296782454</v>
      </c>
      <c r="E969" s="376"/>
      <c r="F969" s="376"/>
      <c r="G969" s="17" t="s">
        <v>1912</v>
      </c>
      <c r="H969" s="15"/>
      <c r="I969" s="366">
        <f t="shared" si="75"/>
        <v>28.163118296782454</v>
      </c>
      <c r="J969" s="376"/>
      <c r="K969" s="17">
        <f>(C969)</f>
        <v>28.163118296782454</v>
      </c>
      <c r="L969" s="155" t="s">
        <v>1811</v>
      </c>
    </row>
    <row r="970" spans="1:12" ht="12" x14ac:dyDescent="0.2">
      <c r="A970" s="20" t="s">
        <v>1214</v>
      </c>
      <c r="B970" s="39" t="s">
        <v>207</v>
      </c>
      <c r="C970" s="15">
        <v>10.022010565071234</v>
      </c>
      <c r="D970" s="15">
        <v>10.022010565071234</v>
      </c>
      <c r="E970" s="137"/>
      <c r="F970" s="137"/>
      <c r="G970" s="17" t="s">
        <v>1912</v>
      </c>
      <c r="H970" s="15"/>
      <c r="I970" s="366">
        <f t="shared" si="75"/>
        <v>10.022010565071234</v>
      </c>
      <c r="J970" s="137"/>
      <c r="K970" s="144"/>
      <c r="L970" s="155" t="s">
        <v>1811</v>
      </c>
    </row>
    <row r="971" spans="1:12" ht="12" x14ac:dyDescent="0.2">
      <c r="A971" s="20" t="s">
        <v>1214</v>
      </c>
      <c r="B971" s="39" t="s">
        <v>1646</v>
      </c>
      <c r="C971" s="15">
        <v>19.663438450456219</v>
      </c>
      <c r="D971" s="15">
        <v>19.663438450456219</v>
      </c>
      <c r="E971" s="137"/>
      <c r="F971" s="137"/>
      <c r="G971" s="17" t="s">
        <v>1912</v>
      </c>
      <c r="H971" s="15"/>
      <c r="I971" s="366">
        <f t="shared" si="75"/>
        <v>19.663438450456219</v>
      </c>
      <c r="J971" s="137"/>
      <c r="K971" s="144"/>
      <c r="L971" s="155" t="s">
        <v>1811</v>
      </c>
    </row>
    <row r="972" spans="1:12" s="289" customFormat="1" ht="12" x14ac:dyDescent="0.2">
      <c r="A972" s="20" t="s">
        <v>1214</v>
      </c>
      <c r="B972" s="68" t="s">
        <v>1624</v>
      </c>
      <c r="C972" s="15">
        <v>14.969585400992477</v>
      </c>
      <c r="D972" s="15">
        <v>14.969585400992477</v>
      </c>
      <c r="E972" s="376"/>
      <c r="F972" s="376"/>
      <c r="G972" s="17" t="s">
        <v>1912</v>
      </c>
      <c r="H972" s="15"/>
      <c r="I972" s="366">
        <f t="shared" si="75"/>
        <v>14.969585400992477</v>
      </c>
      <c r="J972" s="376"/>
      <c r="K972" s="17">
        <f>(C972)</f>
        <v>14.969585400992477</v>
      </c>
      <c r="L972" s="155" t="s">
        <v>1793</v>
      </c>
    </row>
    <row r="973" spans="1:12" s="289" customFormat="1" ht="12" x14ac:dyDescent="0.2">
      <c r="A973" s="20" t="s">
        <v>1214</v>
      </c>
      <c r="B973" s="68" t="s">
        <v>1121</v>
      </c>
      <c r="C973" s="15">
        <v>16.872498799423724</v>
      </c>
      <c r="D973" s="15">
        <v>16.872498799423724</v>
      </c>
      <c r="E973" s="376"/>
      <c r="F973" s="376"/>
      <c r="G973" s="17" t="s">
        <v>1912</v>
      </c>
      <c r="H973" s="15"/>
      <c r="I973" s="366">
        <f t="shared" si="75"/>
        <v>16.872498799423724</v>
      </c>
      <c r="J973" s="376"/>
      <c r="K973" s="17">
        <f>(C973)</f>
        <v>16.872498799423724</v>
      </c>
      <c r="L973" s="155" t="s">
        <v>1793</v>
      </c>
    </row>
    <row r="974" spans="1:12" ht="12" x14ac:dyDescent="0.2">
      <c r="A974" s="20" t="s">
        <v>1214</v>
      </c>
      <c r="B974" s="39" t="s">
        <v>218</v>
      </c>
      <c r="C974" s="15">
        <v>15.223307187449976</v>
      </c>
      <c r="D974" s="15">
        <v>15.223307187449976</v>
      </c>
      <c r="E974" s="137"/>
      <c r="F974" s="137"/>
      <c r="G974" s="17" t="s">
        <v>1912</v>
      </c>
      <c r="H974" s="15"/>
      <c r="I974" s="366">
        <f t="shared" si="75"/>
        <v>15.223307187449976</v>
      </c>
      <c r="J974" s="137"/>
      <c r="K974" s="144"/>
      <c r="L974" s="155" t="s">
        <v>1793</v>
      </c>
    </row>
    <row r="975" spans="1:12" ht="12" x14ac:dyDescent="0.2">
      <c r="A975" s="20" t="s">
        <v>1214</v>
      </c>
      <c r="B975" s="39" t="s">
        <v>1346</v>
      </c>
      <c r="C975" s="15">
        <v>149.8227149031535</v>
      </c>
      <c r="D975" s="15">
        <v>149.8227149031535</v>
      </c>
      <c r="E975" s="137"/>
      <c r="F975" s="137"/>
      <c r="G975" s="17" t="s">
        <v>1912</v>
      </c>
      <c r="H975" s="15"/>
      <c r="I975" s="366">
        <f t="shared" si="75"/>
        <v>149.8227149031535</v>
      </c>
      <c r="J975" s="137"/>
      <c r="K975" s="17">
        <f t="shared" ref="K975:K980" si="77">(C975)</f>
        <v>149.8227149031535</v>
      </c>
      <c r="L975" s="155" t="s">
        <v>1793</v>
      </c>
    </row>
    <row r="976" spans="1:12" s="289" customFormat="1" ht="12" x14ac:dyDescent="0.2">
      <c r="A976" s="20" t="s">
        <v>1214</v>
      </c>
      <c r="B976" s="39" t="s">
        <v>147</v>
      </c>
      <c r="C976" s="15">
        <v>20.044021130142468</v>
      </c>
      <c r="D976" s="15">
        <v>20.044021130142468</v>
      </c>
      <c r="E976" s="376"/>
      <c r="F976" s="376"/>
      <c r="G976" s="17" t="s">
        <v>1912</v>
      </c>
      <c r="H976" s="15"/>
      <c r="I976" s="366">
        <f t="shared" si="75"/>
        <v>20.044021130142468</v>
      </c>
      <c r="J976" s="376"/>
      <c r="K976" s="17">
        <f t="shared" si="77"/>
        <v>20.044021130142468</v>
      </c>
      <c r="L976" s="155" t="s">
        <v>1794</v>
      </c>
    </row>
    <row r="977" spans="1:12" s="289" customFormat="1" ht="12" x14ac:dyDescent="0.2">
      <c r="A977" s="20" t="s">
        <v>1214</v>
      </c>
      <c r="B977" s="39" t="s">
        <v>1625</v>
      </c>
      <c r="C977" s="15">
        <v>17.506803265567473</v>
      </c>
      <c r="D977" s="15">
        <v>17.506803265567473</v>
      </c>
      <c r="E977" s="376"/>
      <c r="F977" s="376"/>
      <c r="G977" s="17" t="s">
        <v>1912</v>
      </c>
      <c r="H977" s="15"/>
      <c r="I977" s="366">
        <f t="shared" si="75"/>
        <v>17.506803265567473</v>
      </c>
      <c r="J977" s="376"/>
      <c r="K977" s="17">
        <f t="shared" si="77"/>
        <v>17.506803265567473</v>
      </c>
      <c r="L977" s="155" t="s">
        <v>1794</v>
      </c>
    </row>
    <row r="978" spans="1:12" s="289" customFormat="1" ht="12" x14ac:dyDescent="0.2">
      <c r="A978" s="20" t="s">
        <v>1214</v>
      </c>
      <c r="B978" s="68" t="s">
        <v>219</v>
      </c>
      <c r="C978" s="15">
        <v>4.186409476548743</v>
      </c>
      <c r="D978" s="15">
        <v>4.186409476548743</v>
      </c>
      <c r="E978" s="376"/>
      <c r="F978" s="376"/>
      <c r="G978" s="17" t="s">
        <v>1912</v>
      </c>
      <c r="H978" s="15"/>
      <c r="I978" s="366">
        <f t="shared" si="75"/>
        <v>4.186409476548743</v>
      </c>
      <c r="J978" s="376"/>
      <c r="K978" s="17">
        <f t="shared" si="77"/>
        <v>4.186409476548743</v>
      </c>
      <c r="L978" s="155" t="s">
        <v>1793</v>
      </c>
    </row>
    <row r="979" spans="1:12" ht="12" x14ac:dyDescent="0.2">
      <c r="A979" s="20" t="s">
        <v>1214</v>
      </c>
      <c r="B979" s="39" t="s">
        <v>1653</v>
      </c>
      <c r="C979" s="15">
        <v>2.1566351848887466</v>
      </c>
      <c r="D979" s="15">
        <v>2.1566351848887466</v>
      </c>
      <c r="E979" s="137"/>
      <c r="F979" s="137"/>
      <c r="G979" s="17" t="s">
        <v>1912</v>
      </c>
      <c r="H979" s="15"/>
      <c r="I979" s="366">
        <f t="shared" si="75"/>
        <v>2.1566351848887466</v>
      </c>
      <c r="J979" s="137"/>
      <c r="K979" s="17">
        <f t="shared" si="77"/>
        <v>2.1566351848887466</v>
      </c>
      <c r="L979" s="155" t="s">
        <v>1793</v>
      </c>
    </row>
    <row r="980" spans="1:12" ht="12" x14ac:dyDescent="0.2">
      <c r="A980" s="20" t="s">
        <v>1214</v>
      </c>
      <c r="B980" s="39" t="s">
        <v>219</v>
      </c>
      <c r="C980" s="15">
        <v>6.2161837682087402</v>
      </c>
      <c r="D980" s="15">
        <v>6.2161837682087402</v>
      </c>
      <c r="E980" s="137"/>
      <c r="F980" s="137"/>
      <c r="G980" s="17" t="s">
        <v>1912</v>
      </c>
      <c r="H980" s="15"/>
      <c r="I980" s="366">
        <f t="shared" si="75"/>
        <v>6.2161837682087402</v>
      </c>
      <c r="J980" s="137"/>
      <c r="K980" s="17">
        <f t="shared" si="77"/>
        <v>6.2161837682087402</v>
      </c>
      <c r="L980" s="155" t="s">
        <v>1793</v>
      </c>
    </row>
    <row r="981" spans="1:12" ht="12" x14ac:dyDescent="0.2">
      <c r="A981" s="20" t="s">
        <v>1214</v>
      </c>
      <c r="B981" s="39" t="s">
        <v>223</v>
      </c>
      <c r="C981" s="15">
        <v>18.141107731711223</v>
      </c>
      <c r="D981" s="15">
        <v>18.141107731711223</v>
      </c>
      <c r="E981" s="137"/>
      <c r="F981" s="137"/>
      <c r="G981" s="17" t="s">
        <v>1912</v>
      </c>
      <c r="H981" s="15"/>
      <c r="I981" s="366">
        <f t="shared" si="75"/>
        <v>18.141107731711223</v>
      </c>
      <c r="J981" s="137"/>
      <c r="K981" s="17">
        <f>C981</f>
        <v>18.141107731711223</v>
      </c>
      <c r="L981" s="155" t="s">
        <v>1793</v>
      </c>
    </row>
    <row r="982" spans="1:12" ht="12" x14ac:dyDescent="0.2">
      <c r="A982" s="20" t="s">
        <v>1214</v>
      </c>
      <c r="B982" s="39" t="s">
        <v>224</v>
      </c>
      <c r="C982" s="15">
        <v>6.469905554666239</v>
      </c>
      <c r="D982" s="15">
        <v>6.469905554666239</v>
      </c>
      <c r="E982" s="137"/>
      <c r="F982" s="137"/>
      <c r="G982" s="17" t="s">
        <v>1912</v>
      </c>
      <c r="H982" s="15"/>
      <c r="I982" s="366">
        <f t="shared" si="75"/>
        <v>6.469905554666239</v>
      </c>
      <c r="J982" s="137"/>
      <c r="K982" s="17"/>
      <c r="L982" s="155" t="s">
        <v>1793</v>
      </c>
    </row>
    <row r="983" spans="1:12" ht="12" x14ac:dyDescent="0.2">
      <c r="A983" s="20" t="s">
        <v>1214</v>
      </c>
      <c r="B983" s="39" t="s">
        <v>1633</v>
      </c>
      <c r="C983" s="15">
        <v>5.7087401952937409</v>
      </c>
      <c r="D983" s="15">
        <v>5.7087401952937409</v>
      </c>
      <c r="E983" s="137"/>
      <c r="F983" s="137"/>
      <c r="G983" s="17" t="s">
        <v>1912</v>
      </c>
      <c r="H983" s="15"/>
      <c r="I983" s="366">
        <f t="shared" si="75"/>
        <v>5.7087401952937409</v>
      </c>
      <c r="J983" s="137"/>
      <c r="K983" s="17">
        <f>(C983)</f>
        <v>5.7087401952937409</v>
      </c>
      <c r="L983" s="155" t="s">
        <v>1794</v>
      </c>
    </row>
    <row r="984" spans="1:12" ht="12" x14ac:dyDescent="0.2">
      <c r="A984" s="20" t="s">
        <v>1214</v>
      </c>
      <c r="B984" s="39" t="s">
        <v>225</v>
      </c>
      <c r="C984" s="15">
        <v>14.462141828077478</v>
      </c>
      <c r="D984" s="15">
        <v>14.462141828077478</v>
      </c>
      <c r="E984" s="137"/>
      <c r="F984" s="137"/>
      <c r="G984" s="17" t="s">
        <v>1912</v>
      </c>
      <c r="H984" s="15"/>
      <c r="I984" s="366">
        <f t="shared" si="75"/>
        <v>14.462141828077478</v>
      </c>
      <c r="J984" s="137"/>
      <c r="K984" s="17">
        <f t="shared" ref="K984:K991" si="78">(C984)</f>
        <v>14.462141828077478</v>
      </c>
      <c r="L984" s="155" t="s">
        <v>1793</v>
      </c>
    </row>
    <row r="985" spans="1:12" ht="12" x14ac:dyDescent="0.2">
      <c r="A985" s="20" t="s">
        <v>1214</v>
      </c>
      <c r="B985" s="39" t="s">
        <v>331</v>
      </c>
      <c r="C985" s="15">
        <v>11.924923963502481</v>
      </c>
      <c r="D985" s="15">
        <v>11.924923963502481</v>
      </c>
      <c r="E985" s="137"/>
      <c r="F985" s="137"/>
      <c r="G985" s="17" t="s">
        <v>1912</v>
      </c>
      <c r="H985" s="15"/>
      <c r="I985" s="366">
        <f t="shared" si="75"/>
        <v>11.924923963502481</v>
      </c>
      <c r="J985" s="137"/>
      <c r="K985" s="17">
        <f t="shared" si="78"/>
        <v>11.924923963502481</v>
      </c>
      <c r="L985" s="155" t="s">
        <v>1793</v>
      </c>
    </row>
    <row r="986" spans="1:12" ht="12" x14ac:dyDescent="0.2">
      <c r="A986" s="20" t="s">
        <v>1214</v>
      </c>
      <c r="B986" s="39" t="s">
        <v>1633</v>
      </c>
      <c r="C986" s="15">
        <v>5.4550184088362412</v>
      </c>
      <c r="D986" s="15">
        <v>5.4550184088362412</v>
      </c>
      <c r="E986" s="137"/>
      <c r="F986" s="137"/>
      <c r="G986" s="17" t="s">
        <v>1912</v>
      </c>
      <c r="H986" s="15"/>
      <c r="I986" s="366">
        <f t="shared" si="75"/>
        <v>5.4550184088362412</v>
      </c>
      <c r="J986" s="137"/>
      <c r="K986" s="17">
        <f t="shared" si="78"/>
        <v>5.4550184088362412</v>
      </c>
      <c r="L986" s="155" t="s">
        <v>1794</v>
      </c>
    </row>
    <row r="987" spans="1:12" ht="12" x14ac:dyDescent="0.2">
      <c r="A987" s="20" t="s">
        <v>1214</v>
      </c>
      <c r="B987" s="39" t="s">
        <v>1124</v>
      </c>
      <c r="C987" s="15">
        <v>14.462141828077478</v>
      </c>
      <c r="D987" s="15">
        <v>14.462141828077478</v>
      </c>
      <c r="E987" s="137"/>
      <c r="F987" s="137"/>
      <c r="G987" s="17" t="s">
        <v>1912</v>
      </c>
      <c r="H987" s="15"/>
      <c r="I987" s="366">
        <f t="shared" si="75"/>
        <v>14.462141828077478</v>
      </c>
      <c r="J987" s="137"/>
      <c r="K987" s="17">
        <f t="shared" si="78"/>
        <v>14.462141828077478</v>
      </c>
      <c r="L987" s="155" t="s">
        <v>1793</v>
      </c>
    </row>
    <row r="988" spans="1:12" ht="12" x14ac:dyDescent="0.2">
      <c r="A988" s="20" t="s">
        <v>1214</v>
      </c>
      <c r="B988" s="39" t="s">
        <v>1633</v>
      </c>
      <c r="C988" s="15">
        <v>4.5669921562349929</v>
      </c>
      <c r="D988" s="15">
        <v>4.5669921562349929</v>
      </c>
      <c r="E988" s="137"/>
      <c r="F988" s="137"/>
      <c r="G988" s="17" t="s">
        <v>1912</v>
      </c>
      <c r="H988" s="15"/>
      <c r="I988" s="366">
        <f t="shared" si="75"/>
        <v>4.5669921562349929</v>
      </c>
      <c r="J988" s="137"/>
      <c r="K988" s="17">
        <f t="shared" si="78"/>
        <v>4.5669921562349929</v>
      </c>
      <c r="L988" s="155" t="s">
        <v>1794</v>
      </c>
    </row>
    <row r="989" spans="1:12" s="289" customFormat="1" ht="12" x14ac:dyDescent="0.2">
      <c r="A989" s="20" t="s">
        <v>1214</v>
      </c>
      <c r="B989" s="68" t="s">
        <v>226</v>
      </c>
      <c r="C989" s="15">
        <v>14.462141828077478</v>
      </c>
      <c r="D989" s="15">
        <v>14.462141828077478</v>
      </c>
      <c r="E989" s="376"/>
      <c r="F989" s="376"/>
      <c r="G989" s="17" t="s">
        <v>1912</v>
      </c>
      <c r="H989" s="15"/>
      <c r="I989" s="366">
        <f t="shared" si="75"/>
        <v>14.462141828077478</v>
      </c>
      <c r="J989" s="376"/>
      <c r="K989" s="17">
        <f t="shared" si="78"/>
        <v>14.462141828077478</v>
      </c>
      <c r="L989" s="155" t="s">
        <v>1793</v>
      </c>
    </row>
    <row r="990" spans="1:12" s="289" customFormat="1" ht="12" x14ac:dyDescent="0.2">
      <c r="A990" s="20" t="s">
        <v>1214</v>
      </c>
      <c r="B990" s="39" t="s">
        <v>1644</v>
      </c>
      <c r="C990" s="15">
        <v>2.4103569713462463</v>
      </c>
      <c r="D990" s="15">
        <v>2.4103569713462463</v>
      </c>
      <c r="E990" s="376"/>
      <c r="F990" s="376"/>
      <c r="G990" s="17" t="s">
        <v>1912</v>
      </c>
      <c r="H990" s="15"/>
      <c r="I990" s="366">
        <f t="shared" si="75"/>
        <v>2.4103569713462463</v>
      </c>
      <c r="J990" s="376"/>
      <c r="K990" s="17">
        <f t="shared" si="78"/>
        <v>2.4103569713462463</v>
      </c>
      <c r="L990" s="155" t="s">
        <v>1794</v>
      </c>
    </row>
    <row r="991" spans="1:12" ht="12" x14ac:dyDescent="0.2">
      <c r="A991" s="20" t="s">
        <v>1214</v>
      </c>
      <c r="B991" s="39" t="s">
        <v>1629</v>
      </c>
      <c r="C991" s="15">
        <v>3.8058267968624939</v>
      </c>
      <c r="D991" s="15">
        <v>3.8058267968624939</v>
      </c>
      <c r="E991" s="137"/>
      <c r="F991" s="137"/>
      <c r="G991" s="17" t="s">
        <v>1912</v>
      </c>
      <c r="H991" s="15"/>
      <c r="I991" s="366">
        <f t="shared" si="75"/>
        <v>3.8058267968624939</v>
      </c>
      <c r="J991" s="137"/>
      <c r="K991" s="17">
        <f t="shared" si="78"/>
        <v>3.8058267968624939</v>
      </c>
      <c r="L991" s="155" t="s">
        <v>1794</v>
      </c>
    </row>
    <row r="992" spans="1:12" ht="12" x14ac:dyDescent="0.2">
      <c r="A992" s="20" t="s">
        <v>1214</v>
      </c>
      <c r="B992" s="39" t="s">
        <v>1182</v>
      </c>
      <c r="C992" s="15">
        <v>6.5967664478949901</v>
      </c>
      <c r="D992" s="15">
        <v>6.5967664478949901</v>
      </c>
      <c r="E992" s="137"/>
      <c r="F992" s="137"/>
      <c r="G992" s="17" t="s">
        <v>1912</v>
      </c>
      <c r="H992" s="15"/>
      <c r="I992" s="366">
        <f t="shared" si="75"/>
        <v>6.5967664478949901</v>
      </c>
      <c r="J992" s="137"/>
      <c r="K992" s="144"/>
      <c r="L992" s="155" t="s">
        <v>1793</v>
      </c>
    </row>
    <row r="993" spans="1:12" s="289" customFormat="1" ht="12" x14ac:dyDescent="0.2">
      <c r="A993" s="20" t="s">
        <v>1214</v>
      </c>
      <c r="B993" s="68" t="s">
        <v>227</v>
      </c>
      <c r="C993" s="15">
        <v>6.469905554666239</v>
      </c>
      <c r="D993" s="15">
        <v>6.469905554666239</v>
      </c>
      <c r="E993" s="376"/>
      <c r="F993" s="376"/>
      <c r="G993" s="17" t="s">
        <v>1912</v>
      </c>
      <c r="H993" s="15"/>
      <c r="I993" s="366">
        <f t="shared" si="75"/>
        <v>6.469905554666239</v>
      </c>
      <c r="J993" s="376"/>
      <c r="K993" s="17">
        <f>(C993)</f>
        <v>6.469905554666239</v>
      </c>
      <c r="L993" s="155" t="s">
        <v>1793</v>
      </c>
    </row>
    <row r="994" spans="1:12" s="290" customFormat="1" ht="12" x14ac:dyDescent="0.2">
      <c r="A994" s="71" t="s">
        <v>140</v>
      </c>
      <c r="B994" s="72"/>
      <c r="C994" s="89">
        <f>SUM(C951:C993)</f>
        <v>1041.4231022890988</v>
      </c>
      <c r="D994" s="430">
        <f>SUM(D951:D993)</f>
        <v>1037.1098319193213</v>
      </c>
      <c r="E994" s="430">
        <f t="shared" ref="E994:F994" si="79">SUM(E951:E993)</f>
        <v>0</v>
      </c>
      <c r="F994" s="430">
        <f t="shared" si="79"/>
        <v>4.3132703697774932</v>
      </c>
      <c r="G994" s="89"/>
      <c r="H994" s="369">
        <f>SUM(H951:H993)</f>
        <v>0</v>
      </c>
      <c r="I994" s="369">
        <f>SUM(I951:I993)</f>
        <v>1041.4231022890988</v>
      </c>
      <c r="J994" s="369">
        <f>SUM(J951:J993)</f>
        <v>0</v>
      </c>
      <c r="K994" s="89">
        <f>SUM(K951:K993)</f>
        <v>923.19028173523304</v>
      </c>
      <c r="L994" s="157"/>
    </row>
    <row r="995" spans="1:12" ht="12" x14ac:dyDescent="0.2">
      <c r="A995" s="158" t="s">
        <v>1620</v>
      </c>
      <c r="B995" s="8" t="s">
        <v>1621</v>
      </c>
      <c r="C995" s="8" t="s">
        <v>1622</v>
      </c>
      <c r="D995" s="9" t="s">
        <v>655</v>
      </c>
      <c r="E995" s="9" t="s">
        <v>1615</v>
      </c>
      <c r="F995" s="9" t="s">
        <v>1374</v>
      </c>
      <c r="G995" s="9"/>
      <c r="H995" s="383" t="s">
        <v>1913</v>
      </c>
      <c r="I995" s="139" t="s">
        <v>405</v>
      </c>
      <c r="J995" s="361" t="s">
        <v>406</v>
      </c>
      <c r="K995" s="67" t="s">
        <v>404</v>
      </c>
      <c r="L995" s="154" t="s">
        <v>1818</v>
      </c>
    </row>
    <row r="996" spans="1:12" ht="12" x14ac:dyDescent="0.2">
      <c r="A996" s="70" t="s">
        <v>1216</v>
      </c>
      <c r="B996" s="39" t="s">
        <v>413</v>
      </c>
      <c r="C996" s="168">
        <v>140.35</v>
      </c>
      <c r="D996" s="326"/>
      <c r="E996" s="427">
        <v>140.35</v>
      </c>
      <c r="F996" s="137"/>
      <c r="G996" s="17" t="s">
        <v>1912</v>
      </c>
      <c r="H996" s="137"/>
      <c r="I996" s="69">
        <f t="shared" ref="I996:I1027" si="80">C996</f>
        <v>140.35</v>
      </c>
      <c r="J996" s="137"/>
      <c r="K996" s="168">
        <f t="shared" ref="K996:K1001" si="81">C996</f>
        <v>140.35</v>
      </c>
      <c r="L996" s="155" t="s">
        <v>1809</v>
      </c>
    </row>
    <row r="997" spans="1:12" ht="12" x14ac:dyDescent="0.2">
      <c r="A997" s="70" t="s">
        <v>1216</v>
      </c>
      <c r="B997" s="39" t="s">
        <v>1448</v>
      </c>
      <c r="C997" s="168">
        <v>35.61</v>
      </c>
      <c r="D997" s="326"/>
      <c r="E997" s="427">
        <v>35.61</v>
      </c>
      <c r="F997" s="137"/>
      <c r="G997" s="17" t="s">
        <v>1912</v>
      </c>
      <c r="H997" s="137"/>
      <c r="I997" s="69">
        <f t="shared" si="80"/>
        <v>35.61</v>
      </c>
      <c r="J997" s="137"/>
      <c r="K997" s="168">
        <f t="shared" si="81"/>
        <v>35.61</v>
      </c>
      <c r="L997" s="155" t="s">
        <v>1809</v>
      </c>
    </row>
    <row r="998" spans="1:12" ht="12" x14ac:dyDescent="0.2">
      <c r="A998" s="70" t="s">
        <v>1216</v>
      </c>
      <c r="B998" s="39" t="s">
        <v>585</v>
      </c>
      <c r="C998" s="15">
        <v>14.92</v>
      </c>
      <c r="D998" s="326"/>
      <c r="E998" s="15">
        <v>14.92</v>
      </c>
      <c r="F998" s="137"/>
      <c r="G998" s="17" t="s">
        <v>1912</v>
      </c>
      <c r="H998" s="137"/>
      <c r="I998" s="69">
        <f t="shared" si="80"/>
        <v>14.92</v>
      </c>
      <c r="J998" s="137"/>
      <c r="K998" s="168">
        <f t="shared" si="81"/>
        <v>14.92</v>
      </c>
      <c r="L998" s="155" t="s">
        <v>1793</v>
      </c>
    </row>
    <row r="999" spans="1:12" ht="12" x14ac:dyDescent="0.2">
      <c r="A999" s="70" t="s">
        <v>1216</v>
      </c>
      <c r="B999" s="39" t="s">
        <v>578</v>
      </c>
      <c r="C999" s="17">
        <v>15.55</v>
      </c>
      <c r="D999" s="326"/>
      <c r="E999" s="17">
        <v>15.55</v>
      </c>
      <c r="F999" s="137"/>
      <c r="G999" s="17" t="s">
        <v>1912</v>
      </c>
      <c r="H999" s="137"/>
      <c r="I999" s="69">
        <f t="shared" si="80"/>
        <v>15.55</v>
      </c>
      <c r="J999" s="137"/>
      <c r="K999" s="168">
        <f t="shared" si="81"/>
        <v>15.55</v>
      </c>
      <c r="L999" s="155" t="s">
        <v>1793</v>
      </c>
    </row>
    <row r="1000" spans="1:12" ht="12" x14ac:dyDescent="0.2">
      <c r="A1000" s="70" t="s">
        <v>1216</v>
      </c>
      <c r="B1000" s="39" t="s">
        <v>1633</v>
      </c>
      <c r="C1000" s="17">
        <v>3.73</v>
      </c>
      <c r="D1000" s="326"/>
      <c r="F1000" s="17">
        <v>3.73</v>
      </c>
      <c r="G1000" s="17" t="s">
        <v>1912</v>
      </c>
      <c r="H1000" s="137"/>
      <c r="I1000" s="69">
        <f t="shared" si="80"/>
        <v>3.73</v>
      </c>
      <c r="J1000" s="137"/>
      <c r="K1000" s="168">
        <f t="shared" si="81"/>
        <v>3.73</v>
      </c>
      <c r="L1000" s="155" t="s">
        <v>1794</v>
      </c>
    </row>
    <row r="1001" spans="1:12" ht="12" x14ac:dyDescent="0.2">
      <c r="A1001" s="70" t="s">
        <v>1216</v>
      </c>
      <c r="B1001" s="39" t="s">
        <v>1382</v>
      </c>
      <c r="C1001" s="17">
        <v>7.78</v>
      </c>
      <c r="D1001" s="326"/>
      <c r="F1001" s="17">
        <v>7.78</v>
      </c>
      <c r="G1001" s="17" t="s">
        <v>1912</v>
      </c>
      <c r="H1001" s="137"/>
      <c r="I1001" s="69">
        <f t="shared" si="80"/>
        <v>7.78</v>
      </c>
      <c r="J1001" s="137"/>
      <c r="K1001" s="168">
        <f t="shared" si="81"/>
        <v>7.78</v>
      </c>
      <c r="L1001" s="155" t="s">
        <v>1793</v>
      </c>
    </row>
    <row r="1002" spans="1:12" ht="12" x14ac:dyDescent="0.2">
      <c r="A1002" s="70" t="s">
        <v>1216</v>
      </c>
      <c r="B1002" s="39" t="s">
        <v>584</v>
      </c>
      <c r="C1002" s="17">
        <v>6.4</v>
      </c>
      <c r="D1002" s="326"/>
      <c r="E1002" s="17">
        <v>6.4</v>
      </c>
      <c r="F1002" s="137"/>
      <c r="G1002" s="17" t="s">
        <v>1912</v>
      </c>
      <c r="H1002" s="137"/>
      <c r="I1002" s="69">
        <f t="shared" si="80"/>
        <v>6.4</v>
      </c>
      <c r="J1002" s="137"/>
      <c r="K1002" s="15">
        <f>C1002</f>
        <v>6.4</v>
      </c>
      <c r="L1002" s="155" t="s">
        <v>1793</v>
      </c>
    </row>
    <row r="1003" spans="1:12" ht="12" x14ac:dyDescent="0.2">
      <c r="A1003" s="70" t="s">
        <v>1216</v>
      </c>
      <c r="B1003" s="39" t="s">
        <v>1636</v>
      </c>
      <c r="C1003" s="17">
        <v>15.51</v>
      </c>
      <c r="D1003" s="326"/>
      <c r="E1003" s="17">
        <v>15.51</v>
      </c>
      <c r="F1003" s="137"/>
      <c r="G1003" s="17" t="s">
        <v>1912</v>
      </c>
      <c r="H1003" s="137"/>
      <c r="I1003" s="69">
        <f t="shared" si="80"/>
        <v>15.51</v>
      </c>
      <c r="J1003" s="137"/>
      <c r="K1003" s="168"/>
      <c r="L1003" s="155" t="s">
        <v>1793</v>
      </c>
    </row>
    <row r="1004" spans="1:12" ht="12" x14ac:dyDescent="0.2">
      <c r="A1004" s="70" t="s">
        <v>1216</v>
      </c>
      <c r="B1004" s="39" t="s">
        <v>1629</v>
      </c>
      <c r="C1004" s="17">
        <v>2.1</v>
      </c>
      <c r="D1004" s="399"/>
      <c r="F1004" s="17">
        <v>2.1</v>
      </c>
      <c r="G1004" s="17" t="s">
        <v>1912</v>
      </c>
      <c r="H1004" s="137"/>
      <c r="I1004" s="69">
        <f t="shared" si="80"/>
        <v>2.1</v>
      </c>
      <c r="J1004" s="137"/>
      <c r="K1004" s="168"/>
      <c r="L1004" s="155" t="s">
        <v>1794</v>
      </c>
    </row>
    <row r="1005" spans="1:12" ht="12" x14ac:dyDescent="0.2">
      <c r="A1005" s="70" t="s">
        <v>1216</v>
      </c>
      <c r="B1005" s="39" t="s">
        <v>586</v>
      </c>
      <c r="C1005" s="17">
        <v>18.190000000000001</v>
      </c>
      <c r="D1005" s="326"/>
      <c r="E1005" s="17">
        <v>18.190000000000001</v>
      </c>
      <c r="F1005" s="137"/>
      <c r="G1005" s="17" t="s">
        <v>1912</v>
      </c>
      <c r="H1005" s="137"/>
      <c r="I1005" s="69">
        <f t="shared" si="80"/>
        <v>18.190000000000001</v>
      </c>
      <c r="J1005" s="137"/>
      <c r="K1005" s="15">
        <f>C1005</f>
        <v>18.190000000000001</v>
      </c>
      <c r="L1005" s="155" t="s">
        <v>1793</v>
      </c>
    </row>
    <row r="1006" spans="1:12" ht="12" x14ac:dyDescent="0.2">
      <c r="A1006" s="70" t="s">
        <v>1216</v>
      </c>
      <c r="B1006" s="39" t="s">
        <v>1633</v>
      </c>
      <c r="C1006" s="17">
        <v>2.78</v>
      </c>
      <c r="D1006" s="326"/>
      <c r="E1006" s="17">
        <v>2.78</v>
      </c>
      <c r="F1006" s="137"/>
      <c r="G1006" s="17" t="s">
        <v>1912</v>
      </c>
      <c r="H1006" s="137"/>
      <c r="I1006" s="69">
        <f t="shared" si="80"/>
        <v>2.78</v>
      </c>
      <c r="J1006" s="137"/>
      <c r="K1006" s="15">
        <f>C1006</f>
        <v>2.78</v>
      </c>
      <c r="L1006" s="155" t="s">
        <v>1794</v>
      </c>
    </row>
    <row r="1007" spans="1:12" ht="12" x14ac:dyDescent="0.2">
      <c r="A1007" s="70" t="s">
        <v>1216</v>
      </c>
      <c r="B1007" s="39" t="s">
        <v>135</v>
      </c>
      <c r="C1007" s="17">
        <v>11.68</v>
      </c>
      <c r="D1007" s="326"/>
      <c r="F1007" s="17">
        <v>11.68</v>
      </c>
      <c r="G1007" s="17" t="s">
        <v>1912</v>
      </c>
      <c r="H1007" s="137"/>
      <c r="I1007" s="69">
        <f t="shared" si="80"/>
        <v>11.68</v>
      </c>
      <c r="J1007" s="137"/>
      <c r="K1007" s="168"/>
      <c r="L1007" s="155" t="s">
        <v>1793</v>
      </c>
    </row>
    <row r="1008" spans="1:12" ht="12" x14ac:dyDescent="0.2">
      <c r="A1008" s="70" t="s">
        <v>1216</v>
      </c>
      <c r="B1008" s="39" t="s">
        <v>1633</v>
      </c>
      <c r="C1008" s="17">
        <v>2.77</v>
      </c>
      <c r="D1008" s="326"/>
      <c r="E1008" s="17">
        <v>2.77</v>
      </c>
      <c r="F1008" s="137"/>
      <c r="G1008" s="17" t="s">
        <v>1912</v>
      </c>
      <c r="H1008" s="137"/>
      <c r="I1008" s="69">
        <f t="shared" si="80"/>
        <v>2.77</v>
      </c>
      <c r="J1008" s="137"/>
      <c r="K1008" s="15">
        <f>C1008</f>
        <v>2.77</v>
      </c>
      <c r="L1008" s="155" t="s">
        <v>1794</v>
      </c>
    </row>
    <row r="1009" spans="1:12" ht="12" x14ac:dyDescent="0.2">
      <c r="A1009" s="70" t="s">
        <v>1216</v>
      </c>
      <c r="B1009" s="39" t="s">
        <v>587</v>
      </c>
      <c r="C1009" s="17">
        <v>12.27</v>
      </c>
      <c r="D1009" s="326"/>
      <c r="E1009" s="17">
        <v>12.27</v>
      </c>
      <c r="F1009" s="137"/>
      <c r="G1009" s="17" t="s">
        <v>1912</v>
      </c>
      <c r="H1009" s="137"/>
      <c r="I1009" s="69">
        <f t="shared" si="80"/>
        <v>12.27</v>
      </c>
      <c r="J1009" s="137"/>
      <c r="K1009" s="15">
        <f>C1009</f>
        <v>12.27</v>
      </c>
      <c r="L1009" s="155" t="s">
        <v>1793</v>
      </c>
    </row>
    <row r="1010" spans="1:12" ht="12" x14ac:dyDescent="0.2">
      <c r="A1010" s="70" t="s">
        <v>1216</v>
      </c>
      <c r="B1010" s="39" t="s">
        <v>588</v>
      </c>
      <c r="C1010" s="17">
        <v>3.23</v>
      </c>
      <c r="D1010" s="17"/>
      <c r="E1010" s="17">
        <v>3.23</v>
      </c>
      <c r="F1010" s="137"/>
      <c r="G1010" s="17" t="s">
        <v>1912</v>
      </c>
      <c r="H1010" s="137"/>
      <c r="I1010" s="69">
        <f t="shared" si="80"/>
        <v>3.23</v>
      </c>
      <c r="J1010" s="137"/>
      <c r="K1010" s="15">
        <f>C1010</f>
        <v>3.23</v>
      </c>
      <c r="L1010" s="155" t="s">
        <v>1794</v>
      </c>
    </row>
    <row r="1011" spans="1:12" ht="12" x14ac:dyDescent="0.2">
      <c r="A1011" s="70" t="s">
        <v>1216</v>
      </c>
      <c r="B1011" s="39" t="s">
        <v>589</v>
      </c>
      <c r="C1011" s="17">
        <v>2.33</v>
      </c>
      <c r="D1011" s="17"/>
      <c r="E1011" s="17">
        <v>2.33</v>
      </c>
      <c r="F1011" s="137"/>
      <c r="G1011" s="17" t="s">
        <v>1912</v>
      </c>
      <c r="H1011" s="137"/>
      <c r="I1011" s="69">
        <f t="shared" si="80"/>
        <v>2.33</v>
      </c>
      <c r="J1011" s="137"/>
      <c r="K1011" s="15">
        <f>C1011</f>
        <v>2.33</v>
      </c>
      <c r="L1011" s="155" t="s">
        <v>1794</v>
      </c>
    </row>
    <row r="1012" spans="1:12" ht="12" x14ac:dyDescent="0.2">
      <c r="A1012" s="70" t="s">
        <v>1216</v>
      </c>
      <c r="B1012" s="39" t="s">
        <v>610</v>
      </c>
      <c r="C1012" s="17">
        <v>8.48</v>
      </c>
      <c r="D1012" s="326"/>
      <c r="F1012" s="17">
        <v>8.48</v>
      </c>
      <c r="G1012" s="17" t="s">
        <v>1912</v>
      </c>
      <c r="H1012" s="137"/>
      <c r="I1012" s="69">
        <f t="shared" si="80"/>
        <v>8.48</v>
      </c>
      <c r="J1012" s="137"/>
      <c r="K1012" s="168"/>
      <c r="L1012" s="155" t="s">
        <v>1793</v>
      </c>
    </row>
    <row r="1013" spans="1:12" ht="12" x14ac:dyDescent="0.2">
      <c r="A1013" s="70" t="s">
        <v>1216</v>
      </c>
      <c r="B1013" s="39" t="s">
        <v>611</v>
      </c>
      <c r="C1013" s="17">
        <v>45.41</v>
      </c>
      <c r="D1013" s="326"/>
      <c r="E1013" s="17">
        <v>45.41</v>
      </c>
      <c r="F1013" s="137"/>
      <c r="G1013" s="17" t="s">
        <v>1912</v>
      </c>
      <c r="H1013" s="137"/>
      <c r="I1013" s="69">
        <f t="shared" si="80"/>
        <v>45.41</v>
      </c>
      <c r="J1013" s="137"/>
      <c r="K1013" s="15">
        <f>C1013</f>
        <v>45.41</v>
      </c>
      <c r="L1013" s="155" t="s">
        <v>1793</v>
      </c>
    </row>
    <row r="1014" spans="1:12" ht="12" x14ac:dyDescent="0.2">
      <c r="A1014" s="70" t="s">
        <v>1216</v>
      </c>
      <c r="B1014" s="39" t="s">
        <v>1633</v>
      </c>
      <c r="C1014" s="17">
        <v>5.44</v>
      </c>
      <c r="D1014" s="326"/>
      <c r="E1014" s="17">
        <v>5.44</v>
      </c>
      <c r="F1014" s="137"/>
      <c r="G1014" s="17" t="s">
        <v>1912</v>
      </c>
      <c r="H1014" s="137"/>
      <c r="I1014" s="69">
        <f t="shared" si="80"/>
        <v>5.44</v>
      </c>
      <c r="J1014" s="137"/>
      <c r="K1014" s="15">
        <f>C1014</f>
        <v>5.44</v>
      </c>
      <c r="L1014" s="155" t="s">
        <v>1794</v>
      </c>
    </row>
    <row r="1015" spans="1:12" ht="12" x14ac:dyDescent="0.2">
      <c r="A1015" s="70" t="s">
        <v>1216</v>
      </c>
      <c r="B1015" s="39" t="s">
        <v>1634</v>
      </c>
      <c r="C1015" s="17">
        <v>3.48</v>
      </c>
      <c r="D1015" s="402"/>
      <c r="E1015" s="17">
        <v>3.48</v>
      </c>
      <c r="F1015" s="137"/>
      <c r="G1015" s="17" t="s">
        <v>1912</v>
      </c>
      <c r="H1015" s="137"/>
      <c r="I1015" s="69">
        <f t="shared" si="80"/>
        <v>3.48</v>
      </c>
      <c r="J1015" s="137"/>
      <c r="K1015" s="15">
        <f t="shared" ref="K1015:K1030" si="82">C1015</f>
        <v>3.48</v>
      </c>
      <c r="L1015" s="155" t="s">
        <v>1794</v>
      </c>
    </row>
    <row r="1016" spans="1:12" ht="12" x14ac:dyDescent="0.2">
      <c r="A1016" s="70" t="s">
        <v>1216</v>
      </c>
      <c r="B1016" s="39" t="s">
        <v>1059</v>
      </c>
      <c r="C1016" s="17">
        <v>3.48</v>
      </c>
      <c r="D1016" s="326"/>
      <c r="E1016" s="17">
        <v>3.48</v>
      </c>
      <c r="F1016" s="137"/>
      <c r="G1016" s="17" t="s">
        <v>1912</v>
      </c>
      <c r="H1016" s="137"/>
      <c r="I1016" s="69">
        <f t="shared" si="80"/>
        <v>3.48</v>
      </c>
      <c r="J1016" s="137"/>
      <c r="K1016" s="15">
        <f t="shared" si="82"/>
        <v>3.48</v>
      </c>
      <c r="L1016" s="155" t="s">
        <v>1793</v>
      </c>
    </row>
    <row r="1017" spans="1:12" ht="12" x14ac:dyDescent="0.2">
      <c r="A1017" s="70" t="s">
        <v>1216</v>
      </c>
      <c r="B1017" s="39" t="s">
        <v>1335</v>
      </c>
      <c r="C1017" s="17">
        <v>14.36</v>
      </c>
      <c r="D1017" s="326"/>
      <c r="E1017" s="137"/>
      <c r="F1017" s="17">
        <v>14.36</v>
      </c>
      <c r="G1017" s="17" t="s">
        <v>1912</v>
      </c>
      <c r="H1017" s="137"/>
      <c r="I1017" s="69">
        <f t="shared" si="80"/>
        <v>14.36</v>
      </c>
      <c r="J1017" s="137"/>
      <c r="K1017" s="15">
        <f t="shared" si="82"/>
        <v>14.36</v>
      </c>
      <c r="L1017" s="155" t="s">
        <v>1793</v>
      </c>
    </row>
    <row r="1018" spans="1:12" ht="12" x14ac:dyDescent="0.2">
      <c r="A1018" s="70" t="s">
        <v>1216</v>
      </c>
      <c r="B1018" s="39" t="s">
        <v>1631</v>
      </c>
      <c r="C1018" s="17">
        <v>7.92</v>
      </c>
      <c r="D1018" s="326"/>
      <c r="E1018" s="137"/>
      <c r="F1018" s="17">
        <v>7.92</v>
      </c>
      <c r="G1018" s="17" t="s">
        <v>1912</v>
      </c>
      <c r="H1018" s="137"/>
      <c r="I1018" s="69">
        <f t="shared" si="80"/>
        <v>7.92</v>
      </c>
      <c r="J1018" s="137"/>
      <c r="K1018" s="15">
        <f t="shared" si="82"/>
        <v>7.92</v>
      </c>
      <c r="L1018" s="155" t="s">
        <v>1793</v>
      </c>
    </row>
    <row r="1019" spans="1:12" ht="12" x14ac:dyDescent="0.2">
      <c r="A1019" s="70" t="s">
        <v>1216</v>
      </c>
      <c r="B1019" s="39" t="s">
        <v>1639</v>
      </c>
      <c r="C1019" s="17">
        <v>7.93</v>
      </c>
      <c r="D1019" s="326"/>
      <c r="E1019" s="17">
        <v>7.93</v>
      </c>
      <c r="F1019" s="137"/>
      <c r="G1019" s="17" t="s">
        <v>1912</v>
      </c>
      <c r="H1019" s="137"/>
      <c r="I1019" s="69">
        <f t="shared" si="80"/>
        <v>7.93</v>
      </c>
      <c r="J1019" s="137"/>
      <c r="K1019" s="15">
        <f t="shared" si="82"/>
        <v>7.93</v>
      </c>
      <c r="L1019" s="155" t="s">
        <v>1793</v>
      </c>
    </row>
    <row r="1020" spans="1:12" ht="12" x14ac:dyDescent="0.2">
      <c r="A1020" s="70" t="s">
        <v>1216</v>
      </c>
      <c r="B1020" s="39" t="s">
        <v>1634</v>
      </c>
      <c r="C1020" s="17">
        <v>5.0199999999999996</v>
      </c>
      <c r="D1020" s="17">
        <v>5.0199999999999996</v>
      </c>
      <c r="F1020" s="137"/>
      <c r="G1020" s="17" t="s">
        <v>1912</v>
      </c>
      <c r="H1020" s="137"/>
      <c r="I1020" s="69">
        <f t="shared" si="80"/>
        <v>5.0199999999999996</v>
      </c>
      <c r="J1020" s="137"/>
      <c r="K1020" s="15">
        <f t="shared" si="82"/>
        <v>5.0199999999999996</v>
      </c>
      <c r="L1020" s="155" t="s">
        <v>1794</v>
      </c>
    </row>
    <row r="1021" spans="1:12" ht="12" x14ac:dyDescent="0.2">
      <c r="A1021" s="70" t="s">
        <v>1216</v>
      </c>
      <c r="B1021" s="39" t="s">
        <v>612</v>
      </c>
      <c r="C1021" s="17">
        <v>4.9800000000000004</v>
      </c>
      <c r="D1021" s="326"/>
      <c r="E1021" s="17">
        <v>4.9800000000000004</v>
      </c>
      <c r="F1021" s="137"/>
      <c r="G1021" s="17" t="s">
        <v>1912</v>
      </c>
      <c r="H1021" s="137"/>
      <c r="I1021" s="69">
        <f t="shared" si="80"/>
        <v>4.9800000000000004</v>
      </c>
      <c r="J1021" s="137"/>
      <c r="K1021" s="15">
        <f t="shared" si="82"/>
        <v>4.9800000000000004</v>
      </c>
      <c r="L1021" s="155" t="s">
        <v>1793</v>
      </c>
    </row>
    <row r="1022" spans="1:12" ht="12" x14ac:dyDescent="0.2">
      <c r="A1022" s="70" t="s">
        <v>1216</v>
      </c>
      <c r="B1022" s="39" t="s">
        <v>1343</v>
      </c>
      <c r="C1022" s="17">
        <v>7.68</v>
      </c>
      <c r="D1022" s="17">
        <v>7.68</v>
      </c>
      <c r="E1022" s="137"/>
      <c r="F1022" s="137"/>
      <c r="G1022" s="17" t="s">
        <v>1912</v>
      </c>
      <c r="H1022" s="137"/>
      <c r="I1022" s="69">
        <f t="shared" si="80"/>
        <v>7.68</v>
      </c>
      <c r="J1022" s="137"/>
      <c r="K1022" s="15">
        <f t="shared" si="82"/>
        <v>7.68</v>
      </c>
      <c r="L1022" s="155" t="s">
        <v>1793</v>
      </c>
    </row>
    <row r="1023" spans="1:12" ht="12" x14ac:dyDescent="0.2">
      <c r="A1023" s="70" t="s">
        <v>1216</v>
      </c>
      <c r="B1023" s="39" t="s">
        <v>1343</v>
      </c>
      <c r="C1023" s="17">
        <v>7.68</v>
      </c>
      <c r="D1023" s="17">
        <v>7.68</v>
      </c>
      <c r="E1023" s="137"/>
      <c r="F1023" s="137"/>
      <c r="G1023" s="17" t="s">
        <v>1912</v>
      </c>
      <c r="H1023" s="137"/>
      <c r="I1023" s="69">
        <f t="shared" si="80"/>
        <v>7.68</v>
      </c>
      <c r="J1023" s="137"/>
      <c r="K1023" s="15">
        <f t="shared" si="82"/>
        <v>7.68</v>
      </c>
      <c r="L1023" s="155" t="s">
        <v>1793</v>
      </c>
    </row>
    <row r="1024" spans="1:12" ht="12" x14ac:dyDescent="0.2">
      <c r="A1024" s="70" t="s">
        <v>1216</v>
      </c>
      <c r="B1024" s="39" t="s">
        <v>1629</v>
      </c>
      <c r="C1024" s="17">
        <v>1.81</v>
      </c>
      <c r="D1024" s="402"/>
      <c r="E1024" s="17">
        <v>1.81</v>
      </c>
      <c r="F1024" s="137"/>
      <c r="G1024" s="17" t="s">
        <v>1912</v>
      </c>
      <c r="H1024" s="137"/>
      <c r="I1024" s="69">
        <f t="shared" si="80"/>
        <v>1.81</v>
      </c>
      <c r="J1024" s="137"/>
      <c r="K1024" s="15">
        <f t="shared" si="82"/>
        <v>1.81</v>
      </c>
      <c r="L1024" s="155" t="s">
        <v>1794</v>
      </c>
    </row>
    <row r="1025" spans="1:12" ht="12" x14ac:dyDescent="0.2">
      <c r="A1025" s="70" t="s">
        <v>1216</v>
      </c>
      <c r="B1025" s="39" t="s">
        <v>331</v>
      </c>
      <c r="C1025" s="17">
        <v>8.02</v>
      </c>
      <c r="D1025" s="326"/>
      <c r="E1025" s="17">
        <v>8.02</v>
      </c>
      <c r="F1025" s="137"/>
      <c r="G1025" s="17" t="s">
        <v>1912</v>
      </c>
      <c r="H1025" s="137"/>
      <c r="I1025" s="69">
        <f t="shared" si="80"/>
        <v>8.02</v>
      </c>
      <c r="J1025" s="137"/>
      <c r="K1025" s="15">
        <f t="shared" si="82"/>
        <v>8.02</v>
      </c>
      <c r="L1025" s="155" t="s">
        <v>1793</v>
      </c>
    </row>
    <row r="1026" spans="1:12" ht="12" x14ac:dyDescent="0.2">
      <c r="A1026" s="70" t="s">
        <v>1216</v>
      </c>
      <c r="B1026" s="39" t="s">
        <v>134</v>
      </c>
      <c r="C1026" s="17">
        <v>8.15</v>
      </c>
      <c r="D1026" s="326"/>
      <c r="E1026" s="17">
        <v>8.15</v>
      </c>
      <c r="F1026" s="137"/>
      <c r="G1026" s="17" t="s">
        <v>1912</v>
      </c>
      <c r="H1026" s="137"/>
      <c r="I1026" s="69">
        <f t="shared" si="80"/>
        <v>8.15</v>
      </c>
      <c r="J1026" s="137"/>
      <c r="K1026" s="15">
        <f t="shared" si="82"/>
        <v>8.15</v>
      </c>
      <c r="L1026" s="155" t="s">
        <v>1793</v>
      </c>
    </row>
    <row r="1027" spans="1:12" ht="12" x14ac:dyDescent="0.2">
      <c r="A1027" s="70" t="s">
        <v>1216</v>
      </c>
      <c r="B1027" s="39" t="s">
        <v>613</v>
      </c>
      <c r="C1027" s="17">
        <v>50.28</v>
      </c>
      <c r="D1027" s="17">
        <v>50.28</v>
      </c>
      <c r="F1027" s="137"/>
      <c r="G1027" s="17" t="s">
        <v>1912</v>
      </c>
      <c r="H1027" s="137"/>
      <c r="I1027" s="69">
        <f t="shared" si="80"/>
        <v>50.28</v>
      </c>
      <c r="J1027" s="137"/>
      <c r="K1027" s="15">
        <f t="shared" si="82"/>
        <v>50.28</v>
      </c>
      <c r="L1027" s="155" t="s">
        <v>1793</v>
      </c>
    </row>
    <row r="1028" spans="1:12" ht="12" x14ac:dyDescent="0.2">
      <c r="A1028" s="70" t="s">
        <v>1216</v>
      </c>
      <c r="B1028" s="39" t="s">
        <v>614</v>
      </c>
      <c r="C1028" s="17">
        <v>9.59</v>
      </c>
      <c r="D1028" s="326"/>
      <c r="E1028" s="17">
        <v>9.59</v>
      </c>
      <c r="F1028" s="137"/>
      <c r="G1028" s="17" t="s">
        <v>1912</v>
      </c>
      <c r="H1028" s="137"/>
      <c r="I1028" s="69">
        <f t="shared" ref="I1028:I1047" si="83">C1028</f>
        <v>9.59</v>
      </c>
      <c r="J1028" s="137"/>
      <c r="K1028" s="15">
        <f t="shared" si="82"/>
        <v>9.59</v>
      </c>
      <c r="L1028" s="155" t="s">
        <v>1793</v>
      </c>
    </row>
    <row r="1029" spans="1:12" ht="12" x14ac:dyDescent="0.2">
      <c r="A1029" s="70" t="s">
        <v>1216</v>
      </c>
      <c r="B1029" s="39" t="s">
        <v>575</v>
      </c>
      <c r="C1029" s="17">
        <v>1.32</v>
      </c>
      <c r="D1029" s="402"/>
      <c r="E1029" s="17">
        <v>1.32</v>
      </c>
      <c r="F1029" s="137"/>
      <c r="G1029" s="17" t="s">
        <v>1912</v>
      </c>
      <c r="H1029" s="137"/>
      <c r="I1029" s="69">
        <f t="shared" si="83"/>
        <v>1.32</v>
      </c>
      <c r="J1029" s="137"/>
      <c r="K1029" s="15">
        <f t="shared" si="82"/>
        <v>1.32</v>
      </c>
      <c r="L1029" s="155" t="s">
        <v>1793</v>
      </c>
    </row>
    <row r="1030" spans="1:12" ht="12" x14ac:dyDescent="0.2">
      <c r="A1030" s="70" t="s">
        <v>1216</v>
      </c>
      <c r="B1030" s="39" t="s">
        <v>157</v>
      </c>
      <c r="C1030" s="17">
        <v>13.12</v>
      </c>
      <c r="D1030" s="400"/>
      <c r="E1030" s="17">
        <v>13.12</v>
      </c>
      <c r="F1030" s="137"/>
      <c r="G1030" s="17" t="s">
        <v>1912</v>
      </c>
      <c r="H1030" s="137"/>
      <c r="I1030" s="69">
        <f t="shared" si="83"/>
        <v>13.12</v>
      </c>
      <c r="J1030" s="137"/>
      <c r="K1030" s="15">
        <f t="shared" si="82"/>
        <v>13.12</v>
      </c>
      <c r="L1030" s="155" t="s">
        <v>1793</v>
      </c>
    </row>
    <row r="1031" spans="1:12" ht="12" x14ac:dyDescent="0.2">
      <c r="A1031" s="70" t="s">
        <v>1216</v>
      </c>
      <c r="B1031" s="39" t="s">
        <v>615</v>
      </c>
      <c r="C1031" s="17">
        <v>78.64</v>
      </c>
      <c r="D1031" s="17">
        <v>78.64</v>
      </c>
      <c r="F1031" s="137"/>
      <c r="G1031" s="17" t="s">
        <v>1912</v>
      </c>
      <c r="H1031" s="137"/>
      <c r="I1031" s="69">
        <f t="shared" si="83"/>
        <v>78.64</v>
      </c>
      <c r="J1031" s="137"/>
      <c r="K1031" s="17">
        <f t="shared" ref="K1031:K1036" si="84">C1031</f>
        <v>78.64</v>
      </c>
      <c r="L1031" s="155" t="s">
        <v>1793</v>
      </c>
    </row>
    <row r="1032" spans="1:12" ht="12" x14ac:dyDescent="0.2">
      <c r="A1032" s="70" t="s">
        <v>1216</v>
      </c>
      <c r="B1032" s="39" t="s">
        <v>331</v>
      </c>
      <c r="C1032" s="17">
        <v>3.02</v>
      </c>
      <c r="D1032" s="399"/>
      <c r="E1032" s="17">
        <v>3.02</v>
      </c>
      <c r="F1032" s="137"/>
      <c r="G1032" s="17" t="s">
        <v>1912</v>
      </c>
      <c r="H1032" s="137"/>
      <c r="I1032" s="69">
        <f t="shared" si="83"/>
        <v>3.02</v>
      </c>
      <c r="J1032" s="137"/>
      <c r="K1032" s="17">
        <f t="shared" si="84"/>
        <v>3.02</v>
      </c>
      <c r="L1032" s="155" t="s">
        <v>1793</v>
      </c>
    </row>
    <row r="1033" spans="1:12" ht="12" x14ac:dyDescent="0.2">
      <c r="A1033" s="70" t="s">
        <v>1216</v>
      </c>
      <c r="B1033" s="39" t="s">
        <v>134</v>
      </c>
      <c r="C1033" s="17">
        <v>6.26</v>
      </c>
      <c r="D1033" s="399"/>
      <c r="E1033" s="17">
        <v>6.26</v>
      </c>
      <c r="F1033" s="137"/>
      <c r="G1033" s="17" t="s">
        <v>1912</v>
      </c>
      <c r="H1033" s="137"/>
      <c r="I1033" s="69">
        <f t="shared" si="83"/>
        <v>6.26</v>
      </c>
      <c r="J1033" s="137"/>
      <c r="K1033" s="17">
        <f t="shared" si="84"/>
        <v>6.26</v>
      </c>
      <c r="L1033" s="155" t="s">
        <v>1793</v>
      </c>
    </row>
    <row r="1034" spans="1:12" ht="12" x14ac:dyDescent="0.2">
      <c r="A1034" s="70" t="s">
        <v>1216</v>
      </c>
      <c r="B1034" s="39" t="s">
        <v>1633</v>
      </c>
      <c r="C1034" s="17">
        <v>4</v>
      </c>
      <c r="D1034" s="399"/>
      <c r="E1034" s="17">
        <v>4</v>
      </c>
      <c r="F1034" s="137"/>
      <c r="G1034" s="17" t="s">
        <v>1912</v>
      </c>
      <c r="H1034" s="137"/>
      <c r="I1034" s="69">
        <f t="shared" si="83"/>
        <v>4</v>
      </c>
      <c r="J1034" s="137"/>
      <c r="K1034" s="17">
        <f t="shared" si="84"/>
        <v>4</v>
      </c>
      <c r="L1034" s="155" t="s">
        <v>1794</v>
      </c>
    </row>
    <row r="1035" spans="1:12" ht="12" x14ac:dyDescent="0.2">
      <c r="A1035" s="70" t="s">
        <v>1216</v>
      </c>
      <c r="B1035" s="39" t="s">
        <v>180</v>
      </c>
      <c r="C1035" s="17">
        <v>2.68</v>
      </c>
      <c r="D1035" s="399"/>
      <c r="E1035" s="17">
        <v>2.68</v>
      </c>
      <c r="F1035" s="137"/>
      <c r="G1035" s="17" t="s">
        <v>1912</v>
      </c>
      <c r="H1035" s="137"/>
      <c r="I1035" s="69">
        <f t="shared" si="83"/>
        <v>2.68</v>
      </c>
      <c r="J1035" s="137"/>
      <c r="K1035" s="17">
        <f t="shared" si="84"/>
        <v>2.68</v>
      </c>
      <c r="L1035" s="155" t="s">
        <v>1794</v>
      </c>
    </row>
    <row r="1036" spans="1:12" ht="12" x14ac:dyDescent="0.2">
      <c r="A1036" s="70" t="s">
        <v>1216</v>
      </c>
      <c r="B1036" s="39" t="s">
        <v>186</v>
      </c>
      <c r="C1036" s="17">
        <v>5.67</v>
      </c>
      <c r="D1036" s="399"/>
      <c r="E1036" s="17">
        <v>5.67</v>
      </c>
      <c r="F1036" s="137"/>
      <c r="G1036" s="17" t="s">
        <v>1912</v>
      </c>
      <c r="H1036" s="137"/>
      <c r="I1036" s="69">
        <f t="shared" si="83"/>
        <v>5.67</v>
      </c>
      <c r="J1036" s="137"/>
      <c r="K1036" s="17">
        <f t="shared" si="84"/>
        <v>5.67</v>
      </c>
      <c r="L1036" s="155" t="s">
        <v>1793</v>
      </c>
    </row>
    <row r="1037" spans="1:12" ht="12" x14ac:dyDescent="0.2">
      <c r="A1037" s="70" t="s">
        <v>1216</v>
      </c>
      <c r="B1037" s="39" t="s">
        <v>1426</v>
      </c>
      <c r="C1037" s="17">
        <v>9.59</v>
      </c>
      <c r="D1037" s="399"/>
      <c r="E1037" s="17">
        <v>9.59</v>
      </c>
      <c r="F1037" s="137"/>
      <c r="G1037" s="17" t="s">
        <v>1912</v>
      </c>
      <c r="H1037" s="137"/>
      <c r="I1037" s="69">
        <f t="shared" si="83"/>
        <v>9.59</v>
      </c>
      <c r="J1037" s="137"/>
      <c r="K1037" s="17"/>
      <c r="L1037" s="155" t="s">
        <v>1793</v>
      </c>
    </row>
    <row r="1038" spans="1:12" ht="12" x14ac:dyDescent="0.2">
      <c r="A1038" s="70" t="s">
        <v>1216</v>
      </c>
      <c r="B1038" s="39" t="s">
        <v>1427</v>
      </c>
      <c r="C1038" s="17">
        <v>17.059999999999999</v>
      </c>
      <c r="D1038" s="399"/>
      <c r="E1038" s="17">
        <v>17.059999999999999</v>
      </c>
      <c r="F1038" s="137"/>
      <c r="G1038" s="17" t="s">
        <v>1912</v>
      </c>
      <c r="H1038" s="137"/>
      <c r="I1038" s="69">
        <f t="shared" si="83"/>
        <v>17.059999999999999</v>
      </c>
      <c r="J1038" s="137"/>
      <c r="K1038" s="17"/>
      <c r="L1038" s="155" t="s">
        <v>1793</v>
      </c>
    </row>
    <row r="1039" spans="1:12" ht="12" x14ac:dyDescent="0.2">
      <c r="A1039" s="70" t="s">
        <v>1216</v>
      </c>
      <c r="B1039" s="39" t="s">
        <v>1428</v>
      </c>
      <c r="C1039" s="17">
        <v>2.98</v>
      </c>
      <c r="D1039" s="399"/>
      <c r="E1039" s="17">
        <v>2.98</v>
      </c>
      <c r="F1039" s="137"/>
      <c r="G1039" s="17" t="s">
        <v>1912</v>
      </c>
      <c r="H1039" s="137"/>
      <c r="I1039" s="69">
        <f t="shared" si="83"/>
        <v>2.98</v>
      </c>
      <c r="J1039" s="137"/>
      <c r="K1039" s="17"/>
      <c r="L1039" s="155" t="s">
        <v>1793</v>
      </c>
    </row>
    <row r="1040" spans="1:12" ht="12" x14ac:dyDescent="0.2">
      <c r="A1040" s="70" t="s">
        <v>1216</v>
      </c>
      <c r="B1040" s="39" t="s">
        <v>1429</v>
      </c>
      <c r="C1040" s="17">
        <v>3.63</v>
      </c>
      <c r="D1040" s="399"/>
      <c r="E1040" s="17">
        <v>3.63</v>
      </c>
      <c r="F1040" s="137"/>
      <c r="G1040" s="17" t="s">
        <v>1912</v>
      </c>
      <c r="H1040" s="137"/>
      <c r="I1040" s="69">
        <f t="shared" si="83"/>
        <v>3.63</v>
      </c>
      <c r="J1040" s="137"/>
      <c r="K1040" s="17"/>
      <c r="L1040" s="155" t="s">
        <v>1793</v>
      </c>
    </row>
    <row r="1041" spans="1:12" ht="12" x14ac:dyDescent="0.2">
      <c r="A1041" s="70" t="s">
        <v>1216</v>
      </c>
      <c r="B1041" s="39" t="s">
        <v>1634</v>
      </c>
      <c r="C1041" s="17">
        <v>5.04</v>
      </c>
      <c r="D1041" s="17">
        <v>5.04</v>
      </c>
      <c r="E1041" s="137"/>
      <c r="F1041" s="137"/>
      <c r="G1041" s="17" t="s">
        <v>1912</v>
      </c>
      <c r="H1041" s="137"/>
      <c r="I1041" s="69">
        <f t="shared" si="83"/>
        <v>5.04</v>
      </c>
      <c r="J1041" s="137"/>
      <c r="K1041" s="17"/>
      <c r="L1041" s="155" t="s">
        <v>1794</v>
      </c>
    </row>
    <row r="1042" spans="1:12" ht="12" x14ac:dyDescent="0.2">
      <c r="A1042" s="70" t="s">
        <v>1216</v>
      </c>
      <c r="B1042" s="68" t="s">
        <v>1702</v>
      </c>
      <c r="C1042" s="17">
        <v>7.33</v>
      </c>
      <c r="D1042" s="17">
        <v>7.33</v>
      </c>
      <c r="E1042" s="137"/>
      <c r="F1042" s="17"/>
      <c r="G1042" s="17" t="s">
        <v>1912</v>
      </c>
      <c r="H1042" s="137"/>
      <c r="I1042" s="69">
        <f t="shared" si="83"/>
        <v>7.33</v>
      </c>
      <c r="J1042" s="137"/>
      <c r="K1042" s="17"/>
      <c r="L1042" s="155" t="s">
        <v>1793</v>
      </c>
    </row>
    <row r="1043" spans="1:12" ht="12" x14ac:dyDescent="0.2">
      <c r="A1043" s="70" t="s">
        <v>1216</v>
      </c>
      <c r="B1043" s="39" t="s">
        <v>1430</v>
      </c>
      <c r="C1043" s="17">
        <v>15.75</v>
      </c>
      <c r="D1043" s="17">
        <v>15.75</v>
      </c>
      <c r="E1043" s="137"/>
      <c r="F1043" s="144"/>
      <c r="G1043" s="17" t="s">
        <v>1912</v>
      </c>
      <c r="H1043" s="137"/>
      <c r="I1043" s="69">
        <f t="shared" si="83"/>
        <v>15.75</v>
      </c>
      <c r="J1043" s="137"/>
      <c r="K1043" s="17"/>
      <c r="L1043" s="155" t="s">
        <v>1793</v>
      </c>
    </row>
    <row r="1044" spans="1:12" ht="12" x14ac:dyDescent="0.2">
      <c r="A1044" s="70" t="s">
        <v>1216</v>
      </c>
      <c r="B1044" s="39" t="s">
        <v>146</v>
      </c>
      <c r="C1044" s="17">
        <v>6.6</v>
      </c>
      <c r="D1044" s="17">
        <v>6.6</v>
      </c>
      <c r="E1044" s="137"/>
      <c r="F1044" s="17"/>
      <c r="G1044" s="17" t="s">
        <v>1912</v>
      </c>
      <c r="H1044" s="137"/>
      <c r="I1044" s="69">
        <f t="shared" si="83"/>
        <v>6.6</v>
      </c>
      <c r="J1044" s="137"/>
      <c r="K1044" s="17"/>
      <c r="L1044" s="155" t="s">
        <v>1793</v>
      </c>
    </row>
    <row r="1045" spans="1:12" ht="12" x14ac:dyDescent="0.2">
      <c r="A1045" s="70" t="s">
        <v>1216</v>
      </c>
      <c r="B1045" s="39" t="s">
        <v>266</v>
      </c>
      <c r="C1045" s="17">
        <v>3.95</v>
      </c>
      <c r="D1045" s="137"/>
      <c r="E1045" s="17">
        <v>3.95</v>
      </c>
      <c r="F1045" s="17"/>
      <c r="G1045" s="17" t="s">
        <v>1912</v>
      </c>
      <c r="H1045" s="137"/>
      <c r="I1045" s="69">
        <f t="shared" si="83"/>
        <v>3.95</v>
      </c>
      <c r="J1045" s="137"/>
      <c r="K1045" s="17"/>
      <c r="L1045" s="155" t="s">
        <v>1793</v>
      </c>
    </row>
    <row r="1046" spans="1:12" ht="12" x14ac:dyDescent="0.2">
      <c r="A1046" s="70" t="s">
        <v>1216</v>
      </c>
      <c r="B1046" s="39" t="s">
        <v>944</v>
      </c>
      <c r="C1046" s="17">
        <v>9.5299999999999994</v>
      </c>
      <c r="D1046" s="137"/>
      <c r="E1046" s="17">
        <v>9.5299999999999994</v>
      </c>
      <c r="F1046" s="17"/>
      <c r="G1046" s="17" t="s">
        <v>1912</v>
      </c>
      <c r="H1046" s="137"/>
      <c r="I1046" s="69">
        <f t="shared" si="83"/>
        <v>9.5299999999999994</v>
      </c>
      <c r="J1046" s="137"/>
      <c r="K1046" s="17"/>
      <c r="L1046" s="155" t="s">
        <v>1793</v>
      </c>
    </row>
    <row r="1047" spans="1:12" ht="12" x14ac:dyDescent="0.2">
      <c r="A1047" s="70" t="s">
        <v>1216</v>
      </c>
      <c r="B1047" s="39" t="s">
        <v>341</v>
      </c>
      <c r="C1047" s="17">
        <v>10.7</v>
      </c>
      <c r="D1047" s="137"/>
      <c r="E1047" s="17">
        <v>10.7</v>
      </c>
      <c r="F1047" s="17"/>
      <c r="G1047" s="17" t="s">
        <v>1912</v>
      </c>
      <c r="H1047" s="137"/>
      <c r="I1047" s="69">
        <f t="shared" si="83"/>
        <v>10.7</v>
      </c>
      <c r="J1047" s="137"/>
      <c r="K1047" s="17"/>
      <c r="L1047" s="155" t="s">
        <v>1793</v>
      </c>
    </row>
    <row r="1048" spans="1:12" ht="12" x14ac:dyDescent="0.2">
      <c r="A1048" s="71" t="s">
        <v>140</v>
      </c>
      <c r="B1048" s="72"/>
      <c r="C1048" s="73">
        <f>SUM(C996:C1047)</f>
        <v>701.77999999999986</v>
      </c>
      <c r="D1048" s="73">
        <f t="shared" ref="D1048:F1048" si="85">SUM(D996:D1047)</f>
        <v>184.02</v>
      </c>
      <c r="E1048" s="73">
        <f t="shared" si="85"/>
        <v>461.70999999999987</v>
      </c>
      <c r="F1048" s="73">
        <f t="shared" si="85"/>
        <v>56.05</v>
      </c>
      <c r="G1048" s="73"/>
      <c r="H1048" s="365">
        <f>SUM(H996:H1047)</f>
        <v>0</v>
      </c>
      <c r="I1048" s="365">
        <f>SUM(I996:I1047)</f>
        <v>701.77999999999986</v>
      </c>
      <c r="J1048" s="365">
        <f>SUM(J996:J1047)</f>
        <v>0</v>
      </c>
      <c r="K1048" s="73">
        <f>SUM(K996:K1047)</f>
        <v>571.8499999999998</v>
      </c>
      <c r="L1048" s="157"/>
    </row>
    <row r="1049" spans="1:12" ht="12" x14ac:dyDescent="0.2">
      <c r="A1049" s="158" t="s">
        <v>1620</v>
      </c>
      <c r="B1049" s="8" t="s">
        <v>1621</v>
      </c>
      <c r="C1049" s="8" t="s">
        <v>1622</v>
      </c>
      <c r="D1049" s="9" t="s">
        <v>655</v>
      </c>
      <c r="E1049" s="9" t="s">
        <v>1615</v>
      </c>
      <c r="F1049" s="9" t="s">
        <v>1374</v>
      </c>
      <c r="G1049" s="9"/>
      <c r="H1049" s="383" t="s">
        <v>1913</v>
      </c>
      <c r="I1049" s="139" t="s">
        <v>405</v>
      </c>
      <c r="J1049" s="361" t="s">
        <v>406</v>
      </c>
      <c r="K1049" s="67" t="s">
        <v>404</v>
      </c>
      <c r="L1049" s="154" t="s">
        <v>1818</v>
      </c>
    </row>
    <row r="1050" spans="1:12" ht="12" x14ac:dyDescent="0.2">
      <c r="A1050" s="20" t="s">
        <v>1222</v>
      </c>
      <c r="B1050" s="68" t="s">
        <v>413</v>
      </c>
      <c r="C1050" s="168">
        <v>145.37</v>
      </c>
      <c r="D1050" s="395">
        <v>145.37</v>
      </c>
      <c r="E1050" s="137"/>
      <c r="F1050" s="326"/>
      <c r="G1050" s="17" t="s">
        <v>1912</v>
      </c>
      <c r="H1050" s="168"/>
      <c r="I1050" s="69">
        <f>C1050</f>
        <v>145.37</v>
      </c>
      <c r="J1050" s="137"/>
      <c r="K1050" s="168">
        <f>C1050</f>
        <v>145.37</v>
      </c>
      <c r="L1050" s="155" t="s">
        <v>1819</v>
      </c>
    </row>
    <row r="1051" spans="1:12" ht="12" x14ac:dyDescent="0.2">
      <c r="A1051" s="20" t="s">
        <v>1222</v>
      </c>
      <c r="B1051" s="84" t="s">
        <v>1626</v>
      </c>
      <c r="C1051" s="86">
        <v>30.22</v>
      </c>
      <c r="D1051" s="86">
        <v>30.22</v>
      </c>
      <c r="E1051" s="412"/>
      <c r="F1051" s="326"/>
      <c r="G1051" s="17" t="s">
        <v>1912</v>
      </c>
      <c r="H1051" s="168"/>
      <c r="I1051" s="69">
        <f t="shared" ref="I1051:I1067" si="86">C1051</f>
        <v>30.22</v>
      </c>
      <c r="J1051" s="137"/>
      <c r="K1051" s="15">
        <f>C1051</f>
        <v>30.22</v>
      </c>
      <c r="L1051" s="155" t="s">
        <v>1793</v>
      </c>
    </row>
    <row r="1052" spans="1:12" ht="12" x14ac:dyDescent="0.2">
      <c r="A1052" s="20" t="s">
        <v>1222</v>
      </c>
      <c r="B1052" s="84" t="s">
        <v>147</v>
      </c>
      <c r="C1052" s="86">
        <v>61.72</v>
      </c>
      <c r="D1052" s="86">
        <v>61.72</v>
      </c>
      <c r="E1052" s="137"/>
      <c r="F1052" s="402"/>
      <c r="G1052" s="17" t="s">
        <v>1912</v>
      </c>
      <c r="H1052" s="168"/>
      <c r="I1052" s="69">
        <f t="shared" si="86"/>
        <v>61.72</v>
      </c>
      <c r="J1052" s="137"/>
      <c r="K1052" s="15">
        <f>C1052</f>
        <v>61.72</v>
      </c>
      <c r="L1052" s="155" t="s">
        <v>1794</v>
      </c>
    </row>
    <row r="1053" spans="1:12" ht="12" x14ac:dyDescent="0.2">
      <c r="A1053" s="20" t="s">
        <v>1222</v>
      </c>
      <c r="B1053" s="84" t="s">
        <v>1184</v>
      </c>
      <c r="C1053" s="86">
        <v>11.05</v>
      </c>
      <c r="D1053" s="86">
        <v>11.05</v>
      </c>
      <c r="E1053" s="137"/>
      <c r="F1053" s="402"/>
      <c r="G1053" s="17" t="s">
        <v>1912</v>
      </c>
      <c r="H1053" s="168"/>
      <c r="I1053" s="69">
        <f t="shared" si="86"/>
        <v>11.05</v>
      </c>
      <c r="J1053" s="137"/>
      <c r="K1053" s="15">
        <f t="shared" ref="K1053:K1065" si="87">C1053</f>
        <v>11.05</v>
      </c>
      <c r="L1053" s="155" t="s">
        <v>1794</v>
      </c>
    </row>
    <row r="1054" spans="1:12" ht="12" x14ac:dyDescent="0.2">
      <c r="A1054" s="20" t="s">
        <v>1222</v>
      </c>
      <c r="B1054" s="84" t="s">
        <v>1625</v>
      </c>
      <c r="C1054" s="86">
        <v>51.45</v>
      </c>
      <c r="D1054" s="86">
        <v>51.45</v>
      </c>
      <c r="E1054" s="137"/>
      <c r="F1054" s="402"/>
      <c r="G1054" s="17" t="s">
        <v>1912</v>
      </c>
      <c r="H1054" s="168"/>
      <c r="I1054" s="69">
        <f t="shared" si="86"/>
        <v>51.45</v>
      </c>
      <c r="J1054" s="137"/>
      <c r="K1054" s="15">
        <f t="shared" si="87"/>
        <v>51.45</v>
      </c>
      <c r="L1054" s="155" t="s">
        <v>1794</v>
      </c>
    </row>
    <row r="1055" spans="1:12" ht="12" x14ac:dyDescent="0.2">
      <c r="A1055" s="20" t="s">
        <v>1222</v>
      </c>
      <c r="B1055" s="84" t="s">
        <v>1186</v>
      </c>
      <c r="C1055" s="86">
        <v>11.04</v>
      </c>
      <c r="D1055" s="86">
        <v>11.04</v>
      </c>
      <c r="E1055" s="137"/>
      <c r="F1055" s="402"/>
      <c r="G1055" s="17" t="s">
        <v>1912</v>
      </c>
      <c r="H1055" s="168"/>
      <c r="I1055" s="69">
        <f t="shared" si="86"/>
        <v>11.04</v>
      </c>
      <c r="J1055" s="137"/>
      <c r="K1055" s="15">
        <f t="shared" si="87"/>
        <v>11.04</v>
      </c>
      <c r="L1055" s="155" t="s">
        <v>1794</v>
      </c>
    </row>
    <row r="1056" spans="1:12" ht="12" x14ac:dyDescent="0.2">
      <c r="A1056" s="20" t="s">
        <v>1222</v>
      </c>
      <c r="B1056" s="84" t="s">
        <v>1612</v>
      </c>
      <c r="C1056" s="86">
        <v>12.1</v>
      </c>
      <c r="D1056" s="86">
        <v>12.1</v>
      </c>
      <c r="E1056" s="137"/>
      <c r="F1056" s="326"/>
      <c r="G1056" s="17" t="s">
        <v>1912</v>
      </c>
      <c r="H1056" s="168"/>
      <c r="I1056" s="69">
        <f t="shared" si="86"/>
        <v>12.1</v>
      </c>
      <c r="J1056" s="137"/>
      <c r="K1056" s="15"/>
      <c r="L1056" s="155" t="s">
        <v>1793</v>
      </c>
    </row>
    <row r="1057" spans="1:12" ht="12" x14ac:dyDescent="0.2">
      <c r="A1057" s="20" t="s">
        <v>1222</v>
      </c>
      <c r="B1057" s="84" t="s">
        <v>893</v>
      </c>
      <c r="C1057" s="86">
        <v>7.73</v>
      </c>
      <c r="D1057" s="86">
        <v>7.73</v>
      </c>
      <c r="E1057" s="137"/>
      <c r="F1057" s="326"/>
      <c r="G1057" s="17" t="s">
        <v>1912</v>
      </c>
      <c r="H1057" s="168"/>
      <c r="I1057" s="69">
        <f t="shared" si="86"/>
        <v>7.73</v>
      </c>
      <c r="J1057" s="137"/>
      <c r="K1057" s="15"/>
      <c r="L1057" s="155" t="s">
        <v>1793</v>
      </c>
    </row>
    <row r="1058" spans="1:12" ht="12" x14ac:dyDescent="0.2">
      <c r="A1058" s="20" t="s">
        <v>1222</v>
      </c>
      <c r="B1058" s="84" t="s">
        <v>1651</v>
      </c>
      <c r="C1058" s="86">
        <v>10.53</v>
      </c>
      <c r="D1058" s="86">
        <v>10.53</v>
      </c>
      <c r="E1058" s="137"/>
      <c r="F1058" s="326"/>
      <c r="G1058" s="17" t="s">
        <v>1912</v>
      </c>
      <c r="H1058" s="168"/>
      <c r="I1058" s="69">
        <f t="shared" si="86"/>
        <v>10.53</v>
      </c>
      <c r="J1058" s="137"/>
      <c r="K1058" s="15"/>
      <c r="L1058" s="155" t="s">
        <v>1793</v>
      </c>
    </row>
    <row r="1059" spans="1:12" ht="12" x14ac:dyDescent="0.2">
      <c r="A1059" s="20" t="s">
        <v>1222</v>
      </c>
      <c r="B1059" s="84" t="s">
        <v>1265</v>
      </c>
      <c r="C1059" s="86">
        <v>12.21</v>
      </c>
      <c r="D1059" s="86">
        <v>12.21</v>
      </c>
      <c r="E1059" s="137"/>
      <c r="F1059" s="326"/>
      <c r="G1059" s="17" t="s">
        <v>1912</v>
      </c>
      <c r="H1059" s="168"/>
      <c r="I1059" s="69">
        <f t="shared" si="86"/>
        <v>12.21</v>
      </c>
      <c r="J1059" s="137"/>
      <c r="K1059" s="15"/>
      <c r="L1059" s="156" t="s">
        <v>1795</v>
      </c>
    </row>
    <row r="1060" spans="1:12" ht="12" x14ac:dyDescent="0.2">
      <c r="A1060" s="20" t="s">
        <v>1222</v>
      </c>
      <c r="B1060" s="84" t="s">
        <v>894</v>
      </c>
      <c r="C1060" s="86">
        <v>15.47</v>
      </c>
      <c r="D1060" s="86">
        <v>15.47</v>
      </c>
      <c r="E1060" s="137"/>
      <c r="F1060" s="402"/>
      <c r="G1060" s="17" t="s">
        <v>1912</v>
      </c>
      <c r="H1060" s="168"/>
      <c r="I1060" s="69">
        <f t="shared" si="86"/>
        <v>15.47</v>
      </c>
      <c r="J1060" s="137"/>
      <c r="K1060" s="15"/>
      <c r="L1060" s="156" t="s">
        <v>1795</v>
      </c>
    </row>
    <row r="1061" spans="1:12" ht="12" x14ac:dyDescent="0.2">
      <c r="A1061" s="20" t="s">
        <v>1222</v>
      </c>
      <c r="B1061" s="84" t="s">
        <v>184</v>
      </c>
      <c r="C1061" s="86">
        <v>42.14</v>
      </c>
      <c r="D1061" s="86">
        <v>42.14</v>
      </c>
      <c r="E1061" s="137"/>
      <c r="F1061" s="402"/>
      <c r="G1061" s="17" t="s">
        <v>1912</v>
      </c>
      <c r="H1061" s="168"/>
      <c r="I1061" s="69">
        <f t="shared" si="86"/>
        <v>42.14</v>
      </c>
      <c r="J1061" s="137"/>
      <c r="K1061" s="15">
        <f t="shared" si="87"/>
        <v>42.14</v>
      </c>
      <c r="L1061" s="155" t="s">
        <v>1793</v>
      </c>
    </row>
    <row r="1062" spans="1:12" ht="12" x14ac:dyDescent="0.2">
      <c r="A1062" s="20" t="s">
        <v>1222</v>
      </c>
      <c r="B1062" s="84" t="s">
        <v>1259</v>
      </c>
      <c r="C1062" s="86">
        <v>14.85</v>
      </c>
      <c r="D1062" s="86">
        <v>14.85</v>
      </c>
      <c r="E1062" s="137"/>
      <c r="F1062" s="402"/>
      <c r="G1062" s="17" t="s">
        <v>1912</v>
      </c>
      <c r="H1062" s="168"/>
      <c r="I1062" s="69">
        <f t="shared" si="86"/>
        <v>14.85</v>
      </c>
      <c r="J1062" s="137"/>
      <c r="K1062" s="15">
        <f t="shared" si="87"/>
        <v>14.85</v>
      </c>
      <c r="L1062" s="155" t="s">
        <v>1793</v>
      </c>
    </row>
    <row r="1063" spans="1:12" ht="12" x14ac:dyDescent="0.2">
      <c r="A1063" s="20" t="s">
        <v>1222</v>
      </c>
      <c r="B1063" s="84" t="s">
        <v>1638</v>
      </c>
      <c r="C1063" s="86">
        <v>14.04</v>
      </c>
      <c r="D1063" s="86">
        <v>14.04</v>
      </c>
      <c r="E1063" s="137"/>
      <c r="F1063" s="402"/>
      <c r="G1063" s="17" t="s">
        <v>1912</v>
      </c>
      <c r="H1063" s="168"/>
      <c r="I1063" s="69">
        <f t="shared" si="86"/>
        <v>14.04</v>
      </c>
      <c r="J1063" s="137"/>
      <c r="K1063" s="15">
        <f t="shared" si="87"/>
        <v>14.04</v>
      </c>
      <c r="L1063" s="155" t="s">
        <v>1788</v>
      </c>
    </row>
    <row r="1064" spans="1:12" ht="12" x14ac:dyDescent="0.2">
      <c r="A1064" s="20" t="s">
        <v>1222</v>
      </c>
      <c r="B1064" s="84" t="s">
        <v>1665</v>
      </c>
      <c r="C1064" s="86">
        <v>5.85</v>
      </c>
      <c r="D1064" s="86">
        <v>5.85</v>
      </c>
      <c r="E1064" s="137"/>
      <c r="F1064" s="326"/>
      <c r="G1064" s="17" t="s">
        <v>1912</v>
      </c>
      <c r="H1064" s="168"/>
      <c r="I1064" s="69">
        <f t="shared" si="86"/>
        <v>5.85</v>
      </c>
      <c r="J1064" s="137"/>
      <c r="K1064" s="15"/>
      <c r="L1064" s="155" t="s">
        <v>1793</v>
      </c>
    </row>
    <row r="1065" spans="1:12" ht="12" x14ac:dyDescent="0.2">
      <c r="A1065" s="20" t="s">
        <v>1222</v>
      </c>
      <c r="B1065" s="84" t="s">
        <v>332</v>
      </c>
      <c r="C1065" s="86">
        <v>6.86</v>
      </c>
      <c r="D1065" s="86">
        <v>6.86</v>
      </c>
      <c r="E1065" s="137"/>
      <c r="F1065" s="326"/>
      <c r="G1065" s="17" t="s">
        <v>1912</v>
      </c>
      <c r="H1065" s="168"/>
      <c r="I1065" s="69">
        <f t="shared" si="86"/>
        <v>6.86</v>
      </c>
      <c r="J1065" s="137"/>
      <c r="K1065" s="15">
        <f t="shared" si="87"/>
        <v>6.86</v>
      </c>
      <c r="L1065" s="155" t="s">
        <v>1814</v>
      </c>
    </row>
    <row r="1066" spans="1:12" ht="12" x14ac:dyDescent="0.2">
      <c r="A1066" s="20" t="s">
        <v>1222</v>
      </c>
      <c r="B1066" s="84" t="s">
        <v>895</v>
      </c>
      <c r="C1066" s="86">
        <v>8.52</v>
      </c>
      <c r="D1066" s="86">
        <v>8.52</v>
      </c>
      <c r="E1066" s="414"/>
      <c r="F1066" s="326"/>
      <c r="G1066" s="17" t="s">
        <v>1912</v>
      </c>
      <c r="H1066" s="168"/>
      <c r="I1066" s="69">
        <f t="shared" si="86"/>
        <v>8.52</v>
      </c>
      <c r="J1066" s="137"/>
      <c r="K1066" s="15"/>
      <c r="L1066" s="155" t="s">
        <v>1793</v>
      </c>
    </row>
    <row r="1067" spans="1:12" ht="12" x14ac:dyDescent="0.2">
      <c r="A1067" s="20" t="s">
        <v>1222</v>
      </c>
      <c r="B1067" s="84" t="s">
        <v>875</v>
      </c>
      <c r="C1067" s="86">
        <v>8.69</v>
      </c>
      <c r="D1067" s="86">
        <v>8.69</v>
      </c>
      <c r="E1067" s="137"/>
      <c r="F1067" s="326"/>
      <c r="G1067" s="17" t="s">
        <v>1912</v>
      </c>
      <c r="H1067" s="168"/>
      <c r="I1067" s="69">
        <f t="shared" si="86"/>
        <v>8.69</v>
      </c>
      <c r="J1067" s="137"/>
      <c r="K1067" s="15"/>
      <c r="L1067" s="155" t="s">
        <v>1793</v>
      </c>
    </row>
    <row r="1068" spans="1:12" ht="12" x14ac:dyDescent="0.2">
      <c r="A1068" s="71" t="s">
        <v>140</v>
      </c>
      <c r="B1068" s="72"/>
      <c r="C1068" s="73">
        <f>SUM(C1050:C1067)</f>
        <v>469.84000000000009</v>
      </c>
      <c r="D1068" s="73">
        <f>SUM(D1050:D1067)</f>
        <v>469.84000000000009</v>
      </c>
      <c r="E1068" s="73">
        <f t="shared" ref="E1068:F1068" si="88">SUM(E1050:E1067)</f>
        <v>0</v>
      </c>
      <c r="F1068" s="73">
        <f t="shared" si="88"/>
        <v>0</v>
      </c>
      <c r="G1068" s="73"/>
      <c r="H1068" s="365">
        <f>SUM(H1050:H1067)</f>
        <v>0</v>
      </c>
      <c r="I1068" s="365">
        <f>SUM(I1050:I1067)</f>
        <v>469.84000000000009</v>
      </c>
      <c r="J1068" s="365">
        <f>SUM(J1050:J1067)</f>
        <v>0</v>
      </c>
      <c r="K1068" s="73">
        <f>SUM(K1050:K1067)</f>
        <v>388.74000000000007</v>
      </c>
      <c r="L1068" s="157"/>
    </row>
    <row r="1069" spans="1:12" ht="12" x14ac:dyDescent="0.2">
      <c r="A1069" s="158" t="s">
        <v>1620</v>
      </c>
      <c r="B1069" s="8" t="s">
        <v>1621</v>
      </c>
      <c r="C1069" s="8" t="s">
        <v>1622</v>
      </c>
      <c r="D1069" s="9" t="s">
        <v>655</v>
      </c>
      <c r="E1069" s="9" t="s">
        <v>1615</v>
      </c>
      <c r="F1069" s="9" t="s">
        <v>1374</v>
      </c>
      <c r="G1069" s="9"/>
      <c r="H1069" s="383" t="s">
        <v>1913</v>
      </c>
      <c r="I1069" s="139" t="s">
        <v>405</v>
      </c>
      <c r="J1069" s="361" t="s">
        <v>406</v>
      </c>
      <c r="K1069" s="67" t="s">
        <v>404</v>
      </c>
      <c r="L1069" s="154" t="s">
        <v>1818</v>
      </c>
    </row>
    <row r="1070" spans="1:12" ht="12" x14ac:dyDescent="0.2">
      <c r="A1070" s="70" t="s">
        <v>1219</v>
      </c>
      <c r="B1070" s="39" t="s">
        <v>413</v>
      </c>
      <c r="C1070" s="168">
        <v>186.32</v>
      </c>
      <c r="D1070" s="395">
        <v>186.32</v>
      </c>
      <c r="E1070" s="137"/>
      <c r="F1070" s="326"/>
      <c r="G1070" s="17" t="s">
        <v>1912</v>
      </c>
      <c r="H1070" s="168"/>
      <c r="I1070" s="69">
        <f>C1070</f>
        <v>186.32</v>
      </c>
      <c r="J1070" s="137"/>
      <c r="K1070" s="168">
        <f>C1070</f>
        <v>186.32</v>
      </c>
      <c r="L1070" s="155" t="s">
        <v>1809</v>
      </c>
    </row>
    <row r="1071" spans="1:12" s="282" customFormat="1" ht="12" x14ac:dyDescent="0.2">
      <c r="A1071" s="70" t="s">
        <v>1219</v>
      </c>
      <c r="B1071" s="39" t="s">
        <v>896</v>
      </c>
      <c r="C1071" s="15">
        <v>81.760000000000005</v>
      </c>
      <c r="D1071" s="15">
        <v>81.760000000000005</v>
      </c>
      <c r="E1071" s="1"/>
      <c r="F1071" s="402"/>
      <c r="G1071" s="17" t="s">
        <v>1912</v>
      </c>
      <c r="H1071" s="168"/>
      <c r="I1071" s="69">
        <f t="shared" ref="I1071:I1082" si="89">C1071</f>
        <v>81.760000000000005</v>
      </c>
      <c r="J1071" s="1"/>
      <c r="K1071" s="15">
        <f t="shared" ref="K1071:K1082" si="90">(C1071)</f>
        <v>81.760000000000005</v>
      </c>
      <c r="L1071" s="155" t="s">
        <v>1793</v>
      </c>
    </row>
    <row r="1072" spans="1:12" ht="12" x14ac:dyDescent="0.2">
      <c r="A1072" s="70" t="s">
        <v>1219</v>
      </c>
      <c r="B1072" s="39" t="s">
        <v>897</v>
      </c>
      <c r="C1072" s="17">
        <v>5.24</v>
      </c>
      <c r="D1072" s="17">
        <v>5.24</v>
      </c>
      <c r="E1072" s="137"/>
      <c r="F1072" s="399"/>
      <c r="G1072" s="17" t="s">
        <v>1912</v>
      </c>
      <c r="H1072" s="168"/>
      <c r="I1072" s="69">
        <f t="shared" si="89"/>
        <v>5.24</v>
      </c>
      <c r="J1072" s="137"/>
      <c r="K1072" s="17">
        <f t="shared" si="90"/>
        <v>5.24</v>
      </c>
      <c r="L1072" s="155" t="s">
        <v>1793</v>
      </c>
    </row>
    <row r="1073" spans="1:13" ht="12" x14ac:dyDescent="0.2">
      <c r="A1073" s="70" t="s">
        <v>1219</v>
      </c>
      <c r="B1073" s="39" t="s">
        <v>898</v>
      </c>
      <c r="C1073" s="17">
        <v>44.74</v>
      </c>
      <c r="D1073" s="17">
        <v>44.74</v>
      </c>
      <c r="E1073" s="137"/>
      <c r="F1073" s="399"/>
      <c r="G1073" s="17" t="s">
        <v>1912</v>
      </c>
      <c r="H1073" s="168"/>
      <c r="I1073" s="69">
        <f t="shared" si="89"/>
        <v>44.74</v>
      </c>
      <c r="J1073" s="137"/>
      <c r="K1073" s="17">
        <f t="shared" si="90"/>
        <v>44.74</v>
      </c>
      <c r="L1073" s="155" t="s">
        <v>1793</v>
      </c>
    </row>
    <row r="1074" spans="1:13" ht="12" x14ac:dyDescent="0.2">
      <c r="A1074" s="70" t="s">
        <v>1219</v>
      </c>
      <c r="B1074" s="39" t="s">
        <v>1361</v>
      </c>
      <c r="C1074" s="17">
        <v>11.1</v>
      </c>
      <c r="D1074" s="17">
        <v>11.1</v>
      </c>
      <c r="E1074" s="137"/>
      <c r="F1074" s="399"/>
      <c r="G1074" s="17" t="s">
        <v>1912</v>
      </c>
      <c r="H1074" s="168"/>
      <c r="I1074" s="69">
        <f t="shared" si="89"/>
        <v>11.1</v>
      </c>
      <c r="J1074" s="137"/>
      <c r="K1074" s="17">
        <f t="shared" si="90"/>
        <v>11.1</v>
      </c>
      <c r="L1074" s="155" t="s">
        <v>1793</v>
      </c>
    </row>
    <row r="1075" spans="1:13" ht="12" x14ac:dyDescent="0.2">
      <c r="A1075" s="70" t="s">
        <v>1219</v>
      </c>
      <c r="B1075" s="39" t="s">
        <v>899</v>
      </c>
      <c r="C1075" s="17">
        <v>34.950000000000003</v>
      </c>
      <c r="D1075" s="17">
        <v>34.950000000000003</v>
      </c>
      <c r="E1075" s="137"/>
      <c r="F1075" s="399"/>
      <c r="G1075" s="17" t="s">
        <v>1912</v>
      </c>
      <c r="H1075" s="168"/>
      <c r="I1075" s="69">
        <f t="shared" si="89"/>
        <v>34.950000000000003</v>
      </c>
      <c r="J1075" s="137"/>
      <c r="K1075" s="17">
        <f t="shared" si="90"/>
        <v>34.950000000000003</v>
      </c>
      <c r="L1075" s="155" t="s">
        <v>1793</v>
      </c>
    </row>
    <row r="1076" spans="1:13" ht="12" x14ac:dyDescent="0.2">
      <c r="A1076" s="70" t="s">
        <v>1219</v>
      </c>
      <c r="B1076" s="39" t="s">
        <v>900</v>
      </c>
      <c r="C1076" s="17">
        <v>35.71</v>
      </c>
      <c r="D1076" s="17">
        <v>35.71</v>
      </c>
      <c r="E1076" s="137"/>
      <c r="F1076" s="399"/>
      <c r="G1076" s="17" t="s">
        <v>1912</v>
      </c>
      <c r="H1076" s="168"/>
      <c r="I1076" s="69">
        <f t="shared" si="89"/>
        <v>35.71</v>
      </c>
      <c r="J1076" s="137"/>
      <c r="K1076" s="17">
        <f t="shared" si="90"/>
        <v>35.71</v>
      </c>
      <c r="L1076" s="155" t="s">
        <v>1793</v>
      </c>
    </row>
    <row r="1077" spans="1:13" ht="12" x14ac:dyDescent="0.2">
      <c r="A1077" s="70" t="s">
        <v>1219</v>
      </c>
      <c r="B1077" s="39" t="s">
        <v>501</v>
      </c>
      <c r="C1077" s="17">
        <v>12.77</v>
      </c>
      <c r="D1077" s="17">
        <v>12.77</v>
      </c>
      <c r="E1077" s="137"/>
      <c r="F1077" s="399"/>
      <c r="G1077" s="17" t="s">
        <v>1912</v>
      </c>
      <c r="H1077" s="168"/>
      <c r="I1077" s="69">
        <f t="shared" si="89"/>
        <v>12.77</v>
      </c>
      <c r="J1077" s="137"/>
      <c r="K1077" s="17">
        <f t="shared" si="90"/>
        <v>12.77</v>
      </c>
      <c r="L1077" s="155" t="s">
        <v>1793</v>
      </c>
    </row>
    <row r="1078" spans="1:13" ht="12" x14ac:dyDescent="0.2">
      <c r="A1078" s="70" t="s">
        <v>1219</v>
      </c>
      <c r="B1078" s="39" t="s">
        <v>901</v>
      </c>
      <c r="C1078" s="17">
        <v>33.729999999999997</v>
      </c>
      <c r="D1078" s="17">
        <v>33.729999999999997</v>
      </c>
      <c r="E1078" s="137"/>
      <c r="F1078" s="399"/>
      <c r="G1078" s="17" t="s">
        <v>1912</v>
      </c>
      <c r="H1078" s="168"/>
      <c r="I1078" s="69">
        <f t="shared" si="89"/>
        <v>33.729999999999997</v>
      </c>
      <c r="J1078" s="137"/>
      <c r="K1078" s="17">
        <f t="shared" si="90"/>
        <v>33.729999999999997</v>
      </c>
      <c r="L1078" s="155" t="s">
        <v>1793</v>
      </c>
    </row>
    <row r="1079" spans="1:13" ht="12" x14ac:dyDescent="0.2">
      <c r="A1079" s="70" t="s">
        <v>1219</v>
      </c>
      <c r="B1079" s="39" t="s">
        <v>1652</v>
      </c>
      <c r="C1079" s="17">
        <v>8.14</v>
      </c>
      <c r="D1079" s="17">
        <v>8.14</v>
      </c>
      <c r="E1079" s="137"/>
      <c r="F1079" s="410"/>
      <c r="G1079" s="17" t="s">
        <v>1912</v>
      </c>
      <c r="H1079" s="168"/>
      <c r="I1079" s="69">
        <f t="shared" si="89"/>
        <v>8.14</v>
      </c>
      <c r="J1079" s="137"/>
      <c r="K1079" s="17">
        <f t="shared" si="90"/>
        <v>8.14</v>
      </c>
      <c r="L1079" s="155" t="s">
        <v>1793</v>
      </c>
    </row>
    <row r="1080" spans="1:13" ht="12" x14ac:dyDescent="0.2">
      <c r="A1080" s="70" t="s">
        <v>1219</v>
      </c>
      <c r="B1080" s="39" t="s">
        <v>902</v>
      </c>
      <c r="C1080" s="17">
        <v>4.1500000000000004</v>
      </c>
      <c r="D1080" s="17">
        <v>4.1500000000000004</v>
      </c>
      <c r="E1080" s="137"/>
      <c r="F1080" s="137"/>
      <c r="G1080" s="17" t="s">
        <v>1912</v>
      </c>
      <c r="H1080" s="168"/>
      <c r="I1080" s="69">
        <f t="shared" si="89"/>
        <v>4.1500000000000004</v>
      </c>
      <c r="J1080" s="137"/>
      <c r="K1080" s="17">
        <f t="shared" si="90"/>
        <v>4.1500000000000004</v>
      </c>
      <c r="L1080" s="155" t="s">
        <v>1793</v>
      </c>
    </row>
    <row r="1081" spans="1:13" ht="12" x14ac:dyDescent="0.2">
      <c r="A1081" s="70" t="s">
        <v>1219</v>
      </c>
      <c r="B1081" s="39" t="s">
        <v>903</v>
      </c>
      <c r="C1081" s="17">
        <v>36.08</v>
      </c>
      <c r="D1081" s="17">
        <v>36.08</v>
      </c>
      <c r="E1081" s="137"/>
      <c r="G1081" s="17" t="s">
        <v>1912</v>
      </c>
      <c r="H1081" s="168"/>
      <c r="I1081" s="69">
        <f t="shared" si="89"/>
        <v>36.08</v>
      </c>
      <c r="J1081" s="137"/>
      <c r="K1081" s="17">
        <f t="shared" si="90"/>
        <v>36.08</v>
      </c>
      <c r="L1081" s="155" t="s">
        <v>1793</v>
      </c>
    </row>
    <row r="1082" spans="1:13" ht="12" x14ac:dyDescent="0.2">
      <c r="A1082" s="70" t="s">
        <v>1219</v>
      </c>
      <c r="B1082" s="39" t="s">
        <v>904</v>
      </c>
      <c r="C1082" s="17">
        <v>6.77</v>
      </c>
      <c r="D1082" s="17">
        <v>6.77</v>
      </c>
      <c r="E1082" s="137"/>
      <c r="F1082" s="137"/>
      <c r="G1082" s="17" t="s">
        <v>1912</v>
      </c>
      <c r="H1082" s="168"/>
      <c r="I1082" s="69">
        <f t="shared" si="89"/>
        <v>6.77</v>
      </c>
      <c r="J1082" s="137"/>
      <c r="K1082" s="17">
        <f t="shared" si="90"/>
        <v>6.77</v>
      </c>
      <c r="L1082" s="155" t="s">
        <v>1793</v>
      </c>
    </row>
    <row r="1083" spans="1:13" ht="12" x14ac:dyDescent="0.2">
      <c r="A1083" s="71" t="s">
        <v>140</v>
      </c>
      <c r="B1083" s="72"/>
      <c r="C1083" s="73">
        <f>SUM(C1070:C1082)</f>
        <v>501.45999999999992</v>
      </c>
      <c r="D1083" s="401">
        <f>SUM(D1070:D1082)</f>
        <v>501.45999999999992</v>
      </c>
      <c r="E1083" s="401">
        <f t="shared" ref="E1083:F1083" si="91">SUM(E1070:E1082)</f>
        <v>0</v>
      </c>
      <c r="F1083" s="401">
        <f t="shared" si="91"/>
        <v>0</v>
      </c>
      <c r="G1083" s="73"/>
      <c r="H1083" s="365">
        <f>SUM(H1070:H1082)</f>
        <v>0</v>
      </c>
      <c r="I1083" s="365">
        <f>SUM(I1070:I1082)</f>
        <v>501.45999999999992</v>
      </c>
      <c r="J1083" s="365">
        <f>SUM(J1070:J1082)</f>
        <v>0</v>
      </c>
      <c r="K1083" s="73">
        <f>SUM(K1070:K1082)</f>
        <v>501.45999999999992</v>
      </c>
      <c r="L1083" s="157"/>
    </row>
    <row r="1084" spans="1:13" ht="12" x14ac:dyDescent="0.2">
      <c r="A1084" s="158" t="s">
        <v>1620</v>
      </c>
      <c r="B1084" s="8" t="s">
        <v>1621</v>
      </c>
      <c r="C1084" s="8" t="s">
        <v>1622</v>
      </c>
      <c r="D1084" s="9" t="s">
        <v>655</v>
      </c>
      <c r="E1084" s="9" t="s">
        <v>1615</v>
      </c>
      <c r="F1084" s="9" t="s">
        <v>1374</v>
      </c>
      <c r="G1084" s="9"/>
      <c r="H1084" s="383" t="s">
        <v>1913</v>
      </c>
      <c r="I1084" s="139" t="s">
        <v>405</v>
      </c>
      <c r="J1084" s="361" t="s">
        <v>406</v>
      </c>
      <c r="K1084" s="67" t="s">
        <v>404</v>
      </c>
      <c r="L1084" s="154" t="s">
        <v>1818</v>
      </c>
    </row>
    <row r="1085" spans="1:13" ht="12" x14ac:dyDescent="0.2">
      <c r="A1085" s="70" t="s">
        <v>1218</v>
      </c>
      <c r="B1085" s="39" t="s">
        <v>413</v>
      </c>
      <c r="C1085" s="168">
        <v>214.4</v>
      </c>
      <c r="D1085" s="395">
        <v>214.4</v>
      </c>
      <c r="E1085" s="137"/>
      <c r="F1085" s="137"/>
      <c r="G1085" s="17" t="s">
        <v>1912</v>
      </c>
      <c r="H1085" s="168"/>
      <c r="I1085" s="69">
        <f>C1085</f>
        <v>214.4</v>
      </c>
      <c r="J1085" s="137"/>
      <c r="K1085" s="168">
        <f>C1085</f>
        <v>214.4</v>
      </c>
      <c r="L1085" s="155" t="s">
        <v>1809</v>
      </c>
    </row>
    <row r="1086" spans="1:13" ht="12" x14ac:dyDescent="0.2">
      <c r="A1086" s="70" t="s">
        <v>1218</v>
      </c>
      <c r="B1086" s="39" t="s">
        <v>1455</v>
      </c>
      <c r="C1086" s="168">
        <v>16.329999999999998</v>
      </c>
      <c r="D1086" s="395">
        <v>16.329999999999998</v>
      </c>
      <c r="E1086" s="137"/>
      <c r="F1086" s="137"/>
      <c r="G1086" s="17" t="s">
        <v>1912</v>
      </c>
      <c r="H1086" s="168"/>
      <c r="I1086" s="69">
        <f t="shared" ref="I1086:I1119" si="92">C1086</f>
        <v>16.329999999999998</v>
      </c>
      <c r="J1086" s="137"/>
      <c r="K1086" s="168">
        <f>C1086</f>
        <v>16.329999999999998</v>
      </c>
      <c r="L1086" s="155" t="s">
        <v>1809</v>
      </c>
      <c r="M1086" s="284"/>
    </row>
    <row r="1087" spans="1:13" ht="12" x14ac:dyDescent="0.2">
      <c r="A1087" s="70" t="s">
        <v>1218</v>
      </c>
      <c r="B1087" s="39" t="s">
        <v>1458</v>
      </c>
      <c r="C1087" s="168">
        <v>42.2</v>
      </c>
      <c r="D1087" s="395">
        <v>42.2</v>
      </c>
      <c r="E1087" s="137"/>
      <c r="F1087" s="137"/>
      <c r="G1087" s="17" t="s">
        <v>1912</v>
      </c>
      <c r="H1087" s="168"/>
      <c r="I1087" s="69">
        <f t="shared" si="92"/>
        <v>42.2</v>
      </c>
      <c r="J1087" s="137"/>
      <c r="K1087" s="168">
        <f>C1087</f>
        <v>42.2</v>
      </c>
      <c r="L1087" s="155" t="s">
        <v>1793</v>
      </c>
    </row>
    <row r="1088" spans="1:13" ht="12" x14ac:dyDescent="0.2">
      <c r="A1088" s="70" t="s">
        <v>1218</v>
      </c>
      <c r="B1088" s="39" t="s">
        <v>1646</v>
      </c>
      <c r="C1088" s="17">
        <v>33.44</v>
      </c>
      <c r="D1088" s="17">
        <v>33.44</v>
      </c>
      <c r="E1088" s="137"/>
      <c r="F1088" s="137"/>
      <c r="G1088" s="17" t="s">
        <v>1912</v>
      </c>
      <c r="H1088" s="168"/>
      <c r="I1088" s="69">
        <f t="shared" si="92"/>
        <v>33.44</v>
      </c>
      <c r="J1088" s="137"/>
      <c r="K1088" s="17">
        <f>C1088</f>
        <v>33.44</v>
      </c>
      <c r="L1088" s="155" t="s">
        <v>1793</v>
      </c>
    </row>
    <row r="1089" spans="1:12" ht="12" x14ac:dyDescent="0.2">
      <c r="A1089" s="70" t="s">
        <v>1218</v>
      </c>
      <c r="B1089" s="39" t="s">
        <v>905</v>
      </c>
      <c r="C1089" s="17">
        <v>26.85</v>
      </c>
      <c r="D1089" s="17">
        <v>26.85</v>
      </c>
      <c r="E1089" s="137"/>
      <c r="F1089" s="137"/>
      <c r="G1089" s="17" t="s">
        <v>1912</v>
      </c>
      <c r="H1089" s="168"/>
      <c r="I1089" s="69">
        <f t="shared" si="92"/>
        <v>26.85</v>
      </c>
      <c r="J1089" s="137"/>
      <c r="K1089" s="17">
        <f t="shared" ref="K1089:K1119" si="93">C1089</f>
        <v>26.85</v>
      </c>
      <c r="L1089" s="155" t="s">
        <v>1793</v>
      </c>
    </row>
    <row r="1090" spans="1:12" s="282" customFormat="1" ht="12" x14ac:dyDescent="0.2">
      <c r="A1090" s="70" t="s">
        <v>1218</v>
      </c>
      <c r="B1090" s="39" t="s">
        <v>906</v>
      </c>
      <c r="C1090" s="17">
        <v>30.15</v>
      </c>
      <c r="D1090" s="17">
        <v>30.15</v>
      </c>
      <c r="E1090" s="1"/>
      <c r="F1090" s="1"/>
      <c r="G1090" s="17" t="s">
        <v>1912</v>
      </c>
      <c r="H1090" s="168"/>
      <c r="I1090" s="69">
        <f t="shared" si="92"/>
        <v>30.15</v>
      </c>
      <c r="J1090" s="1"/>
      <c r="K1090" s="17">
        <f t="shared" si="93"/>
        <v>30.15</v>
      </c>
      <c r="L1090" s="155" t="s">
        <v>1793</v>
      </c>
    </row>
    <row r="1091" spans="1:12" ht="12" x14ac:dyDescent="0.2">
      <c r="A1091" s="70" t="s">
        <v>1218</v>
      </c>
      <c r="B1091" s="39" t="s">
        <v>1653</v>
      </c>
      <c r="C1091" s="17">
        <v>7.46</v>
      </c>
      <c r="D1091" s="17">
        <v>7.46</v>
      </c>
      <c r="E1091" s="137"/>
      <c r="F1091" s="137"/>
      <c r="G1091" s="17" t="s">
        <v>1912</v>
      </c>
      <c r="H1091" s="168"/>
      <c r="I1091" s="69">
        <f t="shared" si="92"/>
        <v>7.46</v>
      </c>
      <c r="J1091" s="137"/>
      <c r="K1091" s="17">
        <f t="shared" si="93"/>
        <v>7.46</v>
      </c>
      <c r="L1091" s="155" t="s">
        <v>1793</v>
      </c>
    </row>
    <row r="1092" spans="1:12" ht="12" x14ac:dyDescent="0.2">
      <c r="A1092" s="70" t="s">
        <v>1218</v>
      </c>
      <c r="B1092" s="39" t="s">
        <v>1361</v>
      </c>
      <c r="C1092" s="17">
        <v>4.0599999999999996</v>
      </c>
      <c r="D1092" s="17">
        <v>4.0599999999999996</v>
      </c>
      <c r="E1092" s="137"/>
      <c r="F1092" s="137"/>
      <c r="G1092" s="17" t="s">
        <v>1912</v>
      </c>
      <c r="H1092" s="168"/>
      <c r="I1092" s="69">
        <f t="shared" si="92"/>
        <v>4.0599999999999996</v>
      </c>
      <c r="J1092" s="137"/>
      <c r="K1092" s="17">
        <f t="shared" si="93"/>
        <v>4.0599999999999996</v>
      </c>
      <c r="L1092" s="155" t="s">
        <v>1793</v>
      </c>
    </row>
    <row r="1093" spans="1:12" ht="12" x14ac:dyDescent="0.2">
      <c r="A1093" s="70" t="s">
        <v>1218</v>
      </c>
      <c r="B1093" s="39" t="s">
        <v>907</v>
      </c>
      <c r="C1093" s="17">
        <v>29.47</v>
      </c>
      <c r="D1093" s="17">
        <v>29.47</v>
      </c>
      <c r="E1093" s="137"/>
      <c r="F1093" s="137"/>
      <c r="G1093" s="17" t="s">
        <v>1912</v>
      </c>
      <c r="H1093" s="168"/>
      <c r="I1093" s="69">
        <f t="shared" si="92"/>
        <v>29.47</v>
      </c>
      <c r="J1093" s="137"/>
      <c r="K1093" s="17">
        <f t="shared" si="93"/>
        <v>29.47</v>
      </c>
      <c r="L1093" s="155" t="s">
        <v>1793</v>
      </c>
    </row>
    <row r="1094" spans="1:12" ht="12" x14ac:dyDescent="0.2">
      <c r="A1094" s="70" t="s">
        <v>1218</v>
      </c>
      <c r="B1094" s="39" t="s">
        <v>908</v>
      </c>
      <c r="C1094" s="17">
        <v>29.13</v>
      </c>
      <c r="D1094" s="17">
        <v>29.13</v>
      </c>
      <c r="E1094" s="137"/>
      <c r="F1094" s="137"/>
      <c r="G1094" s="17" t="s">
        <v>1912</v>
      </c>
      <c r="H1094" s="168"/>
      <c r="I1094" s="69">
        <f t="shared" si="92"/>
        <v>29.13</v>
      </c>
      <c r="J1094" s="137"/>
      <c r="K1094" s="17">
        <f t="shared" si="93"/>
        <v>29.13</v>
      </c>
      <c r="L1094" s="155" t="s">
        <v>1793</v>
      </c>
    </row>
    <row r="1095" spans="1:12" ht="12" x14ac:dyDescent="0.2">
      <c r="A1095" s="70" t="s">
        <v>1218</v>
      </c>
      <c r="B1095" s="39" t="s">
        <v>219</v>
      </c>
      <c r="C1095" s="17">
        <v>7.04</v>
      </c>
      <c r="D1095" s="17">
        <v>7.04</v>
      </c>
      <c r="E1095" s="137"/>
      <c r="F1095" s="137"/>
      <c r="G1095" s="17" t="s">
        <v>1912</v>
      </c>
      <c r="H1095" s="168"/>
      <c r="I1095" s="69">
        <f t="shared" si="92"/>
        <v>7.04</v>
      </c>
      <c r="J1095" s="137"/>
      <c r="K1095" s="17">
        <f t="shared" si="93"/>
        <v>7.04</v>
      </c>
      <c r="L1095" s="155" t="s">
        <v>1793</v>
      </c>
    </row>
    <row r="1096" spans="1:12" ht="12" x14ac:dyDescent="0.2">
      <c r="A1096" s="70" t="s">
        <v>1218</v>
      </c>
      <c r="B1096" s="39" t="s">
        <v>1361</v>
      </c>
      <c r="C1096" s="17">
        <v>4.07</v>
      </c>
      <c r="D1096" s="17">
        <v>4.07</v>
      </c>
      <c r="E1096" s="137"/>
      <c r="F1096" s="137"/>
      <c r="G1096" s="17" t="s">
        <v>1912</v>
      </c>
      <c r="H1096" s="168"/>
      <c r="I1096" s="69">
        <f t="shared" si="92"/>
        <v>4.07</v>
      </c>
      <c r="J1096" s="137"/>
      <c r="K1096" s="17">
        <f t="shared" si="93"/>
        <v>4.07</v>
      </c>
      <c r="L1096" s="155" t="s">
        <v>1793</v>
      </c>
    </row>
    <row r="1097" spans="1:12" ht="12" x14ac:dyDescent="0.2">
      <c r="A1097" s="70" t="s">
        <v>1218</v>
      </c>
      <c r="B1097" s="39" t="s">
        <v>909</v>
      </c>
      <c r="C1097" s="17">
        <v>30.18</v>
      </c>
      <c r="D1097" s="17">
        <v>30.18</v>
      </c>
      <c r="E1097" s="137"/>
      <c r="F1097" s="137"/>
      <c r="G1097" s="17" t="s">
        <v>1912</v>
      </c>
      <c r="H1097" s="168"/>
      <c r="I1097" s="69">
        <f t="shared" si="92"/>
        <v>30.18</v>
      </c>
      <c r="J1097" s="137"/>
      <c r="K1097" s="17">
        <f t="shared" si="93"/>
        <v>30.18</v>
      </c>
      <c r="L1097" s="155" t="s">
        <v>1793</v>
      </c>
    </row>
    <row r="1098" spans="1:12" ht="12" x14ac:dyDescent="0.2">
      <c r="A1098" s="70" t="s">
        <v>1218</v>
      </c>
      <c r="B1098" s="39" t="s">
        <v>910</v>
      </c>
      <c r="C1098" s="17">
        <v>29.36</v>
      </c>
      <c r="D1098" s="17">
        <v>29.36</v>
      </c>
      <c r="E1098" s="137"/>
      <c r="F1098" s="137"/>
      <c r="G1098" s="17" t="s">
        <v>1912</v>
      </c>
      <c r="H1098" s="168"/>
      <c r="I1098" s="69">
        <f t="shared" si="92"/>
        <v>29.36</v>
      </c>
      <c r="J1098" s="137"/>
      <c r="K1098" s="17">
        <f t="shared" si="93"/>
        <v>29.36</v>
      </c>
      <c r="L1098" s="155" t="s">
        <v>1793</v>
      </c>
    </row>
    <row r="1099" spans="1:12" ht="12" x14ac:dyDescent="0.2">
      <c r="A1099" s="70" t="s">
        <v>1218</v>
      </c>
      <c r="B1099" s="39" t="s">
        <v>219</v>
      </c>
      <c r="C1099" s="17">
        <v>6.67</v>
      </c>
      <c r="D1099" s="17">
        <v>6.67</v>
      </c>
      <c r="E1099" s="137"/>
      <c r="F1099" s="137"/>
      <c r="G1099" s="17" t="s">
        <v>1912</v>
      </c>
      <c r="H1099" s="168"/>
      <c r="I1099" s="69">
        <f t="shared" si="92"/>
        <v>6.67</v>
      </c>
      <c r="J1099" s="137"/>
      <c r="K1099" s="17">
        <f t="shared" si="93"/>
        <v>6.67</v>
      </c>
      <c r="L1099" s="155" t="s">
        <v>1793</v>
      </c>
    </row>
    <row r="1100" spans="1:12" ht="12" x14ac:dyDescent="0.2">
      <c r="A1100" s="70" t="s">
        <v>1218</v>
      </c>
      <c r="B1100" s="39" t="s">
        <v>1361</v>
      </c>
      <c r="C1100" s="17">
        <v>4.07</v>
      </c>
      <c r="D1100" s="17">
        <v>4.07</v>
      </c>
      <c r="E1100" s="137"/>
      <c r="F1100" s="137"/>
      <c r="G1100" s="17" t="s">
        <v>1912</v>
      </c>
      <c r="H1100" s="168"/>
      <c r="I1100" s="69">
        <f t="shared" si="92"/>
        <v>4.07</v>
      </c>
      <c r="J1100" s="137"/>
      <c r="K1100" s="17">
        <f t="shared" si="93"/>
        <v>4.07</v>
      </c>
      <c r="L1100" s="155" t="s">
        <v>1793</v>
      </c>
    </row>
    <row r="1101" spans="1:12" ht="12" x14ac:dyDescent="0.2">
      <c r="A1101" s="70" t="s">
        <v>1218</v>
      </c>
      <c r="B1101" s="39" t="s">
        <v>911</v>
      </c>
      <c r="C1101" s="17">
        <v>36.58</v>
      </c>
      <c r="D1101" s="17">
        <v>36.58</v>
      </c>
      <c r="E1101" s="137"/>
      <c r="F1101" s="137"/>
      <c r="G1101" s="17" t="s">
        <v>1912</v>
      </c>
      <c r="H1101" s="168"/>
      <c r="I1101" s="69">
        <f t="shared" si="92"/>
        <v>36.58</v>
      </c>
      <c r="J1101" s="137"/>
      <c r="K1101" s="17">
        <f t="shared" si="93"/>
        <v>36.58</v>
      </c>
      <c r="L1101" s="155" t="s">
        <v>1793</v>
      </c>
    </row>
    <row r="1102" spans="1:12" ht="12" x14ac:dyDescent="0.2">
      <c r="A1102" s="70" t="s">
        <v>1218</v>
      </c>
      <c r="B1102" s="39" t="s">
        <v>1629</v>
      </c>
      <c r="C1102" s="17">
        <v>2.73</v>
      </c>
      <c r="D1102" s="17">
        <v>2.73</v>
      </c>
      <c r="E1102" s="137"/>
      <c r="F1102" s="137"/>
      <c r="G1102" s="17" t="s">
        <v>1912</v>
      </c>
      <c r="H1102" s="168"/>
      <c r="I1102" s="69">
        <f t="shared" si="92"/>
        <v>2.73</v>
      </c>
      <c r="J1102" s="137"/>
      <c r="K1102" s="17">
        <f t="shared" si="93"/>
        <v>2.73</v>
      </c>
      <c r="L1102" s="155" t="s">
        <v>1794</v>
      </c>
    </row>
    <row r="1103" spans="1:12" ht="12" x14ac:dyDescent="0.2">
      <c r="A1103" s="70" t="s">
        <v>1218</v>
      </c>
      <c r="B1103" s="39" t="s">
        <v>912</v>
      </c>
      <c r="C1103" s="17">
        <v>29.66</v>
      </c>
      <c r="D1103" s="17">
        <v>29.66</v>
      </c>
      <c r="E1103" s="137"/>
      <c r="F1103" s="137"/>
      <c r="G1103" s="17" t="s">
        <v>1912</v>
      </c>
      <c r="H1103" s="168"/>
      <c r="I1103" s="69">
        <f t="shared" si="92"/>
        <v>29.66</v>
      </c>
      <c r="J1103" s="137"/>
      <c r="K1103" s="17">
        <f t="shared" si="93"/>
        <v>29.66</v>
      </c>
      <c r="L1103" s="155" t="s">
        <v>1793</v>
      </c>
    </row>
    <row r="1104" spans="1:12" s="282" customFormat="1" ht="12" x14ac:dyDescent="0.2">
      <c r="A1104" s="70" t="s">
        <v>1218</v>
      </c>
      <c r="B1104" s="39" t="s">
        <v>1653</v>
      </c>
      <c r="C1104" s="17">
        <v>4.53</v>
      </c>
      <c r="D1104" s="17">
        <v>4.53</v>
      </c>
      <c r="E1104" s="1"/>
      <c r="F1104" s="1"/>
      <c r="G1104" s="17" t="s">
        <v>1912</v>
      </c>
      <c r="H1104" s="168"/>
      <c r="I1104" s="69">
        <f t="shared" si="92"/>
        <v>4.53</v>
      </c>
      <c r="J1104" s="1"/>
      <c r="K1104" s="17">
        <f t="shared" si="93"/>
        <v>4.53</v>
      </c>
      <c r="L1104" s="155" t="s">
        <v>1793</v>
      </c>
    </row>
    <row r="1105" spans="1:12" ht="12" x14ac:dyDescent="0.2">
      <c r="A1105" s="70" t="s">
        <v>1218</v>
      </c>
      <c r="B1105" s="39" t="s">
        <v>1361</v>
      </c>
      <c r="C1105" s="17">
        <v>4.07</v>
      </c>
      <c r="D1105" s="17">
        <v>4.07</v>
      </c>
      <c r="E1105" s="137"/>
      <c r="F1105" s="137"/>
      <c r="G1105" s="17" t="s">
        <v>1912</v>
      </c>
      <c r="H1105" s="168"/>
      <c r="I1105" s="69">
        <f t="shared" si="92"/>
        <v>4.07</v>
      </c>
      <c r="J1105" s="137"/>
      <c r="K1105" s="17">
        <f t="shared" si="93"/>
        <v>4.07</v>
      </c>
      <c r="L1105" s="155" t="s">
        <v>1793</v>
      </c>
    </row>
    <row r="1106" spans="1:12" ht="12" x14ac:dyDescent="0.2">
      <c r="A1106" s="70" t="s">
        <v>1218</v>
      </c>
      <c r="B1106" s="39" t="s">
        <v>913</v>
      </c>
      <c r="C1106" s="17">
        <v>23.6</v>
      </c>
      <c r="D1106" s="17">
        <v>23.6</v>
      </c>
      <c r="E1106" s="137"/>
      <c r="F1106" s="137"/>
      <c r="G1106" s="17" t="s">
        <v>1912</v>
      </c>
      <c r="H1106" s="168"/>
      <c r="I1106" s="69">
        <f t="shared" si="92"/>
        <v>23.6</v>
      </c>
      <c r="J1106" s="137"/>
      <c r="K1106" s="17">
        <f t="shared" si="93"/>
        <v>23.6</v>
      </c>
      <c r="L1106" s="155" t="s">
        <v>1793</v>
      </c>
    </row>
    <row r="1107" spans="1:12" ht="12" x14ac:dyDescent="0.2">
      <c r="A1107" s="70" t="s">
        <v>1218</v>
      </c>
      <c r="B1107" s="39" t="s">
        <v>914</v>
      </c>
      <c r="C1107" s="17">
        <v>24.27</v>
      </c>
      <c r="D1107" s="17">
        <v>24.27</v>
      </c>
      <c r="E1107" s="137"/>
      <c r="F1107" s="137"/>
      <c r="G1107" s="17" t="s">
        <v>1912</v>
      </c>
      <c r="H1107" s="168"/>
      <c r="I1107" s="69">
        <f t="shared" si="92"/>
        <v>24.27</v>
      </c>
      <c r="J1107" s="137"/>
      <c r="K1107" s="17">
        <f t="shared" si="93"/>
        <v>24.27</v>
      </c>
      <c r="L1107" s="155" t="s">
        <v>1793</v>
      </c>
    </row>
    <row r="1108" spans="1:12" ht="12" x14ac:dyDescent="0.2">
      <c r="A1108" s="70" t="s">
        <v>1218</v>
      </c>
      <c r="B1108" s="39" t="s">
        <v>1653</v>
      </c>
      <c r="C1108" s="17">
        <v>4.53</v>
      </c>
      <c r="D1108" s="17">
        <v>4.53</v>
      </c>
      <c r="E1108" s="137"/>
      <c r="F1108" s="137"/>
      <c r="G1108" s="17" t="s">
        <v>1912</v>
      </c>
      <c r="H1108" s="168"/>
      <c r="I1108" s="69">
        <f t="shared" si="92"/>
        <v>4.53</v>
      </c>
      <c r="J1108" s="137"/>
      <c r="K1108" s="17">
        <f t="shared" si="93"/>
        <v>4.53</v>
      </c>
      <c r="L1108" s="155" t="s">
        <v>1793</v>
      </c>
    </row>
    <row r="1109" spans="1:12" ht="12" x14ac:dyDescent="0.2">
      <c r="A1109" s="70" t="s">
        <v>1218</v>
      </c>
      <c r="B1109" s="39" t="s">
        <v>1361</v>
      </c>
      <c r="C1109" s="17">
        <v>4.07</v>
      </c>
      <c r="D1109" s="17">
        <v>4.07</v>
      </c>
      <c r="E1109" s="137"/>
      <c r="F1109" s="137"/>
      <c r="G1109" s="17" t="s">
        <v>1912</v>
      </c>
      <c r="H1109" s="168"/>
      <c r="I1109" s="69">
        <f t="shared" si="92"/>
        <v>4.07</v>
      </c>
      <c r="J1109" s="137"/>
      <c r="K1109" s="17">
        <f t="shared" si="93"/>
        <v>4.07</v>
      </c>
      <c r="L1109" s="155" t="s">
        <v>1793</v>
      </c>
    </row>
    <row r="1110" spans="1:12" ht="12" x14ac:dyDescent="0.2">
      <c r="A1110" s="70" t="s">
        <v>1218</v>
      </c>
      <c r="B1110" s="39" t="s">
        <v>915</v>
      </c>
      <c r="C1110" s="17">
        <v>21.48</v>
      </c>
      <c r="D1110" s="17">
        <v>21.48</v>
      </c>
      <c r="E1110" s="137"/>
      <c r="F1110" s="137"/>
      <c r="G1110" s="17" t="s">
        <v>1912</v>
      </c>
      <c r="H1110" s="168"/>
      <c r="I1110" s="69">
        <f t="shared" si="92"/>
        <v>21.48</v>
      </c>
      <c r="J1110" s="137"/>
      <c r="K1110" s="17">
        <f t="shared" si="93"/>
        <v>21.48</v>
      </c>
      <c r="L1110" s="155" t="s">
        <v>1793</v>
      </c>
    </row>
    <row r="1111" spans="1:12" ht="12" x14ac:dyDescent="0.2">
      <c r="A1111" s="70" t="s">
        <v>1218</v>
      </c>
      <c r="B1111" s="39" t="s">
        <v>916</v>
      </c>
      <c r="C1111" s="17">
        <v>24.14</v>
      </c>
      <c r="D1111" s="17">
        <v>24.14</v>
      </c>
      <c r="E1111" s="137"/>
      <c r="F1111" s="137"/>
      <c r="G1111" s="17" t="s">
        <v>1912</v>
      </c>
      <c r="H1111" s="168"/>
      <c r="I1111" s="69">
        <f t="shared" si="92"/>
        <v>24.14</v>
      </c>
      <c r="J1111" s="137"/>
      <c r="K1111" s="17">
        <f t="shared" si="93"/>
        <v>24.14</v>
      </c>
      <c r="L1111" s="155" t="s">
        <v>1793</v>
      </c>
    </row>
    <row r="1112" spans="1:12" ht="12" x14ac:dyDescent="0.2">
      <c r="A1112" s="70" t="s">
        <v>1218</v>
      </c>
      <c r="B1112" s="39" t="s">
        <v>1361</v>
      </c>
      <c r="C1112" s="17">
        <v>3.96</v>
      </c>
      <c r="D1112" s="17">
        <v>3.96</v>
      </c>
      <c r="E1112" s="137"/>
      <c r="F1112" s="137"/>
      <c r="G1112" s="17" t="s">
        <v>1912</v>
      </c>
      <c r="H1112" s="168"/>
      <c r="I1112" s="69">
        <f t="shared" si="92"/>
        <v>3.96</v>
      </c>
      <c r="J1112" s="137"/>
      <c r="K1112" s="17">
        <f t="shared" si="93"/>
        <v>3.96</v>
      </c>
      <c r="L1112" s="155" t="s">
        <v>1793</v>
      </c>
    </row>
    <row r="1113" spans="1:12" ht="12" x14ac:dyDescent="0.2">
      <c r="A1113" s="70" t="s">
        <v>1218</v>
      </c>
      <c r="B1113" s="39" t="s">
        <v>1653</v>
      </c>
      <c r="C1113" s="17">
        <v>4.53</v>
      </c>
      <c r="D1113" s="17">
        <v>4.53</v>
      </c>
      <c r="E1113" s="137"/>
      <c r="F1113" s="137"/>
      <c r="G1113" s="17" t="s">
        <v>1912</v>
      </c>
      <c r="H1113" s="168"/>
      <c r="I1113" s="69">
        <f t="shared" si="92"/>
        <v>4.53</v>
      </c>
      <c r="J1113" s="137"/>
      <c r="K1113" s="17">
        <f t="shared" si="93"/>
        <v>4.53</v>
      </c>
      <c r="L1113" s="155" t="s">
        <v>1793</v>
      </c>
    </row>
    <row r="1114" spans="1:12" ht="12" x14ac:dyDescent="0.2">
      <c r="A1114" s="70" t="s">
        <v>1218</v>
      </c>
      <c r="B1114" s="39" t="s">
        <v>917</v>
      </c>
      <c r="C1114" s="17">
        <v>27.61</v>
      </c>
      <c r="D1114" s="17">
        <v>27.61</v>
      </c>
      <c r="E1114" s="137"/>
      <c r="F1114" s="137"/>
      <c r="G1114" s="17" t="s">
        <v>1912</v>
      </c>
      <c r="H1114" s="168"/>
      <c r="I1114" s="69">
        <f t="shared" si="92"/>
        <v>27.61</v>
      </c>
      <c r="J1114" s="137"/>
      <c r="K1114" s="17">
        <f t="shared" si="93"/>
        <v>27.61</v>
      </c>
      <c r="L1114" s="155" t="s">
        <v>1793</v>
      </c>
    </row>
    <row r="1115" spans="1:12" ht="12" x14ac:dyDescent="0.2">
      <c r="A1115" s="70" t="s">
        <v>1218</v>
      </c>
      <c r="B1115" s="39" t="s">
        <v>918</v>
      </c>
      <c r="C1115" s="17">
        <v>12.95</v>
      </c>
      <c r="D1115" s="17">
        <v>12.95</v>
      </c>
      <c r="E1115" s="137"/>
      <c r="F1115" s="137"/>
      <c r="G1115" s="17" t="s">
        <v>1912</v>
      </c>
      <c r="H1115" s="168"/>
      <c r="I1115" s="69">
        <f t="shared" si="92"/>
        <v>12.95</v>
      </c>
      <c r="J1115" s="137"/>
      <c r="K1115" s="17">
        <f t="shared" si="93"/>
        <v>12.95</v>
      </c>
      <c r="L1115" s="155" t="s">
        <v>1793</v>
      </c>
    </row>
    <row r="1116" spans="1:12" ht="12" x14ac:dyDescent="0.2">
      <c r="A1116" s="70" t="s">
        <v>1218</v>
      </c>
      <c r="B1116" s="39" t="s">
        <v>919</v>
      </c>
      <c r="C1116" s="17">
        <v>9.83</v>
      </c>
      <c r="D1116" s="17">
        <v>9.83</v>
      </c>
      <c r="E1116" s="137"/>
      <c r="F1116" s="137"/>
      <c r="G1116" s="17" t="s">
        <v>1912</v>
      </c>
      <c r="H1116" s="168"/>
      <c r="I1116" s="69">
        <f t="shared" si="92"/>
        <v>9.83</v>
      </c>
      <c r="J1116" s="137"/>
      <c r="K1116" s="17">
        <f t="shared" si="93"/>
        <v>9.83</v>
      </c>
      <c r="L1116" s="155" t="s">
        <v>1793</v>
      </c>
    </row>
    <row r="1117" spans="1:12" ht="12" x14ac:dyDescent="0.2">
      <c r="A1117" s="70" t="s">
        <v>1218</v>
      </c>
      <c r="B1117" s="39" t="s">
        <v>920</v>
      </c>
      <c r="C1117" s="17">
        <v>3.05</v>
      </c>
      <c r="D1117" s="17">
        <v>3.05</v>
      </c>
      <c r="E1117" s="137"/>
      <c r="F1117" s="137"/>
      <c r="G1117" s="17" t="s">
        <v>1912</v>
      </c>
      <c r="H1117" s="168"/>
      <c r="I1117" s="69">
        <f t="shared" si="92"/>
        <v>3.05</v>
      </c>
      <c r="J1117" s="137"/>
      <c r="K1117" s="17">
        <f t="shared" si="93"/>
        <v>3.05</v>
      </c>
      <c r="L1117" s="155" t="s">
        <v>1793</v>
      </c>
    </row>
    <row r="1118" spans="1:12" ht="12" x14ac:dyDescent="0.2">
      <c r="A1118" s="70" t="s">
        <v>1218</v>
      </c>
      <c r="B1118" s="39" t="s">
        <v>1514</v>
      </c>
      <c r="C1118" s="17">
        <v>4.51</v>
      </c>
      <c r="D1118" s="17">
        <v>4.51</v>
      </c>
      <c r="E1118" s="137"/>
      <c r="F1118" s="137"/>
      <c r="G1118" s="17" t="s">
        <v>1912</v>
      </c>
      <c r="H1118" s="168"/>
      <c r="I1118" s="69">
        <f t="shared" si="92"/>
        <v>4.51</v>
      </c>
      <c r="J1118" s="137"/>
      <c r="K1118" s="17">
        <f t="shared" si="93"/>
        <v>4.51</v>
      </c>
      <c r="L1118" s="155" t="s">
        <v>1793</v>
      </c>
    </row>
    <row r="1119" spans="1:12" ht="12" x14ac:dyDescent="0.2">
      <c r="A1119" s="70" t="s">
        <v>1218</v>
      </c>
      <c r="B1119" s="39" t="s">
        <v>1059</v>
      </c>
      <c r="C1119" s="17">
        <v>6.72</v>
      </c>
      <c r="D1119" s="17">
        <v>6.72</v>
      </c>
      <c r="E1119" s="137"/>
      <c r="F1119" s="137"/>
      <c r="G1119" s="17" t="s">
        <v>1912</v>
      </c>
      <c r="H1119" s="168"/>
      <c r="I1119" s="69">
        <f t="shared" si="92"/>
        <v>6.72</v>
      </c>
      <c r="J1119" s="137"/>
      <c r="K1119" s="17">
        <f t="shared" si="93"/>
        <v>6.72</v>
      </c>
      <c r="L1119" s="155" t="s">
        <v>1793</v>
      </c>
    </row>
    <row r="1120" spans="1:12" ht="12" x14ac:dyDescent="0.2">
      <c r="A1120" s="71" t="s">
        <v>140</v>
      </c>
      <c r="B1120" s="72"/>
      <c r="C1120" s="73">
        <f>SUM(C1085:C1119)</f>
        <v>767.70000000000027</v>
      </c>
      <c r="D1120" s="401">
        <f>SUM(D1085:D1119)</f>
        <v>767.70000000000027</v>
      </c>
      <c r="E1120" s="401">
        <f t="shared" ref="E1120:F1120" si="94">SUM(E1085:E1119)</f>
        <v>0</v>
      </c>
      <c r="F1120" s="401">
        <f t="shared" si="94"/>
        <v>0</v>
      </c>
      <c r="G1120" s="73"/>
      <c r="H1120" s="365">
        <f>SUM(H1085:H1119)</f>
        <v>0</v>
      </c>
      <c r="I1120" s="365">
        <f>SUM(I1085:I1119)</f>
        <v>767.70000000000027</v>
      </c>
      <c r="J1120" s="365">
        <f>SUM(J1085:J1119)</f>
        <v>0</v>
      </c>
      <c r="K1120" s="73">
        <f>SUM(K1085:K1119)</f>
        <v>767.70000000000027</v>
      </c>
      <c r="L1120" s="157"/>
    </row>
    <row r="1121" spans="1:12" ht="12" x14ac:dyDescent="0.2">
      <c r="A1121" s="158" t="s">
        <v>1620</v>
      </c>
      <c r="B1121" s="8" t="s">
        <v>1621</v>
      </c>
      <c r="C1121" s="8" t="s">
        <v>1622</v>
      </c>
      <c r="D1121" s="9" t="s">
        <v>655</v>
      </c>
      <c r="E1121" s="9" t="s">
        <v>1615</v>
      </c>
      <c r="F1121" s="9" t="s">
        <v>1374</v>
      </c>
      <c r="G1121" s="9"/>
      <c r="H1121" s="383" t="s">
        <v>1913</v>
      </c>
      <c r="I1121" s="139" t="s">
        <v>405</v>
      </c>
      <c r="J1121" s="361" t="s">
        <v>406</v>
      </c>
      <c r="K1121" s="67" t="s">
        <v>404</v>
      </c>
      <c r="L1121" s="154" t="s">
        <v>1818</v>
      </c>
    </row>
    <row r="1122" spans="1:12" ht="12" x14ac:dyDescent="0.2">
      <c r="A1122" s="70" t="s">
        <v>1457</v>
      </c>
      <c r="B1122" s="39" t="s">
        <v>413</v>
      </c>
      <c r="C1122" s="168">
        <v>144.27000000000001</v>
      </c>
      <c r="D1122" s="326"/>
      <c r="E1122" s="137"/>
      <c r="F1122" s="395">
        <v>144.27000000000001</v>
      </c>
      <c r="G1122" s="17" t="s">
        <v>1912</v>
      </c>
      <c r="H1122" s="2"/>
      <c r="I1122" s="356"/>
      <c r="J1122" s="15">
        <f t="shared" ref="J1122:J1153" si="95">C1122</f>
        <v>144.27000000000001</v>
      </c>
      <c r="K1122" s="168"/>
      <c r="L1122" s="155" t="s">
        <v>1809</v>
      </c>
    </row>
    <row r="1123" spans="1:12" ht="12" x14ac:dyDescent="0.2">
      <c r="A1123" s="70" t="s">
        <v>1457</v>
      </c>
      <c r="B1123" s="39" t="s">
        <v>1448</v>
      </c>
      <c r="C1123" s="168">
        <v>35.64</v>
      </c>
      <c r="D1123" s="326"/>
      <c r="E1123" s="137"/>
      <c r="F1123" s="395">
        <v>35.64</v>
      </c>
      <c r="G1123" s="17" t="s">
        <v>1912</v>
      </c>
      <c r="H1123" s="2"/>
      <c r="I1123" s="356"/>
      <c r="J1123" s="15">
        <f t="shared" si="95"/>
        <v>35.64</v>
      </c>
      <c r="K1123" s="168"/>
      <c r="L1123" s="155" t="s">
        <v>1809</v>
      </c>
    </row>
    <row r="1124" spans="1:12" ht="12" x14ac:dyDescent="0.2">
      <c r="A1124" s="70" t="s">
        <v>1220</v>
      </c>
      <c r="B1124" s="39" t="s">
        <v>1924</v>
      </c>
      <c r="C1124" s="17">
        <v>28.1</v>
      </c>
      <c r="D1124" s="400"/>
      <c r="E1124" s="137"/>
      <c r="F1124" s="17">
        <v>28.1</v>
      </c>
      <c r="G1124" s="17" t="s">
        <v>1912</v>
      </c>
      <c r="H1124" s="2"/>
      <c r="I1124" s="356"/>
      <c r="J1124" s="15">
        <f t="shared" si="95"/>
        <v>28.1</v>
      </c>
      <c r="K1124" s="144"/>
      <c r="L1124" s="155" t="s">
        <v>1793</v>
      </c>
    </row>
    <row r="1125" spans="1:12" ht="12" x14ac:dyDescent="0.2">
      <c r="A1125" s="70" t="s">
        <v>1220</v>
      </c>
      <c r="B1125" s="39" t="s">
        <v>1924</v>
      </c>
      <c r="C1125" s="17">
        <v>37.520000000000003</v>
      </c>
      <c r="D1125" s="400"/>
      <c r="E1125" s="137"/>
      <c r="F1125" s="17">
        <v>37.520000000000003</v>
      </c>
      <c r="G1125" s="17" t="s">
        <v>1912</v>
      </c>
      <c r="H1125" s="2"/>
      <c r="I1125" s="356"/>
      <c r="J1125" s="15">
        <f t="shared" si="95"/>
        <v>37.520000000000003</v>
      </c>
      <c r="K1125" s="144"/>
      <c r="L1125" s="155" t="s">
        <v>1793</v>
      </c>
    </row>
    <row r="1126" spans="1:12" ht="12" x14ac:dyDescent="0.2">
      <c r="A1126" s="70" t="s">
        <v>1220</v>
      </c>
      <c r="B1126" s="39" t="s">
        <v>1924</v>
      </c>
      <c r="C1126" s="17">
        <v>42.86</v>
      </c>
      <c r="D1126" s="400"/>
      <c r="E1126" s="137"/>
      <c r="F1126" s="17">
        <v>42.86</v>
      </c>
      <c r="G1126" s="17" t="s">
        <v>1912</v>
      </c>
      <c r="H1126" s="2"/>
      <c r="I1126" s="356"/>
      <c r="J1126" s="15">
        <f t="shared" si="95"/>
        <v>42.86</v>
      </c>
      <c r="K1126" s="144"/>
      <c r="L1126" s="155" t="s">
        <v>1793</v>
      </c>
    </row>
    <row r="1127" spans="1:12" ht="12" x14ac:dyDescent="0.2">
      <c r="A1127" s="70" t="s">
        <v>1218</v>
      </c>
      <c r="B1127" s="39" t="s">
        <v>821</v>
      </c>
      <c r="C1127" s="17">
        <v>4.2842069201781436</v>
      </c>
      <c r="D1127" s="400"/>
      <c r="E1127" s="137"/>
      <c r="F1127" s="17">
        <v>4.2842069201781436</v>
      </c>
      <c r="G1127" s="17" t="s">
        <v>1912</v>
      </c>
      <c r="H1127" s="2"/>
      <c r="I1127" s="356"/>
      <c r="J1127" s="15">
        <f t="shared" si="95"/>
        <v>4.2842069201781436</v>
      </c>
      <c r="K1127" s="144"/>
      <c r="L1127" s="155" t="s">
        <v>1793</v>
      </c>
    </row>
    <row r="1128" spans="1:12" ht="12" x14ac:dyDescent="0.2">
      <c r="A1128" s="70" t="s">
        <v>1220</v>
      </c>
      <c r="B1128" s="39" t="s">
        <v>1624</v>
      </c>
      <c r="C1128" s="17">
        <v>39.799999999999997</v>
      </c>
      <c r="D1128" s="400"/>
      <c r="E1128" s="17">
        <v>39.799999999999997</v>
      </c>
      <c r="F1128" s="137"/>
      <c r="G1128" s="17" t="s">
        <v>1912</v>
      </c>
      <c r="H1128" s="2"/>
      <c r="I1128" s="356"/>
      <c r="J1128" s="15">
        <f t="shared" si="95"/>
        <v>39.799999999999997</v>
      </c>
      <c r="K1128" s="144"/>
      <c r="L1128" s="155" t="s">
        <v>1793</v>
      </c>
    </row>
    <row r="1129" spans="1:12" ht="12" x14ac:dyDescent="0.2">
      <c r="A1129" s="70" t="s">
        <v>1220</v>
      </c>
      <c r="B1129" s="39" t="s">
        <v>820</v>
      </c>
      <c r="C1129" s="17">
        <v>8.3000000000000007</v>
      </c>
      <c r="D1129" s="400"/>
      <c r="E1129" s="17">
        <v>8.3000000000000007</v>
      </c>
      <c r="F1129" s="137"/>
      <c r="G1129" s="17" t="s">
        <v>1912</v>
      </c>
      <c r="H1129" s="2"/>
      <c r="I1129" s="356"/>
      <c r="J1129" s="15">
        <f t="shared" si="95"/>
        <v>8.3000000000000007</v>
      </c>
      <c r="K1129" s="144"/>
      <c r="L1129" s="155" t="s">
        <v>1793</v>
      </c>
    </row>
    <row r="1130" spans="1:12" ht="12" x14ac:dyDescent="0.2">
      <c r="A1130" s="70" t="s">
        <v>1220</v>
      </c>
      <c r="B1130" s="39" t="s">
        <v>333</v>
      </c>
      <c r="C1130" s="17">
        <v>26.32</v>
      </c>
      <c r="D1130" s="400"/>
      <c r="E1130" s="17">
        <v>26.32</v>
      </c>
      <c r="F1130" s="137"/>
      <c r="G1130" s="17" t="s">
        <v>1912</v>
      </c>
      <c r="H1130" s="2"/>
      <c r="I1130" s="356"/>
      <c r="J1130" s="15">
        <f t="shared" si="95"/>
        <v>26.32</v>
      </c>
      <c r="K1130" s="144"/>
      <c r="L1130" s="155" t="s">
        <v>1793</v>
      </c>
    </row>
    <row r="1131" spans="1:12" ht="12" x14ac:dyDescent="0.2">
      <c r="A1131" s="70" t="s">
        <v>1220</v>
      </c>
      <c r="B1131" s="39" t="s">
        <v>1639</v>
      </c>
      <c r="C1131" s="17">
        <v>12.718739294278862</v>
      </c>
      <c r="D1131" s="400"/>
      <c r="E1131" s="17">
        <v>12.718739294278862</v>
      </c>
      <c r="F1131" s="137"/>
      <c r="G1131" s="17" t="s">
        <v>1912</v>
      </c>
      <c r="H1131" s="2"/>
      <c r="I1131" s="356"/>
      <c r="J1131" s="15">
        <f t="shared" si="95"/>
        <v>12.718739294278862</v>
      </c>
      <c r="K1131" s="144"/>
      <c r="L1131" s="155" t="s">
        <v>1793</v>
      </c>
    </row>
    <row r="1132" spans="1:12" ht="12" x14ac:dyDescent="0.2">
      <c r="A1132" s="70" t="s">
        <v>1220</v>
      </c>
      <c r="B1132" s="39" t="s">
        <v>1629</v>
      </c>
      <c r="C1132" s="17">
        <v>7.8990065090784523</v>
      </c>
      <c r="D1132" s="402"/>
      <c r="F1132" s="17">
        <v>7.8990065090784523</v>
      </c>
      <c r="G1132" s="17" t="s">
        <v>1912</v>
      </c>
      <c r="H1132" s="2"/>
      <c r="I1132" s="356"/>
      <c r="J1132" s="15">
        <f t="shared" si="95"/>
        <v>7.8990065090784523</v>
      </c>
      <c r="K1132" s="144"/>
      <c r="L1132" s="155" t="s">
        <v>1794</v>
      </c>
    </row>
    <row r="1133" spans="1:12" ht="12" x14ac:dyDescent="0.2">
      <c r="A1133" s="70" t="s">
        <v>1220</v>
      </c>
      <c r="B1133" s="39" t="s">
        <v>1644</v>
      </c>
      <c r="C1133" s="17">
        <v>7.6312435765673179</v>
      </c>
      <c r="D1133" s="402"/>
      <c r="E1133" s="17">
        <v>7.6312435765673179</v>
      </c>
      <c r="F1133" s="137"/>
      <c r="G1133" s="17" t="s">
        <v>1912</v>
      </c>
      <c r="H1133" s="2"/>
      <c r="I1133" s="356"/>
      <c r="J1133" s="15">
        <f t="shared" si="95"/>
        <v>7.6312435765673179</v>
      </c>
      <c r="K1133" s="17"/>
      <c r="L1133" s="155" t="s">
        <v>1794</v>
      </c>
    </row>
    <row r="1134" spans="1:12" ht="12" x14ac:dyDescent="0.2">
      <c r="A1134" s="70" t="s">
        <v>1220</v>
      </c>
      <c r="B1134" s="39" t="s">
        <v>1123</v>
      </c>
      <c r="C1134" s="17">
        <v>12.986502226789996</v>
      </c>
      <c r="D1134" s="400"/>
      <c r="E1134" s="17">
        <v>12.986502226789996</v>
      </c>
      <c r="F1134" s="137"/>
      <c r="G1134" s="17" t="s">
        <v>1912</v>
      </c>
      <c r="H1134" s="2"/>
      <c r="I1134" s="356"/>
      <c r="J1134" s="15">
        <f t="shared" si="95"/>
        <v>12.986502226789996</v>
      </c>
      <c r="K1134" s="144"/>
      <c r="L1134" s="155" t="s">
        <v>1793</v>
      </c>
    </row>
    <row r="1135" spans="1:12" ht="12" x14ac:dyDescent="0.2">
      <c r="A1135" s="70" t="s">
        <v>1220</v>
      </c>
      <c r="B1135" s="39" t="s">
        <v>1097</v>
      </c>
      <c r="C1135" s="17">
        <v>13.522028091812263</v>
      </c>
      <c r="D1135" s="400"/>
      <c r="E1135" s="17">
        <v>13.522028091812263</v>
      </c>
      <c r="F1135" s="137"/>
      <c r="G1135" s="17" t="s">
        <v>1912</v>
      </c>
      <c r="H1135" s="2"/>
      <c r="I1135" s="356"/>
      <c r="J1135" s="15">
        <f t="shared" si="95"/>
        <v>13.522028091812263</v>
      </c>
      <c r="K1135" s="144"/>
      <c r="L1135" s="155" t="s">
        <v>1793</v>
      </c>
    </row>
    <row r="1136" spans="1:12" ht="12" x14ac:dyDescent="0.2">
      <c r="A1136" s="70" t="s">
        <v>1220</v>
      </c>
      <c r="B1136" s="39" t="s">
        <v>1123</v>
      </c>
      <c r="C1136" s="17">
        <v>16.46742034943474</v>
      </c>
      <c r="D1136" s="400"/>
      <c r="E1136" s="17">
        <v>16.46742034943474</v>
      </c>
      <c r="F1136" s="137"/>
      <c r="G1136" s="17" t="s">
        <v>1912</v>
      </c>
      <c r="H1136" s="2"/>
      <c r="I1136" s="356"/>
      <c r="J1136" s="15">
        <f t="shared" si="95"/>
        <v>16.46742034943474</v>
      </c>
      <c r="K1136" s="144"/>
      <c r="L1136" s="155" t="s">
        <v>1793</v>
      </c>
    </row>
    <row r="1137" spans="1:12" ht="12" x14ac:dyDescent="0.2">
      <c r="A1137" s="70" t="s">
        <v>1220</v>
      </c>
      <c r="B1137" s="39" t="s">
        <v>135</v>
      </c>
      <c r="C1137" s="17">
        <v>8.5684138403562873</v>
      </c>
      <c r="D1137" s="400"/>
      <c r="E1137" s="17">
        <v>8.5684138403562873</v>
      </c>
      <c r="F1137" s="137"/>
      <c r="G1137" s="17" t="s">
        <v>1912</v>
      </c>
      <c r="H1137" s="2"/>
      <c r="I1137" s="356"/>
      <c r="J1137" s="15">
        <f t="shared" si="95"/>
        <v>8.5684138403562873</v>
      </c>
      <c r="K1137" s="144"/>
      <c r="L1137" s="155" t="s">
        <v>1793</v>
      </c>
    </row>
    <row r="1138" spans="1:12" ht="12" x14ac:dyDescent="0.2">
      <c r="A1138" s="70" t="s">
        <v>1220</v>
      </c>
      <c r="B1138" s="39" t="s">
        <v>334</v>
      </c>
      <c r="C1138" s="17">
        <v>12.718739294278862</v>
      </c>
      <c r="D1138" s="400"/>
      <c r="E1138" s="17">
        <v>12.718739294278862</v>
      </c>
      <c r="F1138" s="137"/>
      <c r="G1138" s="17" t="s">
        <v>1912</v>
      </c>
      <c r="H1138" s="2"/>
      <c r="I1138" s="356"/>
      <c r="J1138" s="15">
        <f t="shared" si="95"/>
        <v>12.718739294278862</v>
      </c>
      <c r="K1138" s="144"/>
      <c r="L1138" s="155" t="s">
        <v>1793</v>
      </c>
    </row>
    <row r="1139" spans="1:12" ht="12" x14ac:dyDescent="0.2">
      <c r="A1139" s="70" t="s">
        <v>1220</v>
      </c>
      <c r="B1139" s="39" t="s">
        <v>335</v>
      </c>
      <c r="C1139" s="17">
        <v>10.17499143542309</v>
      </c>
      <c r="D1139" s="400"/>
      <c r="E1139" s="17">
        <v>10.17499143542309</v>
      </c>
      <c r="F1139" s="137"/>
      <c r="G1139" s="17" t="s">
        <v>1912</v>
      </c>
      <c r="H1139" s="2"/>
      <c r="I1139" s="356"/>
      <c r="J1139" s="15">
        <f t="shared" si="95"/>
        <v>10.17499143542309</v>
      </c>
      <c r="K1139" s="144"/>
      <c r="L1139" s="155" t="s">
        <v>1793</v>
      </c>
    </row>
    <row r="1140" spans="1:12" s="282" customFormat="1" ht="12" x14ac:dyDescent="0.2">
      <c r="A1140" s="70" t="s">
        <v>1220</v>
      </c>
      <c r="B1140" s="39" t="s">
        <v>336</v>
      </c>
      <c r="C1140" s="17">
        <v>18.341760877012675</v>
      </c>
      <c r="D1140" s="400"/>
      <c r="E1140" s="17">
        <v>18.341760877012675</v>
      </c>
      <c r="F1140" s="1"/>
      <c r="G1140" s="17" t="s">
        <v>1912</v>
      </c>
      <c r="H1140" s="1"/>
      <c r="I1140" s="359"/>
      <c r="J1140" s="15">
        <f t="shared" si="95"/>
        <v>18.341760877012675</v>
      </c>
      <c r="K1140" s="144"/>
      <c r="L1140" s="155" t="s">
        <v>1793</v>
      </c>
    </row>
    <row r="1141" spans="1:12" ht="12" x14ac:dyDescent="0.2">
      <c r="A1141" s="70" t="s">
        <v>1220</v>
      </c>
      <c r="B1141" s="39" t="s">
        <v>1123</v>
      </c>
      <c r="C1141" s="17">
        <v>8.1667694415895848</v>
      </c>
      <c r="D1141" s="400"/>
      <c r="E1141" s="17">
        <v>8.1667694415895848</v>
      </c>
      <c r="F1141" s="137"/>
      <c r="G1141" s="17" t="s">
        <v>1912</v>
      </c>
      <c r="H1141" s="2"/>
      <c r="I1141" s="356"/>
      <c r="J1141" s="15">
        <f t="shared" si="95"/>
        <v>8.1667694415895848</v>
      </c>
      <c r="K1141" s="144"/>
      <c r="L1141" s="155" t="s">
        <v>1793</v>
      </c>
    </row>
    <row r="1142" spans="1:12" ht="12" x14ac:dyDescent="0.2">
      <c r="A1142" s="70" t="s">
        <v>1220</v>
      </c>
      <c r="B1142" s="39" t="s">
        <v>1633</v>
      </c>
      <c r="C1142" s="17">
        <v>4.8197327852004115</v>
      </c>
      <c r="D1142" s="402"/>
      <c r="E1142" s="17">
        <v>4.8197327852004115</v>
      </c>
      <c r="F1142" s="137"/>
      <c r="G1142" s="17" t="s">
        <v>1912</v>
      </c>
      <c r="H1142" s="2"/>
      <c r="I1142" s="356"/>
      <c r="J1142" s="15">
        <f t="shared" si="95"/>
        <v>4.8197327852004115</v>
      </c>
      <c r="K1142" s="17"/>
      <c r="L1142" s="155" t="s">
        <v>1794</v>
      </c>
    </row>
    <row r="1143" spans="1:12" ht="12" x14ac:dyDescent="0.2">
      <c r="A1143" s="70" t="s">
        <v>1220</v>
      </c>
      <c r="B1143" s="39" t="s">
        <v>1633</v>
      </c>
      <c r="C1143" s="17">
        <v>4.6858513189448443</v>
      </c>
      <c r="D1143" s="402"/>
      <c r="E1143" s="17">
        <v>4.6858513189448443</v>
      </c>
      <c r="F1143" s="137"/>
      <c r="G1143" s="17" t="s">
        <v>1912</v>
      </c>
      <c r="H1143" s="2"/>
      <c r="I1143" s="356"/>
      <c r="J1143" s="15">
        <f t="shared" si="95"/>
        <v>4.6858513189448443</v>
      </c>
      <c r="K1143" s="17"/>
      <c r="L1143" s="155" t="s">
        <v>1794</v>
      </c>
    </row>
    <row r="1144" spans="1:12" ht="12" x14ac:dyDescent="0.2">
      <c r="A1144" s="70" t="s">
        <v>1220</v>
      </c>
      <c r="B1144" s="39" t="s">
        <v>1633</v>
      </c>
      <c r="C1144" s="17">
        <v>6.6940733127783485</v>
      </c>
      <c r="D1144" s="402"/>
      <c r="E1144" s="17">
        <v>6.6940733127783485</v>
      </c>
      <c r="F1144" s="137"/>
      <c r="G1144" s="17" t="s">
        <v>1912</v>
      </c>
      <c r="H1144" s="2"/>
      <c r="I1144" s="356"/>
      <c r="J1144" s="15">
        <f t="shared" si="95"/>
        <v>6.6940733127783485</v>
      </c>
      <c r="K1144" s="17"/>
      <c r="L1144" s="155" t="s">
        <v>1794</v>
      </c>
    </row>
    <row r="1145" spans="1:12" ht="12" x14ac:dyDescent="0.2">
      <c r="A1145" s="70" t="s">
        <v>1220</v>
      </c>
      <c r="B1145" s="39" t="s">
        <v>1645</v>
      </c>
      <c r="C1145" s="17">
        <v>10.308872901678658</v>
      </c>
      <c r="D1145" s="400"/>
      <c r="E1145" s="17">
        <v>10.308872901678658</v>
      </c>
      <c r="F1145" s="137"/>
      <c r="G1145" s="17" t="s">
        <v>1912</v>
      </c>
      <c r="H1145" s="2"/>
      <c r="I1145" s="356"/>
      <c r="J1145" s="15">
        <f t="shared" si="95"/>
        <v>10.308872901678658</v>
      </c>
      <c r="K1145" s="144"/>
      <c r="L1145" s="155" t="s">
        <v>1793</v>
      </c>
    </row>
    <row r="1146" spans="1:12" ht="12" x14ac:dyDescent="0.2">
      <c r="A1146" s="70" t="s">
        <v>1220</v>
      </c>
      <c r="B1146" s="39" t="s">
        <v>1182</v>
      </c>
      <c r="C1146" s="17">
        <v>8.3006509078451529</v>
      </c>
      <c r="D1146" s="400"/>
      <c r="E1146" s="17">
        <v>8.3006509078451529</v>
      </c>
      <c r="F1146" s="137"/>
      <c r="G1146" s="17" t="s">
        <v>1912</v>
      </c>
      <c r="H1146" s="2"/>
      <c r="I1146" s="356"/>
      <c r="J1146" s="15">
        <f t="shared" si="95"/>
        <v>8.3006509078451529</v>
      </c>
      <c r="K1146" s="144"/>
      <c r="L1146" s="155" t="s">
        <v>1793</v>
      </c>
    </row>
    <row r="1147" spans="1:12" ht="12" x14ac:dyDescent="0.2">
      <c r="A1147" s="70" t="s">
        <v>1220</v>
      </c>
      <c r="B1147" s="39" t="s">
        <v>1627</v>
      </c>
      <c r="C1147" s="17">
        <v>8.9700582391229879</v>
      </c>
      <c r="D1147" s="400"/>
      <c r="E1147" s="17">
        <v>8.9700582391229879</v>
      </c>
      <c r="F1147" s="137"/>
      <c r="G1147" s="17" t="s">
        <v>1912</v>
      </c>
      <c r="H1147" s="2"/>
      <c r="I1147" s="356"/>
      <c r="J1147" s="15">
        <f t="shared" si="95"/>
        <v>8.9700582391229879</v>
      </c>
      <c r="K1147" s="144"/>
      <c r="L1147" s="155" t="s">
        <v>1793</v>
      </c>
    </row>
    <row r="1148" spans="1:12" ht="12" x14ac:dyDescent="0.2">
      <c r="A1148" s="70" t="s">
        <v>1220</v>
      </c>
      <c r="B1148" s="39" t="s">
        <v>1272</v>
      </c>
      <c r="C1148" s="17">
        <v>20.34998287084618</v>
      </c>
      <c r="D1148" s="400"/>
      <c r="E1148" s="17">
        <v>20.34998287084618</v>
      </c>
      <c r="F1148" s="137"/>
      <c r="G1148" s="17" t="s">
        <v>1912</v>
      </c>
      <c r="H1148" s="2"/>
      <c r="I1148" s="356"/>
      <c r="J1148" s="15">
        <f t="shared" si="95"/>
        <v>20.34998287084618</v>
      </c>
      <c r="K1148" s="144"/>
      <c r="L1148" s="155" t="s">
        <v>1793</v>
      </c>
    </row>
    <row r="1149" spans="1:12" ht="12" x14ac:dyDescent="0.2">
      <c r="A1149" s="70" t="s">
        <v>1220</v>
      </c>
      <c r="B1149" s="39" t="s">
        <v>1044</v>
      </c>
      <c r="C1149" s="17">
        <v>53.552586502226788</v>
      </c>
      <c r="D1149" s="400"/>
      <c r="E1149" s="137"/>
      <c r="F1149" s="17">
        <v>53.552586502226788</v>
      </c>
      <c r="G1149" s="17" t="s">
        <v>1912</v>
      </c>
      <c r="H1149" s="2"/>
      <c r="I1149" s="356"/>
      <c r="J1149" s="15">
        <f t="shared" si="95"/>
        <v>53.552586502226788</v>
      </c>
      <c r="K1149" s="144"/>
      <c r="L1149" s="155" t="s">
        <v>1793</v>
      </c>
    </row>
    <row r="1150" spans="1:12" ht="12" x14ac:dyDescent="0.2">
      <c r="A1150" s="70" t="s">
        <v>1220</v>
      </c>
      <c r="B1150" s="39" t="s">
        <v>135</v>
      </c>
      <c r="C1150" s="17">
        <v>24.36642685851319</v>
      </c>
      <c r="D1150" s="400"/>
      <c r="E1150" s="137"/>
      <c r="F1150" s="17">
        <v>24.36642685851319</v>
      </c>
      <c r="G1150" s="17" t="s">
        <v>1912</v>
      </c>
      <c r="H1150" s="2"/>
      <c r="I1150" s="356"/>
      <c r="J1150" s="15">
        <f t="shared" si="95"/>
        <v>24.36642685851319</v>
      </c>
      <c r="K1150" s="144"/>
      <c r="L1150" s="155" t="s">
        <v>1793</v>
      </c>
    </row>
    <row r="1151" spans="1:12" ht="12" x14ac:dyDescent="0.2">
      <c r="A1151" s="70" t="s">
        <v>1220</v>
      </c>
      <c r="B1151" s="39" t="s">
        <v>1657</v>
      </c>
      <c r="C1151" s="17">
        <v>23.697019527235355</v>
      </c>
      <c r="D1151" s="400"/>
      <c r="E1151" s="137"/>
      <c r="F1151" s="17">
        <v>23.697019527235355</v>
      </c>
      <c r="G1151" s="17" t="s">
        <v>1912</v>
      </c>
      <c r="H1151" s="2"/>
      <c r="I1151" s="356"/>
      <c r="J1151" s="15">
        <f t="shared" si="95"/>
        <v>23.697019527235355</v>
      </c>
      <c r="K1151" s="144"/>
      <c r="L1151" s="155" t="s">
        <v>1786</v>
      </c>
    </row>
    <row r="1152" spans="1:12" ht="12" x14ac:dyDescent="0.2">
      <c r="A1152" s="70" t="s">
        <v>1220</v>
      </c>
      <c r="B1152" s="39" t="s">
        <v>1644</v>
      </c>
      <c r="C1152" s="17">
        <v>4.0164439876670093</v>
      </c>
      <c r="D1152" s="402"/>
      <c r="E1152" s="137"/>
      <c r="F1152" s="17">
        <v>4.0164439876670093</v>
      </c>
      <c r="G1152" s="17" t="s">
        <v>1912</v>
      </c>
      <c r="H1152" s="2"/>
      <c r="I1152" s="356"/>
      <c r="J1152" s="15">
        <f t="shared" si="95"/>
        <v>4.0164439876670093</v>
      </c>
      <c r="K1152" s="17"/>
      <c r="L1152" s="155" t="s">
        <v>1794</v>
      </c>
    </row>
    <row r="1153" spans="1:12" ht="12" x14ac:dyDescent="0.2">
      <c r="A1153" s="70" t="s">
        <v>1220</v>
      </c>
      <c r="B1153" s="39" t="s">
        <v>1633</v>
      </c>
      <c r="C1153" s="17">
        <v>7.3634806440561835</v>
      </c>
      <c r="D1153" s="402"/>
      <c r="E1153" s="137"/>
      <c r="F1153" s="17">
        <v>7.3634806440561835</v>
      </c>
      <c r="G1153" s="17" t="s">
        <v>1912</v>
      </c>
      <c r="H1153" s="2"/>
      <c r="I1153" s="356"/>
      <c r="J1153" s="15">
        <f t="shared" si="95"/>
        <v>7.3634806440561835</v>
      </c>
      <c r="K1153" s="17"/>
      <c r="L1153" s="155" t="s">
        <v>1794</v>
      </c>
    </row>
    <row r="1154" spans="1:12" ht="12" x14ac:dyDescent="0.2">
      <c r="A1154" s="70" t="s">
        <v>1220</v>
      </c>
      <c r="B1154" s="39" t="s">
        <v>1633</v>
      </c>
      <c r="C1154" s="17">
        <v>7.2295991778006172</v>
      </c>
      <c r="D1154" s="402"/>
      <c r="E1154" s="137"/>
      <c r="F1154" s="17">
        <v>7.2295991778006172</v>
      </c>
      <c r="G1154" s="17" t="s">
        <v>1912</v>
      </c>
      <c r="H1154" s="2"/>
      <c r="I1154" s="356"/>
      <c r="J1154" s="15">
        <f t="shared" ref="J1154:J1171" si="96">C1154</f>
        <v>7.2295991778006172</v>
      </c>
      <c r="K1154" s="17"/>
      <c r="L1154" s="155" t="s">
        <v>1794</v>
      </c>
    </row>
    <row r="1155" spans="1:12" ht="12" x14ac:dyDescent="0.2">
      <c r="A1155" s="70" t="s">
        <v>1220</v>
      </c>
      <c r="B1155" s="39" t="s">
        <v>180</v>
      </c>
      <c r="C1155" s="17">
        <v>12.049331963001027</v>
      </c>
      <c r="D1155" s="402"/>
      <c r="E1155" s="137"/>
      <c r="F1155" s="17">
        <v>12.049331963001027</v>
      </c>
      <c r="G1155" s="17" t="s">
        <v>1912</v>
      </c>
      <c r="H1155" s="2"/>
      <c r="I1155" s="356"/>
      <c r="J1155" s="15">
        <f t="shared" si="96"/>
        <v>12.049331963001027</v>
      </c>
      <c r="K1155" s="144"/>
      <c r="L1155" s="155" t="s">
        <v>1793</v>
      </c>
    </row>
    <row r="1156" spans="1:12" ht="12" x14ac:dyDescent="0.2">
      <c r="A1156" s="70" t="s">
        <v>1220</v>
      </c>
      <c r="B1156" s="39" t="s">
        <v>1624</v>
      </c>
      <c r="C1156" s="17">
        <v>6.2924289140116478</v>
      </c>
      <c r="D1156" s="400"/>
      <c r="E1156" s="137"/>
      <c r="F1156" s="17">
        <v>6.2924289140116478</v>
      </c>
      <c r="G1156" s="17" t="s">
        <v>1912</v>
      </c>
      <c r="H1156" s="2"/>
      <c r="I1156" s="356"/>
      <c r="J1156" s="15">
        <f t="shared" si="96"/>
        <v>6.2924289140116478</v>
      </c>
      <c r="K1156" s="17"/>
      <c r="L1156" s="155" t="s">
        <v>1793</v>
      </c>
    </row>
    <row r="1157" spans="1:12" ht="12" x14ac:dyDescent="0.2">
      <c r="A1157" s="70" t="s">
        <v>1220</v>
      </c>
      <c r="B1157" s="39" t="s">
        <v>1624</v>
      </c>
      <c r="C1157" s="17">
        <v>4.0164439876670093</v>
      </c>
      <c r="D1157" s="400"/>
      <c r="E1157" s="137"/>
      <c r="F1157" s="17">
        <v>4.0164439876670093</v>
      </c>
      <c r="G1157" s="17" t="s">
        <v>1912</v>
      </c>
      <c r="H1157" s="2"/>
      <c r="I1157" s="356"/>
      <c r="J1157" s="15">
        <f t="shared" si="96"/>
        <v>4.0164439876670093</v>
      </c>
      <c r="K1157" s="17"/>
      <c r="L1157" s="155" t="s">
        <v>1793</v>
      </c>
    </row>
    <row r="1158" spans="1:12" ht="12" x14ac:dyDescent="0.2">
      <c r="A1158" s="70" t="s">
        <v>1221</v>
      </c>
      <c r="B1158" s="39" t="s">
        <v>303</v>
      </c>
      <c r="C1158" s="17">
        <v>25.035834189791025</v>
      </c>
      <c r="D1158" s="400"/>
      <c r="E1158" s="137"/>
      <c r="F1158" s="17">
        <v>25.035834189791025</v>
      </c>
      <c r="G1158" s="17" t="s">
        <v>1912</v>
      </c>
      <c r="H1158" s="2"/>
      <c r="I1158" s="356"/>
      <c r="J1158" s="15">
        <f t="shared" si="96"/>
        <v>25.035834189791025</v>
      </c>
      <c r="K1158" s="17"/>
      <c r="L1158" s="155" t="s">
        <v>1786</v>
      </c>
    </row>
    <row r="1159" spans="1:12" ht="12" x14ac:dyDescent="0.2">
      <c r="A1159" s="70" t="s">
        <v>1221</v>
      </c>
      <c r="B1159" s="39" t="s">
        <v>303</v>
      </c>
      <c r="C1159" s="17">
        <v>19.278931140801646</v>
      </c>
      <c r="D1159" s="400"/>
      <c r="E1159" s="137"/>
      <c r="F1159" s="17">
        <v>19.278931140801646</v>
      </c>
      <c r="G1159" s="17" t="s">
        <v>1912</v>
      </c>
      <c r="H1159" s="2"/>
      <c r="I1159" s="356"/>
      <c r="J1159" s="15">
        <f t="shared" si="96"/>
        <v>19.278931140801646</v>
      </c>
      <c r="K1159" s="17"/>
      <c r="L1159" s="155" t="s">
        <v>1786</v>
      </c>
    </row>
    <row r="1160" spans="1:12" ht="12" x14ac:dyDescent="0.2">
      <c r="A1160" s="70" t="s">
        <v>1221</v>
      </c>
      <c r="B1160" s="39" t="s">
        <v>1627</v>
      </c>
      <c r="C1160" s="17">
        <v>1.4726961288112368</v>
      </c>
      <c r="D1160" s="400"/>
      <c r="E1160" s="137"/>
      <c r="F1160" s="17">
        <v>1.4726961288112368</v>
      </c>
      <c r="G1160" s="17" t="s">
        <v>1912</v>
      </c>
      <c r="H1160" s="2"/>
      <c r="I1160" s="356"/>
      <c r="J1160" s="15">
        <f t="shared" si="96"/>
        <v>1.4726961288112368</v>
      </c>
      <c r="K1160" s="144"/>
      <c r="L1160" s="155" t="s">
        <v>1793</v>
      </c>
    </row>
    <row r="1161" spans="1:12" ht="12" x14ac:dyDescent="0.2">
      <c r="A1161" s="70" t="s">
        <v>1221</v>
      </c>
      <c r="B1161" s="39" t="s">
        <v>135</v>
      </c>
      <c r="C1161" s="17">
        <v>15.664131551901335</v>
      </c>
      <c r="D1161" s="400"/>
      <c r="E1161" s="137"/>
      <c r="F1161" s="17">
        <v>15.664131551901335</v>
      </c>
      <c r="G1161" s="17" t="s">
        <v>1912</v>
      </c>
      <c r="H1161" s="2"/>
      <c r="I1161" s="356"/>
      <c r="J1161" s="15">
        <f t="shared" si="96"/>
        <v>15.664131551901335</v>
      </c>
      <c r="K1161" s="144"/>
      <c r="L1161" s="155" t="s">
        <v>1786</v>
      </c>
    </row>
    <row r="1162" spans="1:12" ht="12" x14ac:dyDescent="0.2">
      <c r="A1162" s="70" t="s">
        <v>1221</v>
      </c>
      <c r="B1162" s="39" t="s">
        <v>819</v>
      </c>
      <c r="C1162" s="17">
        <v>13.254265159301131</v>
      </c>
      <c r="D1162" s="400"/>
      <c r="E1162" s="137"/>
      <c r="F1162" s="17">
        <v>13.254265159301131</v>
      </c>
      <c r="G1162" s="17" t="s">
        <v>1912</v>
      </c>
      <c r="H1162" s="2"/>
      <c r="I1162" s="356"/>
      <c r="J1162" s="15">
        <f t="shared" si="96"/>
        <v>13.254265159301131</v>
      </c>
      <c r="K1162" s="144"/>
      <c r="L1162" s="155" t="s">
        <v>1786</v>
      </c>
    </row>
    <row r="1163" spans="1:12" ht="12" x14ac:dyDescent="0.2">
      <c r="A1163" s="70" t="s">
        <v>1221</v>
      </c>
      <c r="B1163" s="39" t="s">
        <v>1657</v>
      </c>
      <c r="C1163" s="17">
        <v>24.36642685851319</v>
      </c>
      <c r="D1163" s="400"/>
      <c r="E1163" s="137"/>
      <c r="F1163" s="17">
        <v>24.36642685851319</v>
      </c>
      <c r="G1163" s="17" t="s">
        <v>1912</v>
      </c>
      <c r="H1163" s="2"/>
      <c r="I1163" s="356"/>
      <c r="J1163" s="15">
        <f t="shared" si="96"/>
        <v>24.36642685851319</v>
      </c>
      <c r="K1163" s="144"/>
      <c r="L1163" s="155" t="s">
        <v>1786</v>
      </c>
    </row>
    <row r="1164" spans="1:12" ht="12" x14ac:dyDescent="0.2">
      <c r="A1164" s="70" t="s">
        <v>1221</v>
      </c>
      <c r="B1164" s="39" t="s">
        <v>1644</v>
      </c>
      <c r="C1164" s="17">
        <v>4.9536142514559787</v>
      </c>
      <c r="D1164" s="402"/>
      <c r="E1164" s="137"/>
      <c r="F1164" s="17">
        <v>4.9536142514559787</v>
      </c>
      <c r="G1164" s="17" t="s">
        <v>1912</v>
      </c>
      <c r="H1164" s="2"/>
      <c r="I1164" s="356"/>
      <c r="J1164" s="15">
        <f t="shared" si="96"/>
        <v>4.9536142514559787</v>
      </c>
      <c r="K1164" s="17"/>
      <c r="L1164" s="155" t="s">
        <v>1794</v>
      </c>
    </row>
    <row r="1165" spans="1:12" ht="12" x14ac:dyDescent="0.2">
      <c r="A1165" s="70" t="s">
        <v>1221</v>
      </c>
      <c r="B1165" s="39" t="s">
        <v>1657</v>
      </c>
      <c r="C1165" s="17">
        <v>30.257211373758139</v>
      </c>
      <c r="D1165" s="400"/>
      <c r="E1165" s="137"/>
      <c r="F1165" s="17">
        <v>30.257211373758139</v>
      </c>
      <c r="G1165" s="17" t="s">
        <v>1912</v>
      </c>
      <c r="H1165" s="2"/>
      <c r="I1165" s="356"/>
      <c r="J1165" s="15">
        <f t="shared" si="96"/>
        <v>30.257211373758139</v>
      </c>
      <c r="K1165" s="144"/>
      <c r="L1165" s="155" t="s">
        <v>1786</v>
      </c>
    </row>
    <row r="1166" spans="1:12" ht="12" x14ac:dyDescent="0.2">
      <c r="A1166" s="70" t="s">
        <v>1221</v>
      </c>
      <c r="B1166" s="39" t="s">
        <v>1644</v>
      </c>
      <c r="C1166" s="17">
        <v>4.9536142514559787</v>
      </c>
      <c r="D1166" s="402"/>
      <c r="E1166" s="137"/>
      <c r="F1166" s="17">
        <v>4.9536142514559787</v>
      </c>
      <c r="G1166" s="17" t="s">
        <v>1912</v>
      </c>
      <c r="H1166" s="2"/>
      <c r="I1166" s="356"/>
      <c r="J1166" s="15">
        <f t="shared" si="96"/>
        <v>4.9536142514559787</v>
      </c>
      <c r="K1166" s="17"/>
      <c r="L1166" s="155" t="s">
        <v>1794</v>
      </c>
    </row>
    <row r="1167" spans="1:12" ht="12" x14ac:dyDescent="0.2">
      <c r="A1167" s="70" t="s">
        <v>1221</v>
      </c>
      <c r="B1167" s="39" t="s">
        <v>1630</v>
      </c>
      <c r="C1167" s="17">
        <v>23.563138060979789</v>
      </c>
      <c r="D1167" s="400"/>
      <c r="E1167" s="137"/>
      <c r="F1167" s="17">
        <v>23.563138060979789</v>
      </c>
      <c r="G1167" s="17" t="s">
        <v>1912</v>
      </c>
      <c r="H1167" s="2"/>
      <c r="I1167" s="356"/>
      <c r="J1167" s="15">
        <f t="shared" si="96"/>
        <v>23.563138060979789</v>
      </c>
      <c r="K1167" s="144"/>
      <c r="L1167" s="155" t="s">
        <v>1786</v>
      </c>
    </row>
    <row r="1168" spans="1:12" ht="12" x14ac:dyDescent="0.2">
      <c r="A1168" s="70" t="s">
        <v>1221</v>
      </c>
      <c r="B1168" s="39" t="s">
        <v>135</v>
      </c>
      <c r="C1168" s="17">
        <v>23.563138060979789</v>
      </c>
      <c r="D1168" s="400"/>
      <c r="E1168" s="137"/>
      <c r="F1168" s="17">
        <v>23.563138060979789</v>
      </c>
      <c r="G1168" s="17" t="s">
        <v>1912</v>
      </c>
      <c r="H1168" s="2"/>
      <c r="I1168" s="356"/>
      <c r="J1168" s="15">
        <f t="shared" si="96"/>
        <v>23.563138060979789</v>
      </c>
      <c r="K1168" s="144"/>
      <c r="L1168" s="155" t="s">
        <v>1786</v>
      </c>
    </row>
    <row r="1169" spans="1:12" ht="12" x14ac:dyDescent="0.2">
      <c r="A1169" s="70" t="s">
        <v>1221</v>
      </c>
      <c r="B1169" s="39" t="s">
        <v>1644</v>
      </c>
      <c r="C1169" s="17">
        <v>4.0164439876670093</v>
      </c>
      <c r="D1169" s="402"/>
      <c r="E1169" s="137"/>
      <c r="F1169" s="17">
        <v>4.0164439876670093</v>
      </c>
      <c r="G1169" s="17" t="s">
        <v>1912</v>
      </c>
      <c r="H1169" s="2"/>
      <c r="I1169" s="356"/>
      <c r="J1169" s="15">
        <f t="shared" si="96"/>
        <v>4.0164439876670093</v>
      </c>
      <c r="K1169" s="17"/>
      <c r="L1169" s="155" t="s">
        <v>1794</v>
      </c>
    </row>
    <row r="1170" spans="1:12" ht="12" x14ac:dyDescent="0.2">
      <c r="A1170" s="70" t="s">
        <v>1221</v>
      </c>
      <c r="B1170" s="39" t="s">
        <v>177</v>
      </c>
      <c r="C1170" s="17">
        <v>7.3634806440561835</v>
      </c>
      <c r="D1170" s="402"/>
      <c r="E1170" s="137"/>
      <c r="F1170" s="17">
        <v>7.3634806440561835</v>
      </c>
      <c r="G1170" s="17" t="s">
        <v>1912</v>
      </c>
      <c r="H1170" s="2"/>
      <c r="I1170" s="356"/>
      <c r="J1170" s="15">
        <f t="shared" si="96"/>
        <v>7.3634806440561835</v>
      </c>
      <c r="K1170" s="144"/>
      <c r="L1170" s="155" t="s">
        <v>1786</v>
      </c>
    </row>
    <row r="1171" spans="1:12" ht="12" x14ac:dyDescent="0.2">
      <c r="A1171" s="70" t="s">
        <v>1221</v>
      </c>
      <c r="B1171" s="39" t="s">
        <v>1264</v>
      </c>
      <c r="C1171" s="17">
        <v>26.374648852346695</v>
      </c>
      <c r="D1171" s="400"/>
      <c r="E1171" s="137"/>
      <c r="F1171" s="17">
        <v>26.374648852346695</v>
      </c>
      <c r="G1171" s="17" t="s">
        <v>1912</v>
      </c>
      <c r="H1171" s="2"/>
      <c r="I1171" s="356"/>
      <c r="J1171" s="15">
        <f t="shared" si="96"/>
        <v>26.374648852346695</v>
      </c>
      <c r="K1171" s="144"/>
      <c r="L1171" s="155" t="s">
        <v>1786</v>
      </c>
    </row>
    <row r="1172" spans="1:12" ht="12" x14ac:dyDescent="0.2">
      <c r="A1172" s="71" t="s">
        <v>140</v>
      </c>
      <c r="B1172" s="72"/>
      <c r="C1172" s="73">
        <f>SUM(C1122:C1171)</f>
        <v>927.12038026721439</v>
      </c>
      <c r="D1172" s="401">
        <f>SUM(D1122:D1171)</f>
        <v>0</v>
      </c>
      <c r="E1172" s="401">
        <f t="shared" ref="E1172:F1172" si="97">SUM(E1122:E1171)</f>
        <v>259.84583076396024</v>
      </c>
      <c r="F1172" s="401">
        <f t="shared" si="97"/>
        <v>667.27454950325455</v>
      </c>
      <c r="G1172" s="73"/>
      <c r="H1172" s="73">
        <f t="shared" ref="H1172:I1172" si="98">SUM(H1122:H1171)</f>
        <v>0</v>
      </c>
      <c r="I1172" s="73">
        <f t="shared" si="98"/>
        <v>0</v>
      </c>
      <c r="J1172" s="73">
        <f>SUM(J1122:J1171)</f>
        <v>927.12038026721439</v>
      </c>
      <c r="K1172" s="73">
        <f>SUM(K1122:K1171)</f>
        <v>0</v>
      </c>
      <c r="L1172" s="157"/>
    </row>
    <row r="1173" spans="1:12" ht="12" x14ac:dyDescent="0.2">
      <c r="A1173" s="158" t="s">
        <v>1620</v>
      </c>
      <c r="B1173" s="8" t="s">
        <v>1621</v>
      </c>
      <c r="C1173" s="8" t="s">
        <v>1622</v>
      </c>
      <c r="D1173" s="9" t="s">
        <v>655</v>
      </c>
      <c r="E1173" s="9" t="s">
        <v>1615</v>
      </c>
      <c r="F1173" s="9" t="s">
        <v>1374</v>
      </c>
      <c r="G1173" s="9"/>
      <c r="H1173" s="383" t="s">
        <v>1913</v>
      </c>
      <c r="I1173" s="139" t="s">
        <v>405</v>
      </c>
      <c r="J1173" s="361" t="s">
        <v>406</v>
      </c>
      <c r="K1173" s="67" t="s">
        <v>404</v>
      </c>
      <c r="L1173" s="154" t="s">
        <v>1818</v>
      </c>
    </row>
    <row r="1174" spans="1:12" ht="12" x14ac:dyDescent="0.2">
      <c r="A1174" s="70" t="s">
        <v>1224</v>
      </c>
      <c r="B1174" s="39" t="s">
        <v>413</v>
      </c>
      <c r="C1174" s="168">
        <v>84.9</v>
      </c>
      <c r="D1174" s="395">
        <v>84.9</v>
      </c>
      <c r="E1174" s="407"/>
      <c r="F1174" s="137"/>
      <c r="G1174" s="17" t="s">
        <v>1912</v>
      </c>
      <c r="H1174" s="15"/>
      <c r="I1174" s="366">
        <f>C1174</f>
        <v>84.9</v>
      </c>
      <c r="J1174" s="137"/>
      <c r="K1174" s="168">
        <f>C1174</f>
        <v>84.9</v>
      </c>
      <c r="L1174" s="155" t="s">
        <v>1809</v>
      </c>
    </row>
    <row r="1175" spans="1:12" ht="12" x14ac:dyDescent="0.2">
      <c r="A1175" s="70" t="s">
        <v>1224</v>
      </c>
      <c r="B1175" s="39" t="s">
        <v>1448</v>
      </c>
      <c r="C1175" s="168">
        <v>25.9</v>
      </c>
      <c r="D1175" s="395">
        <v>25.9</v>
      </c>
      <c r="E1175" s="407"/>
      <c r="F1175" s="137"/>
      <c r="G1175" s="17" t="s">
        <v>1912</v>
      </c>
      <c r="H1175" s="15"/>
      <c r="I1175" s="366">
        <f t="shared" ref="I1175:I1204" si="99">C1175</f>
        <v>25.9</v>
      </c>
      <c r="J1175" s="137"/>
      <c r="K1175" s="168">
        <f>C1175</f>
        <v>25.9</v>
      </c>
      <c r="L1175" s="155" t="s">
        <v>1809</v>
      </c>
    </row>
    <row r="1176" spans="1:12" ht="12" x14ac:dyDescent="0.2">
      <c r="A1176" s="70" t="s">
        <v>1224</v>
      </c>
      <c r="B1176" s="39" t="s">
        <v>1655</v>
      </c>
      <c r="C1176" s="17">
        <v>7.88</v>
      </c>
      <c r="D1176" s="17">
        <v>7.88</v>
      </c>
      <c r="E1176" s="407"/>
      <c r="F1176" s="137"/>
      <c r="G1176" s="17" t="s">
        <v>1912</v>
      </c>
      <c r="H1176" s="15"/>
      <c r="I1176" s="366">
        <f t="shared" si="99"/>
        <v>7.88</v>
      </c>
      <c r="J1176" s="137"/>
      <c r="K1176" s="17"/>
      <c r="L1176" s="155" t="s">
        <v>1793</v>
      </c>
    </row>
    <row r="1177" spans="1:12" ht="12" x14ac:dyDescent="0.2">
      <c r="A1177" s="70" t="s">
        <v>1224</v>
      </c>
      <c r="B1177" s="39" t="s">
        <v>1656</v>
      </c>
      <c r="C1177" s="17">
        <v>3.11</v>
      </c>
      <c r="D1177" s="17">
        <v>3.11</v>
      </c>
      <c r="E1177" s="407"/>
      <c r="F1177" s="137"/>
      <c r="G1177" s="17" t="s">
        <v>1912</v>
      </c>
      <c r="H1177" s="15"/>
      <c r="I1177" s="366">
        <f t="shared" si="99"/>
        <v>3.11</v>
      </c>
      <c r="J1177" s="137"/>
      <c r="K1177" s="144"/>
      <c r="L1177" s="155" t="s">
        <v>1793</v>
      </c>
    </row>
    <row r="1178" spans="1:12" ht="12" x14ac:dyDescent="0.2">
      <c r="A1178" s="70" t="s">
        <v>1224</v>
      </c>
      <c r="B1178" s="39" t="s">
        <v>1350</v>
      </c>
      <c r="C1178" s="17">
        <v>17.18</v>
      </c>
      <c r="D1178" s="17">
        <v>17.18</v>
      </c>
      <c r="E1178" s="407"/>
      <c r="F1178" s="137"/>
      <c r="G1178" s="17" t="s">
        <v>1912</v>
      </c>
      <c r="H1178" s="15"/>
      <c r="I1178" s="366">
        <f t="shared" si="99"/>
        <v>17.18</v>
      </c>
      <c r="J1178" s="137"/>
      <c r="K1178" s="17">
        <f>C1178</f>
        <v>17.18</v>
      </c>
      <c r="L1178" s="155" t="s">
        <v>1786</v>
      </c>
    </row>
    <row r="1179" spans="1:12" ht="12" x14ac:dyDescent="0.2">
      <c r="A1179" s="70" t="s">
        <v>1224</v>
      </c>
      <c r="B1179" s="39" t="s">
        <v>1657</v>
      </c>
      <c r="C1179" s="17">
        <v>12.53</v>
      </c>
      <c r="D1179" s="17">
        <v>12.53</v>
      </c>
      <c r="E1179" s="407"/>
      <c r="F1179" s="137"/>
      <c r="G1179" s="17" t="s">
        <v>1912</v>
      </c>
      <c r="H1179" s="15"/>
      <c r="I1179" s="366">
        <f t="shared" si="99"/>
        <v>12.53</v>
      </c>
      <c r="J1179" s="137"/>
      <c r="K1179" s="144"/>
      <c r="L1179" s="155" t="s">
        <v>1786</v>
      </c>
    </row>
    <row r="1180" spans="1:12" ht="12" x14ac:dyDescent="0.2">
      <c r="A1180" s="70" t="s">
        <v>1224</v>
      </c>
      <c r="B1180" s="39" t="s">
        <v>1181</v>
      </c>
      <c r="C1180" s="17">
        <v>12.39</v>
      </c>
      <c r="D1180" s="17">
        <v>12.39</v>
      </c>
      <c r="E1180" s="407"/>
      <c r="F1180" s="137"/>
      <c r="G1180" s="17" t="s">
        <v>1912</v>
      </c>
      <c r="H1180" s="15"/>
      <c r="I1180" s="366">
        <f t="shared" si="99"/>
        <v>12.39</v>
      </c>
      <c r="J1180" s="137"/>
      <c r="K1180" s="17">
        <f>C1180</f>
        <v>12.39</v>
      </c>
      <c r="L1180" s="155" t="s">
        <v>1793</v>
      </c>
    </row>
    <row r="1181" spans="1:12" ht="12" x14ac:dyDescent="0.2">
      <c r="A1181" s="70" t="s">
        <v>1224</v>
      </c>
      <c r="B1181" s="39" t="s">
        <v>1636</v>
      </c>
      <c r="C1181" s="17">
        <v>6.4</v>
      </c>
      <c r="D1181" s="17">
        <v>6.4</v>
      </c>
      <c r="E1181" s="407"/>
      <c r="F1181" s="137"/>
      <c r="G1181" s="17" t="s">
        <v>1912</v>
      </c>
      <c r="H1181" s="15"/>
      <c r="I1181" s="366">
        <f t="shared" si="99"/>
        <v>6.4</v>
      </c>
      <c r="J1181" s="137"/>
      <c r="K1181" s="144"/>
      <c r="L1181" s="155" t="s">
        <v>1793</v>
      </c>
    </row>
    <row r="1182" spans="1:12" ht="12" x14ac:dyDescent="0.2">
      <c r="A1182" s="70" t="s">
        <v>1224</v>
      </c>
      <c r="B1182" s="39" t="s">
        <v>1658</v>
      </c>
      <c r="C1182" s="17">
        <v>7.43</v>
      </c>
      <c r="D1182" s="17">
        <v>7.43</v>
      </c>
      <c r="E1182" s="425"/>
      <c r="F1182" s="137"/>
      <c r="G1182" s="17" t="s">
        <v>1912</v>
      </c>
      <c r="H1182" s="15"/>
      <c r="I1182" s="366">
        <f t="shared" si="99"/>
        <v>7.43</v>
      </c>
      <c r="J1182" s="137"/>
      <c r="K1182" s="144"/>
      <c r="L1182" s="155" t="s">
        <v>1786</v>
      </c>
    </row>
    <row r="1183" spans="1:12" ht="12" x14ac:dyDescent="0.2">
      <c r="A1183" s="70" t="s">
        <v>1224</v>
      </c>
      <c r="B1183" s="68" t="s">
        <v>1644</v>
      </c>
      <c r="C1183" s="15">
        <v>9.3195577935984257</v>
      </c>
      <c r="D1183" s="15">
        <v>9.3195577935984257</v>
      </c>
      <c r="E1183" s="407"/>
      <c r="F1183" s="137"/>
      <c r="G1183" s="17" t="s">
        <v>1912</v>
      </c>
      <c r="H1183" s="15"/>
      <c r="I1183" s="366">
        <f t="shared" si="99"/>
        <v>9.3195577935984257</v>
      </c>
      <c r="J1183" s="137"/>
      <c r="K1183" s="17">
        <f t="shared" ref="K1183:K1195" si="100">(C1183)</f>
        <v>9.3195577935984257</v>
      </c>
      <c r="L1183" s="155" t="s">
        <v>1794</v>
      </c>
    </row>
    <row r="1184" spans="1:12" ht="12" x14ac:dyDescent="0.2">
      <c r="A1184" s="70" t="s">
        <v>1224</v>
      </c>
      <c r="B1184" s="39" t="s">
        <v>1183</v>
      </c>
      <c r="C1184" s="17">
        <v>5.23</v>
      </c>
      <c r="D1184" s="17">
        <v>5.23</v>
      </c>
      <c r="E1184" s="407"/>
      <c r="F1184" s="137"/>
      <c r="G1184" s="17" t="s">
        <v>1912</v>
      </c>
      <c r="H1184" s="15"/>
      <c r="I1184" s="366">
        <f t="shared" si="99"/>
        <v>5.23</v>
      </c>
      <c r="J1184" s="137"/>
      <c r="K1184" s="17">
        <f t="shared" si="100"/>
        <v>5.23</v>
      </c>
      <c r="L1184" s="155" t="s">
        <v>1794</v>
      </c>
    </row>
    <row r="1185" spans="1:12" ht="12" x14ac:dyDescent="0.2">
      <c r="A1185" s="70" t="s">
        <v>1224</v>
      </c>
      <c r="B1185" s="39" t="s">
        <v>1646</v>
      </c>
      <c r="C1185" s="17">
        <v>3.3284134977137234</v>
      </c>
      <c r="D1185" s="17">
        <v>3.3284134977137234</v>
      </c>
      <c r="F1185" s="137"/>
      <c r="G1185" s="17" t="s">
        <v>1912</v>
      </c>
      <c r="H1185" s="15"/>
      <c r="I1185" s="366">
        <f t="shared" si="99"/>
        <v>3.3284134977137234</v>
      </c>
      <c r="J1185" s="137"/>
      <c r="K1185" s="17"/>
      <c r="L1185" s="155" t="s">
        <v>1793</v>
      </c>
    </row>
    <row r="1186" spans="1:12" ht="12" x14ac:dyDescent="0.2">
      <c r="A1186" s="70" t="s">
        <v>1224</v>
      </c>
      <c r="B1186" s="39" t="s">
        <v>1634</v>
      </c>
      <c r="C1186" s="17">
        <v>5.1923250564334085</v>
      </c>
      <c r="D1186" s="17">
        <v>5.1923250564334085</v>
      </c>
      <c r="E1186" s="137"/>
      <c r="F1186" s="137"/>
      <c r="G1186" s="17" t="s">
        <v>1912</v>
      </c>
      <c r="H1186" s="15"/>
      <c r="I1186" s="366">
        <f t="shared" si="99"/>
        <v>5.1923250564334085</v>
      </c>
      <c r="J1186" s="137"/>
      <c r="K1186" s="17">
        <f t="shared" si="100"/>
        <v>5.1923250564334085</v>
      </c>
      <c r="L1186" s="155" t="s">
        <v>1794</v>
      </c>
    </row>
    <row r="1187" spans="1:12" ht="12" x14ac:dyDescent="0.2">
      <c r="A1187" s="70" t="s">
        <v>1224</v>
      </c>
      <c r="B1187" s="39" t="s">
        <v>1659</v>
      </c>
      <c r="C1187" s="17">
        <v>35.049999999999997</v>
      </c>
      <c r="D1187" s="17">
        <v>35.049999999999997</v>
      </c>
      <c r="E1187" s="137"/>
      <c r="F1187" s="411"/>
      <c r="G1187" s="17" t="s">
        <v>1912</v>
      </c>
      <c r="H1187" s="15"/>
      <c r="I1187" s="366">
        <f t="shared" si="99"/>
        <v>35.049999999999997</v>
      </c>
      <c r="J1187" s="137"/>
      <c r="K1187" s="17">
        <f t="shared" si="100"/>
        <v>35.049999999999997</v>
      </c>
      <c r="L1187" s="155" t="s">
        <v>1793</v>
      </c>
    </row>
    <row r="1188" spans="1:12" ht="12" x14ac:dyDescent="0.2">
      <c r="A1188" s="70" t="s">
        <v>1224</v>
      </c>
      <c r="B1188" s="39" t="s">
        <v>331</v>
      </c>
      <c r="C1188" s="17">
        <v>7.35</v>
      </c>
      <c r="D1188" s="17">
        <v>7.35</v>
      </c>
      <c r="E1188" s="137"/>
      <c r="F1188" s="399"/>
      <c r="G1188" s="17" t="s">
        <v>1912</v>
      </c>
      <c r="H1188" s="15"/>
      <c r="I1188" s="366">
        <f t="shared" si="99"/>
        <v>7.35</v>
      </c>
      <c r="J1188" s="137"/>
      <c r="K1188" s="17">
        <f t="shared" si="100"/>
        <v>7.35</v>
      </c>
      <c r="L1188" s="155" t="s">
        <v>1793</v>
      </c>
    </row>
    <row r="1189" spans="1:12" ht="12" x14ac:dyDescent="0.2">
      <c r="A1189" s="70" t="s">
        <v>1224</v>
      </c>
      <c r="B1189" s="39" t="s">
        <v>1634</v>
      </c>
      <c r="C1189" s="17">
        <v>24.47</v>
      </c>
      <c r="D1189" s="17">
        <v>24.47</v>
      </c>
      <c r="E1189" s="137"/>
      <c r="G1189" s="17" t="s">
        <v>1912</v>
      </c>
      <c r="H1189" s="15"/>
      <c r="I1189" s="366">
        <f t="shared" si="99"/>
        <v>24.47</v>
      </c>
      <c r="J1189" s="137"/>
      <c r="K1189" s="17">
        <f t="shared" si="100"/>
        <v>24.47</v>
      </c>
      <c r="L1189" s="155" t="s">
        <v>1794</v>
      </c>
    </row>
    <row r="1190" spans="1:12" ht="12" x14ac:dyDescent="0.2">
      <c r="A1190" s="70" t="s">
        <v>1224</v>
      </c>
      <c r="B1190" s="39" t="s">
        <v>1660</v>
      </c>
      <c r="C1190" s="17">
        <v>23.61</v>
      </c>
      <c r="D1190" s="17">
        <v>23.61</v>
      </c>
      <c r="E1190" s="137"/>
      <c r="F1190" s="399"/>
      <c r="G1190" s="17" t="s">
        <v>1912</v>
      </c>
      <c r="H1190" s="15"/>
      <c r="I1190" s="366">
        <f t="shared" si="99"/>
        <v>23.61</v>
      </c>
      <c r="J1190" s="137"/>
      <c r="K1190" s="17">
        <f t="shared" si="100"/>
        <v>23.61</v>
      </c>
      <c r="L1190" s="155" t="s">
        <v>1793</v>
      </c>
    </row>
    <row r="1191" spans="1:12" ht="12" x14ac:dyDescent="0.2">
      <c r="A1191" s="70" t="s">
        <v>1224</v>
      </c>
      <c r="B1191" s="39" t="s">
        <v>1661</v>
      </c>
      <c r="C1191" s="17">
        <v>35.630000000000003</v>
      </c>
      <c r="D1191" s="17">
        <v>35.630000000000003</v>
      </c>
      <c r="E1191" s="137"/>
      <c r="F1191" s="399"/>
      <c r="G1191" s="17" t="s">
        <v>1912</v>
      </c>
      <c r="H1191" s="15"/>
      <c r="I1191" s="366">
        <f t="shared" si="99"/>
        <v>35.630000000000003</v>
      </c>
      <c r="J1191" s="137"/>
      <c r="K1191" s="17">
        <f t="shared" si="100"/>
        <v>35.630000000000003</v>
      </c>
      <c r="L1191" s="155" t="s">
        <v>1793</v>
      </c>
    </row>
    <row r="1192" spans="1:12" ht="12" x14ac:dyDescent="0.2">
      <c r="A1192" s="70" t="s">
        <v>1224</v>
      </c>
      <c r="B1192" s="39" t="s">
        <v>1471</v>
      </c>
      <c r="C1192" s="17">
        <v>43.51</v>
      </c>
      <c r="D1192" s="17">
        <v>43.51</v>
      </c>
      <c r="E1192" s="137"/>
      <c r="F1192" s="399"/>
      <c r="G1192" s="17" t="s">
        <v>1912</v>
      </c>
      <c r="H1192" s="15"/>
      <c r="I1192" s="366">
        <f t="shared" si="99"/>
        <v>43.51</v>
      </c>
      <c r="J1192" s="137"/>
      <c r="K1192" s="17">
        <f t="shared" si="100"/>
        <v>43.51</v>
      </c>
      <c r="L1192" s="155" t="s">
        <v>1793</v>
      </c>
    </row>
    <row r="1193" spans="1:12" s="282" customFormat="1" ht="12" x14ac:dyDescent="0.2">
      <c r="A1193" s="70" t="s">
        <v>1224</v>
      </c>
      <c r="B1193" s="39" t="s">
        <v>1122</v>
      </c>
      <c r="C1193" s="17">
        <v>12.77</v>
      </c>
      <c r="D1193" s="17">
        <v>12.77</v>
      </c>
      <c r="E1193" s="1"/>
      <c r="F1193" s="399"/>
      <c r="G1193" s="17" t="s">
        <v>1912</v>
      </c>
      <c r="H1193" s="15"/>
      <c r="I1193" s="366">
        <f t="shared" si="99"/>
        <v>12.77</v>
      </c>
      <c r="J1193" s="1"/>
      <c r="K1193" s="17">
        <f t="shared" si="100"/>
        <v>12.77</v>
      </c>
      <c r="L1193" s="155" t="s">
        <v>1793</v>
      </c>
    </row>
    <row r="1194" spans="1:12" ht="12" x14ac:dyDescent="0.2">
      <c r="A1194" s="70" t="s">
        <v>1224</v>
      </c>
      <c r="B1194" s="39" t="s">
        <v>1380</v>
      </c>
      <c r="C1194" s="17">
        <v>17.72</v>
      </c>
      <c r="D1194" s="17">
        <v>17.72</v>
      </c>
      <c r="E1194" s="137"/>
      <c r="F1194" s="421"/>
      <c r="G1194" s="17" t="s">
        <v>1912</v>
      </c>
      <c r="H1194" s="15"/>
      <c r="I1194" s="366">
        <f t="shared" si="99"/>
        <v>17.72</v>
      </c>
      <c r="J1194" s="137"/>
      <c r="K1194" s="17"/>
      <c r="L1194" s="155" t="s">
        <v>1793</v>
      </c>
    </row>
    <row r="1195" spans="1:12" ht="12" x14ac:dyDescent="0.2">
      <c r="A1195" s="70" t="s">
        <v>1224</v>
      </c>
      <c r="B1195" s="39" t="s">
        <v>1662</v>
      </c>
      <c r="C1195" s="17">
        <v>13.9</v>
      </c>
      <c r="D1195" s="17">
        <v>13.9</v>
      </c>
      <c r="E1195" s="137"/>
      <c r="F1195" s="426"/>
      <c r="G1195" s="17" t="s">
        <v>1912</v>
      </c>
      <c r="H1195" s="15"/>
      <c r="I1195" s="366">
        <f t="shared" si="99"/>
        <v>13.9</v>
      </c>
      <c r="J1195" s="137"/>
      <c r="K1195" s="17">
        <f t="shared" si="100"/>
        <v>13.9</v>
      </c>
      <c r="L1195" s="155" t="s">
        <v>1793</v>
      </c>
    </row>
    <row r="1196" spans="1:12" ht="12" x14ac:dyDescent="0.2">
      <c r="A1196" s="70" t="s">
        <v>1224</v>
      </c>
      <c r="B1196" s="39" t="s">
        <v>1646</v>
      </c>
      <c r="C1196" s="17">
        <v>3.1952769578051745</v>
      </c>
      <c r="D1196" s="17">
        <v>3.1952769578051745</v>
      </c>
      <c r="E1196" s="137"/>
      <c r="G1196" s="17" t="s">
        <v>1912</v>
      </c>
      <c r="H1196" s="15"/>
      <c r="I1196" s="366">
        <f t="shared" si="99"/>
        <v>3.1952769578051745</v>
      </c>
      <c r="J1196" s="137"/>
      <c r="K1196" s="144"/>
      <c r="L1196" s="155" t="s">
        <v>1793</v>
      </c>
    </row>
    <row r="1197" spans="1:12" ht="12" x14ac:dyDescent="0.2">
      <c r="A1197" s="70" t="s">
        <v>1224</v>
      </c>
      <c r="B1197" s="39" t="s">
        <v>1663</v>
      </c>
      <c r="C1197" s="17">
        <v>14.04</v>
      </c>
      <c r="D1197" s="17">
        <v>14.04</v>
      </c>
      <c r="E1197" s="137"/>
      <c r="F1197" s="426"/>
      <c r="G1197" s="17" t="s">
        <v>1912</v>
      </c>
      <c r="H1197" s="15"/>
      <c r="I1197" s="366">
        <f t="shared" si="99"/>
        <v>14.04</v>
      </c>
      <c r="J1197" s="137"/>
      <c r="K1197" s="17">
        <f>(C1197)</f>
        <v>14.04</v>
      </c>
      <c r="L1197" s="155" t="s">
        <v>1793</v>
      </c>
    </row>
    <row r="1198" spans="1:12" ht="12" x14ac:dyDescent="0.2">
      <c r="A1198" s="70" t="s">
        <v>1224</v>
      </c>
      <c r="B1198" s="39" t="s">
        <v>659</v>
      </c>
      <c r="C1198" s="17">
        <v>12.115425131677952</v>
      </c>
      <c r="D1198" s="17">
        <v>12.115425131677952</v>
      </c>
      <c r="E1198" s="137"/>
      <c r="F1198" s="423"/>
      <c r="G1198" s="17" t="s">
        <v>1912</v>
      </c>
      <c r="H1198" s="15"/>
      <c r="I1198" s="366">
        <f t="shared" si="99"/>
        <v>12.115425131677952</v>
      </c>
      <c r="J1198" s="137"/>
      <c r="K1198" s="17"/>
      <c r="L1198" s="155" t="s">
        <v>1793</v>
      </c>
    </row>
    <row r="1199" spans="1:12" ht="12" x14ac:dyDescent="0.2">
      <c r="A1199" s="70" t="s">
        <v>1224</v>
      </c>
      <c r="B1199" s="39" t="s">
        <v>1186</v>
      </c>
      <c r="C1199" s="17">
        <v>2.08</v>
      </c>
      <c r="D1199" s="17">
        <v>2.08</v>
      </c>
      <c r="E1199" s="137"/>
      <c r="F1199" s="399"/>
      <c r="G1199" s="17" t="s">
        <v>1912</v>
      </c>
      <c r="H1199" s="15"/>
      <c r="I1199" s="366">
        <f t="shared" si="99"/>
        <v>2.08</v>
      </c>
      <c r="J1199" s="137"/>
      <c r="K1199" s="17">
        <f>(C1199)</f>
        <v>2.08</v>
      </c>
      <c r="L1199" s="155" t="s">
        <v>1794</v>
      </c>
    </row>
    <row r="1200" spans="1:12" ht="12" x14ac:dyDescent="0.2">
      <c r="A1200" s="70" t="s">
        <v>1224</v>
      </c>
      <c r="B1200" s="39" t="s">
        <v>1629</v>
      </c>
      <c r="C1200" s="17">
        <v>2.7958673380795278</v>
      </c>
      <c r="D1200" s="17">
        <v>2.7958673380795278</v>
      </c>
      <c r="E1200" s="137"/>
      <c r="F1200" s="399"/>
      <c r="G1200" s="17" t="s">
        <v>1912</v>
      </c>
      <c r="H1200" s="15"/>
      <c r="I1200" s="366">
        <f t="shared" si="99"/>
        <v>2.7958673380795278</v>
      </c>
      <c r="J1200" s="137"/>
      <c r="K1200" s="17">
        <f>(C1200)</f>
        <v>2.7958673380795278</v>
      </c>
      <c r="L1200" s="155" t="s">
        <v>1794</v>
      </c>
    </row>
    <row r="1201" spans="1:12" ht="12" x14ac:dyDescent="0.2">
      <c r="A1201" s="70" t="s">
        <v>1224</v>
      </c>
      <c r="B1201" s="39" t="s">
        <v>1184</v>
      </c>
      <c r="C1201" s="17">
        <v>2.4300000000000002</v>
      </c>
      <c r="D1201" s="17">
        <v>2.4300000000000002</v>
      </c>
      <c r="E1201" s="137"/>
      <c r="F1201" s="399"/>
      <c r="G1201" s="17" t="s">
        <v>1912</v>
      </c>
      <c r="H1201" s="15"/>
      <c r="I1201" s="366">
        <f t="shared" si="99"/>
        <v>2.4300000000000002</v>
      </c>
      <c r="J1201" s="137"/>
      <c r="K1201" s="17">
        <f>(C1201)</f>
        <v>2.4300000000000002</v>
      </c>
      <c r="L1201" s="155" t="s">
        <v>1794</v>
      </c>
    </row>
    <row r="1202" spans="1:12" ht="12" x14ac:dyDescent="0.2">
      <c r="A1202" s="70" t="s">
        <v>1224</v>
      </c>
      <c r="B1202" s="39" t="s">
        <v>1664</v>
      </c>
      <c r="C1202" s="17">
        <v>3.4615500376222723</v>
      </c>
      <c r="D1202" s="17">
        <v>3.4615500376222723</v>
      </c>
      <c r="E1202" s="137"/>
      <c r="F1202" s="399"/>
      <c r="G1202" s="17" t="s">
        <v>1912</v>
      </c>
      <c r="H1202" s="15"/>
      <c r="I1202" s="366">
        <f t="shared" si="99"/>
        <v>3.4615500376222723</v>
      </c>
      <c r="J1202" s="137"/>
      <c r="K1202" s="144"/>
      <c r="L1202" s="155" t="s">
        <v>1793</v>
      </c>
    </row>
    <row r="1203" spans="1:12" ht="12" x14ac:dyDescent="0.2">
      <c r="A1203" s="70" t="s">
        <v>1224</v>
      </c>
      <c r="B1203" s="39" t="s">
        <v>1665</v>
      </c>
      <c r="C1203" s="17">
        <v>4.3935058169821151</v>
      </c>
      <c r="D1203" s="17">
        <v>4.3935058169821151</v>
      </c>
      <c r="E1203" s="137"/>
      <c r="F1203" s="400"/>
      <c r="G1203" s="17" t="s">
        <v>1912</v>
      </c>
      <c r="H1203" s="15"/>
      <c r="I1203" s="366">
        <f t="shared" si="99"/>
        <v>4.3935058169821151</v>
      </c>
      <c r="J1203" s="137"/>
      <c r="K1203" s="144"/>
      <c r="L1203" s="155" t="s">
        <v>1793</v>
      </c>
    </row>
    <row r="1204" spans="1:12" ht="12" x14ac:dyDescent="0.2">
      <c r="A1204" s="70" t="s">
        <v>1224</v>
      </c>
      <c r="B1204" s="39" t="s">
        <v>1629</v>
      </c>
      <c r="C1204" s="17">
        <v>2.12</v>
      </c>
      <c r="D1204" s="17">
        <v>2.12</v>
      </c>
      <c r="E1204" s="137"/>
      <c r="G1204" s="17" t="s">
        <v>1912</v>
      </c>
      <c r="H1204" s="15"/>
      <c r="I1204" s="366">
        <f t="shared" si="99"/>
        <v>2.12</v>
      </c>
      <c r="J1204" s="137"/>
      <c r="K1204" s="17">
        <f>(C1204)</f>
        <v>2.12</v>
      </c>
      <c r="L1204" s="155" t="s">
        <v>1794</v>
      </c>
    </row>
    <row r="1205" spans="1:12" ht="12" x14ac:dyDescent="0.2">
      <c r="A1205" s="71" t="s">
        <v>140</v>
      </c>
      <c r="B1205" s="72"/>
      <c r="C1205" s="73">
        <f>SUM(C1174:C1204)</f>
        <v>461.43192162991255</v>
      </c>
      <c r="D1205" s="401">
        <f t="shared" ref="D1205" si="101">SUM(D1174:D1204)</f>
        <v>461.43192162991255</v>
      </c>
      <c r="E1205" s="401">
        <f>SUM(E1174:E1204)</f>
        <v>0</v>
      </c>
      <c r="F1205" s="401">
        <f>SUM(F1174:F1204)</f>
        <v>0</v>
      </c>
      <c r="G1205" s="73"/>
      <c r="H1205" s="365">
        <f>SUM(H1174:H1204)</f>
        <v>0</v>
      </c>
      <c r="I1205" s="365">
        <f>SUM(I1174:I1204)</f>
        <v>461.43192162991255</v>
      </c>
      <c r="J1205" s="365">
        <f>SUM(J1174:J1204)</f>
        <v>0</v>
      </c>
      <c r="K1205" s="73">
        <f>SUM(K1174:K1204)</f>
        <v>379.8677501881113</v>
      </c>
      <c r="L1205" s="157"/>
    </row>
    <row r="1206" spans="1:12" ht="12" x14ac:dyDescent="0.2">
      <c r="A1206" s="132" t="s">
        <v>1620</v>
      </c>
      <c r="B1206" s="8" t="s">
        <v>1621</v>
      </c>
      <c r="C1206" s="8" t="s">
        <v>1622</v>
      </c>
      <c r="D1206" s="9" t="s">
        <v>655</v>
      </c>
      <c r="E1206" s="9" t="s">
        <v>1615</v>
      </c>
      <c r="F1206" s="9" t="s">
        <v>1374</v>
      </c>
      <c r="G1206" s="9"/>
      <c r="H1206" s="383" t="s">
        <v>1913</v>
      </c>
      <c r="I1206" s="139" t="s">
        <v>405</v>
      </c>
      <c r="J1206" s="361" t="s">
        <v>406</v>
      </c>
      <c r="K1206" s="67" t="s">
        <v>404</v>
      </c>
      <c r="L1206" s="154" t="s">
        <v>1818</v>
      </c>
    </row>
    <row r="1207" spans="1:12" ht="12" x14ac:dyDescent="0.2">
      <c r="A1207" s="20" t="s">
        <v>1226</v>
      </c>
      <c r="B1207" s="68" t="s">
        <v>413</v>
      </c>
      <c r="C1207" s="168">
        <v>60.74</v>
      </c>
      <c r="D1207" s="137"/>
      <c r="E1207" s="395">
        <v>60.74</v>
      </c>
      <c r="F1207" s="326"/>
      <c r="G1207" s="17" t="s">
        <v>1912</v>
      </c>
      <c r="H1207" s="15"/>
      <c r="I1207" s="366">
        <f>C1207</f>
        <v>60.74</v>
      </c>
      <c r="J1207" s="137"/>
      <c r="K1207" s="15">
        <v>60.74</v>
      </c>
      <c r="L1207" s="155" t="s">
        <v>1809</v>
      </c>
    </row>
    <row r="1208" spans="1:12" ht="12" x14ac:dyDescent="0.2">
      <c r="A1208" s="313" t="s">
        <v>1226</v>
      </c>
      <c r="B1208" s="68" t="s">
        <v>1676</v>
      </c>
      <c r="C1208" s="15">
        <v>53.28</v>
      </c>
      <c r="D1208" s="137"/>
      <c r="E1208" s="15">
        <v>53.28</v>
      </c>
      <c r="F1208" s="400"/>
      <c r="G1208" s="17" t="s">
        <v>1912</v>
      </c>
      <c r="H1208" s="15"/>
      <c r="I1208" s="366">
        <f t="shared" ref="I1208:I1234" si="102">C1208</f>
        <v>53.28</v>
      </c>
      <c r="J1208" s="137"/>
      <c r="K1208" s="15"/>
      <c r="L1208" s="155" t="s">
        <v>1809</v>
      </c>
    </row>
    <row r="1209" spans="1:12" ht="12" x14ac:dyDescent="0.2">
      <c r="A1209" s="313" t="s">
        <v>1226</v>
      </c>
      <c r="B1209" s="68" t="s">
        <v>1677</v>
      </c>
      <c r="C1209" s="17">
        <v>25.56</v>
      </c>
      <c r="D1209" s="137"/>
      <c r="E1209" s="17">
        <v>25.56</v>
      </c>
      <c r="F1209" s="399"/>
      <c r="G1209" s="17" t="s">
        <v>1912</v>
      </c>
      <c r="H1209" s="15"/>
      <c r="I1209" s="366">
        <f t="shared" si="102"/>
        <v>25.56</v>
      </c>
      <c r="J1209" s="137"/>
      <c r="K1209" s="15">
        <v>25.56</v>
      </c>
      <c r="L1209" s="155" t="s">
        <v>1793</v>
      </c>
    </row>
    <row r="1210" spans="1:12" ht="12" x14ac:dyDescent="0.2">
      <c r="A1210" s="313" t="s">
        <v>1226</v>
      </c>
      <c r="B1210" s="68" t="s">
        <v>1678</v>
      </c>
      <c r="C1210" s="17">
        <v>25.86</v>
      </c>
      <c r="D1210" s="137"/>
      <c r="E1210" s="17">
        <v>25.86</v>
      </c>
      <c r="F1210" s="399"/>
      <c r="G1210" s="17" t="s">
        <v>1912</v>
      </c>
      <c r="H1210" s="15"/>
      <c r="I1210" s="366">
        <f t="shared" si="102"/>
        <v>25.86</v>
      </c>
      <c r="J1210" s="137"/>
      <c r="K1210" s="15">
        <v>25.86</v>
      </c>
      <c r="L1210" s="155" t="s">
        <v>1793</v>
      </c>
    </row>
    <row r="1211" spans="1:12" ht="12" x14ac:dyDescent="0.2">
      <c r="A1211" s="313" t="s">
        <v>1226</v>
      </c>
      <c r="B1211" s="68" t="s">
        <v>1704</v>
      </c>
      <c r="C1211" s="17">
        <v>25.86</v>
      </c>
      <c r="D1211" s="137"/>
      <c r="E1211" s="17">
        <v>25.86</v>
      </c>
      <c r="F1211" s="399"/>
      <c r="G1211" s="17" t="s">
        <v>1912</v>
      </c>
      <c r="H1211" s="15"/>
      <c r="I1211" s="366">
        <f t="shared" si="102"/>
        <v>25.86</v>
      </c>
      <c r="J1211" s="137"/>
      <c r="K1211" s="15">
        <v>25.86</v>
      </c>
      <c r="L1211" s="155" t="s">
        <v>1793</v>
      </c>
    </row>
    <row r="1212" spans="1:12" ht="12" x14ac:dyDescent="0.2">
      <c r="A1212" s="313" t="s">
        <v>1226</v>
      </c>
      <c r="B1212" s="68" t="s">
        <v>1705</v>
      </c>
      <c r="C1212" s="17">
        <v>27.29</v>
      </c>
      <c r="D1212" s="137"/>
      <c r="E1212" s="17">
        <v>27.29</v>
      </c>
      <c r="F1212" s="399"/>
      <c r="G1212" s="17" t="s">
        <v>1912</v>
      </c>
      <c r="H1212" s="15"/>
      <c r="I1212" s="366">
        <f t="shared" si="102"/>
        <v>27.29</v>
      </c>
      <c r="J1212" s="137"/>
      <c r="K1212" s="15">
        <v>27.29</v>
      </c>
      <c r="L1212" s="155" t="s">
        <v>1793</v>
      </c>
    </row>
    <row r="1213" spans="1:12" ht="12" x14ac:dyDescent="0.2">
      <c r="A1213" s="313" t="s">
        <v>1226</v>
      </c>
      <c r="B1213" s="68" t="s">
        <v>1706</v>
      </c>
      <c r="C1213" s="17">
        <v>27.13</v>
      </c>
      <c r="D1213" s="137"/>
      <c r="E1213" s="17">
        <v>27.13</v>
      </c>
      <c r="F1213" s="399"/>
      <c r="G1213" s="17" t="s">
        <v>1912</v>
      </c>
      <c r="H1213" s="15"/>
      <c r="I1213" s="366">
        <f t="shared" si="102"/>
        <v>27.13</v>
      </c>
      <c r="J1213" s="137"/>
      <c r="K1213" s="15">
        <v>27.13</v>
      </c>
      <c r="L1213" s="155" t="s">
        <v>1793</v>
      </c>
    </row>
    <row r="1214" spans="1:12" ht="12" x14ac:dyDescent="0.2">
      <c r="A1214" s="313" t="s">
        <v>1226</v>
      </c>
      <c r="B1214" s="68" t="s">
        <v>1707</v>
      </c>
      <c r="C1214" s="17">
        <v>27.13</v>
      </c>
      <c r="D1214" s="137"/>
      <c r="E1214" s="17">
        <v>27.13</v>
      </c>
      <c r="F1214" s="399"/>
      <c r="G1214" s="17" t="s">
        <v>1912</v>
      </c>
      <c r="H1214" s="15"/>
      <c r="I1214" s="366">
        <f t="shared" si="102"/>
        <v>27.13</v>
      </c>
      <c r="J1214" s="137"/>
      <c r="K1214" s="15">
        <v>27.13</v>
      </c>
      <c r="L1214" s="155" t="s">
        <v>1793</v>
      </c>
    </row>
    <row r="1215" spans="1:12" ht="12" x14ac:dyDescent="0.2">
      <c r="A1215" s="20" t="s">
        <v>1226</v>
      </c>
      <c r="B1215" s="39" t="s">
        <v>1629</v>
      </c>
      <c r="C1215" s="17">
        <v>6.77</v>
      </c>
      <c r="D1215" s="407"/>
      <c r="E1215" s="17"/>
      <c r="F1215" s="399">
        <f>(C1215)</f>
        <v>6.77</v>
      </c>
      <c r="G1215" s="17" t="s">
        <v>1912</v>
      </c>
      <c r="H1215" s="15"/>
      <c r="I1215" s="366">
        <f t="shared" si="102"/>
        <v>6.77</v>
      </c>
      <c r="J1215" s="137"/>
      <c r="K1215" s="15"/>
      <c r="L1215" s="155" t="s">
        <v>1794</v>
      </c>
    </row>
    <row r="1216" spans="1:12" ht="12" x14ac:dyDescent="0.2">
      <c r="A1216" s="20" t="s">
        <v>1226</v>
      </c>
      <c r="B1216" s="68" t="s">
        <v>1651</v>
      </c>
      <c r="C1216" s="17">
        <v>34.57</v>
      </c>
      <c r="D1216" s="137"/>
      <c r="F1216" s="17">
        <v>34.57</v>
      </c>
      <c r="G1216" s="17" t="s">
        <v>1912</v>
      </c>
      <c r="H1216" s="15"/>
      <c r="I1216" s="366">
        <f t="shared" si="102"/>
        <v>34.57</v>
      </c>
      <c r="J1216" s="137"/>
      <c r="K1216" s="15"/>
      <c r="L1216" s="155" t="s">
        <v>1793</v>
      </c>
    </row>
    <row r="1217" spans="1:12" ht="12" x14ac:dyDescent="0.2">
      <c r="A1217" s="20" t="s">
        <v>1226</v>
      </c>
      <c r="B1217" s="68" t="s">
        <v>167</v>
      </c>
      <c r="C1217" s="17">
        <v>8.7200000000000006</v>
      </c>
      <c r="D1217" s="137"/>
      <c r="E1217" s="17">
        <v>8.7200000000000006</v>
      </c>
      <c r="F1217" s="400"/>
      <c r="G1217" s="17" t="s">
        <v>1912</v>
      </c>
      <c r="H1217" s="15"/>
      <c r="I1217" s="366">
        <f t="shared" ref="I1217" si="103">C1217</f>
        <v>8.7200000000000006</v>
      </c>
      <c r="J1217" s="137"/>
      <c r="K1217" s="15"/>
      <c r="L1217" s="155" t="s">
        <v>1793</v>
      </c>
    </row>
    <row r="1218" spans="1:12" ht="12" x14ac:dyDescent="0.2">
      <c r="A1218" s="20" t="s">
        <v>1226</v>
      </c>
      <c r="B1218" s="68" t="s">
        <v>1714</v>
      </c>
      <c r="C1218" s="17">
        <v>7</v>
      </c>
      <c r="D1218" s="137"/>
      <c r="E1218" s="137"/>
      <c r="F1218" s="17">
        <v>7</v>
      </c>
      <c r="G1218" s="17" t="s">
        <v>1912</v>
      </c>
      <c r="H1218" s="15"/>
      <c r="I1218" s="366">
        <f t="shared" si="102"/>
        <v>7</v>
      </c>
      <c r="J1218" s="137"/>
      <c r="K1218" s="15"/>
      <c r="L1218" s="155" t="s">
        <v>1793</v>
      </c>
    </row>
    <row r="1219" spans="1:12" ht="12" x14ac:dyDescent="0.2">
      <c r="A1219" s="20" t="s">
        <v>1226</v>
      </c>
      <c r="B1219" s="68" t="s">
        <v>1045</v>
      </c>
      <c r="C1219" s="17">
        <v>8.6721777318522353</v>
      </c>
      <c r="D1219" s="137"/>
      <c r="E1219" s="137"/>
      <c r="F1219" s="17">
        <v>8.6721777318522353</v>
      </c>
      <c r="G1219" s="17" t="s">
        <v>1912</v>
      </c>
      <c r="H1219" s="15"/>
      <c r="I1219" s="366">
        <f t="shared" si="102"/>
        <v>8.6721777318522353</v>
      </c>
      <c r="J1219" s="137"/>
      <c r="K1219" s="15"/>
      <c r="L1219" s="155" t="s">
        <v>1793</v>
      </c>
    </row>
    <row r="1220" spans="1:12" ht="12" x14ac:dyDescent="0.2">
      <c r="A1220" s="20" t="s">
        <v>1226</v>
      </c>
      <c r="B1220" s="68" t="s">
        <v>176</v>
      </c>
      <c r="C1220" s="17">
        <v>11.45</v>
      </c>
      <c r="D1220" s="17">
        <v>11.45</v>
      </c>
      <c r="E1220" s="17"/>
      <c r="F1220" s="399"/>
      <c r="G1220" s="17" t="s">
        <v>1912</v>
      </c>
      <c r="H1220" s="15"/>
      <c r="I1220" s="366">
        <f t="shared" si="102"/>
        <v>11.45</v>
      </c>
      <c r="J1220" s="137"/>
      <c r="K1220" s="15">
        <v>11.45</v>
      </c>
      <c r="L1220" s="155" t="s">
        <v>1794</v>
      </c>
    </row>
    <row r="1221" spans="1:12" ht="12" x14ac:dyDescent="0.2">
      <c r="A1221" s="20" t="s">
        <v>1226</v>
      </c>
      <c r="B1221" s="68" t="s">
        <v>1644</v>
      </c>
      <c r="C1221" s="17">
        <v>2.75</v>
      </c>
      <c r="D1221" s="137"/>
      <c r="E1221" s="17">
        <v>2.75</v>
      </c>
      <c r="F1221" s="399"/>
      <c r="G1221" s="17" t="s">
        <v>1912</v>
      </c>
      <c r="H1221" s="15"/>
      <c r="I1221" s="366">
        <f t="shared" si="102"/>
        <v>2.75</v>
      </c>
      <c r="J1221" s="137"/>
      <c r="K1221" s="15">
        <v>2.75</v>
      </c>
      <c r="L1221" s="155" t="s">
        <v>1794</v>
      </c>
    </row>
    <row r="1222" spans="1:12" ht="12" x14ac:dyDescent="0.2">
      <c r="A1222" s="20" t="s">
        <v>1226</v>
      </c>
      <c r="B1222" s="68" t="s">
        <v>1709</v>
      </c>
      <c r="C1222" s="17">
        <v>18.8</v>
      </c>
      <c r="D1222" s="137"/>
      <c r="E1222" s="17">
        <v>18.8</v>
      </c>
      <c r="F1222" s="399"/>
      <c r="G1222" s="17" t="s">
        <v>1912</v>
      </c>
      <c r="H1222" s="15"/>
      <c r="I1222" s="366">
        <f t="shared" si="102"/>
        <v>18.8</v>
      </c>
      <c r="J1222" s="137"/>
      <c r="K1222" s="15">
        <v>18.8</v>
      </c>
      <c r="L1222" s="155" t="s">
        <v>1794</v>
      </c>
    </row>
    <row r="1223" spans="1:12" ht="12" x14ac:dyDescent="0.2">
      <c r="A1223" s="20" t="s">
        <v>1226</v>
      </c>
      <c r="B1223" s="68" t="s">
        <v>1634</v>
      </c>
      <c r="C1223" s="17">
        <v>11.98</v>
      </c>
      <c r="D1223" s="399">
        <f>(C1223)</f>
        <v>11.98</v>
      </c>
      <c r="E1223" s="17"/>
      <c r="G1223" s="17" t="s">
        <v>1912</v>
      </c>
      <c r="H1223" s="15"/>
      <c r="I1223" s="366">
        <f t="shared" si="102"/>
        <v>11.98</v>
      </c>
      <c r="J1223" s="137"/>
      <c r="K1223" s="15"/>
      <c r="L1223" s="155" t="s">
        <v>1793</v>
      </c>
    </row>
    <row r="1224" spans="1:12" ht="12" x14ac:dyDescent="0.2">
      <c r="A1224" s="20" t="s">
        <v>1226</v>
      </c>
      <c r="B1224" s="68" t="s">
        <v>134</v>
      </c>
      <c r="C1224" s="17">
        <v>11.23</v>
      </c>
      <c r="D1224" s="137"/>
      <c r="E1224" s="17">
        <v>11.23</v>
      </c>
      <c r="F1224" s="399"/>
      <c r="G1224" s="17" t="s">
        <v>1912</v>
      </c>
      <c r="H1224" s="15"/>
      <c r="I1224" s="366">
        <f t="shared" si="102"/>
        <v>11.23</v>
      </c>
      <c r="J1224" s="137"/>
      <c r="K1224" s="15">
        <v>11.23</v>
      </c>
      <c r="L1224" s="155" t="s">
        <v>1786</v>
      </c>
    </row>
    <row r="1225" spans="1:12" ht="12" x14ac:dyDescent="0.2">
      <c r="A1225" s="20" t="s">
        <v>1226</v>
      </c>
      <c r="B1225" s="68" t="s">
        <v>1715</v>
      </c>
      <c r="C1225" s="17">
        <v>7.43</v>
      </c>
      <c r="D1225" s="137"/>
      <c r="F1225" s="17">
        <v>7.43</v>
      </c>
      <c r="G1225" s="17" t="s">
        <v>1912</v>
      </c>
      <c r="H1225" s="15"/>
      <c r="I1225" s="366">
        <f t="shared" si="102"/>
        <v>7.43</v>
      </c>
      <c r="J1225" s="137"/>
      <c r="K1225" s="15"/>
      <c r="L1225" s="155" t="s">
        <v>1793</v>
      </c>
    </row>
    <row r="1226" spans="1:12" s="282" customFormat="1" ht="12" x14ac:dyDescent="0.2">
      <c r="A1226" s="20" t="s">
        <v>1226</v>
      </c>
      <c r="B1226" s="68" t="s">
        <v>1708</v>
      </c>
      <c r="C1226" s="17">
        <v>11.21</v>
      </c>
      <c r="D1226" s="1"/>
      <c r="E1226" s="17">
        <v>11.21</v>
      </c>
      <c r="F1226" s="399"/>
      <c r="G1226" s="17" t="s">
        <v>1912</v>
      </c>
      <c r="H1226" s="15"/>
      <c r="I1226" s="366">
        <f t="shared" si="102"/>
        <v>11.21</v>
      </c>
      <c r="J1226" s="1"/>
      <c r="K1226" s="15">
        <v>11.21</v>
      </c>
      <c r="L1226" s="155" t="s">
        <v>1794</v>
      </c>
    </row>
    <row r="1227" spans="1:12" ht="12" x14ac:dyDescent="0.2">
      <c r="A1227" s="20" t="s">
        <v>1226</v>
      </c>
      <c r="B1227" s="68" t="s">
        <v>493</v>
      </c>
      <c r="C1227" s="17">
        <v>2.75</v>
      </c>
      <c r="D1227" s="137"/>
      <c r="E1227" s="17">
        <v>2.75</v>
      </c>
      <c r="F1227" s="399"/>
      <c r="G1227" s="17" t="s">
        <v>1912</v>
      </c>
      <c r="H1227" s="15"/>
      <c r="I1227" s="366">
        <f t="shared" si="102"/>
        <v>2.75</v>
      </c>
      <c r="J1227" s="137"/>
      <c r="K1227" s="15">
        <v>2.75</v>
      </c>
      <c r="L1227" s="155" t="s">
        <v>1794</v>
      </c>
    </row>
    <row r="1228" spans="1:12" ht="12" x14ac:dyDescent="0.2">
      <c r="A1228" s="20" t="s">
        <v>1226</v>
      </c>
      <c r="B1228" s="68" t="s">
        <v>1716</v>
      </c>
      <c r="C1228" s="17">
        <v>1.472</v>
      </c>
      <c r="D1228" s="137"/>
      <c r="E1228" s="17">
        <v>1.472</v>
      </c>
      <c r="F1228" s="399"/>
      <c r="G1228" s="17" t="s">
        <v>1912</v>
      </c>
      <c r="H1228" s="15"/>
      <c r="I1228" s="366">
        <f t="shared" si="102"/>
        <v>1.472</v>
      </c>
      <c r="J1228" s="137"/>
      <c r="K1228" s="15">
        <v>1.472</v>
      </c>
      <c r="L1228" s="155" t="s">
        <v>1794</v>
      </c>
    </row>
    <row r="1229" spans="1:12" ht="12" x14ac:dyDescent="0.2">
      <c r="A1229" s="20" t="s">
        <v>1226</v>
      </c>
      <c r="B1229" s="68" t="s">
        <v>1717</v>
      </c>
      <c r="C1229" s="17">
        <v>1.46</v>
      </c>
      <c r="D1229" s="137"/>
      <c r="E1229" s="17">
        <v>1.46</v>
      </c>
      <c r="F1229" s="399"/>
      <c r="G1229" s="17" t="s">
        <v>1912</v>
      </c>
      <c r="H1229" s="15"/>
      <c r="I1229" s="366">
        <f t="shared" si="102"/>
        <v>1.46</v>
      </c>
      <c r="J1229" s="137"/>
      <c r="K1229" s="15">
        <v>1.46</v>
      </c>
      <c r="L1229" s="155" t="s">
        <v>1794</v>
      </c>
    </row>
    <row r="1230" spans="1:12" ht="12" x14ac:dyDescent="0.2">
      <c r="A1230" s="20" t="s">
        <v>1226</v>
      </c>
      <c r="B1230" s="68" t="s">
        <v>1470</v>
      </c>
      <c r="C1230" s="17">
        <v>18.100000000000001</v>
      </c>
      <c r="D1230" s="137"/>
      <c r="E1230" s="17">
        <v>18.100000000000001</v>
      </c>
      <c r="F1230" s="399"/>
      <c r="G1230" s="17" t="s">
        <v>1912</v>
      </c>
      <c r="H1230" s="15"/>
      <c r="I1230" s="366">
        <f t="shared" si="102"/>
        <v>18.100000000000001</v>
      </c>
      <c r="J1230" s="137"/>
      <c r="K1230" s="15">
        <v>18.100000000000001</v>
      </c>
      <c r="L1230" s="155" t="s">
        <v>1793</v>
      </c>
    </row>
    <row r="1231" spans="1:12" ht="12" x14ac:dyDescent="0.2">
      <c r="A1231" s="20" t="s">
        <v>1226</v>
      </c>
      <c r="B1231" s="68" t="s">
        <v>1710</v>
      </c>
      <c r="C1231" s="17">
        <v>12.08</v>
      </c>
      <c r="D1231" s="137"/>
      <c r="E1231" s="17">
        <v>12.08</v>
      </c>
      <c r="F1231" s="400"/>
      <c r="G1231" s="17" t="s">
        <v>1912</v>
      </c>
      <c r="H1231" s="15"/>
      <c r="I1231" s="366">
        <f t="shared" si="102"/>
        <v>12.08</v>
      </c>
      <c r="J1231" s="137"/>
      <c r="K1231" s="15">
        <v>12.08</v>
      </c>
      <c r="L1231" s="155" t="s">
        <v>1793</v>
      </c>
    </row>
    <row r="1232" spans="1:12" ht="12" x14ac:dyDescent="0.2">
      <c r="A1232" s="20" t="s">
        <v>1226</v>
      </c>
      <c r="B1232" s="68" t="s">
        <v>1711</v>
      </c>
      <c r="C1232" s="17">
        <v>17.14</v>
      </c>
      <c r="D1232" s="137"/>
      <c r="E1232" s="17">
        <v>17.14</v>
      </c>
      <c r="F1232" s="399"/>
      <c r="G1232" s="17" t="s">
        <v>1912</v>
      </c>
      <c r="H1232" s="15"/>
      <c r="I1232" s="366">
        <f t="shared" si="102"/>
        <v>17.14</v>
      </c>
      <c r="J1232" s="137"/>
      <c r="K1232" s="15">
        <v>17.14</v>
      </c>
      <c r="L1232" s="155" t="s">
        <v>1794</v>
      </c>
    </row>
    <row r="1233" spans="1:13" ht="12" x14ac:dyDescent="0.2">
      <c r="A1233" s="20" t="s">
        <v>1226</v>
      </c>
      <c r="B1233" s="68" t="s">
        <v>1712</v>
      </c>
      <c r="C1233" s="17">
        <v>2.85</v>
      </c>
      <c r="D1233" s="137"/>
      <c r="E1233" s="17">
        <v>2.85</v>
      </c>
      <c r="F1233" s="400"/>
      <c r="G1233" s="17" t="s">
        <v>1912</v>
      </c>
      <c r="H1233" s="15"/>
      <c r="I1233" s="366">
        <f t="shared" si="102"/>
        <v>2.85</v>
      </c>
      <c r="J1233" s="137"/>
      <c r="K1233" s="15">
        <v>2.85</v>
      </c>
      <c r="L1233" s="155" t="s">
        <v>1794</v>
      </c>
    </row>
    <row r="1234" spans="1:13" ht="12" x14ac:dyDescent="0.2">
      <c r="A1234" s="20" t="s">
        <v>1226</v>
      </c>
      <c r="B1234" s="68" t="s">
        <v>1713</v>
      </c>
      <c r="C1234" s="17">
        <v>2.85</v>
      </c>
      <c r="D1234" s="137"/>
      <c r="E1234" s="17">
        <v>2.85</v>
      </c>
      <c r="F1234" s="400"/>
      <c r="G1234" s="17" t="s">
        <v>1912</v>
      </c>
      <c r="H1234" s="15"/>
      <c r="I1234" s="366">
        <f t="shared" si="102"/>
        <v>2.85</v>
      </c>
      <c r="J1234" s="137"/>
      <c r="K1234" s="15">
        <v>2.85</v>
      </c>
      <c r="L1234" s="155" t="s">
        <v>1794</v>
      </c>
    </row>
    <row r="1235" spans="1:13" ht="12" x14ac:dyDescent="0.2">
      <c r="A1235" s="71" t="s">
        <v>140</v>
      </c>
      <c r="B1235" s="72"/>
      <c r="C1235" s="73">
        <f>SUM(C1207:C1234)</f>
        <v>472.13417773185228</v>
      </c>
      <c r="D1235" s="401">
        <f>SUM(D1207:D1234)</f>
        <v>23.43</v>
      </c>
      <c r="E1235" s="401">
        <f>SUM(E1207:E1234)</f>
        <v>384.26200000000006</v>
      </c>
      <c r="F1235" s="401">
        <f>SUM(F1207:F1234)</f>
        <v>64.44217773185224</v>
      </c>
      <c r="G1235" s="73"/>
      <c r="H1235" s="365">
        <f>SUM(H1207:H1234)</f>
        <v>0</v>
      </c>
      <c r="I1235" s="365">
        <f>SUM(I1207:I1234)</f>
        <v>472.13417773185228</v>
      </c>
      <c r="J1235" s="365">
        <f>SUM(J1207:J1234)</f>
        <v>0</v>
      </c>
      <c r="K1235" s="73">
        <f>SUM(K1207:K1234)</f>
        <v>333.71199999999993</v>
      </c>
      <c r="L1235" s="157"/>
    </row>
    <row r="1236" spans="1:13" ht="12" x14ac:dyDescent="0.2">
      <c r="A1236" s="158" t="s">
        <v>1620</v>
      </c>
      <c r="B1236" s="8" t="s">
        <v>1621</v>
      </c>
      <c r="C1236" s="8" t="s">
        <v>1622</v>
      </c>
      <c r="D1236" s="9" t="s">
        <v>655</v>
      </c>
      <c r="E1236" s="9" t="s">
        <v>1615</v>
      </c>
      <c r="F1236" s="9" t="s">
        <v>1374</v>
      </c>
      <c r="G1236" s="9"/>
      <c r="H1236" s="383" t="s">
        <v>1913</v>
      </c>
      <c r="I1236" s="139" t="s">
        <v>405</v>
      </c>
      <c r="J1236" s="361" t="s">
        <v>406</v>
      </c>
      <c r="K1236" s="67" t="s">
        <v>404</v>
      </c>
      <c r="L1236" s="154" t="s">
        <v>1818</v>
      </c>
    </row>
    <row r="1237" spans="1:13" ht="12" x14ac:dyDescent="0.2">
      <c r="A1237" s="70" t="s">
        <v>1223</v>
      </c>
      <c r="B1237" s="39" t="s">
        <v>413</v>
      </c>
      <c r="C1237" s="168">
        <v>102.24</v>
      </c>
      <c r="D1237" s="137"/>
      <c r="E1237" s="395">
        <v>102.24</v>
      </c>
      <c r="F1237" s="326"/>
      <c r="G1237" s="17" t="s">
        <v>1912</v>
      </c>
      <c r="H1237" s="168"/>
      <c r="I1237" s="69">
        <f>C1237</f>
        <v>102.24</v>
      </c>
      <c r="J1237" s="137"/>
      <c r="K1237" s="17">
        <f t="shared" ref="K1237:K1267" si="104">C1237</f>
        <v>102.24</v>
      </c>
      <c r="L1237" s="155" t="s">
        <v>1786</v>
      </c>
    </row>
    <row r="1238" spans="1:13" ht="12" x14ac:dyDescent="0.2">
      <c r="A1238" s="70" t="s">
        <v>1223</v>
      </c>
      <c r="B1238" s="39" t="s">
        <v>1455</v>
      </c>
      <c r="C1238" s="168">
        <v>17.61</v>
      </c>
      <c r="D1238" s="137"/>
      <c r="E1238" s="395">
        <v>17.61</v>
      </c>
      <c r="F1238" s="326"/>
      <c r="G1238" s="17" t="s">
        <v>1912</v>
      </c>
      <c r="H1238" s="168"/>
      <c r="I1238" s="69">
        <f t="shared" ref="I1238:I1270" si="105">C1238</f>
        <v>17.61</v>
      </c>
      <c r="J1238" s="137"/>
      <c r="K1238" s="17">
        <f t="shared" si="104"/>
        <v>17.61</v>
      </c>
      <c r="L1238" s="155" t="s">
        <v>1786</v>
      </c>
      <c r="M1238" s="284"/>
    </row>
    <row r="1239" spans="1:13" ht="12" x14ac:dyDescent="0.2">
      <c r="A1239" s="70" t="s">
        <v>1223</v>
      </c>
      <c r="B1239" s="39" t="s">
        <v>1644</v>
      </c>
      <c r="C1239" s="15">
        <v>5.61</v>
      </c>
      <c r="D1239" s="137"/>
      <c r="E1239" s="15">
        <v>5.61</v>
      </c>
      <c r="F1239" s="402"/>
      <c r="G1239" s="17" t="s">
        <v>1912</v>
      </c>
      <c r="H1239" s="168"/>
      <c r="I1239" s="69">
        <f t="shared" si="105"/>
        <v>5.61</v>
      </c>
      <c r="J1239" s="137"/>
      <c r="K1239" s="17">
        <f t="shared" si="104"/>
        <v>5.61</v>
      </c>
      <c r="L1239" s="155" t="s">
        <v>1794</v>
      </c>
    </row>
    <row r="1240" spans="1:13" ht="12" x14ac:dyDescent="0.2">
      <c r="A1240" s="70" t="s">
        <v>1223</v>
      </c>
      <c r="B1240" s="39" t="s">
        <v>1382</v>
      </c>
      <c r="C1240" s="17">
        <v>16.25</v>
      </c>
      <c r="D1240" s="137"/>
      <c r="F1240" s="17">
        <v>16.25</v>
      </c>
      <c r="G1240" s="17" t="s">
        <v>1912</v>
      </c>
      <c r="H1240" s="168"/>
      <c r="I1240" s="69">
        <f t="shared" si="105"/>
        <v>16.25</v>
      </c>
      <c r="J1240" s="137"/>
      <c r="K1240" s="17">
        <f t="shared" si="104"/>
        <v>16.25</v>
      </c>
      <c r="L1240" s="155" t="s">
        <v>1786</v>
      </c>
    </row>
    <row r="1241" spans="1:13" ht="12" x14ac:dyDescent="0.2">
      <c r="A1241" s="70" t="s">
        <v>1223</v>
      </c>
      <c r="B1241" s="39" t="s">
        <v>152</v>
      </c>
      <c r="C1241" s="17">
        <v>22.53</v>
      </c>
      <c r="D1241" s="137"/>
      <c r="E1241" s="17">
        <v>22.53</v>
      </c>
      <c r="F1241" s="399"/>
      <c r="G1241" s="17" t="s">
        <v>1912</v>
      </c>
      <c r="H1241" s="168"/>
      <c r="I1241" s="69">
        <f t="shared" si="105"/>
        <v>22.53</v>
      </c>
      <c r="J1241" s="137"/>
      <c r="K1241" s="17">
        <f t="shared" si="104"/>
        <v>22.53</v>
      </c>
      <c r="L1241" s="155" t="s">
        <v>1793</v>
      </c>
    </row>
    <row r="1242" spans="1:13" ht="12" x14ac:dyDescent="0.2">
      <c r="A1242" s="70" t="s">
        <v>1223</v>
      </c>
      <c r="B1242" s="39" t="s">
        <v>153</v>
      </c>
      <c r="C1242" s="17">
        <v>22.53</v>
      </c>
      <c r="D1242" s="137"/>
      <c r="E1242" s="17">
        <v>22.53</v>
      </c>
      <c r="F1242" s="399"/>
      <c r="G1242" s="17" t="s">
        <v>1912</v>
      </c>
      <c r="H1242" s="168"/>
      <c r="I1242" s="69">
        <f t="shared" si="105"/>
        <v>22.53</v>
      </c>
      <c r="J1242" s="137"/>
      <c r="K1242" s="17">
        <f t="shared" si="104"/>
        <v>22.53</v>
      </c>
      <c r="L1242" s="155" t="s">
        <v>1793</v>
      </c>
    </row>
    <row r="1243" spans="1:13" ht="12" x14ac:dyDescent="0.2">
      <c r="A1243" s="70" t="s">
        <v>1223</v>
      </c>
      <c r="B1243" s="39" t="s">
        <v>154</v>
      </c>
      <c r="C1243" s="17">
        <v>22.53</v>
      </c>
      <c r="D1243" s="137"/>
      <c r="E1243" s="17">
        <v>22.53</v>
      </c>
      <c r="F1243" s="399"/>
      <c r="G1243" s="17" t="s">
        <v>1912</v>
      </c>
      <c r="H1243" s="168"/>
      <c r="I1243" s="69">
        <f t="shared" si="105"/>
        <v>22.53</v>
      </c>
      <c r="J1243" s="137"/>
      <c r="K1243" s="17">
        <f t="shared" si="104"/>
        <v>22.53</v>
      </c>
      <c r="L1243" s="155" t="s">
        <v>1793</v>
      </c>
    </row>
    <row r="1244" spans="1:13" ht="12" x14ac:dyDescent="0.2">
      <c r="A1244" s="70" t="s">
        <v>1223</v>
      </c>
      <c r="B1244" s="39" t="s">
        <v>160</v>
      </c>
      <c r="C1244" s="17">
        <v>22.53</v>
      </c>
      <c r="D1244" s="137"/>
      <c r="E1244" s="17">
        <v>22.53</v>
      </c>
      <c r="F1244" s="399"/>
      <c r="G1244" s="17" t="s">
        <v>1912</v>
      </c>
      <c r="H1244" s="168"/>
      <c r="I1244" s="69">
        <f t="shared" si="105"/>
        <v>22.53</v>
      </c>
      <c r="J1244" s="137"/>
      <c r="K1244" s="17">
        <f t="shared" si="104"/>
        <v>22.53</v>
      </c>
      <c r="L1244" s="155" t="s">
        <v>1793</v>
      </c>
    </row>
    <row r="1245" spans="1:13" ht="12" x14ac:dyDescent="0.2">
      <c r="A1245" s="70" t="s">
        <v>1223</v>
      </c>
      <c r="B1245" s="39" t="s">
        <v>161</v>
      </c>
      <c r="C1245" s="17">
        <v>22.53</v>
      </c>
      <c r="D1245" s="137"/>
      <c r="E1245" s="17">
        <v>22.53</v>
      </c>
      <c r="F1245" s="399"/>
      <c r="G1245" s="17" t="s">
        <v>1912</v>
      </c>
      <c r="H1245" s="168"/>
      <c r="I1245" s="69">
        <f t="shared" si="105"/>
        <v>22.53</v>
      </c>
      <c r="J1245" s="137"/>
      <c r="K1245" s="17">
        <f t="shared" si="104"/>
        <v>22.53</v>
      </c>
      <c r="L1245" s="155" t="s">
        <v>1793</v>
      </c>
    </row>
    <row r="1246" spans="1:13" ht="12" x14ac:dyDescent="0.2">
      <c r="A1246" s="70" t="s">
        <v>1223</v>
      </c>
      <c r="B1246" s="39" t="s">
        <v>162</v>
      </c>
      <c r="C1246" s="17">
        <v>22.53</v>
      </c>
      <c r="D1246" s="137"/>
      <c r="E1246" s="17">
        <v>22.53</v>
      </c>
      <c r="F1246" s="399"/>
      <c r="G1246" s="17" t="s">
        <v>1912</v>
      </c>
      <c r="H1246" s="168"/>
      <c r="I1246" s="69">
        <f t="shared" si="105"/>
        <v>22.53</v>
      </c>
      <c r="J1246" s="137"/>
      <c r="K1246" s="17">
        <f t="shared" si="104"/>
        <v>22.53</v>
      </c>
      <c r="L1246" s="155" t="s">
        <v>1793</v>
      </c>
    </row>
    <row r="1247" spans="1:13" ht="12" x14ac:dyDescent="0.2">
      <c r="A1247" s="70" t="s">
        <v>1223</v>
      </c>
      <c r="B1247" s="39" t="s">
        <v>163</v>
      </c>
      <c r="C1247" s="17">
        <v>22.53</v>
      </c>
      <c r="D1247" s="137"/>
      <c r="E1247" s="17">
        <v>22.53</v>
      </c>
      <c r="F1247" s="399"/>
      <c r="G1247" s="17" t="s">
        <v>1912</v>
      </c>
      <c r="H1247" s="168"/>
      <c r="I1247" s="69">
        <f t="shared" si="105"/>
        <v>22.53</v>
      </c>
      <c r="J1247" s="137"/>
      <c r="K1247" s="17">
        <f t="shared" si="104"/>
        <v>22.53</v>
      </c>
      <c r="L1247" s="155" t="s">
        <v>1793</v>
      </c>
    </row>
    <row r="1248" spans="1:13" ht="12" x14ac:dyDescent="0.2">
      <c r="A1248" s="70" t="s">
        <v>1223</v>
      </c>
      <c r="B1248" s="39" t="s">
        <v>165</v>
      </c>
      <c r="C1248" s="17">
        <v>22.53</v>
      </c>
      <c r="D1248" s="137"/>
      <c r="E1248" s="17">
        <v>22.53</v>
      </c>
      <c r="F1248" s="399"/>
      <c r="G1248" s="17" t="s">
        <v>1912</v>
      </c>
      <c r="H1248" s="168"/>
      <c r="I1248" s="69">
        <f t="shared" si="105"/>
        <v>22.53</v>
      </c>
      <c r="J1248" s="137"/>
      <c r="K1248" s="17">
        <f t="shared" si="104"/>
        <v>22.53</v>
      </c>
      <c r="L1248" s="155" t="s">
        <v>1793</v>
      </c>
    </row>
    <row r="1249" spans="1:12" ht="12" x14ac:dyDescent="0.2">
      <c r="A1249" s="70" t="s">
        <v>1223</v>
      </c>
      <c r="B1249" s="39" t="s">
        <v>166</v>
      </c>
      <c r="C1249" s="17">
        <v>22.53</v>
      </c>
      <c r="D1249" s="137"/>
      <c r="E1249" s="17">
        <v>22.53</v>
      </c>
      <c r="F1249" s="399"/>
      <c r="G1249" s="17" t="s">
        <v>1912</v>
      </c>
      <c r="H1249" s="168"/>
      <c r="I1249" s="69">
        <f t="shared" si="105"/>
        <v>22.53</v>
      </c>
      <c r="J1249" s="137"/>
      <c r="K1249" s="17">
        <f t="shared" si="104"/>
        <v>22.53</v>
      </c>
      <c r="L1249" s="155" t="s">
        <v>1793</v>
      </c>
    </row>
    <row r="1250" spans="1:12" ht="12" x14ac:dyDescent="0.2">
      <c r="A1250" s="70" t="s">
        <v>1223</v>
      </c>
      <c r="B1250" s="39" t="s">
        <v>228</v>
      </c>
      <c r="C1250" s="17">
        <v>22.53</v>
      </c>
      <c r="D1250" s="137"/>
      <c r="E1250" s="17">
        <v>22.53</v>
      </c>
      <c r="F1250" s="399"/>
      <c r="G1250" s="17" t="s">
        <v>1912</v>
      </c>
      <c r="H1250" s="168"/>
      <c r="I1250" s="69">
        <f t="shared" si="105"/>
        <v>22.53</v>
      </c>
      <c r="J1250" s="137"/>
      <c r="K1250" s="17">
        <f t="shared" si="104"/>
        <v>22.53</v>
      </c>
      <c r="L1250" s="155" t="s">
        <v>1793</v>
      </c>
    </row>
    <row r="1251" spans="1:12" ht="12" x14ac:dyDescent="0.2">
      <c r="A1251" s="70" t="s">
        <v>1223</v>
      </c>
      <c r="B1251" s="39" t="s">
        <v>229</v>
      </c>
      <c r="C1251" s="17">
        <v>23.98</v>
      </c>
      <c r="D1251" s="137"/>
      <c r="E1251" s="17">
        <v>23.98</v>
      </c>
      <c r="F1251" s="399"/>
      <c r="G1251" s="17" t="s">
        <v>1912</v>
      </c>
      <c r="H1251" s="168"/>
      <c r="I1251" s="69">
        <f t="shared" si="105"/>
        <v>23.98</v>
      </c>
      <c r="J1251" s="137"/>
      <c r="K1251" s="17">
        <f t="shared" si="104"/>
        <v>23.98</v>
      </c>
      <c r="L1251" s="155" t="s">
        <v>1793</v>
      </c>
    </row>
    <row r="1252" spans="1:12" ht="12" x14ac:dyDescent="0.2">
      <c r="A1252" s="70" t="s">
        <v>1223</v>
      </c>
      <c r="B1252" s="39" t="s">
        <v>230</v>
      </c>
      <c r="C1252" s="17">
        <v>22.79</v>
      </c>
      <c r="D1252" s="137"/>
      <c r="E1252" s="17">
        <v>22.79</v>
      </c>
      <c r="F1252" s="399"/>
      <c r="G1252" s="17" t="s">
        <v>1912</v>
      </c>
      <c r="H1252" s="168"/>
      <c r="I1252" s="69">
        <f t="shared" si="105"/>
        <v>22.79</v>
      </c>
      <c r="J1252" s="137"/>
      <c r="K1252" s="17">
        <f t="shared" si="104"/>
        <v>22.79</v>
      </c>
      <c r="L1252" s="155" t="s">
        <v>1793</v>
      </c>
    </row>
    <row r="1253" spans="1:12" ht="12" x14ac:dyDescent="0.2">
      <c r="A1253" s="70" t="s">
        <v>1223</v>
      </c>
      <c r="B1253" s="39" t="s">
        <v>882</v>
      </c>
      <c r="C1253" s="17">
        <v>3.44</v>
      </c>
      <c r="D1253" s="137"/>
      <c r="E1253" s="17">
        <v>3.44</v>
      </c>
      <c r="F1253" s="399"/>
      <c r="G1253" s="17" t="s">
        <v>1912</v>
      </c>
      <c r="H1253" s="168"/>
      <c r="I1253" s="69">
        <f t="shared" si="105"/>
        <v>3.44</v>
      </c>
      <c r="J1253" s="137"/>
      <c r="K1253" s="17">
        <f t="shared" si="104"/>
        <v>3.44</v>
      </c>
      <c r="L1253" s="155" t="s">
        <v>1794</v>
      </c>
    </row>
    <row r="1254" spans="1:12" ht="12" x14ac:dyDescent="0.2">
      <c r="A1254" s="70" t="s">
        <v>1223</v>
      </c>
      <c r="B1254" s="39" t="s">
        <v>883</v>
      </c>
      <c r="C1254" s="17">
        <v>3.32</v>
      </c>
      <c r="D1254" s="137"/>
      <c r="E1254" s="17">
        <v>3.32</v>
      </c>
      <c r="F1254" s="399"/>
      <c r="G1254" s="17" t="s">
        <v>1912</v>
      </c>
      <c r="H1254" s="168"/>
      <c r="I1254" s="69">
        <f t="shared" si="105"/>
        <v>3.32</v>
      </c>
      <c r="J1254" s="137"/>
      <c r="K1254" s="17">
        <f t="shared" si="104"/>
        <v>3.32</v>
      </c>
      <c r="L1254" s="155" t="s">
        <v>1794</v>
      </c>
    </row>
    <row r="1255" spans="1:12" ht="12" x14ac:dyDescent="0.2">
      <c r="A1255" s="70" t="s">
        <v>1223</v>
      </c>
      <c r="B1255" s="39" t="s">
        <v>231</v>
      </c>
      <c r="C1255" s="17">
        <v>22.79</v>
      </c>
      <c r="D1255" s="137"/>
      <c r="E1255" s="17">
        <v>22.79</v>
      </c>
      <c r="F1255" s="399"/>
      <c r="G1255" s="17" t="s">
        <v>1912</v>
      </c>
      <c r="H1255" s="168"/>
      <c r="I1255" s="69">
        <f t="shared" si="105"/>
        <v>22.79</v>
      </c>
      <c r="J1255" s="137"/>
      <c r="K1255" s="17">
        <f t="shared" si="104"/>
        <v>22.79</v>
      </c>
      <c r="L1255" s="155" t="s">
        <v>1793</v>
      </c>
    </row>
    <row r="1256" spans="1:12" s="282" customFormat="1" ht="12" x14ac:dyDescent="0.2">
      <c r="A1256" s="70" t="s">
        <v>1223</v>
      </c>
      <c r="B1256" s="39" t="s">
        <v>1422</v>
      </c>
      <c r="C1256" s="17">
        <v>21.09</v>
      </c>
      <c r="D1256" s="1"/>
      <c r="E1256" s="17">
        <v>21.09</v>
      </c>
      <c r="F1256" s="399"/>
      <c r="G1256" s="17" t="s">
        <v>1912</v>
      </c>
      <c r="H1256" s="168"/>
      <c r="I1256" s="69">
        <f t="shared" si="105"/>
        <v>21.09</v>
      </c>
      <c r="J1256" s="1"/>
      <c r="K1256" s="17">
        <f t="shared" si="104"/>
        <v>21.09</v>
      </c>
      <c r="L1256" s="155" t="s">
        <v>1794</v>
      </c>
    </row>
    <row r="1257" spans="1:12" ht="12" x14ac:dyDescent="0.2">
      <c r="A1257" s="70" t="s">
        <v>1223</v>
      </c>
      <c r="B1257" s="39" t="s">
        <v>176</v>
      </c>
      <c r="C1257" s="17">
        <v>11.17</v>
      </c>
      <c r="D1257" s="17">
        <v>11.17</v>
      </c>
      <c r="E1257" s="17"/>
      <c r="F1257" s="399"/>
      <c r="G1257" s="17" t="s">
        <v>1912</v>
      </c>
      <c r="H1257" s="168"/>
      <c r="I1257" s="69">
        <f t="shared" si="105"/>
        <v>11.17</v>
      </c>
      <c r="J1257" s="137"/>
      <c r="K1257" s="17">
        <f t="shared" si="104"/>
        <v>11.17</v>
      </c>
      <c r="L1257" s="155" t="s">
        <v>1793</v>
      </c>
    </row>
    <row r="1258" spans="1:12" ht="12" x14ac:dyDescent="0.2">
      <c r="A1258" s="70" t="s">
        <v>1223</v>
      </c>
      <c r="B1258" s="68" t="s">
        <v>167</v>
      </c>
      <c r="C1258" s="17">
        <v>7.27</v>
      </c>
      <c r="D1258" s="137"/>
      <c r="E1258" s="17">
        <v>7.27</v>
      </c>
      <c r="F1258" s="399"/>
      <c r="G1258" s="17" t="s">
        <v>1912</v>
      </c>
      <c r="H1258" s="168"/>
      <c r="I1258" s="69">
        <f t="shared" si="105"/>
        <v>7.27</v>
      </c>
      <c r="J1258" s="137"/>
      <c r="K1258" s="17">
        <f t="shared" si="104"/>
        <v>7.27</v>
      </c>
      <c r="L1258" s="155" t="s">
        <v>1793</v>
      </c>
    </row>
    <row r="1259" spans="1:12" ht="12" x14ac:dyDescent="0.2">
      <c r="A1259" s="70" t="s">
        <v>1223</v>
      </c>
      <c r="B1259" s="39" t="s">
        <v>1646</v>
      </c>
      <c r="C1259" s="17">
        <v>6.54</v>
      </c>
      <c r="D1259" s="137"/>
      <c r="E1259" s="17">
        <v>6.54</v>
      </c>
      <c r="F1259" s="399"/>
      <c r="G1259" s="17" t="s">
        <v>1912</v>
      </c>
      <c r="H1259" s="168"/>
      <c r="I1259" s="69">
        <f t="shared" si="105"/>
        <v>6.54</v>
      </c>
      <c r="J1259" s="137"/>
      <c r="K1259" s="17">
        <f t="shared" si="104"/>
        <v>6.54</v>
      </c>
      <c r="L1259" s="155" t="s">
        <v>1793</v>
      </c>
    </row>
    <row r="1260" spans="1:12" ht="12" x14ac:dyDescent="0.2">
      <c r="A1260" s="70" t="s">
        <v>1223</v>
      </c>
      <c r="B1260" s="39" t="s">
        <v>331</v>
      </c>
      <c r="C1260" s="17">
        <v>12.97</v>
      </c>
      <c r="D1260" s="137"/>
      <c r="E1260" s="17">
        <v>12.97</v>
      </c>
      <c r="F1260" s="399"/>
      <c r="G1260" s="17" t="s">
        <v>1912</v>
      </c>
      <c r="H1260" s="168"/>
      <c r="I1260" s="69">
        <f t="shared" si="105"/>
        <v>12.97</v>
      </c>
      <c r="J1260" s="137"/>
      <c r="K1260" s="17">
        <f t="shared" si="104"/>
        <v>12.97</v>
      </c>
      <c r="L1260" s="155" t="s">
        <v>1793</v>
      </c>
    </row>
    <row r="1261" spans="1:12" ht="12" x14ac:dyDescent="0.2">
      <c r="A1261" s="70" t="s">
        <v>1223</v>
      </c>
      <c r="B1261" s="39" t="s">
        <v>1644</v>
      </c>
      <c r="C1261" s="17">
        <v>4.62</v>
      </c>
      <c r="D1261" s="137"/>
      <c r="E1261" s="17">
        <v>4.62</v>
      </c>
      <c r="F1261" s="399"/>
      <c r="G1261" s="17" t="s">
        <v>1912</v>
      </c>
      <c r="H1261" s="168"/>
      <c r="I1261" s="69">
        <f t="shared" si="105"/>
        <v>4.62</v>
      </c>
      <c r="J1261" s="137"/>
      <c r="K1261" s="17">
        <f t="shared" si="104"/>
        <v>4.62</v>
      </c>
      <c r="L1261" s="155" t="s">
        <v>1794</v>
      </c>
    </row>
    <row r="1262" spans="1:12" ht="12" x14ac:dyDescent="0.2">
      <c r="A1262" s="70" t="s">
        <v>1223</v>
      </c>
      <c r="B1262" s="39" t="s">
        <v>1644</v>
      </c>
      <c r="C1262" s="17">
        <v>2.35</v>
      </c>
      <c r="D1262" s="137"/>
      <c r="E1262" s="17">
        <v>2.35</v>
      </c>
      <c r="F1262" s="399"/>
      <c r="G1262" s="17" t="s">
        <v>1912</v>
      </c>
      <c r="H1262" s="168"/>
      <c r="I1262" s="69">
        <f t="shared" si="105"/>
        <v>2.35</v>
      </c>
      <c r="J1262" s="137"/>
      <c r="K1262" s="17">
        <f t="shared" si="104"/>
        <v>2.35</v>
      </c>
      <c r="L1262" s="155" t="s">
        <v>1794</v>
      </c>
    </row>
    <row r="1263" spans="1:12" ht="12" x14ac:dyDescent="0.2">
      <c r="A1263" s="70" t="s">
        <v>1223</v>
      </c>
      <c r="B1263" s="39" t="s">
        <v>1629</v>
      </c>
      <c r="C1263" s="17">
        <v>4.42</v>
      </c>
      <c r="D1263" s="407"/>
      <c r="E1263" s="17"/>
      <c r="F1263" s="399">
        <f>(C1263)</f>
        <v>4.42</v>
      </c>
      <c r="G1263" s="17" t="s">
        <v>1912</v>
      </c>
      <c r="H1263" s="168"/>
      <c r="I1263" s="69">
        <f t="shared" si="105"/>
        <v>4.42</v>
      </c>
      <c r="J1263" s="137"/>
      <c r="K1263" s="17">
        <f t="shared" si="104"/>
        <v>4.42</v>
      </c>
      <c r="L1263" s="155" t="s">
        <v>1794</v>
      </c>
    </row>
    <row r="1264" spans="1:12" ht="12" x14ac:dyDescent="0.2">
      <c r="A1264" s="70" t="s">
        <v>1223</v>
      </c>
      <c r="B1264" s="39" t="s">
        <v>1182</v>
      </c>
      <c r="C1264" s="17">
        <v>15.62</v>
      </c>
      <c r="D1264" s="137"/>
      <c r="E1264" s="17">
        <v>15.62</v>
      </c>
      <c r="F1264" s="410"/>
      <c r="G1264" s="17" t="s">
        <v>1912</v>
      </c>
      <c r="H1264" s="168"/>
      <c r="I1264" s="69">
        <f t="shared" si="105"/>
        <v>15.62</v>
      </c>
      <c r="J1264" s="137"/>
      <c r="K1264" s="17">
        <f t="shared" si="104"/>
        <v>15.62</v>
      </c>
      <c r="L1264" s="155" t="s">
        <v>1793</v>
      </c>
    </row>
    <row r="1265" spans="1:12" ht="12" x14ac:dyDescent="0.2">
      <c r="A1265" s="70" t="s">
        <v>1223</v>
      </c>
      <c r="B1265" s="39" t="s">
        <v>1634</v>
      </c>
      <c r="C1265" s="17">
        <v>14.88</v>
      </c>
      <c r="D1265" s="399">
        <f>(C1265)</f>
        <v>14.88</v>
      </c>
      <c r="E1265" s="17"/>
      <c r="F1265" s="137"/>
      <c r="G1265" s="17" t="s">
        <v>1912</v>
      </c>
      <c r="H1265" s="168"/>
      <c r="I1265" s="69">
        <f t="shared" si="105"/>
        <v>14.88</v>
      </c>
      <c r="J1265" s="137"/>
      <c r="K1265" s="17">
        <f t="shared" si="104"/>
        <v>14.88</v>
      </c>
      <c r="L1265" s="155" t="s">
        <v>1794</v>
      </c>
    </row>
    <row r="1266" spans="1:12" ht="12" x14ac:dyDescent="0.2">
      <c r="A1266" s="70" t="s">
        <v>1223</v>
      </c>
      <c r="B1266" s="39" t="s">
        <v>1423</v>
      </c>
      <c r="C1266" s="17">
        <v>21.14</v>
      </c>
      <c r="D1266" s="399"/>
      <c r="E1266" s="17">
        <v>21.14</v>
      </c>
      <c r="F1266" s="137"/>
      <c r="G1266" s="17" t="s">
        <v>1912</v>
      </c>
      <c r="H1266" s="168"/>
      <c r="I1266" s="69">
        <f t="shared" si="105"/>
        <v>21.14</v>
      </c>
      <c r="J1266" s="137"/>
      <c r="K1266" s="17">
        <f t="shared" si="104"/>
        <v>21.14</v>
      </c>
      <c r="L1266" s="155" t="s">
        <v>1794</v>
      </c>
    </row>
    <row r="1267" spans="1:12" ht="12" x14ac:dyDescent="0.2">
      <c r="A1267" s="70" t="s">
        <v>1223</v>
      </c>
      <c r="B1267" s="39" t="s">
        <v>1424</v>
      </c>
      <c r="C1267" s="17">
        <v>22.21</v>
      </c>
      <c r="D1267" s="399"/>
      <c r="E1267" s="17">
        <v>22.21</v>
      </c>
      <c r="F1267" s="137"/>
      <c r="G1267" s="17" t="s">
        <v>1912</v>
      </c>
      <c r="H1267" s="168"/>
      <c r="I1267" s="69">
        <f t="shared" si="105"/>
        <v>22.21</v>
      </c>
      <c r="J1267" s="137"/>
      <c r="K1267" s="17">
        <f t="shared" si="104"/>
        <v>22.21</v>
      </c>
      <c r="L1267" s="155" t="s">
        <v>1793</v>
      </c>
    </row>
    <row r="1268" spans="1:12" ht="12" x14ac:dyDescent="0.2">
      <c r="A1268" s="70" t="s">
        <v>1223</v>
      </c>
      <c r="B1268" s="39" t="s">
        <v>1425</v>
      </c>
      <c r="C1268" s="17">
        <v>47.55</v>
      </c>
      <c r="D1268" s="399"/>
      <c r="E1268" s="17">
        <v>47.55</v>
      </c>
      <c r="F1268" s="137"/>
      <c r="G1268" s="17" t="s">
        <v>1912</v>
      </c>
      <c r="H1268" s="168"/>
      <c r="I1268" s="69">
        <f t="shared" si="105"/>
        <v>47.55</v>
      </c>
      <c r="J1268" s="137"/>
      <c r="K1268" s="17">
        <f>C1268</f>
        <v>47.55</v>
      </c>
      <c r="L1268" s="155" t="s">
        <v>1793</v>
      </c>
    </row>
    <row r="1269" spans="1:12" ht="12" x14ac:dyDescent="0.2">
      <c r="A1269" s="70" t="s">
        <v>1223</v>
      </c>
      <c r="B1269" s="39" t="s">
        <v>524</v>
      </c>
      <c r="C1269" s="17">
        <v>20.52</v>
      </c>
      <c r="D1269" s="399"/>
      <c r="E1269" s="17">
        <v>20.52</v>
      </c>
      <c r="F1269" s="137"/>
      <c r="G1269" s="17" t="s">
        <v>1912</v>
      </c>
      <c r="H1269" s="168"/>
      <c r="I1269" s="69">
        <f t="shared" si="105"/>
        <v>20.52</v>
      </c>
      <c r="J1269" s="137"/>
      <c r="K1269" s="17">
        <f>C1269</f>
        <v>20.52</v>
      </c>
      <c r="L1269" s="155" t="s">
        <v>1794</v>
      </c>
    </row>
    <row r="1270" spans="1:12" ht="12" x14ac:dyDescent="0.2">
      <c r="A1270" s="70" t="s">
        <v>1223</v>
      </c>
      <c r="B1270" s="39" t="s">
        <v>232</v>
      </c>
      <c r="C1270" s="17">
        <v>118.04</v>
      </c>
      <c r="D1270" s="399"/>
      <c r="E1270" s="17">
        <v>118.04</v>
      </c>
      <c r="F1270" s="137"/>
      <c r="G1270" s="17" t="s">
        <v>1912</v>
      </c>
      <c r="H1270" s="168"/>
      <c r="I1270" s="69">
        <f t="shared" si="105"/>
        <v>118.04</v>
      </c>
      <c r="J1270" s="137"/>
      <c r="K1270" s="17"/>
      <c r="L1270" s="155" t="s">
        <v>1815</v>
      </c>
    </row>
    <row r="1271" spans="1:12" ht="12" x14ac:dyDescent="0.2">
      <c r="A1271" s="71" t="s">
        <v>140</v>
      </c>
      <c r="B1271" s="72"/>
      <c r="C1271" s="73">
        <f>SUM(C1237:C1270)</f>
        <v>773.71999999999991</v>
      </c>
      <c r="D1271" s="401">
        <f>SUM(D1237:D1270)</f>
        <v>26.05</v>
      </c>
      <c r="E1271" s="401">
        <f>SUM(E1237:E1270)</f>
        <v>726.99999999999989</v>
      </c>
      <c r="F1271" s="401">
        <f t="shared" ref="F1271" si="106">SUM(F1237:F1270)</f>
        <v>20.67</v>
      </c>
      <c r="G1271" s="73"/>
      <c r="H1271" s="365">
        <f>SUM(H1237:H1270)</f>
        <v>0</v>
      </c>
      <c r="I1271" s="365">
        <f>SUM(I1237:I1270)</f>
        <v>773.71999999999991</v>
      </c>
      <c r="J1271" s="365">
        <f>SUM(J1237:J1270)</f>
        <v>0</v>
      </c>
      <c r="K1271" s="73">
        <f>SUM(K1237:K1270)</f>
        <v>655.68</v>
      </c>
      <c r="L1271" s="157"/>
    </row>
    <row r="1272" spans="1:12" ht="12" x14ac:dyDescent="0.2">
      <c r="A1272" s="158" t="s">
        <v>1620</v>
      </c>
      <c r="B1272" s="8" t="s">
        <v>1621</v>
      </c>
      <c r="C1272" s="8" t="s">
        <v>1622</v>
      </c>
      <c r="D1272" s="9" t="s">
        <v>655</v>
      </c>
      <c r="E1272" s="9" t="s">
        <v>1615</v>
      </c>
      <c r="F1272" s="9" t="s">
        <v>1374</v>
      </c>
      <c r="G1272" s="9"/>
      <c r="H1272" s="383" t="s">
        <v>1913</v>
      </c>
      <c r="I1272" s="139" t="s">
        <v>405</v>
      </c>
      <c r="J1272" s="361" t="s">
        <v>406</v>
      </c>
      <c r="K1272" s="67" t="s">
        <v>404</v>
      </c>
      <c r="L1272" s="154" t="s">
        <v>1818</v>
      </c>
    </row>
    <row r="1273" spans="1:12" ht="12" x14ac:dyDescent="0.2">
      <c r="A1273" s="70" t="s">
        <v>1225</v>
      </c>
      <c r="B1273" s="39" t="s">
        <v>413</v>
      </c>
      <c r="C1273" s="168">
        <v>168.64</v>
      </c>
      <c r="D1273" s="326"/>
      <c r="E1273" s="137"/>
      <c r="F1273" s="395">
        <v>168.64</v>
      </c>
      <c r="G1273" s="17" t="s">
        <v>1912</v>
      </c>
      <c r="H1273" s="2"/>
      <c r="I1273" s="356"/>
      <c r="J1273" s="15">
        <f t="shared" ref="J1273:J1315" si="107">C1273</f>
        <v>168.64</v>
      </c>
      <c r="K1273" s="90"/>
      <c r="L1273" s="155" t="s">
        <v>1809</v>
      </c>
    </row>
    <row r="1274" spans="1:12" ht="12" x14ac:dyDescent="0.2">
      <c r="A1274" s="70" t="s">
        <v>1225</v>
      </c>
      <c r="B1274" s="39" t="s">
        <v>1452</v>
      </c>
      <c r="C1274" s="168">
        <v>35.61</v>
      </c>
      <c r="D1274" s="326"/>
      <c r="E1274" s="137"/>
      <c r="F1274" s="395">
        <v>35.61</v>
      </c>
      <c r="G1274" s="17" t="s">
        <v>1912</v>
      </c>
      <c r="H1274" s="2"/>
      <c r="I1274" s="356"/>
      <c r="J1274" s="15">
        <f t="shared" si="107"/>
        <v>35.61</v>
      </c>
      <c r="K1274" s="90"/>
      <c r="L1274" s="155" t="s">
        <v>1809</v>
      </c>
    </row>
    <row r="1275" spans="1:12" ht="12" x14ac:dyDescent="0.2">
      <c r="A1275" s="70" t="s">
        <v>1225</v>
      </c>
      <c r="B1275" s="39" t="s">
        <v>303</v>
      </c>
      <c r="C1275" s="15">
        <v>9.5551712502108987</v>
      </c>
      <c r="D1275" s="402"/>
      <c r="E1275" s="137"/>
      <c r="F1275" s="15">
        <v>9.5551712502108987</v>
      </c>
      <c r="G1275" s="17" t="s">
        <v>1912</v>
      </c>
      <c r="H1275" s="2"/>
      <c r="I1275" s="356"/>
      <c r="J1275" s="15">
        <f t="shared" si="107"/>
        <v>9.5551712502108987</v>
      </c>
      <c r="K1275" s="15"/>
      <c r="L1275" s="155" t="s">
        <v>1816</v>
      </c>
    </row>
    <row r="1276" spans="1:12" ht="12" x14ac:dyDescent="0.2">
      <c r="A1276" s="70" t="s">
        <v>1225</v>
      </c>
      <c r="B1276" s="68" t="s">
        <v>1718</v>
      </c>
      <c r="C1276" s="17">
        <v>18.862156234182553</v>
      </c>
      <c r="D1276" s="399"/>
      <c r="E1276" s="17">
        <v>18.862156234182553</v>
      </c>
      <c r="G1276" s="17" t="s">
        <v>1912</v>
      </c>
      <c r="H1276" s="2"/>
      <c r="I1276" s="356"/>
      <c r="J1276" s="15">
        <f t="shared" si="107"/>
        <v>18.862156234182553</v>
      </c>
      <c r="K1276" s="90"/>
      <c r="L1276" s="155" t="s">
        <v>1809</v>
      </c>
    </row>
    <row r="1277" spans="1:12" ht="12" x14ac:dyDescent="0.2">
      <c r="A1277" s="70" t="s">
        <v>1225</v>
      </c>
      <c r="B1277" s="39" t="s">
        <v>1367</v>
      </c>
      <c r="C1277" s="17">
        <v>27.796861818795342</v>
      </c>
      <c r="D1277" s="399"/>
      <c r="E1277" s="137"/>
      <c r="F1277" s="17">
        <v>27.796861818795342</v>
      </c>
      <c r="G1277" s="17" t="s">
        <v>1912</v>
      </c>
      <c r="H1277" s="2"/>
      <c r="I1277" s="356"/>
      <c r="J1277" s="15">
        <f t="shared" si="107"/>
        <v>27.796861818795342</v>
      </c>
      <c r="K1277" s="15"/>
      <c r="L1277" s="155" t="s">
        <v>1816</v>
      </c>
    </row>
    <row r="1278" spans="1:12" ht="12" x14ac:dyDescent="0.2">
      <c r="A1278" s="70" t="s">
        <v>1225</v>
      </c>
      <c r="B1278" s="68" t="s">
        <v>804</v>
      </c>
      <c r="C1278" s="17">
        <v>12.285220178842586</v>
      </c>
      <c r="D1278" s="399"/>
      <c r="E1278" s="17">
        <v>12.285220178842586</v>
      </c>
      <c r="G1278" s="17" t="s">
        <v>1912</v>
      </c>
      <c r="H1278" s="2"/>
      <c r="I1278" s="356"/>
      <c r="J1278" s="15">
        <f t="shared" si="107"/>
        <v>12.285220178842586</v>
      </c>
      <c r="K1278" s="168"/>
      <c r="L1278" s="155" t="s">
        <v>1786</v>
      </c>
    </row>
    <row r="1279" spans="1:12" ht="12" x14ac:dyDescent="0.2">
      <c r="A1279" s="70" t="s">
        <v>1225</v>
      </c>
      <c r="B1279" s="68" t="s">
        <v>830</v>
      </c>
      <c r="C1279" s="17">
        <v>9.679264383330521</v>
      </c>
      <c r="D1279" s="399"/>
      <c r="E1279" s="137"/>
      <c r="F1279" s="17">
        <v>9.679264383330521</v>
      </c>
      <c r="G1279" s="17" t="s">
        <v>1912</v>
      </c>
      <c r="H1279" s="2"/>
      <c r="I1279" s="356"/>
      <c r="J1279" s="15">
        <f t="shared" si="107"/>
        <v>9.679264383330521</v>
      </c>
      <c r="K1279" s="168"/>
      <c r="L1279" s="155" t="s">
        <v>1786</v>
      </c>
    </row>
    <row r="1280" spans="1:12" ht="12" x14ac:dyDescent="0.2">
      <c r="A1280" s="70" t="s">
        <v>1225</v>
      </c>
      <c r="B1280" s="68" t="s">
        <v>826</v>
      </c>
      <c r="C1280" s="17">
        <v>14.891175974354649</v>
      </c>
      <c r="D1280" s="399"/>
      <c r="E1280" s="137"/>
      <c r="F1280" s="17">
        <v>14.891175974354649</v>
      </c>
      <c r="G1280" s="17" t="s">
        <v>1912</v>
      </c>
      <c r="H1280" s="2"/>
      <c r="I1280" s="356"/>
      <c r="J1280" s="15">
        <f t="shared" si="107"/>
        <v>14.891175974354649</v>
      </c>
      <c r="K1280" s="168"/>
      <c r="L1280" s="155" t="s">
        <v>1786</v>
      </c>
    </row>
    <row r="1281" spans="1:12" ht="12" x14ac:dyDescent="0.2">
      <c r="A1281" s="70" t="s">
        <v>1225</v>
      </c>
      <c r="B1281" s="68" t="s">
        <v>1644</v>
      </c>
      <c r="C1281" s="17">
        <v>5.69</v>
      </c>
      <c r="D1281" s="399"/>
      <c r="E1281" s="17"/>
      <c r="F1281" s="17">
        <v>5.69</v>
      </c>
      <c r="G1281" s="17" t="s">
        <v>1912</v>
      </c>
      <c r="H1281" s="2"/>
      <c r="I1281" s="356"/>
      <c r="J1281" s="15">
        <f t="shared" si="107"/>
        <v>5.69</v>
      </c>
      <c r="K1281" s="17"/>
      <c r="L1281" s="155" t="s">
        <v>1794</v>
      </c>
    </row>
    <row r="1282" spans="1:12" ht="12" x14ac:dyDescent="0.2">
      <c r="A1282" s="70" t="s">
        <v>1225</v>
      </c>
      <c r="B1282" s="68" t="s">
        <v>1644</v>
      </c>
      <c r="C1282" s="17">
        <v>5.69</v>
      </c>
      <c r="D1282" s="399"/>
      <c r="E1282" s="17"/>
      <c r="F1282" s="17">
        <v>5.69</v>
      </c>
      <c r="G1282" s="17" t="s">
        <v>1912</v>
      </c>
      <c r="H1282" s="2"/>
      <c r="I1282" s="356"/>
      <c r="J1282" s="15">
        <f t="shared" si="107"/>
        <v>5.69</v>
      </c>
      <c r="K1282" s="17"/>
      <c r="L1282" s="155" t="s">
        <v>1794</v>
      </c>
    </row>
    <row r="1283" spans="1:12" ht="12" x14ac:dyDescent="0.2">
      <c r="A1283" s="70" t="s">
        <v>1225</v>
      </c>
      <c r="B1283" s="68" t="s">
        <v>292</v>
      </c>
      <c r="C1283" s="17">
        <v>11.912940779483717</v>
      </c>
      <c r="D1283" s="399"/>
      <c r="E1283" s="137"/>
      <c r="F1283" s="17">
        <v>11.912940779483717</v>
      </c>
      <c r="G1283" s="17" t="s">
        <v>1912</v>
      </c>
      <c r="H1283" s="2"/>
      <c r="I1283" s="356"/>
      <c r="J1283" s="15">
        <f t="shared" si="107"/>
        <v>11.912940779483717</v>
      </c>
      <c r="K1283" s="17"/>
      <c r="L1283" s="155" t="s">
        <v>1786</v>
      </c>
    </row>
    <row r="1284" spans="1:12" ht="12" x14ac:dyDescent="0.2">
      <c r="A1284" s="70" t="s">
        <v>1225</v>
      </c>
      <c r="B1284" s="68" t="s">
        <v>1644</v>
      </c>
      <c r="C1284" s="17">
        <v>2.75</v>
      </c>
      <c r="D1284" s="399"/>
      <c r="E1284" s="17"/>
      <c r="F1284" s="17">
        <v>2.75</v>
      </c>
      <c r="G1284" s="17" t="s">
        <v>1912</v>
      </c>
      <c r="H1284" s="2"/>
      <c r="I1284" s="356"/>
      <c r="J1284" s="15">
        <f t="shared" si="107"/>
        <v>2.75</v>
      </c>
      <c r="K1284" s="17"/>
      <c r="L1284" s="155" t="s">
        <v>1794</v>
      </c>
    </row>
    <row r="1285" spans="1:12" ht="12" x14ac:dyDescent="0.2">
      <c r="A1285" s="70" t="s">
        <v>1225</v>
      </c>
      <c r="B1285" s="68" t="s">
        <v>1644</v>
      </c>
      <c r="C1285" s="17">
        <v>2.75</v>
      </c>
      <c r="D1285" s="399"/>
      <c r="E1285" s="17"/>
      <c r="F1285" s="17">
        <v>2.75</v>
      </c>
      <c r="G1285" s="17" t="s">
        <v>1912</v>
      </c>
      <c r="H1285" s="2"/>
      <c r="I1285" s="356"/>
      <c r="J1285" s="15">
        <f t="shared" si="107"/>
        <v>2.75</v>
      </c>
      <c r="K1285" s="17"/>
      <c r="L1285" s="155" t="s">
        <v>1794</v>
      </c>
    </row>
    <row r="1286" spans="1:12" ht="12" x14ac:dyDescent="0.2">
      <c r="A1286" s="70" t="s">
        <v>1225</v>
      </c>
      <c r="B1286" s="68" t="s">
        <v>1722</v>
      </c>
      <c r="C1286" s="17">
        <v>11.98</v>
      </c>
      <c r="D1286" s="399"/>
      <c r="E1286" s="17">
        <v>11.98</v>
      </c>
      <c r="G1286" s="17" t="s">
        <v>1912</v>
      </c>
      <c r="H1286" s="2"/>
      <c r="I1286" s="356"/>
      <c r="J1286" s="15">
        <f t="shared" si="107"/>
        <v>11.98</v>
      </c>
      <c r="K1286" s="17"/>
      <c r="L1286" s="155" t="s">
        <v>1793</v>
      </c>
    </row>
    <row r="1287" spans="1:12" ht="12" x14ac:dyDescent="0.2">
      <c r="A1287" s="70" t="s">
        <v>1225</v>
      </c>
      <c r="B1287" s="68" t="s">
        <v>1720</v>
      </c>
      <c r="C1287" s="17">
        <v>11.98</v>
      </c>
      <c r="D1287" s="399"/>
      <c r="E1287" s="137"/>
      <c r="F1287" s="17">
        <v>11.98</v>
      </c>
      <c r="G1287" s="17" t="s">
        <v>1912</v>
      </c>
      <c r="H1287" s="2"/>
      <c r="I1287" s="356"/>
      <c r="J1287" s="15">
        <f t="shared" si="107"/>
        <v>11.98</v>
      </c>
      <c r="K1287" s="17"/>
      <c r="L1287" s="155" t="s">
        <v>1793</v>
      </c>
    </row>
    <row r="1288" spans="1:12" ht="12" x14ac:dyDescent="0.2">
      <c r="A1288" s="70" t="s">
        <v>1225</v>
      </c>
      <c r="B1288" s="68" t="s">
        <v>1651</v>
      </c>
      <c r="C1288" s="17">
        <v>36.42</v>
      </c>
      <c r="D1288" s="399"/>
      <c r="E1288" s="137"/>
      <c r="F1288" s="17">
        <v>36.42</v>
      </c>
      <c r="G1288" s="17" t="s">
        <v>1912</v>
      </c>
      <c r="H1288" s="2"/>
      <c r="I1288" s="356"/>
      <c r="J1288" s="15">
        <f t="shared" si="107"/>
        <v>36.42</v>
      </c>
      <c r="K1288" s="17"/>
      <c r="L1288" s="155" t="s">
        <v>1793</v>
      </c>
    </row>
    <row r="1289" spans="1:12" ht="12" x14ac:dyDescent="0.2">
      <c r="A1289" s="70" t="s">
        <v>1225</v>
      </c>
      <c r="B1289" s="68" t="s">
        <v>159</v>
      </c>
      <c r="C1289" s="17">
        <v>11.9</v>
      </c>
      <c r="D1289" s="399"/>
      <c r="E1289" s="137"/>
      <c r="F1289" s="17">
        <v>11.9</v>
      </c>
      <c r="G1289" s="17" t="s">
        <v>1912</v>
      </c>
      <c r="H1289" s="2"/>
      <c r="I1289" s="356"/>
      <c r="J1289" s="15">
        <f t="shared" si="107"/>
        <v>11.9</v>
      </c>
      <c r="K1289" s="17"/>
      <c r="L1289" s="155" t="s">
        <v>1793</v>
      </c>
    </row>
    <row r="1290" spans="1:12" ht="12" x14ac:dyDescent="0.2">
      <c r="A1290" s="70" t="s">
        <v>1225</v>
      </c>
      <c r="B1290" s="68" t="s">
        <v>1719</v>
      </c>
      <c r="C1290" s="17">
        <v>12.08</v>
      </c>
      <c r="D1290" s="399"/>
      <c r="E1290" s="17">
        <v>12.08</v>
      </c>
      <c r="F1290" s="137"/>
      <c r="G1290" s="17" t="s">
        <v>1912</v>
      </c>
      <c r="H1290" s="2"/>
      <c r="I1290" s="356"/>
      <c r="J1290" s="15">
        <f t="shared" si="107"/>
        <v>12.08</v>
      </c>
      <c r="K1290" s="17"/>
      <c r="L1290" s="155" t="s">
        <v>1793</v>
      </c>
    </row>
    <row r="1291" spans="1:12" s="282" customFormat="1" ht="12" x14ac:dyDescent="0.2">
      <c r="A1291" s="70" t="s">
        <v>1225</v>
      </c>
      <c r="B1291" s="68" t="s">
        <v>337</v>
      </c>
      <c r="C1291" s="17">
        <v>14.891175974354649</v>
      </c>
      <c r="D1291" s="399"/>
      <c r="E1291" s="17">
        <v>14.891175974354649</v>
      </c>
      <c r="F1291" s="1"/>
      <c r="G1291" s="17" t="s">
        <v>1912</v>
      </c>
      <c r="H1291" s="1"/>
      <c r="I1291" s="359"/>
      <c r="J1291" s="15">
        <f t="shared" si="107"/>
        <v>14.891175974354649</v>
      </c>
      <c r="K1291" s="17"/>
      <c r="L1291" s="155" t="s">
        <v>1793</v>
      </c>
    </row>
    <row r="1292" spans="1:12" ht="12" x14ac:dyDescent="0.2">
      <c r="A1292" s="70" t="s">
        <v>1225</v>
      </c>
      <c r="B1292" s="68" t="s">
        <v>194</v>
      </c>
      <c r="C1292" s="17">
        <v>20.55</v>
      </c>
      <c r="D1292" s="399"/>
      <c r="E1292" s="137"/>
      <c r="F1292" s="17">
        <v>20.55</v>
      </c>
      <c r="G1292" s="17" t="s">
        <v>1912</v>
      </c>
      <c r="H1292" s="2"/>
      <c r="I1292" s="356"/>
      <c r="J1292" s="15">
        <f t="shared" si="107"/>
        <v>20.55</v>
      </c>
      <c r="K1292" s="17"/>
      <c r="L1292" s="155" t="s">
        <v>1793</v>
      </c>
    </row>
    <row r="1293" spans="1:12" ht="12" x14ac:dyDescent="0.2">
      <c r="A1293" s="70" t="s">
        <v>1225</v>
      </c>
      <c r="B1293" s="68" t="s">
        <v>587</v>
      </c>
      <c r="C1293" s="17">
        <v>22.58</v>
      </c>
      <c r="D1293" s="399"/>
      <c r="E1293" s="137"/>
      <c r="F1293" s="17">
        <v>22.58</v>
      </c>
      <c r="G1293" s="17" t="s">
        <v>1912</v>
      </c>
      <c r="H1293" s="2"/>
      <c r="I1293" s="356"/>
      <c r="J1293" s="15">
        <f t="shared" si="107"/>
        <v>22.58</v>
      </c>
      <c r="K1293" s="17"/>
      <c r="L1293" s="155" t="s">
        <v>1793</v>
      </c>
    </row>
    <row r="1294" spans="1:12" ht="12" x14ac:dyDescent="0.2">
      <c r="A1294" s="70" t="s">
        <v>1225</v>
      </c>
      <c r="B1294" s="68" t="s">
        <v>1001</v>
      </c>
      <c r="C1294" s="17">
        <v>48.76860131601147</v>
      </c>
      <c r="D1294" s="399"/>
      <c r="E1294" s="137"/>
      <c r="F1294" s="17">
        <v>48.76860131601147</v>
      </c>
      <c r="G1294" s="17" t="s">
        <v>1912</v>
      </c>
      <c r="H1294" s="2"/>
      <c r="I1294" s="356"/>
      <c r="J1294" s="15">
        <f t="shared" si="107"/>
        <v>48.76860131601147</v>
      </c>
      <c r="K1294" s="17"/>
      <c r="L1294" s="155" t="s">
        <v>1793</v>
      </c>
    </row>
    <row r="1295" spans="1:12" ht="12" x14ac:dyDescent="0.2">
      <c r="A1295" s="70" t="s">
        <v>1225</v>
      </c>
      <c r="B1295" s="68" t="s">
        <v>339</v>
      </c>
      <c r="C1295" s="17">
        <v>15.883921039311625</v>
      </c>
      <c r="D1295" s="399"/>
      <c r="E1295" s="17">
        <v>15.883921039311625</v>
      </c>
      <c r="F1295" s="137"/>
      <c r="G1295" s="17" t="s">
        <v>1912</v>
      </c>
      <c r="H1295" s="2"/>
      <c r="I1295" s="356"/>
      <c r="J1295" s="15">
        <f t="shared" si="107"/>
        <v>15.883921039311625</v>
      </c>
      <c r="K1295" s="17"/>
      <c r="L1295" s="155" t="s">
        <v>1793</v>
      </c>
    </row>
    <row r="1296" spans="1:12" ht="12" x14ac:dyDescent="0.2">
      <c r="A1296" s="70" t="s">
        <v>1225</v>
      </c>
      <c r="B1296" s="68" t="s">
        <v>1723</v>
      </c>
      <c r="C1296" s="17">
        <v>36.359288004049269</v>
      </c>
      <c r="D1296" s="399"/>
      <c r="E1296" s="17">
        <v>36.359288004049269</v>
      </c>
      <c r="F1296" s="137"/>
      <c r="G1296" s="17" t="s">
        <v>1912</v>
      </c>
      <c r="H1296" s="2"/>
      <c r="I1296" s="356"/>
      <c r="J1296" s="15">
        <f t="shared" si="107"/>
        <v>36.359288004049269</v>
      </c>
      <c r="K1296" s="17"/>
      <c r="L1296" s="155" t="s">
        <v>1793</v>
      </c>
    </row>
    <row r="1297" spans="1:12" ht="12" x14ac:dyDescent="0.2">
      <c r="A1297" s="70" t="s">
        <v>1225</v>
      </c>
      <c r="B1297" s="68" t="s">
        <v>1047</v>
      </c>
      <c r="C1297" s="17">
        <v>9.8033575164501432</v>
      </c>
      <c r="D1297" s="399"/>
      <c r="E1297" s="137"/>
      <c r="F1297" s="17">
        <v>9.8033575164501432</v>
      </c>
      <c r="G1297" s="17" t="s">
        <v>1912</v>
      </c>
      <c r="H1297" s="2"/>
      <c r="I1297" s="356"/>
      <c r="J1297" s="15">
        <f t="shared" si="107"/>
        <v>9.8033575164501432</v>
      </c>
      <c r="K1297" s="17"/>
      <c r="L1297" s="155" t="s">
        <v>1793</v>
      </c>
    </row>
    <row r="1298" spans="1:12" ht="12" x14ac:dyDescent="0.2">
      <c r="A1298" s="70" t="s">
        <v>1225</v>
      </c>
      <c r="B1298" s="68" t="s">
        <v>340</v>
      </c>
      <c r="C1298" s="17">
        <v>30.526910747427031</v>
      </c>
      <c r="D1298" s="399"/>
      <c r="E1298" s="137"/>
      <c r="F1298" s="17">
        <v>30.526910747427031</v>
      </c>
      <c r="G1298" s="17" t="s">
        <v>1912</v>
      </c>
      <c r="H1298" s="2"/>
      <c r="I1298" s="356"/>
      <c r="J1298" s="15">
        <f t="shared" si="107"/>
        <v>30.526910747427031</v>
      </c>
      <c r="K1298" s="17"/>
      <c r="L1298" s="155" t="s">
        <v>1793</v>
      </c>
    </row>
    <row r="1299" spans="1:12" ht="12" x14ac:dyDescent="0.2">
      <c r="A1299" s="70" t="s">
        <v>1225</v>
      </c>
      <c r="B1299" s="68" t="s">
        <v>680</v>
      </c>
      <c r="C1299" s="17">
        <v>7.62</v>
      </c>
      <c r="D1299" s="399"/>
      <c r="E1299" s="17">
        <v>7.62</v>
      </c>
      <c r="F1299" s="137"/>
      <c r="G1299" s="17" t="s">
        <v>1912</v>
      </c>
      <c r="H1299" s="2"/>
      <c r="I1299" s="356"/>
      <c r="J1299" s="15">
        <f t="shared" si="107"/>
        <v>7.62</v>
      </c>
      <c r="K1299" s="17"/>
      <c r="L1299" s="155" t="s">
        <v>1793</v>
      </c>
    </row>
    <row r="1300" spans="1:12" ht="12" x14ac:dyDescent="0.2">
      <c r="A1300" s="70" t="s">
        <v>1225</v>
      </c>
      <c r="B1300" s="68" t="s">
        <v>1721</v>
      </c>
      <c r="C1300" s="17">
        <v>7.35</v>
      </c>
      <c r="D1300" s="399"/>
      <c r="E1300" s="17">
        <v>7.35</v>
      </c>
      <c r="F1300" s="137"/>
      <c r="G1300" s="17" t="s">
        <v>1912</v>
      </c>
      <c r="H1300" s="2"/>
      <c r="I1300" s="356"/>
      <c r="J1300" s="15">
        <f t="shared" si="107"/>
        <v>7.35</v>
      </c>
      <c r="K1300" s="17"/>
      <c r="L1300" s="155" t="s">
        <v>1793</v>
      </c>
    </row>
    <row r="1301" spans="1:12" ht="12" x14ac:dyDescent="0.2">
      <c r="A1301" s="70" t="s">
        <v>1225</v>
      </c>
      <c r="B1301" s="68" t="s">
        <v>1727</v>
      </c>
      <c r="C1301" s="17">
        <v>10.68</v>
      </c>
      <c r="D1301" s="399"/>
      <c r="E1301" s="137"/>
      <c r="F1301" s="17">
        <v>10.68</v>
      </c>
      <c r="G1301" s="17" t="s">
        <v>1912</v>
      </c>
      <c r="H1301" s="2"/>
      <c r="I1301" s="356"/>
      <c r="J1301" s="15">
        <f t="shared" si="107"/>
        <v>10.68</v>
      </c>
      <c r="K1301" s="17"/>
      <c r="L1301" s="155" t="s">
        <v>1793</v>
      </c>
    </row>
    <row r="1302" spans="1:12" ht="12" x14ac:dyDescent="0.2">
      <c r="A1302" s="70" t="s">
        <v>1225</v>
      </c>
      <c r="B1302" s="68" t="s">
        <v>1728</v>
      </c>
      <c r="C1302" s="17">
        <v>18.02</v>
      </c>
      <c r="D1302" s="399"/>
      <c r="E1302" s="137"/>
      <c r="F1302" s="17">
        <v>18.02</v>
      </c>
      <c r="G1302" s="17" t="s">
        <v>1912</v>
      </c>
      <c r="H1302" s="2"/>
      <c r="I1302" s="356"/>
      <c r="J1302" s="15">
        <f t="shared" si="107"/>
        <v>18.02</v>
      </c>
      <c r="K1302" s="17"/>
      <c r="L1302" s="155" t="s">
        <v>1793</v>
      </c>
    </row>
    <row r="1303" spans="1:12" ht="12" x14ac:dyDescent="0.2">
      <c r="A1303" s="70" t="s">
        <v>1225</v>
      </c>
      <c r="B1303" s="68" t="s">
        <v>1729</v>
      </c>
      <c r="C1303" s="17">
        <v>25.05</v>
      </c>
      <c r="D1303" s="399"/>
      <c r="E1303" s="137"/>
      <c r="F1303" s="17">
        <v>25.05</v>
      </c>
      <c r="G1303" s="17" t="s">
        <v>1912</v>
      </c>
      <c r="H1303" s="2"/>
      <c r="I1303" s="356"/>
      <c r="J1303" s="15">
        <f t="shared" si="107"/>
        <v>25.05</v>
      </c>
      <c r="K1303" s="17"/>
      <c r="L1303" s="155" t="s">
        <v>1793</v>
      </c>
    </row>
    <row r="1304" spans="1:12" ht="12" x14ac:dyDescent="0.2">
      <c r="A1304" s="70" t="s">
        <v>1225</v>
      </c>
      <c r="B1304" s="68" t="s">
        <v>1627</v>
      </c>
      <c r="C1304" s="17">
        <v>13.27796524379956</v>
      </c>
      <c r="D1304" s="399"/>
      <c r="E1304" s="137"/>
      <c r="F1304" s="17">
        <v>13.27796524379956</v>
      </c>
      <c r="G1304" s="17" t="s">
        <v>1912</v>
      </c>
      <c r="H1304" s="2"/>
      <c r="I1304" s="356"/>
      <c r="J1304" s="15">
        <f t="shared" si="107"/>
        <v>13.27796524379956</v>
      </c>
      <c r="K1304" s="17"/>
      <c r="L1304" s="155" t="s">
        <v>1793</v>
      </c>
    </row>
    <row r="1305" spans="1:12" ht="12" x14ac:dyDescent="0.2">
      <c r="A1305" s="70" t="s">
        <v>1225</v>
      </c>
      <c r="B1305" s="68" t="s">
        <v>1123</v>
      </c>
      <c r="C1305" s="17">
        <v>13.402058376919184</v>
      </c>
      <c r="D1305" s="399"/>
      <c r="E1305" s="17">
        <v>13.402058376919184</v>
      </c>
      <c r="F1305" s="137"/>
      <c r="G1305" s="17" t="s">
        <v>1912</v>
      </c>
      <c r="H1305" s="2"/>
      <c r="I1305" s="356"/>
      <c r="J1305" s="15">
        <f t="shared" si="107"/>
        <v>13.402058376919184</v>
      </c>
      <c r="K1305" s="17"/>
      <c r="L1305" s="155" t="s">
        <v>1793</v>
      </c>
    </row>
    <row r="1306" spans="1:12" ht="12" x14ac:dyDescent="0.2">
      <c r="A1306" s="70" t="s">
        <v>1225</v>
      </c>
      <c r="B1306" s="68" t="s">
        <v>341</v>
      </c>
      <c r="C1306" s="17">
        <v>10.672009448287497</v>
      </c>
      <c r="D1306" s="399"/>
      <c r="E1306" s="17">
        <v>10.672009448287497</v>
      </c>
      <c r="F1306" s="137"/>
      <c r="G1306" s="17" t="s">
        <v>1912</v>
      </c>
      <c r="H1306" s="2"/>
      <c r="I1306" s="356"/>
      <c r="J1306" s="15">
        <f t="shared" si="107"/>
        <v>10.672009448287497</v>
      </c>
      <c r="K1306" s="17"/>
      <c r="L1306" s="155" t="s">
        <v>1793</v>
      </c>
    </row>
    <row r="1307" spans="1:12" ht="12" x14ac:dyDescent="0.2">
      <c r="A1307" s="70" t="s">
        <v>1225</v>
      </c>
      <c r="B1307" s="68" t="s">
        <v>1630</v>
      </c>
      <c r="C1307" s="17">
        <v>17.98</v>
      </c>
      <c r="D1307" s="399"/>
      <c r="E1307" s="137"/>
      <c r="F1307" s="17">
        <v>17.98</v>
      </c>
      <c r="G1307" s="17" t="s">
        <v>1912</v>
      </c>
      <c r="H1307" s="2"/>
      <c r="I1307" s="356"/>
      <c r="J1307" s="15">
        <f t="shared" si="107"/>
        <v>17.98</v>
      </c>
      <c r="K1307" s="17"/>
      <c r="L1307" s="155" t="s">
        <v>1793</v>
      </c>
    </row>
    <row r="1308" spans="1:12" ht="12" x14ac:dyDescent="0.2">
      <c r="A1308" s="70" t="s">
        <v>1225</v>
      </c>
      <c r="B1308" s="68" t="s">
        <v>1724</v>
      </c>
      <c r="C1308" s="17">
        <v>14.43</v>
      </c>
      <c r="D1308" s="399"/>
      <c r="E1308" s="17">
        <v>14.43</v>
      </c>
      <c r="G1308" s="17" t="s">
        <v>1912</v>
      </c>
      <c r="H1308" s="2"/>
      <c r="I1308" s="356"/>
      <c r="J1308" s="15">
        <f t="shared" si="107"/>
        <v>14.43</v>
      </c>
      <c r="K1308" s="17"/>
      <c r="L1308" s="155" t="s">
        <v>1793</v>
      </c>
    </row>
    <row r="1309" spans="1:12" ht="12" x14ac:dyDescent="0.2">
      <c r="A1309" s="70" t="s">
        <v>1225</v>
      </c>
      <c r="B1309" s="68" t="s">
        <v>1624</v>
      </c>
      <c r="C1309" s="17">
        <v>19.110342500421797</v>
      </c>
      <c r="D1309" s="399"/>
      <c r="E1309" s="137"/>
      <c r="F1309" s="17">
        <v>19.110342500421797</v>
      </c>
      <c r="G1309" s="17" t="s">
        <v>1912</v>
      </c>
      <c r="H1309" s="2"/>
      <c r="I1309" s="356"/>
      <c r="J1309" s="15">
        <f t="shared" si="107"/>
        <v>19.110342500421797</v>
      </c>
      <c r="K1309" s="17"/>
      <c r="L1309" s="155" t="s">
        <v>1793</v>
      </c>
    </row>
    <row r="1310" spans="1:12" ht="12" x14ac:dyDescent="0.2">
      <c r="A1310" s="70" t="s">
        <v>1225</v>
      </c>
      <c r="B1310" s="68" t="s">
        <v>1725</v>
      </c>
      <c r="C1310" s="17">
        <v>18.96</v>
      </c>
      <c r="D1310" s="399"/>
      <c r="E1310" s="137"/>
      <c r="F1310" s="17">
        <v>18.96</v>
      </c>
      <c r="G1310" s="17" t="s">
        <v>1912</v>
      </c>
      <c r="H1310" s="2"/>
      <c r="I1310" s="356"/>
      <c r="J1310" s="15">
        <f t="shared" si="107"/>
        <v>18.96</v>
      </c>
      <c r="K1310" s="17"/>
      <c r="L1310" s="155" t="s">
        <v>1793</v>
      </c>
    </row>
    <row r="1311" spans="1:12" ht="12" x14ac:dyDescent="0.2">
      <c r="A1311" s="70" t="s">
        <v>1225</v>
      </c>
      <c r="B1311" s="68" t="s">
        <v>1633</v>
      </c>
      <c r="C1311" s="17">
        <v>4.3432596591867725</v>
      </c>
      <c r="D1311" s="399"/>
      <c r="E1311" s="17"/>
      <c r="F1311" s="17">
        <v>4.3432596591867725</v>
      </c>
      <c r="G1311" s="17" t="s">
        <v>1912</v>
      </c>
      <c r="H1311" s="2"/>
      <c r="I1311" s="356"/>
      <c r="J1311" s="15">
        <f t="shared" si="107"/>
        <v>4.3432596591867725</v>
      </c>
      <c r="K1311" s="17"/>
      <c r="L1311" s="155" t="s">
        <v>1794</v>
      </c>
    </row>
    <row r="1312" spans="1:12" ht="12" x14ac:dyDescent="0.2">
      <c r="A1312" s="70" t="s">
        <v>1225</v>
      </c>
      <c r="B1312" s="68" t="s">
        <v>135</v>
      </c>
      <c r="C1312" s="17">
        <v>21.19</v>
      </c>
      <c r="D1312" s="399"/>
      <c r="E1312" s="137"/>
      <c r="F1312" s="17">
        <v>21.19</v>
      </c>
      <c r="G1312" s="17" t="s">
        <v>1912</v>
      </c>
      <c r="H1312" s="2"/>
      <c r="I1312" s="356"/>
      <c r="J1312" s="15">
        <f t="shared" si="107"/>
        <v>21.19</v>
      </c>
      <c r="K1312" s="17"/>
      <c r="L1312" s="155" t="s">
        <v>1793</v>
      </c>
    </row>
    <row r="1313" spans="1:12" ht="12" x14ac:dyDescent="0.2">
      <c r="A1313" s="70" t="s">
        <v>1225</v>
      </c>
      <c r="B1313" s="39" t="s">
        <v>1633</v>
      </c>
      <c r="C1313" s="17">
        <v>4.8396321916652605</v>
      </c>
      <c r="D1313" s="399"/>
      <c r="E1313" s="17"/>
      <c r="F1313" s="17">
        <v>4.8396321916652605</v>
      </c>
      <c r="G1313" s="17" t="s">
        <v>1912</v>
      </c>
      <c r="H1313" s="2"/>
      <c r="I1313" s="356"/>
      <c r="J1313" s="15">
        <f t="shared" si="107"/>
        <v>4.8396321916652605</v>
      </c>
      <c r="K1313" s="17"/>
      <c r="L1313" s="155" t="s">
        <v>1794</v>
      </c>
    </row>
    <row r="1314" spans="1:12" ht="12" x14ac:dyDescent="0.2">
      <c r="A1314" s="70" t="s">
        <v>1225</v>
      </c>
      <c r="B1314" s="39" t="s">
        <v>1655</v>
      </c>
      <c r="C1314" s="17">
        <v>70.608992745064953</v>
      </c>
      <c r="D1314" s="399"/>
      <c r="E1314" s="137"/>
      <c r="F1314" s="17">
        <v>70.608992745064953</v>
      </c>
      <c r="G1314" s="17" t="s">
        <v>1912</v>
      </c>
      <c r="H1314" s="2"/>
      <c r="I1314" s="356"/>
      <c r="J1314" s="15">
        <f t="shared" si="107"/>
        <v>70.608992745064953</v>
      </c>
      <c r="K1314" s="17"/>
      <c r="L1314" s="155" t="s">
        <v>1793</v>
      </c>
    </row>
    <row r="1315" spans="1:12" ht="12" x14ac:dyDescent="0.2">
      <c r="A1315" s="70" t="s">
        <v>1225</v>
      </c>
      <c r="B1315" s="39" t="s">
        <v>1644</v>
      </c>
      <c r="C1315" s="17">
        <v>4.095073392947528</v>
      </c>
      <c r="D1315" s="399"/>
      <c r="E1315" s="17"/>
      <c r="F1315" s="17">
        <v>4.095073392947528</v>
      </c>
      <c r="G1315" s="17" t="s">
        <v>1912</v>
      </c>
      <c r="H1315" s="2"/>
      <c r="I1315" s="356"/>
      <c r="J1315" s="15">
        <f t="shared" si="107"/>
        <v>4.095073392947528</v>
      </c>
      <c r="K1315" s="17"/>
      <c r="L1315" s="155" t="s">
        <v>1794</v>
      </c>
    </row>
    <row r="1316" spans="1:12" ht="12" x14ac:dyDescent="0.2">
      <c r="A1316" s="71" t="s">
        <v>140</v>
      </c>
      <c r="B1316" s="72"/>
      <c r="C1316" s="73">
        <f>SUM(C1273:C1315)</f>
        <v>891.46537877509695</v>
      </c>
      <c r="D1316" s="401">
        <f>SUM(D1273:D1315)</f>
        <v>0</v>
      </c>
      <c r="E1316" s="401">
        <f t="shared" ref="E1316:F1316" si="108">SUM(E1273:E1315)</f>
        <v>175.81582925594736</v>
      </c>
      <c r="F1316" s="401">
        <f t="shared" si="108"/>
        <v>715.64954951914967</v>
      </c>
      <c r="G1316" s="73"/>
      <c r="H1316" s="73">
        <f t="shared" ref="H1316:I1316" si="109">SUM(H1273:H1315)</f>
        <v>0</v>
      </c>
      <c r="I1316" s="73">
        <f t="shared" si="109"/>
        <v>0</v>
      </c>
      <c r="J1316" s="73">
        <f>SUM(J1273:J1315)</f>
        <v>891.46537877509695</v>
      </c>
      <c r="K1316" s="73">
        <f>SUM(K1273:K1315)</f>
        <v>0</v>
      </c>
      <c r="L1316" s="157"/>
    </row>
    <row r="1317" spans="1:12" ht="12" x14ac:dyDescent="0.2">
      <c r="A1317" s="158" t="s">
        <v>1620</v>
      </c>
      <c r="B1317" s="8" t="s">
        <v>1621</v>
      </c>
      <c r="C1317" s="8" t="s">
        <v>1622</v>
      </c>
      <c r="D1317" s="9" t="s">
        <v>655</v>
      </c>
      <c r="E1317" s="9" t="s">
        <v>1615</v>
      </c>
      <c r="F1317" s="9" t="s">
        <v>1374</v>
      </c>
      <c r="G1317" s="9"/>
      <c r="H1317" s="383" t="s">
        <v>1913</v>
      </c>
      <c r="I1317" s="139" t="s">
        <v>405</v>
      </c>
      <c r="J1317" s="361" t="s">
        <v>406</v>
      </c>
      <c r="K1317" s="67" t="s">
        <v>404</v>
      </c>
      <c r="L1317" s="154" t="s">
        <v>1818</v>
      </c>
    </row>
    <row r="1318" spans="1:12" ht="12" x14ac:dyDescent="0.2">
      <c r="A1318" s="70" t="s">
        <v>1228</v>
      </c>
      <c r="B1318" s="39" t="s">
        <v>413</v>
      </c>
      <c r="C1318" s="168">
        <v>126.7</v>
      </c>
      <c r="D1318" s="326"/>
      <c r="E1318" s="395">
        <v>126.7</v>
      </c>
      <c r="F1318" s="137"/>
      <c r="G1318" s="17" t="s">
        <v>1912</v>
      </c>
      <c r="H1318" s="15"/>
      <c r="I1318" s="366">
        <f>C1318</f>
        <v>126.7</v>
      </c>
      <c r="J1318" s="137"/>
      <c r="K1318" s="168">
        <f t="shared" ref="K1318:K1324" si="110">C1318</f>
        <v>126.7</v>
      </c>
      <c r="L1318" s="155" t="s">
        <v>1809</v>
      </c>
    </row>
    <row r="1319" spans="1:12" ht="12" x14ac:dyDescent="0.2">
      <c r="A1319" s="70" t="s">
        <v>1228</v>
      </c>
      <c r="B1319" s="39" t="s">
        <v>1632</v>
      </c>
      <c r="C1319" s="15">
        <v>59.232679738562098</v>
      </c>
      <c r="D1319" s="326"/>
      <c r="E1319" s="15">
        <v>59.232679738562098</v>
      </c>
      <c r="F1319" s="137"/>
      <c r="G1319" s="17" t="s">
        <v>1912</v>
      </c>
      <c r="H1319" s="15"/>
      <c r="I1319" s="366">
        <f t="shared" ref="I1319:I1350" si="111">C1319</f>
        <v>59.232679738562098</v>
      </c>
      <c r="J1319" s="137"/>
      <c r="K1319" s="15">
        <f t="shared" si="110"/>
        <v>59.232679738562098</v>
      </c>
      <c r="L1319" s="155" t="s">
        <v>1793</v>
      </c>
    </row>
    <row r="1320" spans="1:12" ht="12" x14ac:dyDescent="0.2">
      <c r="A1320" s="70" t="s">
        <v>1228</v>
      </c>
      <c r="B1320" s="39" t="s">
        <v>1633</v>
      </c>
      <c r="C1320" s="15">
        <v>11.663071895424837</v>
      </c>
      <c r="D1320" s="402"/>
      <c r="E1320" s="15">
        <v>11.663071895424837</v>
      </c>
      <c r="F1320" s="137"/>
      <c r="G1320" s="17" t="s">
        <v>1912</v>
      </c>
      <c r="H1320" s="15"/>
      <c r="I1320" s="366">
        <f t="shared" si="111"/>
        <v>11.663071895424837</v>
      </c>
      <c r="J1320" s="137"/>
      <c r="K1320" s="15">
        <f t="shared" si="110"/>
        <v>11.663071895424837</v>
      </c>
      <c r="L1320" s="155" t="s">
        <v>1794</v>
      </c>
    </row>
    <row r="1321" spans="1:12" ht="12" x14ac:dyDescent="0.2">
      <c r="A1321" s="70" t="s">
        <v>1228</v>
      </c>
      <c r="B1321" s="39" t="s">
        <v>1633</v>
      </c>
      <c r="C1321" s="17">
        <v>11.532026143790851</v>
      </c>
      <c r="D1321" s="399"/>
      <c r="E1321" s="17">
        <v>11.532026143790851</v>
      </c>
      <c r="F1321" s="137"/>
      <c r="G1321" s="17" t="s">
        <v>1912</v>
      </c>
      <c r="H1321" s="15"/>
      <c r="I1321" s="366">
        <f t="shared" si="111"/>
        <v>11.532026143790851</v>
      </c>
      <c r="J1321" s="137"/>
      <c r="K1321" s="17">
        <f t="shared" si="110"/>
        <v>11.532026143790851</v>
      </c>
      <c r="L1321" s="155" t="s">
        <v>1794</v>
      </c>
    </row>
    <row r="1322" spans="1:12" ht="12" x14ac:dyDescent="0.2">
      <c r="A1322" s="70" t="s">
        <v>1228</v>
      </c>
      <c r="B1322" s="39" t="s">
        <v>1632</v>
      </c>
      <c r="C1322" s="17">
        <v>58.577450980392157</v>
      </c>
      <c r="D1322" s="400"/>
      <c r="E1322" s="17">
        <v>58.577450980392157</v>
      </c>
      <c r="F1322" s="137"/>
      <c r="G1322" s="17" t="s">
        <v>1912</v>
      </c>
      <c r="H1322" s="15"/>
      <c r="I1322" s="366">
        <f t="shared" si="111"/>
        <v>58.577450980392157</v>
      </c>
      <c r="J1322" s="137"/>
      <c r="K1322" s="17">
        <f t="shared" si="110"/>
        <v>58.577450980392157</v>
      </c>
      <c r="L1322" s="155" t="s">
        <v>1793</v>
      </c>
    </row>
    <row r="1323" spans="1:12" ht="12" x14ac:dyDescent="0.2">
      <c r="A1323" s="70" t="s">
        <v>1228</v>
      </c>
      <c r="B1323" s="39" t="s">
        <v>1632</v>
      </c>
      <c r="C1323" s="17">
        <v>59.101633986928107</v>
      </c>
      <c r="D1323" s="400"/>
      <c r="E1323" s="17">
        <v>59.101633986928107</v>
      </c>
      <c r="F1323" s="137"/>
      <c r="G1323" s="17" t="s">
        <v>1912</v>
      </c>
      <c r="H1323" s="15"/>
      <c r="I1323" s="366">
        <f t="shared" si="111"/>
        <v>59.101633986928107</v>
      </c>
      <c r="J1323" s="137"/>
      <c r="K1323" s="17">
        <f t="shared" si="110"/>
        <v>59.101633986928107</v>
      </c>
      <c r="L1323" s="155" t="s">
        <v>1793</v>
      </c>
    </row>
    <row r="1324" spans="1:12" ht="12" x14ac:dyDescent="0.2">
      <c r="A1324" s="70" t="s">
        <v>1228</v>
      </c>
      <c r="B1324" s="39" t="s">
        <v>1636</v>
      </c>
      <c r="C1324" s="17">
        <v>11.663071895424837</v>
      </c>
      <c r="D1324" s="400"/>
      <c r="E1324" s="17">
        <v>11.663071895424837</v>
      </c>
      <c r="F1324" s="137"/>
      <c r="G1324" s="17" t="s">
        <v>1912</v>
      </c>
      <c r="H1324" s="15"/>
      <c r="I1324" s="366">
        <f t="shared" si="111"/>
        <v>11.663071895424837</v>
      </c>
      <c r="J1324" s="137"/>
      <c r="K1324" s="17">
        <f t="shared" si="110"/>
        <v>11.663071895424837</v>
      </c>
      <c r="L1324" s="155" t="s">
        <v>1793</v>
      </c>
    </row>
    <row r="1325" spans="1:12" ht="12" x14ac:dyDescent="0.2">
      <c r="A1325" s="70" t="s">
        <v>1228</v>
      </c>
      <c r="B1325" s="39" t="s">
        <v>1633</v>
      </c>
      <c r="C1325" s="17">
        <v>11.663071895424837</v>
      </c>
      <c r="D1325" s="399"/>
      <c r="E1325" s="17">
        <v>11.663071895424837</v>
      </c>
      <c r="F1325" s="137"/>
      <c r="G1325" s="17" t="s">
        <v>1912</v>
      </c>
      <c r="H1325" s="15"/>
      <c r="I1325" s="366">
        <f t="shared" si="111"/>
        <v>11.663071895424837</v>
      </c>
      <c r="J1325" s="137"/>
      <c r="K1325" s="17">
        <f t="shared" ref="K1325:K1331" si="112">C1325</f>
        <v>11.663071895424837</v>
      </c>
      <c r="L1325" s="155" t="s">
        <v>1794</v>
      </c>
    </row>
    <row r="1326" spans="1:12" ht="12" x14ac:dyDescent="0.2">
      <c r="A1326" s="70" t="s">
        <v>1228</v>
      </c>
      <c r="B1326" s="39" t="s">
        <v>1629</v>
      </c>
      <c r="C1326" s="17">
        <v>3.8003267973856207</v>
      </c>
      <c r="D1326" s="137"/>
      <c r="F1326" s="17">
        <v>3.8003267973856207</v>
      </c>
      <c r="G1326" s="17" t="s">
        <v>1912</v>
      </c>
      <c r="H1326" s="15"/>
      <c r="I1326" s="366">
        <f t="shared" si="111"/>
        <v>3.8003267973856207</v>
      </c>
      <c r="J1326" s="137"/>
      <c r="K1326" s="17">
        <f t="shared" si="112"/>
        <v>3.8003267973856207</v>
      </c>
      <c r="L1326" s="155" t="s">
        <v>1794</v>
      </c>
    </row>
    <row r="1327" spans="1:12" ht="12" x14ac:dyDescent="0.2">
      <c r="A1327" s="70" t="s">
        <v>1228</v>
      </c>
      <c r="B1327" s="39" t="s">
        <v>1633</v>
      </c>
      <c r="C1327" s="17">
        <v>5.3728758169934636</v>
      </c>
      <c r="D1327" s="399"/>
      <c r="E1327" s="17">
        <v>5.3728758169934636</v>
      </c>
      <c r="F1327" s="137"/>
      <c r="G1327" s="17" t="s">
        <v>1912</v>
      </c>
      <c r="H1327" s="15"/>
      <c r="I1327" s="366">
        <f t="shared" si="111"/>
        <v>5.3728758169934636</v>
      </c>
      <c r="J1327" s="137"/>
      <c r="K1327" s="17">
        <f t="shared" si="112"/>
        <v>5.3728758169934636</v>
      </c>
      <c r="L1327" s="155" t="s">
        <v>1794</v>
      </c>
    </row>
    <row r="1328" spans="1:12" ht="12" x14ac:dyDescent="0.2">
      <c r="A1328" s="70" t="s">
        <v>1228</v>
      </c>
      <c r="B1328" s="39" t="s">
        <v>1666</v>
      </c>
      <c r="C1328" s="17">
        <v>19.656862745098039</v>
      </c>
      <c r="D1328" s="399">
        <f>(C1328)</f>
        <v>19.656862745098039</v>
      </c>
      <c r="E1328" s="17"/>
      <c r="F1328" s="137"/>
      <c r="G1328" s="17" t="s">
        <v>1912</v>
      </c>
      <c r="H1328" s="15"/>
      <c r="I1328" s="366">
        <f t="shared" si="111"/>
        <v>19.656862745098039</v>
      </c>
      <c r="J1328" s="137"/>
      <c r="K1328" s="17">
        <f t="shared" si="112"/>
        <v>19.656862745098039</v>
      </c>
      <c r="L1328" s="155" t="s">
        <v>1793</v>
      </c>
    </row>
    <row r="1329" spans="1:12" ht="12" x14ac:dyDescent="0.2">
      <c r="A1329" s="70" t="s">
        <v>1228</v>
      </c>
      <c r="B1329" s="39" t="s">
        <v>1342</v>
      </c>
      <c r="C1329" s="17">
        <v>19.787908496732026</v>
      </c>
      <c r="D1329" s="399">
        <f>(C1329)</f>
        <v>19.787908496732026</v>
      </c>
      <c r="E1329" s="17"/>
      <c r="F1329" s="137"/>
      <c r="G1329" s="17" t="s">
        <v>1912</v>
      </c>
      <c r="H1329" s="15"/>
      <c r="I1329" s="366">
        <f t="shared" si="111"/>
        <v>19.787908496732026</v>
      </c>
      <c r="J1329" s="137"/>
      <c r="K1329" s="17">
        <f t="shared" si="112"/>
        <v>19.787908496732026</v>
      </c>
      <c r="L1329" s="155" t="s">
        <v>1793</v>
      </c>
    </row>
    <row r="1330" spans="1:12" ht="12" x14ac:dyDescent="0.2">
      <c r="A1330" s="70" t="s">
        <v>1228</v>
      </c>
      <c r="B1330" s="39" t="s">
        <v>1667</v>
      </c>
      <c r="C1330" s="17">
        <v>19.263725490196077</v>
      </c>
      <c r="D1330" s="399">
        <f>(C1330)</f>
        <v>19.263725490196077</v>
      </c>
      <c r="E1330" s="17"/>
      <c r="F1330" s="137"/>
      <c r="G1330" s="17" t="s">
        <v>1912</v>
      </c>
      <c r="H1330" s="15"/>
      <c r="I1330" s="366">
        <f t="shared" si="111"/>
        <v>19.263725490196077</v>
      </c>
      <c r="J1330" s="137"/>
      <c r="K1330" s="17">
        <f t="shared" si="112"/>
        <v>19.263725490196077</v>
      </c>
      <c r="L1330" s="155" t="s">
        <v>1793</v>
      </c>
    </row>
    <row r="1331" spans="1:12" ht="12" x14ac:dyDescent="0.2">
      <c r="A1331" s="70" t="s">
        <v>1228</v>
      </c>
      <c r="B1331" s="39" t="s">
        <v>1633</v>
      </c>
      <c r="C1331" s="17">
        <v>5.1107843137254898</v>
      </c>
      <c r="D1331" s="399"/>
      <c r="E1331" s="17">
        <v>5.1107843137254898</v>
      </c>
      <c r="F1331" s="137"/>
      <c r="G1331" s="17" t="s">
        <v>1912</v>
      </c>
      <c r="H1331" s="15"/>
      <c r="I1331" s="366">
        <f t="shared" si="111"/>
        <v>5.1107843137254898</v>
      </c>
      <c r="J1331" s="137"/>
      <c r="K1331" s="17">
        <f t="shared" si="112"/>
        <v>5.1107843137254898</v>
      </c>
      <c r="L1331" s="155" t="s">
        <v>1794</v>
      </c>
    </row>
    <row r="1332" spans="1:12" s="282" customFormat="1" ht="12" x14ac:dyDescent="0.2">
      <c r="A1332" s="70" t="s">
        <v>1228</v>
      </c>
      <c r="B1332" s="39" t="s">
        <v>1646</v>
      </c>
      <c r="C1332" s="17">
        <v>3.4071895424836605</v>
      </c>
      <c r="D1332" s="400"/>
      <c r="E1332" s="17">
        <v>3.4071895424836605</v>
      </c>
      <c r="F1332" s="1"/>
      <c r="G1332" s="17" t="s">
        <v>1912</v>
      </c>
      <c r="H1332" s="15"/>
      <c r="I1332" s="366">
        <f t="shared" si="111"/>
        <v>3.4071895424836605</v>
      </c>
      <c r="J1332" s="1"/>
      <c r="K1332" s="144"/>
      <c r="L1332" s="155" t="s">
        <v>1793</v>
      </c>
    </row>
    <row r="1333" spans="1:12" ht="12" x14ac:dyDescent="0.2">
      <c r="A1333" s="70" t="s">
        <v>1228</v>
      </c>
      <c r="B1333" s="39" t="s">
        <v>1633</v>
      </c>
      <c r="C1333" s="17">
        <v>4.4555555555555557</v>
      </c>
      <c r="D1333" s="399"/>
      <c r="E1333" s="17">
        <v>4.4555555555555557</v>
      </c>
      <c r="F1333" s="137"/>
      <c r="G1333" s="17" t="s">
        <v>1912</v>
      </c>
      <c r="H1333" s="15"/>
      <c r="I1333" s="366">
        <f t="shared" si="111"/>
        <v>4.4555555555555557</v>
      </c>
      <c r="J1333" s="137"/>
      <c r="K1333" s="17">
        <f t="shared" ref="K1333:K1339" si="113">C1333</f>
        <v>4.4555555555555557</v>
      </c>
      <c r="L1333" s="155" t="s">
        <v>1794</v>
      </c>
    </row>
    <row r="1334" spans="1:12" ht="12" x14ac:dyDescent="0.2">
      <c r="A1334" s="70" t="s">
        <v>1228</v>
      </c>
      <c r="B1334" s="39" t="s">
        <v>130</v>
      </c>
      <c r="C1334" s="17">
        <v>13.366666666666665</v>
      </c>
      <c r="D1334" s="399">
        <f>(C1334)</f>
        <v>13.366666666666665</v>
      </c>
      <c r="E1334" s="17"/>
      <c r="F1334" s="137"/>
      <c r="G1334" s="17" t="s">
        <v>1912</v>
      </c>
      <c r="H1334" s="15"/>
      <c r="I1334" s="366">
        <f t="shared" si="111"/>
        <v>13.366666666666665</v>
      </c>
      <c r="J1334" s="137"/>
      <c r="K1334" s="17">
        <f t="shared" si="113"/>
        <v>13.366666666666665</v>
      </c>
      <c r="L1334" s="155" t="s">
        <v>1793</v>
      </c>
    </row>
    <row r="1335" spans="1:12" ht="12" x14ac:dyDescent="0.2">
      <c r="A1335" s="70" t="s">
        <v>1228</v>
      </c>
      <c r="B1335" s="39" t="s">
        <v>1633</v>
      </c>
      <c r="C1335" s="17">
        <v>4.7176470588235295</v>
      </c>
      <c r="D1335" s="399"/>
      <c r="E1335" s="17">
        <v>4.7176470588235295</v>
      </c>
      <c r="G1335" s="17" t="s">
        <v>1912</v>
      </c>
      <c r="H1335" s="15"/>
      <c r="I1335" s="366">
        <f t="shared" si="111"/>
        <v>4.7176470588235295</v>
      </c>
      <c r="J1335" s="137"/>
      <c r="K1335" s="17">
        <f t="shared" si="113"/>
        <v>4.7176470588235295</v>
      </c>
      <c r="L1335" s="155" t="s">
        <v>1794</v>
      </c>
    </row>
    <row r="1336" spans="1:12" ht="12" x14ac:dyDescent="0.2">
      <c r="A1336" s="70" t="s">
        <v>1228</v>
      </c>
      <c r="B1336" s="39" t="s">
        <v>131</v>
      </c>
      <c r="C1336" s="17">
        <v>16.380718954248366</v>
      </c>
      <c r="D1336" s="399">
        <f>(C1336)</f>
        <v>16.380718954248366</v>
      </c>
      <c r="E1336" s="17"/>
      <c r="F1336" s="137"/>
      <c r="G1336" s="17" t="s">
        <v>1912</v>
      </c>
      <c r="H1336" s="15"/>
      <c r="I1336" s="366">
        <f t="shared" si="111"/>
        <v>16.380718954248366</v>
      </c>
      <c r="J1336" s="137"/>
      <c r="K1336" s="17">
        <f t="shared" si="113"/>
        <v>16.380718954248366</v>
      </c>
      <c r="L1336" s="155" t="s">
        <v>1793</v>
      </c>
    </row>
    <row r="1337" spans="1:12" ht="12" x14ac:dyDescent="0.2">
      <c r="A1337" s="70" t="s">
        <v>1228</v>
      </c>
      <c r="B1337" s="39" t="s">
        <v>1633</v>
      </c>
      <c r="C1337" s="17">
        <v>4.7176470588235295</v>
      </c>
      <c r="D1337" s="399"/>
      <c r="E1337" s="17">
        <v>4.7176470588235295</v>
      </c>
      <c r="G1337" s="17" t="s">
        <v>1912</v>
      </c>
      <c r="H1337" s="15"/>
      <c r="I1337" s="366">
        <f t="shared" si="111"/>
        <v>4.7176470588235295</v>
      </c>
      <c r="J1337" s="137"/>
      <c r="K1337" s="17">
        <f t="shared" si="113"/>
        <v>4.7176470588235295</v>
      </c>
      <c r="L1337" s="155" t="s">
        <v>1794</v>
      </c>
    </row>
    <row r="1338" spans="1:12" ht="12" x14ac:dyDescent="0.2">
      <c r="A1338" s="70" t="s">
        <v>1228</v>
      </c>
      <c r="B1338" s="39" t="s">
        <v>132</v>
      </c>
      <c r="C1338" s="17">
        <v>16.118627450980394</v>
      </c>
      <c r="D1338" s="399">
        <f>(C1338)</f>
        <v>16.118627450980394</v>
      </c>
      <c r="E1338" s="17"/>
      <c r="F1338" s="137"/>
      <c r="G1338" s="17" t="s">
        <v>1912</v>
      </c>
      <c r="H1338" s="15"/>
      <c r="I1338" s="366">
        <f t="shared" si="111"/>
        <v>16.118627450980394</v>
      </c>
      <c r="J1338" s="137"/>
      <c r="K1338" s="17">
        <f t="shared" si="113"/>
        <v>16.118627450980394</v>
      </c>
      <c r="L1338" s="155" t="s">
        <v>1793</v>
      </c>
    </row>
    <row r="1339" spans="1:12" ht="12" x14ac:dyDescent="0.2">
      <c r="A1339" s="70" t="s">
        <v>1228</v>
      </c>
      <c r="B1339" s="39" t="s">
        <v>1634</v>
      </c>
      <c r="C1339" s="17">
        <v>13.366666666666665</v>
      </c>
      <c r="D1339" s="399">
        <f>(C1339)</f>
        <v>13.366666666666665</v>
      </c>
      <c r="E1339" s="17"/>
      <c r="F1339" s="137"/>
      <c r="G1339" s="17" t="s">
        <v>1912</v>
      </c>
      <c r="H1339" s="15"/>
      <c r="I1339" s="366">
        <f t="shared" si="111"/>
        <v>13.366666666666665</v>
      </c>
      <c r="J1339" s="137"/>
      <c r="K1339" s="17">
        <f t="shared" si="113"/>
        <v>13.366666666666665</v>
      </c>
      <c r="L1339" s="155" t="s">
        <v>1794</v>
      </c>
    </row>
    <row r="1340" spans="1:12" ht="12" x14ac:dyDescent="0.2">
      <c r="A1340" s="70" t="s">
        <v>1228</v>
      </c>
      <c r="B1340" s="39" t="s">
        <v>133</v>
      </c>
      <c r="C1340" s="17">
        <v>5.503921568627451</v>
      </c>
      <c r="D1340" s="137"/>
      <c r="E1340" s="17">
        <v>5.503921568627451</v>
      </c>
      <c r="F1340" s="411"/>
      <c r="G1340" s="17" t="s">
        <v>1912</v>
      </c>
      <c r="H1340" s="15"/>
      <c r="I1340" s="366">
        <f t="shared" si="111"/>
        <v>5.503921568627451</v>
      </c>
      <c r="J1340" s="137"/>
      <c r="K1340" s="144"/>
      <c r="L1340" s="155" t="s">
        <v>1793</v>
      </c>
    </row>
    <row r="1341" spans="1:12" ht="12" x14ac:dyDescent="0.2">
      <c r="A1341" s="70" t="s">
        <v>1228</v>
      </c>
      <c r="B1341" s="39" t="s">
        <v>134</v>
      </c>
      <c r="C1341" s="17">
        <v>10.61470588235294</v>
      </c>
      <c r="D1341" s="137"/>
      <c r="E1341" s="17">
        <v>10.61470588235294</v>
      </c>
      <c r="F1341" s="399"/>
      <c r="G1341" s="17" t="s">
        <v>1912</v>
      </c>
      <c r="H1341" s="15"/>
      <c r="I1341" s="366">
        <f t="shared" si="111"/>
        <v>10.61470588235294</v>
      </c>
      <c r="J1341" s="137"/>
      <c r="K1341" s="17">
        <f>C1341</f>
        <v>10.61470588235294</v>
      </c>
      <c r="L1341" s="155" t="s">
        <v>1793</v>
      </c>
    </row>
    <row r="1342" spans="1:12" ht="12" x14ac:dyDescent="0.2">
      <c r="A1342" s="70" t="s">
        <v>1228</v>
      </c>
      <c r="B1342" s="39" t="s">
        <v>331</v>
      </c>
      <c r="C1342" s="17">
        <v>10.483660130718954</v>
      </c>
      <c r="D1342" s="137"/>
      <c r="E1342" s="17">
        <v>10.483660130718954</v>
      </c>
      <c r="F1342" s="399"/>
      <c r="G1342" s="17" t="s">
        <v>1912</v>
      </c>
      <c r="H1342" s="15"/>
      <c r="I1342" s="366">
        <f t="shared" si="111"/>
        <v>10.483660130718954</v>
      </c>
      <c r="J1342" s="137"/>
      <c r="K1342" s="17">
        <f>C1342</f>
        <v>10.483660130718954</v>
      </c>
      <c r="L1342" s="155" t="s">
        <v>1793</v>
      </c>
    </row>
    <row r="1343" spans="1:12" ht="12" x14ac:dyDescent="0.2">
      <c r="A1343" s="70" t="s">
        <v>1228</v>
      </c>
      <c r="B1343" s="39" t="s">
        <v>1182</v>
      </c>
      <c r="C1343" s="17">
        <v>13.366666666666665</v>
      </c>
      <c r="D1343" s="137"/>
      <c r="E1343" s="17">
        <v>13.366666666666665</v>
      </c>
      <c r="F1343" s="400"/>
      <c r="G1343" s="17" t="s">
        <v>1912</v>
      </c>
      <c r="H1343" s="15"/>
      <c r="I1343" s="366">
        <f t="shared" si="111"/>
        <v>13.366666666666665</v>
      </c>
      <c r="J1343" s="137"/>
      <c r="K1343" s="144"/>
      <c r="L1343" s="155" t="s">
        <v>1793</v>
      </c>
    </row>
    <row r="1344" spans="1:12" ht="12" x14ac:dyDescent="0.2">
      <c r="A1344" s="70" t="s">
        <v>1228</v>
      </c>
      <c r="B1344" s="68" t="s">
        <v>1726</v>
      </c>
      <c r="C1344" s="17">
        <v>9.1</v>
      </c>
      <c r="D1344" s="137"/>
      <c r="E1344" s="17">
        <v>9.1</v>
      </c>
      <c r="F1344" s="400"/>
      <c r="G1344" s="17" t="s">
        <v>1912</v>
      </c>
      <c r="H1344" s="15"/>
      <c r="I1344" s="366">
        <f t="shared" si="111"/>
        <v>9.1</v>
      </c>
      <c r="J1344" s="137"/>
      <c r="K1344" s="144"/>
      <c r="L1344" s="155" t="s">
        <v>1793</v>
      </c>
    </row>
    <row r="1345" spans="1:12" ht="12" x14ac:dyDescent="0.2">
      <c r="A1345" s="70" t="s">
        <v>1228</v>
      </c>
      <c r="B1345" s="39" t="s">
        <v>1181</v>
      </c>
      <c r="C1345" s="17">
        <v>11.400980392156862</v>
      </c>
      <c r="D1345" s="137"/>
      <c r="E1345" s="17">
        <v>11.400980392156862</v>
      </c>
      <c r="F1345" s="400"/>
      <c r="G1345" s="17" t="s">
        <v>1912</v>
      </c>
      <c r="H1345" s="15"/>
      <c r="I1345" s="366">
        <f t="shared" si="111"/>
        <v>11.400980392156862</v>
      </c>
      <c r="J1345" s="137"/>
      <c r="K1345" s="17">
        <f>C1345</f>
        <v>11.400980392156862</v>
      </c>
      <c r="L1345" s="155" t="s">
        <v>1793</v>
      </c>
    </row>
    <row r="1346" spans="1:12" ht="12" x14ac:dyDescent="0.2">
      <c r="A1346" s="70" t="s">
        <v>1228</v>
      </c>
      <c r="B1346" s="39" t="s">
        <v>136</v>
      </c>
      <c r="C1346" s="17">
        <v>2.096732026143791</v>
      </c>
      <c r="D1346" s="137"/>
      <c r="E1346" s="17">
        <v>2.096732026143791</v>
      </c>
      <c r="F1346" s="399"/>
      <c r="G1346" s="17" t="s">
        <v>1912</v>
      </c>
      <c r="H1346" s="15"/>
      <c r="I1346" s="366">
        <f t="shared" si="111"/>
        <v>2.096732026143791</v>
      </c>
      <c r="J1346" s="137"/>
      <c r="K1346" s="144"/>
      <c r="L1346" s="155" t="s">
        <v>1793</v>
      </c>
    </row>
    <row r="1347" spans="1:12" ht="12" x14ac:dyDescent="0.2">
      <c r="A1347" s="70" t="s">
        <v>1228</v>
      </c>
      <c r="B1347" s="39" t="s">
        <v>1184</v>
      </c>
      <c r="C1347" s="17">
        <v>2.4898692810457517</v>
      </c>
      <c r="D1347" s="137"/>
      <c r="E1347" s="17">
        <v>2.4898692810457517</v>
      </c>
      <c r="F1347" s="399"/>
      <c r="G1347" s="17" t="s">
        <v>1912</v>
      </c>
      <c r="H1347" s="15"/>
      <c r="I1347" s="366">
        <f t="shared" si="111"/>
        <v>2.4898692810457517</v>
      </c>
      <c r="J1347" s="137"/>
      <c r="K1347" s="17">
        <f>C1347</f>
        <v>2.4898692810457517</v>
      </c>
      <c r="L1347" s="155" t="s">
        <v>1794</v>
      </c>
    </row>
    <row r="1348" spans="1:12" ht="12" x14ac:dyDescent="0.2">
      <c r="A1348" s="70" t="s">
        <v>1228</v>
      </c>
      <c r="B1348" s="39" t="s">
        <v>1186</v>
      </c>
      <c r="C1348" s="17">
        <v>2.4898692810457517</v>
      </c>
      <c r="D1348" s="137"/>
      <c r="E1348" s="17">
        <v>2.4898692810457517</v>
      </c>
      <c r="F1348" s="399"/>
      <c r="G1348" s="17" t="s">
        <v>1912</v>
      </c>
      <c r="H1348" s="15"/>
      <c r="I1348" s="366">
        <f t="shared" si="111"/>
        <v>2.4898692810457517</v>
      </c>
      <c r="J1348" s="137"/>
      <c r="K1348" s="17">
        <f>C1348</f>
        <v>2.4898692810457517</v>
      </c>
      <c r="L1348" s="155" t="s">
        <v>1794</v>
      </c>
    </row>
    <row r="1349" spans="1:12" ht="12" x14ac:dyDescent="0.2">
      <c r="A1349" s="70" t="s">
        <v>1228</v>
      </c>
      <c r="B1349" s="39" t="s">
        <v>1629</v>
      </c>
      <c r="C1349" s="17">
        <v>2.6209150326797386</v>
      </c>
      <c r="D1349" s="407"/>
      <c r="E1349" s="17"/>
      <c r="F1349" s="399">
        <f>(C1349)</f>
        <v>2.6209150326797386</v>
      </c>
      <c r="G1349" s="17" t="s">
        <v>1912</v>
      </c>
      <c r="H1349" s="15"/>
      <c r="I1349" s="366">
        <f t="shared" si="111"/>
        <v>2.6209150326797386</v>
      </c>
      <c r="J1349" s="137"/>
      <c r="K1349" s="17">
        <f>C1349</f>
        <v>2.6209150326797386</v>
      </c>
      <c r="L1349" s="155" t="s">
        <v>1794</v>
      </c>
    </row>
    <row r="1350" spans="1:12" ht="12" x14ac:dyDescent="0.2">
      <c r="A1350" s="70" t="s">
        <v>1228</v>
      </c>
      <c r="B1350" s="39" t="s">
        <v>1629</v>
      </c>
      <c r="C1350" s="17">
        <v>2.6209150326797386</v>
      </c>
      <c r="D1350" s="407"/>
      <c r="E1350" s="17"/>
      <c r="F1350" s="399">
        <f>(C1350)</f>
        <v>2.6209150326797386</v>
      </c>
      <c r="G1350" s="17" t="s">
        <v>1912</v>
      </c>
      <c r="H1350" s="15"/>
      <c r="I1350" s="366">
        <f t="shared" si="111"/>
        <v>2.6209150326797386</v>
      </c>
      <c r="J1350" s="137"/>
      <c r="K1350" s="17">
        <f>C1350</f>
        <v>2.6209150326797386</v>
      </c>
      <c r="L1350" s="155" t="s">
        <v>1794</v>
      </c>
    </row>
    <row r="1351" spans="1:12" ht="12" x14ac:dyDescent="0.2">
      <c r="A1351" s="71" t="s">
        <v>140</v>
      </c>
      <c r="B1351" s="72"/>
      <c r="C1351" s="73">
        <f>SUM(C1318:C1350)</f>
        <v>572.44444444444434</v>
      </c>
      <c r="D1351" s="401">
        <f>SUM(D1318:D1350)</f>
        <v>117.94117647058823</v>
      </c>
      <c r="E1351" s="401">
        <f>SUM(E1318:E1350)</f>
        <v>445.46111111111111</v>
      </c>
      <c r="F1351" s="401">
        <f>SUM(F1318:F1350)</f>
        <v>9.042156862745097</v>
      </c>
      <c r="G1351" s="73"/>
      <c r="H1351" s="365">
        <f>SUM(H1318:H1350)</f>
        <v>0</v>
      </c>
      <c r="I1351" s="365">
        <f>SUM(I1318:I1350)</f>
        <v>572.44444444444434</v>
      </c>
      <c r="J1351" s="365">
        <f>SUM(J1318:J1350)</f>
        <v>0</v>
      </c>
      <c r="K1351" s="73">
        <f>SUM(K1318:K1350)</f>
        <v>538.96993464052287</v>
      </c>
      <c r="L1351" s="157"/>
    </row>
    <row r="1352" spans="1:12" ht="12" x14ac:dyDescent="0.2">
      <c r="A1352" s="158" t="s">
        <v>1620</v>
      </c>
      <c r="B1352" s="8" t="s">
        <v>1621</v>
      </c>
      <c r="C1352" s="8" t="s">
        <v>1622</v>
      </c>
      <c r="D1352" s="9" t="s">
        <v>655</v>
      </c>
      <c r="E1352" s="9" t="s">
        <v>1615</v>
      </c>
      <c r="F1352" s="9" t="s">
        <v>1374</v>
      </c>
      <c r="G1352" s="9"/>
      <c r="H1352" s="383" t="s">
        <v>1913</v>
      </c>
      <c r="I1352" s="139" t="s">
        <v>405</v>
      </c>
      <c r="J1352" s="361" t="s">
        <v>406</v>
      </c>
      <c r="K1352" s="67" t="s">
        <v>404</v>
      </c>
      <c r="L1352" s="154" t="s">
        <v>1818</v>
      </c>
    </row>
    <row r="1353" spans="1:12" ht="12" x14ac:dyDescent="0.2">
      <c r="A1353" s="70" t="s">
        <v>1210</v>
      </c>
      <c r="B1353" s="39" t="s">
        <v>413</v>
      </c>
      <c r="C1353" s="168">
        <v>68.94</v>
      </c>
      <c r="D1353" s="137"/>
      <c r="E1353" s="137"/>
      <c r="F1353" s="395">
        <v>68.94</v>
      </c>
      <c r="G1353" s="17" t="s">
        <v>1912</v>
      </c>
      <c r="H1353" s="2"/>
      <c r="I1353" s="356"/>
      <c r="J1353" s="15">
        <f t="shared" ref="J1353:J1385" si="114">C1353</f>
        <v>68.94</v>
      </c>
      <c r="K1353" s="168"/>
      <c r="L1353" s="155" t="s">
        <v>1820</v>
      </c>
    </row>
    <row r="1354" spans="1:12" ht="12" x14ac:dyDescent="0.2">
      <c r="A1354" s="70" t="s">
        <v>1210</v>
      </c>
      <c r="B1354" s="39" t="s">
        <v>1364</v>
      </c>
      <c r="C1354" s="17">
        <v>23.26</v>
      </c>
      <c r="D1354" s="137"/>
      <c r="E1354" s="137"/>
      <c r="F1354" s="17">
        <v>23.26</v>
      </c>
      <c r="G1354" s="17" t="s">
        <v>1912</v>
      </c>
      <c r="H1354" s="2"/>
      <c r="I1354" s="356"/>
      <c r="J1354" s="15">
        <f t="shared" si="114"/>
        <v>23.26</v>
      </c>
      <c r="K1354" s="144"/>
      <c r="L1354" s="155" t="s">
        <v>1786</v>
      </c>
    </row>
    <row r="1355" spans="1:12" ht="12" x14ac:dyDescent="0.2">
      <c r="A1355" s="70" t="s">
        <v>1210</v>
      </c>
      <c r="B1355" s="68" t="s">
        <v>1633</v>
      </c>
      <c r="C1355" s="17">
        <v>9.0399999999999991</v>
      </c>
      <c r="D1355" s="137"/>
      <c r="E1355" s="17"/>
      <c r="F1355" s="17">
        <v>9.0399999999999991</v>
      </c>
      <c r="G1355" s="17" t="s">
        <v>1912</v>
      </c>
      <c r="H1355" s="2"/>
      <c r="I1355" s="356"/>
      <c r="J1355" s="15">
        <f t="shared" si="114"/>
        <v>9.0399999999999991</v>
      </c>
      <c r="K1355" s="17"/>
      <c r="L1355" s="155" t="s">
        <v>1794</v>
      </c>
    </row>
    <row r="1356" spans="1:12" ht="12" x14ac:dyDescent="0.2">
      <c r="A1356" s="70" t="s">
        <v>1210</v>
      </c>
      <c r="B1356" s="68" t="s">
        <v>1633</v>
      </c>
      <c r="C1356" s="17">
        <v>8.57</v>
      </c>
      <c r="D1356" s="137"/>
      <c r="E1356" s="17"/>
      <c r="F1356" s="17">
        <v>8.57</v>
      </c>
      <c r="G1356" s="17" t="s">
        <v>1912</v>
      </c>
      <c r="H1356" s="2"/>
      <c r="I1356" s="356"/>
      <c r="J1356" s="15">
        <f t="shared" si="114"/>
        <v>8.57</v>
      </c>
      <c r="K1356" s="17"/>
      <c r="L1356" s="155" t="s">
        <v>1794</v>
      </c>
    </row>
    <row r="1357" spans="1:12" ht="12" x14ac:dyDescent="0.2">
      <c r="A1357" s="70" t="s">
        <v>1210</v>
      </c>
      <c r="B1357" s="68" t="s">
        <v>1736</v>
      </c>
      <c r="C1357" s="17">
        <v>35.61</v>
      </c>
      <c r="D1357" s="137"/>
      <c r="E1357" s="137"/>
      <c r="F1357" s="17">
        <v>35.61</v>
      </c>
      <c r="G1357" s="17" t="s">
        <v>1912</v>
      </c>
      <c r="H1357" s="2"/>
      <c r="I1357" s="356"/>
      <c r="J1357" s="15">
        <f t="shared" si="114"/>
        <v>35.61</v>
      </c>
      <c r="K1357" s="144"/>
      <c r="L1357" s="155" t="s">
        <v>1786</v>
      </c>
    </row>
    <row r="1358" spans="1:12" ht="12" x14ac:dyDescent="0.2">
      <c r="A1358" s="70" t="s">
        <v>1210</v>
      </c>
      <c r="B1358" s="68" t="s">
        <v>1737</v>
      </c>
      <c r="C1358" s="17">
        <v>7.86</v>
      </c>
      <c r="D1358" s="137"/>
      <c r="E1358" s="137"/>
      <c r="F1358" s="17">
        <v>7.86</v>
      </c>
      <c r="G1358" s="17" t="s">
        <v>1912</v>
      </c>
      <c r="H1358" s="2"/>
      <c r="I1358" s="356"/>
      <c r="J1358" s="15">
        <f t="shared" si="114"/>
        <v>7.86</v>
      </c>
      <c r="K1358" s="144"/>
      <c r="L1358" s="155" t="s">
        <v>1809</v>
      </c>
    </row>
    <row r="1359" spans="1:12" ht="12" x14ac:dyDescent="0.2">
      <c r="A1359" s="70" t="s">
        <v>1210</v>
      </c>
      <c r="B1359" s="68" t="s">
        <v>1738</v>
      </c>
      <c r="C1359" s="17">
        <v>27.49</v>
      </c>
      <c r="D1359" s="137"/>
      <c r="E1359" s="137"/>
      <c r="F1359" s="17">
        <v>27.49</v>
      </c>
      <c r="G1359" s="17" t="s">
        <v>1912</v>
      </c>
      <c r="H1359" s="2"/>
      <c r="I1359" s="356"/>
      <c r="J1359" s="15">
        <f t="shared" si="114"/>
        <v>27.49</v>
      </c>
      <c r="K1359" s="144"/>
      <c r="L1359" s="155" t="s">
        <v>1786</v>
      </c>
    </row>
    <row r="1360" spans="1:12" ht="12" x14ac:dyDescent="0.2">
      <c r="A1360" s="70" t="s">
        <v>1210</v>
      </c>
      <c r="B1360" s="68" t="s">
        <v>180</v>
      </c>
      <c r="C1360" s="17">
        <v>8.16</v>
      </c>
      <c r="D1360" s="137"/>
      <c r="E1360" s="17"/>
      <c r="F1360" s="17">
        <v>8.16</v>
      </c>
      <c r="G1360" s="17" t="s">
        <v>1912</v>
      </c>
      <c r="H1360" s="2"/>
      <c r="I1360" s="356"/>
      <c r="J1360" s="15">
        <f t="shared" si="114"/>
        <v>8.16</v>
      </c>
      <c r="K1360" s="144"/>
      <c r="L1360" s="155" t="s">
        <v>1794</v>
      </c>
    </row>
    <row r="1361" spans="1:12" ht="12" x14ac:dyDescent="0.2">
      <c r="A1361" s="70" t="s">
        <v>1210</v>
      </c>
      <c r="B1361" s="68" t="s">
        <v>1739</v>
      </c>
      <c r="C1361" s="17">
        <v>16.14</v>
      </c>
      <c r="D1361" s="137"/>
      <c r="E1361" s="137"/>
      <c r="F1361" s="17">
        <v>16.14</v>
      </c>
      <c r="G1361" s="17" t="s">
        <v>1912</v>
      </c>
      <c r="H1361" s="2"/>
      <c r="I1361" s="356"/>
      <c r="J1361" s="15">
        <f t="shared" si="114"/>
        <v>16.14</v>
      </c>
      <c r="K1361" s="17"/>
      <c r="L1361" s="155" t="s">
        <v>1786</v>
      </c>
    </row>
    <row r="1362" spans="1:12" ht="12" x14ac:dyDescent="0.2">
      <c r="A1362" s="70" t="s">
        <v>1210</v>
      </c>
      <c r="B1362" s="68" t="s">
        <v>1624</v>
      </c>
      <c r="C1362" s="17">
        <v>5.83</v>
      </c>
      <c r="D1362" s="137"/>
      <c r="E1362" s="137"/>
      <c r="F1362" s="17">
        <v>5.83</v>
      </c>
      <c r="G1362" s="17" t="s">
        <v>1912</v>
      </c>
      <c r="H1362" s="2"/>
      <c r="I1362" s="356"/>
      <c r="J1362" s="15">
        <f t="shared" si="114"/>
        <v>5.83</v>
      </c>
      <c r="K1362" s="144"/>
      <c r="L1362" s="155" t="s">
        <v>1786</v>
      </c>
    </row>
    <row r="1363" spans="1:12" ht="12" x14ac:dyDescent="0.2">
      <c r="A1363" s="70" t="s">
        <v>1210</v>
      </c>
      <c r="B1363" s="68" t="s">
        <v>1740</v>
      </c>
      <c r="C1363" s="147">
        <v>35.520000000000003</v>
      </c>
      <c r="D1363" s="137"/>
      <c r="E1363" s="137"/>
      <c r="F1363" s="147">
        <v>35.520000000000003</v>
      </c>
      <c r="G1363" s="17" t="s">
        <v>1912</v>
      </c>
      <c r="H1363" s="2"/>
      <c r="I1363" s="356"/>
      <c r="J1363" s="15">
        <f t="shared" si="114"/>
        <v>35.520000000000003</v>
      </c>
      <c r="K1363" s="17"/>
      <c r="L1363" s="155" t="s">
        <v>1786</v>
      </c>
    </row>
    <row r="1364" spans="1:12" ht="12" x14ac:dyDescent="0.2">
      <c r="A1364" s="70" t="s">
        <v>1210</v>
      </c>
      <c r="B1364" s="68" t="s">
        <v>1624</v>
      </c>
      <c r="C1364" s="17">
        <v>4.7300000000000004</v>
      </c>
      <c r="D1364" s="137"/>
      <c r="E1364" s="137"/>
      <c r="F1364" s="17">
        <v>4.7300000000000004</v>
      </c>
      <c r="G1364" s="17" t="s">
        <v>1912</v>
      </c>
      <c r="H1364" s="2"/>
      <c r="I1364" s="356"/>
      <c r="J1364" s="15">
        <f t="shared" si="114"/>
        <v>4.7300000000000004</v>
      </c>
      <c r="K1364" s="17"/>
      <c r="L1364" s="155" t="s">
        <v>1786</v>
      </c>
    </row>
    <row r="1365" spans="1:12" ht="12" x14ac:dyDescent="0.2">
      <c r="A1365" s="70" t="s">
        <v>1210</v>
      </c>
      <c r="B1365" s="68" t="s">
        <v>263</v>
      </c>
      <c r="C1365" s="17">
        <v>3.76</v>
      </c>
      <c r="D1365" s="137"/>
      <c r="E1365" s="137"/>
      <c r="F1365" s="17">
        <v>3.76</v>
      </c>
      <c r="G1365" s="17" t="s">
        <v>1912</v>
      </c>
      <c r="H1365" s="2"/>
      <c r="I1365" s="356"/>
      <c r="J1365" s="15">
        <f t="shared" si="114"/>
        <v>3.76</v>
      </c>
      <c r="K1365" s="17"/>
      <c r="L1365" s="155" t="s">
        <v>1786</v>
      </c>
    </row>
    <row r="1366" spans="1:12" ht="12" x14ac:dyDescent="0.2">
      <c r="A1366" s="70" t="s">
        <v>1210</v>
      </c>
      <c r="B1366" s="68" t="s">
        <v>177</v>
      </c>
      <c r="C1366" s="17">
        <v>8.23</v>
      </c>
      <c r="D1366" s="137"/>
      <c r="E1366" s="137"/>
      <c r="F1366" s="17">
        <v>8.23</v>
      </c>
      <c r="G1366" s="17" t="s">
        <v>1912</v>
      </c>
      <c r="H1366" s="2"/>
      <c r="I1366" s="356"/>
      <c r="J1366" s="15">
        <f t="shared" si="114"/>
        <v>8.23</v>
      </c>
      <c r="K1366" s="17"/>
      <c r="L1366" s="155" t="s">
        <v>1786</v>
      </c>
    </row>
    <row r="1367" spans="1:12" ht="12" x14ac:dyDescent="0.2">
      <c r="A1367" s="70" t="s">
        <v>1210</v>
      </c>
      <c r="B1367" s="68" t="s">
        <v>1364</v>
      </c>
      <c r="C1367" s="17">
        <v>14.82</v>
      </c>
      <c r="D1367" s="137"/>
      <c r="E1367" s="137"/>
      <c r="F1367" s="17">
        <v>14.82</v>
      </c>
      <c r="G1367" s="17" t="s">
        <v>1912</v>
      </c>
      <c r="H1367" s="2"/>
      <c r="I1367" s="356"/>
      <c r="J1367" s="15">
        <f t="shared" si="114"/>
        <v>14.82</v>
      </c>
      <c r="K1367" s="17"/>
      <c r="L1367" s="155" t="s">
        <v>1786</v>
      </c>
    </row>
    <row r="1368" spans="1:12" ht="12" x14ac:dyDescent="0.2">
      <c r="A1368" s="70" t="s">
        <v>1210</v>
      </c>
      <c r="B1368" s="68" t="s">
        <v>1364</v>
      </c>
      <c r="C1368" s="17">
        <v>20.21</v>
      </c>
      <c r="D1368" s="137"/>
      <c r="E1368" s="137"/>
      <c r="F1368" s="17">
        <v>20.21</v>
      </c>
      <c r="G1368" s="17" t="s">
        <v>1912</v>
      </c>
      <c r="H1368" s="2"/>
      <c r="I1368" s="356"/>
      <c r="J1368" s="15">
        <f t="shared" si="114"/>
        <v>20.21</v>
      </c>
      <c r="K1368" s="17"/>
      <c r="L1368" s="155" t="s">
        <v>1786</v>
      </c>
    </row>
    <row r="1369" spans="1:12" ht="12" x14ac:dyDescent="0.2">
      <c r="A1369" s="70" t="s">
        <v>1210</v>
      </c>
      <c r="B1369" s="68" t="s">
        <v>1651</v>
      </c>
      <c r="C1369" s="17">
        <v>22.47</v>
      </c>
      <c r="D1369" s="137"/>
      <c r="E1369" s="137"/>
      <c r="F1369" s="17">
        <v>22.47</v>
      </c>
      <c r="G1369" s="17" t="s">
        <v>1912</v>
      </c>
      <c r="H1369" s="2"/>
      <c r="I1369" s="356"/>
      <c r="J1369" s="15">
        <f t="shared" si="114"/>
        <v>22.47</v>
      </c>
      <c r="K1369" s="144"/>
      <c r="L1369" s="155" t="s">
        <v>1786</v>
      </c>
    </row>
    <row r="1370" spans="1:12" ht="12" x14ac:dyDescent="0.2">
      <c r="A1370" s="70" t="s">
        <v>1210</v>
      </c>
      <c r="B1370" s="68" t="s">
        <v>135</v>
      </c>
      <c r="C1370" s="17">
        <v>8.1907877518974086</v>
      </c>
      <c r="D1370" s="137"/>
      <c r="E1370" s="137"/>
      <c r="F1370" s="17">
        <v>8.1907877518974086</v>
      </c>
      <c r="G1370" s="17" t="s">
        <v>1912</v>
      </c>
      <c r="H1370" s="2"/>
      <c r="I1370" s="356"/>
      <c r="J1370" s="15">
        <f t="shared" si="114"/>
        <v>8.1907877518974086</v>
      </c>
      <c r="K1370" s="144"/>
      <c r="L1370" s="155" t="s">
        <v>1786</v>
      </c>
    </row>
    <row r="1371" spans="1:12" ht="12" x14ac:dyDescent="0.2">
      <c r="A1371" s="70" t="s">
        <v>1210</v>
      </c>
      <c r="B1371" s="68" t="s">
        <v>159</v>
      </c>
      <c r="C1371" s="17">
        <v>6.16</v>
      </c>
      <c r="D1371" s="137"/>
      <c r="E1371" s="137"/>
      <c r="F1371" s="17">
        <v>6.16</v>
      </c>
      <c r="G1371" s="17" t="s">
        <v>1912</v>
      </c>
      <c r="H1371" s="2"/>
      <c r="I1371" s="356"/>
      <c r="J1371" s="15">
        <f t="shared" si="114"/>
        <v>6.16</v>
      </c>
      <c r="K1371" s="17"/>
      <c r="L1371" s="155" t="s">
        <v>1786</v>
      </c>
    </row>
    <row r="1372" spans="1:12" s="282" customFormat="1" ht="12" x14ac:dyDescent="0.2">
      <c r="A1372" s="70" t="s">
        <v>1210</v>
      </c>
      <c r="B1372" s="165" t="s">
        <v>1730</v>
      </c>
      <c r="C1372" s="145">
        <v>23.6</v>
      </c>
      <c r="D1372" s="1"/>
      <c r="E1372" s="1"/>
      <c r="F1372" s="145">
        <v>23.6</v>
      </c>
      <c r="G1372" s="17" t="s">
        <v>1912</v>
      </c>
      <c r="H1372" s="1"/>
      <c r="I1372" s="370"/>
      <c r="J1372" s="146">
        <f t="shared" si="114"/>
        <v>23.6</v>
      </c>
      <c r="K1372" s="145"/>
      <c r="L1372" s="155" t="s">
        <v>1786</v>
      </c>
    </row>
    <row r="1373" spans="1:12" ht="12" x14ac:dyDescent="0.2">
      <c r="A1373" s="70" t="s">
        <v>1210</v>
      </c>
      <c r="B1373" s="68" t="s">
        <v>1731</v>
      </c>
      <c r="C1373" s="17">
        <v>11.77</v>
      </c>
      <c r="D1373" s="137"/>
      <c r="E1373" s="17">
        <v>11.77</v>
      </c>
      <c r="G1373" s="17" t="s">
        <v>1912</v>
      </c>
      <c r="H1373" s="2"/>
      <c r="I1373" s="356"/>
      <c r="J1373" s="15">
        <f t="shared" si="114"/>
        <v>11.77</v>
      </c>
      <c r="K1373" s="144"/>
      <c r="L1373" s="155" t="s">
        <v>1786</v>
      </c>
    </row>
    <row r="1374" spans="1:12" ht="12" x14ac:dyDescent="0.2">
      <c r="A1374" s="70" t="s">
        <v>1210</v>
      </c>
      <c r="B1374" s="68" t="s">
        <v>135</v>
      </c>
      <c r="C1374" s="17">
        <v>11.27</v>
      </c>
      <c r="D1374" s="137"/>
      <c r="E1374" s="137"/>
      <c r="F1374" s="17">
        <v>11.27</v>
      </c>
      <c r="G1374" s="17" t="s">
        <v>1912</v>
      </c>
      <c r="H1374" s="2"/>
      <c r="I1374" s="356"/>
      <c r="J1374" s="15">
        <f t="shared" si="114"/>
        <v>11.27</v>
      </c>
      <c r="K1374" s="144"/>
      <c r="L1374" s="155" t="s">
        <v>1786</v>
      </c>
    </row>
    <row r="1375" spans="1:12" ht="12" x14ac:dyDescent="0.2">
      <c r="A1375" s="70" t="s">
        <v>1454</v>
      </c>
      <c r="B1375" s="68" t="s">
        <v>527</v>
      </c>
      <c r="C1375" s="17">
        <v>8.18</v>
      </c>
      <c r="D1375" s="137"/>
      <c r="E1375" s="137"/>
      <c r="F1375" s="17">
        <v>8.18</v>
      </c>
      <c r="G1375" s="17" t="s">
        <v>1912</v>
      </c>
      <c r="H1375" s="2"/>
      <c r="I1375" s="356"/>
      <c r="J1375" s="15">
        <f t="shared" si="114"/>
        <v>8.18</v>
      </c>
      <c r="K1375" s="17"/>
      <c r="L1375" s="155" t="s">
        <v>1809</v>
      </c>
    </row>
    <row r="1376" spans="1:12" ht="12" x14ac:dyDescent="0.2">
      <c r="A1376" s="70" t="s">
        <v>1454</v>
      </c>
      <c r="B1376" s="68" t="s">
        <v>1732</v>
      </c>
      <c r="C1376" s="17">
        <v>10</v>
      </c>
      <c r="D1376" s="137"/>
      <c r="E1376" s="137"/>
      <c r="F1376" s="17">
        <v>10</v>
      </c>
      <c r="G1376" s="17" t="s">
        <v>1912</v>
      </c>
      <c r="H1376" s="2"/>
      <c r="I1376" s="356"/>
      <c r="J1376" s="15">
        <f t="shared" si="114"/>
        <v>10</v>
      </c>
      <c r="K1376" s="17"/>
      <c r="L1376" s="155" t="s">
        <v>1793</v>
      </c>
    </row>
    <row r="1377" spans="1:13" ht="12" x14ac:dyDescent="0.2">
      <c r="A1377" s="70" t="s">
        <v>1454</v>
      </c>
      <c r="B1377" s="68" t="s">
        <v>1733</v>
      </c>
      <c r="C1377" s="17">
        <v>5.15</v>
      </c>
      <c r="E1377" s="17">
        <v>5.15</v>
      </c>
      <c r="F1377" s="17"/>
      <c r="G1377" s="17" t="s">
        <v>1912</v>
      </c>
      <c r="H1377" s="2"/>
      <c r="I1377" s="356"/>
      <c r="J1377" s="15">
        <f t="shared" si="114"/>
        <v>5.15</v>
      </c>
      <c r="K1377" s="17"/>
      <c r="L1377" s="155" t="s">
        <v>1809</v>
      </c>
    </row>
    <row r="1378" spans="1:13" ht="12" x14ac:dyDescent="0.2">
      <c r="A1378" s="70" t="s">
        <v>1454</v>
      </c>
      <c r="B1378" s="68" t="s">
        <v>676</v>
      </c>
      <c r="C1378" s="17">
        <v>8.4248102590944782</v>
      </c>
      <c r="D1378" s="17"/>
      <c r="E1378" s="137"/>
      <c r="F1378" s="17">
        <v>8.4248102590944782</v>
      </c>
      <c r="G1378" s="17" t="s">
        <v>1912</v>
      </c>
      <c r="H1378" s="2"/>
      <c r="I1378" s="356"/>
      <c r="J1378" s="15">
        <f t="shared" si="114"/>
        <v>8.4248102590944782</v>
      </c>
      <c r="K1378" s="17"/>
      <c r="L1378" s="155" t="s">
        <v>1809</v>
      </c>
    </row>
    <row r="1379" spans="1:13" ht="12" x14ac:dyDescent="0.2">
      <c r="A1379" s="70" t="s">
        <v>1454</v>
      </c>
      <c r="B1379" s="68" t="s">
        <v>1644</v>
      </c>
      <c r="C1379" s="17">
        <v>5.69</v>
      </c>
      <c r="D1379" s="137"/>
      <c r="E1379" s="17"/>
      <c r="F1379" s="17">
        <v>5.69</v>
      </c>
      <c r="G1379" s="17" t="s">
        <v>1912</v>
      </c>
      <c r="H1379" s="2"/>
      <c r="I1379" s="356"/>
      <c r="J1379" s="15">
        <f t="shared" si="114"/>
        <v>5.69</v>
      </c>
      <c r="K1379" s="17"/>
      <c r="L1379" s="155" t="s">
        <v>1794</v>
      </c>
    </row>
    <row r="1380" spans="1:13" ht="12" x14ac:dyDescent="0.2">
      <c r="A1380" s="70" t="s">
        <v>1454</v>
      </c>
      <c r="B1380" s="68" t="s">
        <v>1646</v>
      </c>
      <c r="C1380" s="17">
        <v>7.88</v>
      </c>
      <c r="D1380" s="137"/>
      <c r="E1380" s="137"/>
      <c r="F1380" s="17">
        <v>7.88</v>
      </c>
      <c r="G1380" s="17" t="s">
        <v>1912</v>
      </c>
      <c r="H1380" s="2"/>
      <c r="I1380" s="356"/>
      <c r="J1380" s="15">
        <f t="shared" si="114"/>
        <v>7.88</v>
      </c>
      <c r="K1380" s="17"/>
      <c r="L1380" s="155" t="s">
        <v>1794</v>
      </c>
    </row>
    <row r="1381" spans="1:13" ht="12" x14ac:dyDescent="0.2">
      <c r="A1381" s="70" t="s">
        <v>1454</v>
      </c>
      <c r="B1381" s="68" t="s">
        <v>1644</v>
      </c>
      <c r="C1381" s="17">
        <v>5.69</v>
      </c>
      <c r="D1381" s="137"/>
      <c r="E1381" s="17"/>
      <c r="F1381" s="17">
        <v>5.69</v>
      </c>
      <c r="G1381" s="17" t="s">
        <v>1912</v>
      </c>
      <c r="H1381" s="2"/>
      <c r="I1381" s="356"/>
      <c r="J1381" s="15">
        <f t="shared" si="114"/>
        <v>5.69</v>
      </c>
      <c r="K1381" s="17"/>
      <c r="L1381" s="155" t="s">
        <v>1794</v>
      </c>
    </row>
    <row r="1382" spans="1:13" ht="12" x14ac:dyDescent="0.2">
      <c r="A1382" s="70" t="s">
        <v>1454</v>
      </c>
      <c r="B1382" s="68" t="s">
        <v>1734</v>
      </c>
      <c r="C1382" s="17">
        <v>13.13</v>
      </c>
      <c r="D1382" s="137"/>
      <c r="E1382" s="137"/>
      <c r="F1382" s="17">
        <v>13.13</v>
      </c>
      <c r="G1382" s="17" t="s">
        <v>1912</v>
      </c>
      <c r="H1382" s="2"/>
      <c r="I1382" s="356"/>
      <c r="J1382" s="15">
        <f t="shared" si="114"/>
        <v>13.13</v>
      </c>
      <c r="K1382" s="17"/>
      <c r="L1382" s="155" t="s">
        <v>1786</v>
      </c>
    </row>
    <row r="1383" spans="1:13" ht="12" x14ac:dyDescent="0.2">
      <c r="A1383" s="70" t="s">
        <v>1454</v>
      </c>
      <c r="B1383" s="68" t="s">
        <v>1735</v>
      </c>
      <c r="C1383" s="17">
        <v>18.604789322166972</v>
      </c>
      <c r="D1383" s="137"/>
      <c r="E1383" s="137"/>
      <c r="F1383" s="17">
        <v>18.604789322166972</v>
      </c>
      <c r="G1383" s="17" t="s">
        <v>1912</v>
      </c>
      <c r="H1383" s="2"/>
      <c r="I1383" s="356"/>
      <c r="J1383" s="15">
        <f t="shared" si="114"/>
        <v>18.604789322166972</v>
      </c>
      <c r="K1383" s="17"/>
      <c r="L1383" s="155" t="s">
        <v>1786</v>
      </c>
    </row>
    <row r="1384" spans="1:13" ht="12" x14ac:dyDescent="0.2">
      <c r="A1384" s="70" t="s">
        <v>1454</v>
      </c>
      <c r="B1384" s="39" t="s">
        <v>1629</v>
      </c>
      <c r="C1384" s="17">
        <v>3.64</v>
      </c>
      <c r="D1384" s="407"/>
      <c r="E1384" s="137"/>
      <c r="F1384" s="17">
        <v>3.64</v>
      </c>
      <c r="G1384" s="17" t="s">
        <v>1912</v>
      </c>
      <c r="H1384" s="2"/>
      <c r="I1384" s="356"/>
      <c r="J1384" s="15">
        <f t="shared" si="114"/>
        <v>3.64</v>
      </c>
      <c r="K1384" s="17"/>
      <c r="L1384" s="155" t="s">
        <v>1794</v>
      </c>
    </row>
    <row r="1385" spans="1:13" ht="12" x14ac:dyDescent="0.2">
      <c r="A1385" s="70" t="s">
        <v>1454</v>
      </c>
      <c r="B1385" s="39" t="s">
        <v>1741</v>
      </c>
      <c r="C1385" s="17">
        <v>1.65</v>
      </c>
      <c r="D1385" s="137"/>
      <c r="E1385" s="137"/>
      <c r="F1385" s="17">
        <v>1.65</v>
      </c>
      <c r="G1385" s="17" t="s">
        <v>1912</v>
      </c>
      <c r="H1385" s="2"/>
      <c r="I1385" s="356"/>
      <c r="J1385" s="15">
        <f t="shared" si="114"/>
        <v>1.65</v>
      </c>
      <c r="K1385" s="17"/>
      <c r="L1385" s="155"/>
    </row>
    <row r="1386" spans="1:13" ht="12" x14ac:dyDescent="0.2">
      <c r="A1386" s="71" t="s">
        <v>140</v>
      </c>
      <c r="B1386" s="72"/>
      <c r="C1386" s="73">
        <f>SUM(C1353:C1385)</f>
        <v>469.67038733315883</v>
      </c>
      <c r="D1386" s="401">
        <f>SUM(D1353:D1385)</f>
        <v>0</v>
      </c>
      <c r="E1386" s="401">
        <f>SUM(E1353:E1385)</f>
        <v>16.920000000000002</v>
      </c>
      <c r="F1386" s="401">
        <f>SUM(F1353:F1385)</f>
        <v>452.75038733315887</v>
      </c>
      <c r="G1386" s="73"/>
      <c r="H1386" s="73">
        <f t="shared" ref="H1386:I1386" si="115">SUM(H1353:H1385)</f>
        <v>0</v>
      </c>
      <c r="I1386" s="73">
        <f t="shared" si="115"/>
        <v>0</v>
      </c>
      <c r="J1386" s="73">
        <f>SUM(J1353:J1385)</f>
        <v>469.67038733315883</v>
      </c>
      <c r="K1386" s="73">
        <f>SUM(K1353:K1385)</f>
        <v>0</v>
      </c>
      <c r="L1386" s="157"/>
    </row>
    <row r="1387" spans="1:13" ht="12" x14ac:dyDescent="0.2">
      <c r="A1387" s="158" t="s">
        <v>1620</v>
      </c>
      <c r="B1387" s="8" t="s">
        <v>1621</v>
      </c>
      <c r="C1387" s="8" t="s">
        <v>1622</v>
      </c>
      <c r="D1387" s="9" t="s">
        <v>655</v>
      </c>
      <c r="E1387" s="9" t="s">
        <v>1615</v>
      </c>
      <c r="F1387" s="9" t="s">
        <v>1374</v>
      </c>
      <c r="G1387" s="9"/>
      <c r="H1387" s="383" t="s">
        <v>1913</v>
      </c>
      <c r="I1387" s="139" t="s">
        <v>405</v>
      </c>
      <c r="J1387" s="361" t="s">
        <v>406</v>
      </c>
      <c r="K1387" s="67" t="s">
        <v>404</v>
      </c>
      <c r="L1387" s="154" t="s">
        <v>1818</v>
      </c>
    </row>
    <row r="1388" spans="1:13" ht="12" x14ac:dyDescent="0.2">
      <c r="A1388" s="70" t="s">
        <v>1227</v>
      </c>
      <c r="B1388" s="39" t="s">
        <v>413</v>
      </c>
      <c r="C1388" s="168">
        <v>106.98</v>
      </c>
      <c r="D1388" s="137"/>
      <c r="E1388" s="395">
        <v>106.98</v>
      </c>
      <c r="F1388" s="326"/>
      <c r="G1388" s="17" t="s">
        <v>1912</v>
      </c>
      <c r="H1388" s="331"/>
      <c r="I1388" s="69">
        <f>C1388</f>
        <v>106.98</v>
      </c>
      <c r="J1388" s="137"/>
      <c r="K1388" s="331">
        <f>C1388</f>
        <v>106.98</v>
      </c>
      <c r="L1388" s="155" t="s">
        <v>1809</v>
      </c>
    </row>
    <row r="1389" spans="1:13" ht="12" x14ac:dyDescent="0.2">
      <c r="A1389" s="70" t="s">
        <v>1227</v>
      </c>
      <c r="B1389" s="39" t="s">
        <v>1456</v>
      </c>
      <c r="C1389" s="168">
        <v>16.329999999999998</v>
      </c>
      <c r="D1389" s="137"/>
      <c r="E1389" s="395">
        <v>16.329999999999998</v>
      </c>
      <c r="F1389" s="326"/>
      <c r="G1389" s="17" t="s">
        <v>1912</v>
      </c>
      <c r="H1389" s="331"/>
      <c r="I1389" s="69">
        <f t="shared" ref="I1389:I1425" si="116">C1389</f>
        <v>16.329999999999998</v>
      </c>
      <c r="J1389" s="137"/>
      <c r="K1389" s="331">
        <f>C1389</f>
        <v>16.329999999999998</v>
      </c>
      <c r="L1389" s="155" t="s">
        <v>1809</v>
      </c>
      <c r="M1389" s="284"/>
    </row>
    <row r="1390" spans="1:13" ht="12" x14ac:dyDescent="0.2">
      <c r="A1390" s="70" t="s">
        <v>1227</v>
      </c>
      <c r="B1390" s="39" t="s">
        <v>1004</v>
      </c>
      <c r="C1390" s="17">
        <v>16.149999999999999</v>
      </c>
      <c r="D1390" s="137"/>
      <c r="F1390" s="17">
        <v>16.149999999999999</v>
      </c>
      <c r="G1390" s="17" t="s">
        <v>1912</v>
      </c>
      <c r="H1390" s="331"/>
      <c r="I1390" s="69">
        <f t="shared" si="116"/>
        <v>16.149999999999999</v>
      </c>
      <c r="J1390" s="137"/>
      <c r="K1390" s="331"/>
      <c r="L1390" s="155" t="s">
        <v>1786</v>
      </c>
    </row>
    <row r="1391" spans="1:13" ht="12" x14ac:dyDescent="0.2">
      <c r="A1391" s="70" t="s">
        <v>1227</v>
      </c>
      <c r="B1391" s="39" t="s">
        <v>1644</v>
      </c>
      <c r="C1391" s="17">
        <v>2.7</v>
      </c>
      <c r="D1391" s="137"/>
      <c r="E1391" s="17">
        <v>2.7</v>
      </c>
      <c r="F1391" s="399"/>
      <c r="G1391" s="17" t="s">
        <v>1912</v>
      </c>
      <c r="H1391" s="331"/>
      <c r="I1391" s="69">
        <f t="shared" si="116"/>
        <v>2.7</v>
      </c>
      <c r="J1391" s="137"/>
      <c r="K1391" s="15">
        <f>C1391</f>
        <v>2.7</v>
      </c>
      <c r="L1391" s="155" t="s">
        <v>1794</v>
      </c>
    </row>
    <row r="1392" spans="1:13" ht="12" x14ac:dyDescent="0.2">
      <c r="A1392" s="70" t="s">
        <v>1227</v>
      </c>
      <c r="B1392" s="39" t="s">
        <v>1644</v>
      </c>
      <c r="C1392" s="17">
        <v>2.65</v>
      </c>
      <c r="D1392" s="137"/>
      <c r="E1392" s="17">
        <v>2.65</v>
      </c>
      <c r="F1392" s="399"/>
      <c r="G1392" s="17" t="s">
        <v>1912</v>
      </c>
      <c r="H1392" s="331"/>
      <c r="I1392" s="69">
        <f t="shared" si="116"/>
        <v>2.65</v>
      </c>
      <c r="J1392" s="137"/>
      <c r="K1392" s="15">
        <f>C1392</f>
        <v>2.65</v>
      </c>
      <c r="L1392" s="155" t="s">
        <v>1794</v>
      </c>
    </row>
    <row r="1393" spans="1:12" ht="12" x14ac:dyDescent="0.2">
      <c r="A1393" s="70" t="s">
        <v>1227</v>
      </c>
      <c r="B1393" s="39" t="s">
        <v>152</v>
      </c>
      <c r="C1393" s="17">
        <v>11.97</v>
      </c>
      <c r="D1393" s="137"/>
      <c r="E1393" s="17">
        <v>11.97</v>
      </c>
      <c r="F1393" s="399"/>
      <c r="G1393" s="17" t="s">
        <v>1912</v>
      </c>
      <c r="H1393" s="331"/>
      <c r="I1393" s="69">
        <f t="shared" si="116"/>
        <v>11.97</v>
      </c>
      <c r="J1393" s="137"/>
      <c r="K1393" s="15">
        <f>(C1393)</f>
        <v>11.97</v>
      </c>
      <c r="L1393" s="155" t="s">
        <v>1793</v>
      </c>
    </row>
    <row r="1394" spans="1:12" ht="12" x14ac:dyDescent="0.2">
      <c r="A1394" s="70" t="s">
        <v>1227</v>
      </c>
      <c r="B1394" s="39" t="s">
        <v>1633</v>
      </c>
      <c r="C1394" s="17">
        <v>5.32</v>
      </c>
      <c r="D1394" s="137"/>
      <c r="E1394" s="17">
        <v>5.32</v>
      </c>
      <c r="F1394" s="399"/>
      <c r="G1394" s="17" t="s">
        <v>1912</v>
      </c>
      <c r="H1394" s="331"/>
      <c r="I1394" s="69">
        <f t="shared" si="116"/>
        <v>5.32</v>
      </c>
      <c r="J1394" s="137"/>
      <c r="K1394" s="15">
        <f>(C1394)</f>
        <v>5.32</v>
      </c>
      <c r="L1394" s="155" t="s">
        <v>1794</v>
      </c>
    </row>
    <row r="1395" spans="1:12" ht="12" x14ac:dyDescent="0.2">
      <c r="A1395" s="70" t="s">
        <v>1227</v>
      </c>
      <c r="B1395" s="39" t="s">
        <v>153</v>
      </c>
      <c r="C1395" s="17">
        <v>11.97</v>
      </c>
      <c r="D1395" s="137"/>
      <c r="E1395" s="17">
        <v>11.97</v>
      </c>
      <c r="F1395" s="399"/>
      <c r="G1395" s="17" t="s">
        <v>1912</v>
      </c>
      <c r="H1395" s="331"/>
      <c r="I1395" s="69">
        <f t="shared" si="116"/>
        <v>11.97</v>
      </c>
      <c r="J1395" s="137"/>
      <c r="K1395" s="15">
        <f>C1395</f>
        <v>11.97</v>
      </c>
      <c r="L1395" s="155" t="s">
        <v>1793</v>
      </c>
    </row>
    <row r="1396" spans="1:12" ht="12" x14ac:dyDescent="0.2">
      <c r="A1396" s="70" t="s">
        <v>1227</v>
      </c>
      <c r="B1396" s="39" t="s">
        <v>1633</v>
      </c>
      <c r="C1396" s="17">
        <v>5.32</v>
      </c>
      <c r="D1396" s="137"/>
      <c r="E1396" s="17">
        <v>5.32</v>
      </c>
      <c r="F1396" s="399"/>
      <c r="G1396" s="17" t="s">
        <v>1912</v>
      </c>
      <c r="H1396" s="331"/>
      <c r="I1396" s="69">
        <f t="shared" si="116"/>
        <v>5.32</v>
      </c>
      <c r="J1396" s="137"/>
      <c r="K1396" s="15">
        <f>C1396</f>
        <v>5.32</v>
      </c>
      <c r="L1396" s="155" t="s">
        <v>1794</v>
      </c>
    </row>
    <row r="1397" spans="1:12" ht="12" x14ac:dyDescent="0.2">
      <c r="A1397" s="70" t="s">
        <v>1227</v>
      </c>
      <c r="B1397" s="39" t="s">
        <v>164</v>
      </c>
      <c r="C1397" s="17">
        <v>11.97</v>
      </c>
      <c r="D1397" s="17">
        <v>11.97</v>
      </c>
      <c r="E1397" s="17"/>
      <c r="F1397" s="399"/>
      <c r="G1397" s="17" t="s">
        <v>1912</v>
      </c>
      <c r="H1397" s="331"/>
      <c r="I1397" s="69">
        <f t="shared" si="116"/>
        <v>11.97</v>
      </c>
      <c r="J1397" s="137"/>
      <c r="K1397" s="15">
        <f>(C1397)</f>
        <v>11.97</v>
      </c>
      <c r="L1397" s="155" t="s">
        <v>1793</v>
      </c>
    </row>
    <row r="1398" spans="1:12" ht="12" x14ac:dyDescent="0.2">
      <c r="A1398" s="70" t="s">
        <v>1227</v>
      </c>
      <c r="B1398" s="39" t="s">
        <v>1633</v>
      </c>
      <c r="C1398" s="17">
        <v>5.32</v>
      </c>
      <c r="D1398" s="137"/>
      <c r="E1398" s="17">
        <v>5.32</v>
      </c>
      <c r="F1398" s="399"/>
      <c r="G1398" s="17" t="s">
        <v>1912</v>
      </c>
      <c r="H1398" s="331"/>
      <c r="I1398" s="69">
        <f t="shared" si="116"/>
        <v>5.32</v>
      </c>
      <c r="J1398" s="137"/>
      <c r="K1398" s="15">
        <f>(C1398)</f>
        <v>5.32</v>
      </c>
      <c r="L1398" s="155" t="s">
        <v>1794</v>
      </c>
    </row>
    <row r="1399" spans="1:12" ht="12" x14ac:dyDescent="0.2">
      <c r="A1399" s="70" t="s">
        <v>1227</v>
      </c>
      <c r="B1399" s="68" t="s">
        <v>1742</v>
      </c>
      <c r="C1399" s="17">
        <v>39.020000000000003</v>
      </c>
      <c r="D1399" s="137"/>
      <c r="E1399" s="17">
        <v>39.020000000000003</v>
      </c>
      <c r="F1399" s="399"/>
      <c r="G1399" s="17" t="s">
        <v>1912</v>
      </c>
      <c r="H1399" s="331"/>
      <c r="I1399" s="69">
        <f t="shared" si="116"/>
        <v>39.020000000000003</v>
      </c>
      <c r="J1399" s="137"/>
      <c r="K1399" s="15">
        <f>C1399</f>
        <v>39.020000000000003</v>
      </c>
      <c r="L1399" s="155" t="s">
        <v>1793</v>
      </c>
    </row>
    <row r="1400" spans="1:12" ht="12" x14ac:dyDescent="0.2">
      <c r="A1400" s="70" t="s">
        <v>1227</v>
      </c>
      <c r="B1400" s="39" t="s">
        <v>1633</v>
      </c>
      <c r="C1400" s="17">
        <v>5.32</v>
      </c>
      <c r="D1400" s="137"/>
      <c r="E1400" s="17">
        <v>5.32</v>
      </c>
      <c r="F1400" s="399"/>
      <c r="G1400" s="17" t="s">
        <v>1912</v>
      </c>
      <c r="H1400" s="331"/>
      <c r="I1400" s="69">
        <f t="shared" si="116"/>
        <v>5.32</v>
      </c>
      <c r="J1400" s="137"/>
      <c r="K1400" s="15">
        <f>C1400</f>
        <v>5.32</v>
      </c>
      <c r="L1400" s="155" t="s">
        <v>1794</v>
      </c>
    </row>
    <row r="1401" spans="1:12" ht="12" x14ac:dyDescent="0.2">
      <c r="A1401" s="70" t="s">
        <v>1227</v>
      </c>
      <c r="B1401" s="39" t="s">
        <v>154</v>
      </c>
      <c r="C1401" s="17">
        <v>38.42</v>
      </c>
      <c r="D1401" s="137"/>
      <c r="E1401" s="17">
        <v>38.42</v>
      </c>
      <c r="F1401" s="399"/>
      <c r="G1401" s="17" t="s">
        <v>1912</v>
      </c>
      <c r="H1401" s="331"/>
      <c r="I1401" s="69">
        <f t="shared" si="116"/>
        <v>38.42</v>
      </c>
      <c r="J1401" s="137"/>
      <c r="K1401" s="15">
        <f>(C1401)</f>
        <v>38.42</v>
      </c>
      <c r="L1401" s="155" t="s">
        <v>1793</v>
      </c>
    </row>
    <row r="1402" spans="1:12" ht="12" x14ac:dyDescent="0.2">
      <c r="A1402" s="70" t="s">
        <v>1227</v>
      </c>
      <c r="B1402" s="39" t="s">
        <v>1633</v>
      </c>
      <c r="C1402" s="17">
        <v>5.32</v>
      </c>
      <c r="D1402" s="137"/>
      <c r="E1402" s="17">
        <v>5.32</v>
      </c>
      <c r="F1402" s="399"/>
      <c r="G1402" s="17" t="s">
        <v>1912</v>
      </c>
      <c r="H1402" s="331"/>
      <c r="I1402" s="69">
        <f t="shared" si="116"/>
        <v>5.32</v>
      </c>
      <c r="J1402" s="137"/>
      <c r="K1402" s="15">
        <f>(C1402)</f>
        <v>5.32</v>
      </c>
      <c r="L1402" s="155" t="s">
        <v>1794</v>
      </c>
    </row>
    <row r="1403" spans="1:12" ht="12" x14ac:dyDescent="0.2">
      <c r="A1403" s="70" t="s">
        <v>1227</v>
      </c>
      <c r="B1403" s="39" t="s">
        <v>160</v>
      </c>
      <c r="C1403" s="17">
        <v>38.42</v>
      </c>
      <c r="D1403" s="137"/>
      <c r="E1403" s="17">
        <v>38.42</v>
      </c>
      <c r="F1403" s="399"/>
      <c r="G1403" s="17" t="s">
        <v>1912</v>
      </c>
      <c r="H1403" s="331"/>
      <c r="I1403" s="69">
        <f t="shared" si="116"/>
        <v>38.42</v>
      </c>
      <c r="J1403" s="137"/>
      <c r="K1403" s="15">
        <f>C1403</f>
        <v>38.42</v>
      </c>
      <c r="L1403" s="155" t="s">
        <v>1793</v>
      </c>
    </row>
    <row r="1404" spans="1:12" ht="12" x14ac:dyDescent="0.2">
      <c r="A1404" s="70" t="s">
        <v>1227</v>
      </c>
      <c r="B1404" s="39" t="s">
        <v>1633</v>
      </c>
      <c r="C1404" s="17">
        <v>5.32</v>
      </c>
      <c r="D1404" s="137"/>
      <c r="E1404" s="17">
        <v>5.32</v>
      </c>
      <c r="F1404" s="399"/>
      <c r="G1404" s="17" t="s">
        <v>1912</v>
      </c>
      <c r="H1404" s="331"/>
      <c r="I1404" s="69">
        <f t="shared" si="116"/>
        <v>5.32</v>
      </c>
      <c r="J1404" s="137"/>
      <c r="K1404" s="15">
        <f>C1404</f>
        <v>5.32</v>
      </c>
      <c r="L1404" s="155" t="s">
        <v>1794</v>
      </c>
    </row>
    <row r="1405" spans="1:12" ht="12" x14ac:dyDescent="0.2">
      <c r="A1405" s="70" t="s">
        <v>1227</v>
      </c>
      <c r="B1405" s="39" t="s">
        <v>161</v>
      </c>
      <c r="C1405" s="17">
        <v>38.51</v>
      </c>
      <c r="D1405" s="137"/>
      <c r="E1405" s="17">
        <v>38.51</v>
      </c>
      <c r="F1405" s="399"/>
      <c r="G1405" s="17" t="s">
        <v>1912</v>
      </c>
      <c r="H1405" s="331"/>
      <c r="I1405" s="69">
        <f t="shared" si="116"/>
        <v>38.51</v>
      </c>
      <c r="J1405" s="137"/>
      <c r="K1405" s="15">
        <f>(C1405)</f>
        <v>38.51</v>
      </c>
      <c r="L1405" s="155" t="s">
        <v>1793</v>
      </c>
    </row>
    <row r="1406" spans="1:12" ht="12" x14ac:dyDescent="0.2">
      <c r="A1406" s="70" t="s">
        <v>1227</v>
      </c>
      <c r="B1406" s="39" t="s">
        <v>1633</v>
      </c>
      <c r="C1406" s="17">
        <v>5.32</v>
      </c>
      <c r="D1406" s="137"/>
      <c r="E1406" s="17">
        <v>5.32</v>
      </c>
      <c r="F1406" s="399"/>
      <c r="G1406" s="17" t="s">
        <v>1912</v>
      </c>
      <c r="H1406" s="331"/>
      <c r="I1406" s="69">
        <f t="shared" si="116"/>
        <v>5.32</v>
      </c>
      <c r="J1406" s="137"/>
      <c r="K1406" s="15">
        <f>(C1406)</f>
        <v>5.32</v>
      </c>
      <c r="L1406" s="155" t="s">
        <v>1794</v>
      </c>
    </row>
    <row r="1407" spans="1:12" s="282" customFormat="1" ht="12" x14ac:dyDescent="0.2">
      <c r="A1407" s="70" t="s">
        <v>1227</v>
      </c>
      <c r="B1407" s="39" t="s">
        <v>162</v>
      </c>
      <c r="C1407" s="17">
        <v>38.619999999999997</v>
      </c>
      <c r="D1407" s="1"/>
      <c r="E1407" s="17">
        <v>38.619999999999997</v>
      </c>
      <c r="F1407" s="399"/>
      <c r="G1407" s="17" t="s">
        <v>1912</v>
      </c>
      <c r="H1407" s="331"/>
      <c r="I1407" s="69">
        <f t="shared" si="116"/>
        <v>38.619999999999997</v>
      </c>
      <c r="J1407" s="1"/>
      <c r="K1407" s="15">
        <f>C1407</f>
        <v>38.619999999999997</v>
      </c>
      <c r="L1407" s="155" t="s">
        <v>1793</v>
      </c>
    </row>
    <row r="1408" spans="1:12" ht="12" x14ac:dyDescent="0.2">
      <c r="A1408" s="70" t="s">
        <v>1227</v>
      </c>
      <c r="B1408" s="39" t="s">
        <v>1633</v>
      </c>
      <c r="C1408" s="17">
        <v>5.32</v>
      </c>
      <c r="D1408" s="137"/>
      <c r="E1408" s="17">
        <v>5.32</v>
      </c>
      <c r="F1408" s="399"/>
      <c r="G1408" s="17" t="s">
        <v>1912</v>
      </c>
      <c r="H1408" s="331"/>
      <c r="I1408" s="69">
        <f t="shared" si="116"/>
        <v>5.32</v>
      </c>
      <c r="J1408" s="137"/>
      <c r="K1408" s="15">
        <f>C1408</f>
        <v>5.32</v>
      </c>
      <c r="L1408" s="155" t="s">
        <v>1794</v>
      </c>
    </row>
    <row r="1409" spans="1:12" ht="12" x14ac:dyDescent="0.2">
      <c r="A1409" s="70" t="s">
        <v>1227</v>
      </c>
      <c r="B1409" s="39" t="s">
        <v>163</v>
      </c>
      <c r="C1409" s="17">
        <v>38.99</v>
      </c>
      <c r="D1409" s="137"/>
      <c r="E1409" s="17">
        <v>38.99</v>
      </c>
      <c r="F1409" s="399"/>
      <c r="G1409" s="17" t="s">
        <v>1912</v>
      </c>
      <c r="H1409" s="331"/>
      <c r="I1409" s="69">
        <f t="shared" si="116"/>
        <v>38.99</v>
      </c>
      <c r="J1409" s="137"/>
      <c r="K1409" s="15">
        <f>(C1409)</f>
        <v>38.99</v>
      </c>
      <c r="L1409" s="155" t="s">
        <v>1793</v>
      </c>
    </row>
    <row r="1410" spans="1:12" ht="12" x14ac:dyDescent="0.2">
      <c r="A1410" s="70" t="s">
        <v>1227</v>
      </c>
      <c r="B1410" s="39" t="s">
        <v>1633</v>
      </c>
      <c r="C1410" s="17">
        <v>5.32</v>
      </c>
      <c r="D1410" s="137"/>
      <c r="E1410" s="17">
        <v>5.32</v>
      </c>
      <c r="F1410" s="399"/>
      <c r="G1410" s="17" t="s">
        <v>1912</v>
      </c>
      <c r="H1410" s="331"/>
      <c r="I1410" s="69">
        <f t="shared" si="116"/>
        <v>5.32</v>
      </c>
      <c r="J1410" s="137"/>
      <c r="K1410" s="15">
        <f>(C1410)</f>
        <v>5.32</v>
      </c>
      <c r="L1410" s="155" t="s">
        <v>1794</v>
      </c>
    </row>
    <row r="1411" spans="1:12" ht="12" x14ac:dyDescent="0.2">
      <c r="A1411" s="70" t="s">
        <v>1227</v>
      </c>
      <c r="B1411" s="39" t="s">
        <v>157</v>
      </c>
      <c r="C1411" s="17">
        <v>9.09</v>
      </c>
      <c r="D1411" s="137"/>
      <c r="E1411" s="17">
        <v>9.09</v>
      </c>
      <c r="F1411" s="400"/>
      <c r="G1411" s="17" t="s">
        <v>1912</v>
      </c>
      <c r="H1411" s="331"/>
      <c r="I1411" s="69">
        <f t="shared" si="116"/>
        <v>9.09</v>
      </c>
      <c r="J1411" s="137"/>
      <c r="K1411" s="15">
        <f>C1411</f>
        <v>9.09</v>
      </c>
      <c r="L1411" s="155" t="s">
        <v>1793</v>
      </c>
    </row>
    <row r="1412" spans="1:12" ht="12" x14ac:dyDescent="0.2">
      <c r="A1412" s="70" t="s">
        <v>1227</v>
      </c>
      <c r="B1412" s="39" t="s">
        <v>1634</v>
      </c>
      <c r="C1412" s="17">
        <v>6.96</v>
      </c>
      <c r="D1412" s="399">
        <f>(C1412)</f>
        <v>6.96</v>
      </c>
      <c r="E1412" s="17"/>
      <c r="G1412" s="17" t="s">
        <v>1912</v>
      </c>
      <c r="H1412" s="331"/>
      <c r="I1412" s="69">
        <f t="shared" si="116"/>
        <v>6.96</v>
      </c>
      <c r="J1412" s="137"/>
      <c r="K1412" s="15">
        <f>C1412</f>
        <v>6.96</v>
      </c>
      <c r="L1412" s="155" t="s">
        <v>1794</v>
      </c>
    </row>
    <row r="1413" spans="1:12" ht="12" x14ac:dyDescent="0.2">
      <c r="A1413" s="70" t="s">
        <v>1227</v>
      </c>
      <c r="B1413" s="39" t="s">
        <v>134</v>
      </c>
      <c r="C1413" s="17">
        <v>9.09</v>
      </c>
      <c r="D1413" s="137"/>
      <c r="E1413" s="17">
        <v>9.09</v>
      </c>
      <c r="F1413" s="399"/>
      <c r="G1413" s="17" t="s">
        <v>1912</v>
      </c>
      <c r="H1413" s="331"/>
      <c r="I1413" s="69">
        <f t="shared" si="116"/>
        <v>9.09</v>
      </c>
      <c r="J1413" s="137"/>
      <c r="K1413" s="15">
        <f>(C1413)</f>
        <v>9.09</v>
      </c>
      <c r="L1413" s="155" t="s">
        <v>1793</v>
      </c>
    </row>
    <row r="1414" spans="1:12" ht="12" x14ac:dyDescent="0.2">
      <c r="A1414" s="70" t="s">
        <v>1227</v>
      </c>
      <c r="B1414" s="39" t="s">
        <v>331</v>
      </c>
      <c r="C1414" s="17">
        <v>11.65</v>
      </c>
      <c r="D1414" s="137"/>
      <c r="E1414" s="17">
        <v>11.65</v>
      </c>
      <c r="F1414" s="399"/>
      <c r="G1414" s="17" t="s">
        <v>1912</v>
      </c>
      <c r="H1414" s="331"/>
      <c r="I1414" s="69">
        <f t="shared" si="116"/>
        <v>11.65</v>
      </c>
      <c r="J1414" s="137"/>
      <c r="K1414" s="15">
        <f>(C1414)</f>
        <v>11.65</v>
      </c>
      <c r="L1414" s="155" t="s">
        <v>1793</v>
      </c>
    </row>
    <row r="1415" spans="1:12" ht="12" x14ac:dyDescent="0.2">
      <c r="A1415" s="70" t="s">
        <v>1227</v>
      </c>
      <c r="B1415" s="39" t="s">
        <v>692</v>
      </c>
      <c r="C1415" s="17">
        <v>7.68</v>
      </c>
      <c r="D1415" s="137"/>
      <c r="E1415" s="17">
        <v>7.68</v>
      </c>
      <c r="F1415" s="399"/>
      <c r="G1415" s="17" t="s">
        <v>1912</v>
      </c>
      <c r="H1415" s="331"/>
      <c r="I1415" s="69">
        <f t="shared" si="116"/>
        <v>7.68</v>
      </c>
      <c r="J1415" s="137"/>
      <c r="K1415" s="15">
        <f t="shared" ref="K1415:K1420" si="117">C1415</f>
        <v>7.68</v>
      </c>
      <c r="L1415" s="155" t="s">
        <v>1793</v>
      </c>
    </row>
    <row r="1416" spans="1:12" ht="12" x14ac:dyDescent="0.2">
      <c r="A1416" s="70" t="s">
        <v>1227</v>
      </c>
      <c r="B1416" s="39" t="s">
        <v>1644</v>
      </c>
      <c r="C1416" s="17">
        <v>1.89</v>
      </c>
      <c r="D1416" s="137"/>
      <c r="E1416" s="17">
        <v>1.89</v>
      </c>
      <c r="F1416" s="399"/>
      <c r="G1416" s="17" t="s">
        <v>1912</v>
      </c>
      <c r="H1416" s="331"/>
      <c r="I1416" s="69">
        <f t="shared" si="116"/>
        <v>1.89</v>
      </c>
      <c r="J1416" s="137"/>
      <c r="K1416" s="15">
        <f t="shared" si="117"/>
        <v>1.89</v>
      </c>
      <c r="L1416" s="155" t="s">
        <v>1794</v>
      </c>
    </row>
    <row r="1417" spans="1:12" ht="12" x14ac:dyDescent="0.2">
      <c r="A1417" s="70" t="s">
        <v>1227</v>
      </c>
      <c r="B1417" s="39" t="s">
        <v>1644</v>
      </c>
      <c r="C1417" s="17">
        <v>1.89</v>
      </c>
      <c r="D1417" s="137"/>
      <c r="E1417" s="17">
        <v>1.89</v>
      </c>
      <c r="F1417" s="399"/>
      <c r="G1417" s="17" t="s">
        <v>1912</v>
      </c>
      <c r="H1417" s="331"/>
      <c r="I1417" s="69">
        <f t="shared" si="116"/>
        <v>1.89</v>
      </c>
      <c r="J1417" s="137"/>
      <c r="K1417" s="15">
        <f t="shared" si="117"/>
        <v>1.89</v>
      </c>
      <c r="L1417" s="155" t="s">
        <v>1794</v>
      </c>
    </row>
    <row r="1418" spans="1:12" ht="12" x14ac:dyDescent="0.2">
      <c r="A1418" s="70" t="s">
        <v>1227</v>
      </c>
      <c r="B1418" s="39" t="s">
        <v>1629</v>
      </c>
      <c r="C1418" s="17">
        <v>1.89</v>
      </c>
      <c r="D1418" s="407"/>
      <c r="E1418" s="17"/>
      <c r="F1418" s="399">
        <f>(C1418)</f>
        <v>1.89</v>
      </c>
      <c r="G1418" s="17" t="s">
        <v>1912</v>
      </c>
      <c r="H1418" s="331"/>
      <c r="I1418" s="69">
        <f t="shared" si="116"/>
        <v>1.89</v>
      </c>
      <c r="J1418" s="137"/>
      <c r="K1418" s="15">
        <f t="shared" si="117"/>
        <v>1.89</v>
      </c>
      <c r="L1418" s="155" t="s">
        <v>1794</v>
      </c>
    </row>
    <row r="1419" spans="1:12" ht="12" x14ac:dyDescent="0.2">
      <c r="A1419" s="70" t="s">
        <v>1227</v>
      </c>
      <c r="B1419" s="68" t="s">
        <v>1181</v>
      </c>
      <c r="C1419" s="17">
        <v>15.36</v>
      </c>
      <c r="D1419" s="137"/>
      <c r="E1419" s="17">
        <v>15.36</v>
      </c>
      <c r="F1419" s="400"/>
      <c r="G1419" s="17" t="s">
        <v>1912</v>
      </c>
      <c r="H1419" s="331"/>
      <c r="I1419" s="69">
        <f t="shared" si="116"/>
        <v>15.36</v>
      </c>
      <c r="J1419" s="137"/>
      <c r="K1419" s="15">
        <f t="shared" si="117"/>
        <v>15.36</v>
      </c>
      <c r="L1419" s="155" t="s">
        <v>1793</v>
      </c>
    </row>
    <row r="1420" spans="1:12" ht="12" x14ac:dyDescent="0.2">
      <c r="A1420" s="70" t="s">
        <v>1227</v>
      </c>
      <c r="B1420" s="68" t="s">
        <v>921</v>
      </c>
      <c r="C1420" s="17">
        <v>9.09</v>
      </c>
      <c r="D1420" s="137"/>
      <c r="E1420" s="17">
        <v>9.09</v>
      </c>
      <c r="F1420" s="399"/>
      <c r="G1420" s="17" t="s">
        <v>1912</v>
      </c>
      <c r="H1420" s="331"/>
      <c r="I1420" s="69">
        <f t="shared" si="116"/>
        <v>9.09</v>
      </c>
      <c r="J1420" s="137"/>
      <c r="K1420" s="15">
        <f t="shared" si="117"/>
        <v>9.09</v>
      </c>
      <c r="L1420" s="155" t="s">
        <v>1793</v>
      </c>
    </row>
    <row r="1421" spans="1:12" ht="12" x14ac:dyDescent="0.2">
      <c r="A1421" s="70" t="s">
        <v>1227</v>
      </c>
      <c r="B1421" s="68" t="s">
        <v>1743</v>
      </c>
      <c r="C1421" s="17">
        <v>8.36</v>
      </c>
      <c r="D1421" s="137"/>
      <c r="E1421" s="17">
        <v>8.36</v>
      </c>
      <c r="F1421" s="399"/>
      <c r="G1421" s="17" t="s">
        <v>1912</v>
      </c>
      <c r="H1421" s="331"/>
      <c r="I1421" s="69">
        <f t="shared" si="116"/>
        <v>8.36</v>
      </c>
      <c r="J1421" s="137"/>
      <c r="K1421" s="15">
        <f>(C1421)</f>
        <v>8.36</v>
      </c>
      <c r="L1421" s="155" t="s">
        <v>1793</v>
      </c>
    </row>
    <row r="1422" spans="1:12" ht="12" x14ac:dyDescent="0.2">
      <c r="A1422" s="70" t="s">
        <v>1227</v>
      </c>
      <c r="B1422" s="68" t="s">
        <v>165</v>
      </c>
      <c r="C1422" s="17">
        <v>38.99</v>
      </c>
      <c r="D1422" s="137"/>
      <c r="E1422" s="17">
        <v>38.99</v>
      </c>
      <c r="F1422" s="399"/>
      <c r="G1422" s="17" t="s">
        <v>1912</v>
      </c>
      <c r="H1422" s="331"/>
      <c r="I1422" s="69">
        <f t="shared" si="116"/>
        <v>38.99</v>
      </c>
      <c r="J1422" s="137"/>
      <c r="K1422" s="15">
        <f>(C1422)</f>
        <v>38.99</v>
      </c>
      <c r="L1422" s="155" t="s">
        <v>1793</v>
      </c>
    </row>
    <row r="1423" spans="1:12" ht="12" x14ac:dyDescent="0.2">
      <c r="A1423" s="70" t="s">
        <v>1227</v>
      </c>
      <c r="B1423" s="39" t="s">
        <v>1633</v>
      </c>
      <c r="C1423" s="17">
        <v>5.32</v>
      </c>
      <c r="D1423" s="137"/>
      <c r="E1423" s="17">
        <v>5.32</v>
      </c>
      <c r="F1423" s="399"/>
      <c r="G1423" s="17" t="s">
        <v>1912</v>
      </c>
      <c r="H1423" s="331"/>
      <c r="I1423" s="69">
        <f t="shared" si="116"/>
        <v>5.32</v>
      </c>
      <c r="J1423" s="137"/>
      <c r="K1423" s="15">
        <f>C1423</f>
        <v>5.32</v>
      </c>
      <c r="L1423" s="155" t="s">
        <v>1794</v>
      </c>
    </row>
    <row r="1424" spans="1:12" ht="12" x14ac:dyDescent="0.2">
      <c r="A1424" s="70" t="s">
        <v>1227</v>
      </c>
      <c r="B1424" s="39" t="s">
        <v>166</v>
      </c>
      <c r="C1424" s="17">
        <v>39.01</v>
      </c>
      <c r="D1424" s="137"/>
      <c r="E1424" s="17">
        <v>39.01</v>
      </c>
      <c r="F1424" s="399"/>
      <c r="G1424" s="17" t="s">
        <v>1912</v>
      </c>
      <c r="H1424" s="331"/>
      <c r="I1424" s="69">
        <f t="shared" si="116"/>
        <v>39.01</v>
      </c>
      <c r="J1424" s="137"/>
      <c r="K1424" s="15">
        <f>C1424</f>
        <v>39.01</v>
      </c>
      <c r="L1424" s="155" t="s">
        <v>1793</v>
      </c>
    </row>
    <row r="1425" spans="1:12" ht="12" x14ac:dyDescent="0.2">
      <c r="A1425" s="70" t="s">
        <v>1227</v>
      </c>
      <c r="B1425" s="39" t="s">
        <v>1633</v>
      </c>
      <c r="C1425" s="17">
        <v>5.32</v>
      </c>
      <c r="D1425" s="137"/>
      <c r="E1425" s="17">
        <v>5.32</v>
      </c>
      <c r="F1425" s="399"/>
      <c r="G1425" s="17" t="s">
        <v>1912</v>
      </c>
      <c r="H1425" s="331"/>
      <c r="I1425" s="69">
        <f t="shared" si="116"/>
        <v>5.32</v>
      </c>
      <c r="J1425" s="137"/>
      <c r="K1425" s="15">
        <f>C1425</f>
        <v>5.32</v>
      </c>
      <c r="L1425" s="155" t="s">
        <v>1794</v>
      </c>
    </row>
    <row r="1426" spans="1:12" ht="12" x14ac:dyDescent="0.2">
      <c r="A1426" s="71" t="s">
        <v>140</v>
      </c>
      <c r="B1426" s="72"/>
      <c r="C1426" s="73">
        <f>SUM(C1388:C1425)</f>
        <v>632.16999999999996</v>
      </c>
      <c r="D1426" s="401">
        <f>SUM(D1388:D1425)</f>
        <v>18.93</v>
      </c>
      <c r="E1426" s="401">
        <f>SUM(E1388:E1425)</f>
        <v>595.19999999999993</v>
      </c>
      <c r="F1426" s="401">
        <f>SUM(F1388:F1425)</f>
        <v>18.04</v>
      </c>
      <c r="G1426" s="73"/>
      <c r="H1426" s="385">
        <f>SUM(H1388:H1425)</f>
        <v>0</v>
      </c>
      <c r="I1426" s="385">
        <f>SUM(I1388:I1425)</f>
        <v>632.16999999999996</v>
      </c>
      <c r="J1426" s="385">
        <f>SUM(J1388:J1425)</f>
        <v>0</v>
      </c>
      <c r="K1426" s="384">
        <f>SUM(K1388:K1425)</f>
        <v>616.02</v>
      </c>
      <c r="L1426" s="157"/>
    </row>
    <row r="1427" spans="1:12" ht="12" x14ac:dyDescent="0.2">
      <c r="A1427" s="158" t="s">
        <v>1620</v>
      </c>
      <c r="B1427" s="8" t="s">
        <v>1621</v>
      </c>
      <c r="C1427" s="8" t="s">
        <v>1622</v>
      </c>
      <c r="D1427" s="9" t="s">
        <v>655</v>
      </c>
      <c r="E1427" s="9" t="s">
        <v>1615</v>
      </c>
      <c r="F1427" s="9" t="s">
        <v>1374</v>
      </c>
      <c r="G1427" s="9"/>
      <c r="H1427" s="383" t="s">
        <v>1913</v>
      </c>
      <c r="I1427" s="139" t="s">
        <v>405</v>
      </c>
      <c r="J1427" s="361" t="s">
        <v>406</v>
      </c>
      <c r="K1427" s="67" t="s">
        <v>404</v>
      </c>
      <c r="L1427" s="154" t="s">
        <v>1818</v>
      </c>
    </row>
    <row r="1428" spans="1:12" ht="12" x14ac:dyDescent="0.2">
      <c r="A1428" s="70" t="s">
        <v>1238</v>
      </c>
      <c r="B1428" s="39" t="s">
        <v>185</v>
      </c>
      <c r="C1428" s="17">
        <v>58.66</v>
      </c>
      <c r="D1428" s="137"/>
      <c r="E1428" s="137"/>
      <c r="F1428" s="17">
        <v>58.66</v>
      </c>
      <c r="G1428" s="17" t="s">
        <v>1912</v>
      </c>
      <c r="H1428" s="2"/>
      <c r="I1428" s="356"/>
      <c r="J1428" s="15">
        <f t="shared" ref="J1428:J1446" si="118">C1428</f>
        <v>58.66</v>
      </c>
      <c r="K1428" s="144"/>
      <c r="L1428" s="155" t="s">
        <v>1786</v>
      </c>
    </row>
    <row r="1429" spans="1:12" ht="12" x14ac:dyDescent="0.2">
      <c r="A1429" s="70" t="s">
        <v>1238</v>
      </c>
      <c r="B1429" s="39" t="s">
        <v>922</v>
      </c>
      <c r="C1429" s="17">
        <v>15.27</v>
      </c>
      <c r="D1429" s="137"/>
      <c r="E1429" s="137"/>
      <c r="F1429" s="17">
        <v>15.27</v>
      </c>
      <c r="G1429" s="17" t="s">
        <v>1912</v>
      </c>
      <c r="H1429" s="2"/>
      <c r="I1429" s="356"/>
      <c r="J1429" s="15">
        <f t="shared" si="118"/>
        <v>15.27</v>
      </c>
      <c r="K1429" s="144"/>
      <c r="L1429" s="155" t="s">
        <v>1786</v>
      </c>
    </row>
    <row r="1430" spans="1:12" ht="12" x14ac:dyDescent="0.2">
      <c r="A1430" s="70" t="s">
        <v>1238</v>
      </c>
      <c r="B1430" s="39" t="s">
        <v>343</v>
      </c>
      <c r="C1430" s="17">
        <v>9.32</v>
      </c>
      <c r="D1430" s="137"/>
      <c r="E1430" s="137"/>
      <c r="F1430" s="17">
        <v>9.32</v>
      </c>
      <c r="G1430" s="17" t="s">
        <v>1912</v>
      </c>
      <c r="H1430" s="2"/>
      <c r="I1430" s="356"/>
      <c r="J1430" s="15">
        <f t="shared" si="118"/>
        <v>9.32</v>
      </c>
      <c r="K1430" s="144"/>
      <c r="L1430" s="155" t="s">
        <v>1786</v>
      </c>
    </row>
    <row r="1431" spans="1:12" ht="12" x14ac:dyDescent="0.2">
      <c r="A1431" s="70" t="s">
        <v>1238</v>
      </c>
      <c r="B1431" s="39" t="s">
        <v>344</v>
      </c>
      <c r="C1431" s="17">
        <v>35.97</v>
      </c>
      <c r="D1431" s="137"/>
      <c r="E1431" s="137"/>
      <c r="F1431" s="17">
        <v>35.97</v>
      </c>
      <c r="G1431" s="17" t="s">
        <v>1912</v>
      </c>
      <c r="H1431" s="2"/>
      <c r="I1431" s="356"/>
      <c r="J1431" s="15">
        <f t="shared" si="118"/>
        <v>35.97</v>
      </c>
      <c r="K1431" s="144"/>
      <c r="L1431" s="155" t="s">
        <v>1786</v>
      </c>
    </row>
    <row r="1432" spans="1:12" ht="12" x14ac:dyDescent="0.2">
      <c r="A1432" s="70" t="s">
        <v>1238</v>
      </c>
      <c r="B1432" s="39" t="s">
        <v>923</v>
      </c>
      <c r="C1432" s="17">
        <v>11.93</v>
      </c>
      <c r="D1432" s="137"/>
      <c r="E1432" s="137"/>
      <c r="F1432" s="17">
        <v>11.93</v>
      </c>
      <c r="G1432" s="17" t="s">
        <v>1912</v>
      </c>
      <c r="H1432" s="2"/>
      <c r="I1432" s="356"/>
      <c r="J1432" s="15">
        <f t="shared" si="118"/>
        <v>11.93</v>
      </c>
      <c r="K1432" s="144"/>
      <c r="L1432" s="155" t="s">
        <v>1786</v>
      </c>
    </row>
    <row r="1433" spans="1:12" ht="12" x14ac:dyDescent="0.2">
      <c r="A1433" s="70" t="s">
        <v>1238</v>
      </c>
      <c r="B1433" s="39" t="s">
        <v>1630</v>
      </c>
      <c r="C1433" s="17">
        <v>17.54</v>
      </c>
      <c r="D1433" s="137"/>
      <c r="E1433" s="137"/>
      <c r="F1433" s="17">
        <v>17.54</v>
      </c>
      <c r="G1433" s="17" t="s">
        <v>1912</v>
      </c>
      <c r="H1433" s="2"/>
      <c r="I1433" s="356"/>
      <c r="J1433" s="15">
        <f t="shared" si="118"/>
        <v>17.54</v>
      </c>
      <c r="K1433" s="144"/>
      <c r="L1433" s="155" t="s">
        <v>1793</v>
      </c>
    </row>
    <row r="1434" spans="1:12" ht="12" x14ac:dyDescent="0.2">
      <c r="A1434" s="70" t="s">
        <v>1238</v>
      </c>
      <c r="B1434" s="39" t="s">
        <v>1250</v>
      </c>
      <c r="C1434" s="17">
        <v>17.649999999999999</v>
      </c>
      <c r="D1434" s="137"/>
      <c r="E1434" s="137"/>
      <c r="F1434" s="17">
        <v>17.649999999999999</v>
      </c>
      <c r="G1434" s="17" t="s">
        <v>1912</v>
      </c>
      <c r="H1434" s="2"/>
      <c r="I1434" s="356"/>
      <c r="J1434" s="15">
        <f t="shared" si="118"/>
        <v>17.649999999999999</v>
      </c>
      <c r="K1434" s="144"/>
      <c r="L1434" s="155" t="s">
        <v>1793</v>
      </c>
    </row>
    <row r="1435" spans="1:12" ht="12" x14ac:dyDescent="0.2">
      <c r="A1435" s="70" t="s">
        <v>1238</v>
      </c>
      <c r="B1435" s="39" t="s">
        <v>1624</v>
      </c>
      <c r="C1435" s="17">
        <v>14.07</v>
      </c>
      <c r="D1435" s="137"/>
      <c r="E1435" s="137"/>
      <c r="F1435" s="17">
        <v>14.07</v>
      </c>
      <c r="G1435" s="17" t="s">
        <v>1912</v>
      </c>
      <c r="H1435" s="2"/>
      <c r="I1435" s="356"/>
      <c r="J1435" s="15">
        <f t="shared" si="118"/>
        <v>14.07</v>
      </c>
      <c r="K1435" s="144"/>
      <c r="L1435" s="155" t="s">
        <v>1793</v>
      </c>
    </row>
    <row r="1436" spans="1:12" ht="12" x14ac:dyDescent="0.2">
      <c r="A1436" s="70" t="s">
        <v>1238</v>
      </c>
      <c r="B1436" s="39" t="s">
        <v>1644</v>
      </c>
      <c r="C1436" s="17">
        <v>2.3199999999999998</v>
      </c>
      <c r="D1436" s="137"/>
      <c r="E1436" s="17"/>
      <c r="F1436" s="17">
        <v>2.3199999999999998</v>
      </c>
      <c r="G1436" s="17" t="s">
        <v>1912</v>
      </c>
      <c r="H1436" s="2"/>
      <c r="I1436" s="356"/>
      <c r="J1436" s="15">
        <f t="shared" si="118"/>
        <v>2.3199999999999998</v>
      </c>
      <c r="K1436" s="144"/>
      <c r="L1436" s="155" t="s">
        <v>1794</v>
      </c>
    </row>
    <row r="1437" spans="1:12" ht="12" x14ac:dyDescent="0.2">
      <c r="A1437" s="70" t="s">
        <v>1238</v>
      </c>
      <c r="B1437" s="39" t="s">
        <v>180</v>
      </c>
      <c r="C1437" s="17">
        <v>5.0199999999999996</v>
      </c>
      <c r="D1437" s="137"/>
      <c r="E1437" s="17"/>
      <c r="F1437" s="17">
        <v>5.0199999999999996</v>
      </c>
      <c r="G1437" s="17" t="s">
        <v>1912</v>
      </c>
      <c r="H1437" s="2"/>
      <c r="I1437" s="356"/>
      <c r="J1437" s="15">
        <f t="shared" si="118"/>
        <v>5.0199999999999996</v>
      </c>
      <c r="K1437" s="144"/>
      <c r="L1437" s="155" t="s">
        <v>1794</v>
      </c>
    </row>
    <row r="1438" spans="1:12" ht="12" x14ac:dyDescent="0.2">
      <c r="A1438" s="70" t="s">
        <v>1238</v>
      </c>
      <c r="B1438" s="39" t="s">
        <v>1644</v>
      </c>
      <c r="C1438" s="17">
        <v>1.65</v>
      </c>
      <c r="D1438" s="137"/>
      <c r="E1438" s="17"/>
      <c r="F1438" s="17">
        <v>1.65</v>
      </c>
      <c r="G1438" s="17" t="s">
        <v>1912</v>
      </c>
      <c r="H1438" s="2"/>
      <c r="I1438" s="356"/>
      <c r="J1438" s="15">
        <f t="shared" si="118"/>
        <v>1.65</v>
      </c>
      <c r="K1438" s="144"/>
      <c r="L1438" s="155" t="s">
        <v>1794</v>
      </c>
    </row>
    <row r="1439" spans="1:12" ht="12" x14ac:dyDescent="0.2">
      <c r="A1439" s="70" t="s">
        <v>1238</v>
      </c>
      <c r="B1439" s="39" t="s">
        <v>1251</v>
      </c>
      <c r="C1439" s="17">
        <v>7.56</v>
      </c>
      <c r="D1439" s="137"/>
      <c r="E1439" s="137"/>
      <c r="F1439" s="17">
        <v>7.56</v>
      </c>
      <c r="G1439" s="17" t="s">
        <v>1912</v>
      </c>
      <c r="H1439" s="2"/>
      <c r="I1439" s="356"/>
      <c r="J1439" s="15">
        <f t="shared" si="118"/>
        <v>7.56</v>
      </c>
      <c r="K1439" s="144"/>
      <c r="L1439" s="155" t="s">
        <v>1793</v>
      </c>
    </row>
    <row r="1440" spans="1:12" ht="12" x14ac:dyDescent="0.2">
      <c r="A1440" s="70" t="s">
        <v>1238</v>
      </c>
      <c r="B1440" s="39" t="s">
        <v>1655</v>
      </c>
      <c r="C1440" s="17">
        <v>20.8</v>
      </c>
      <c r="D1440" s="137"/>
      <c r="E1440" s="137"/>
      <c r="F1440" s="17">
        <v>20.8</v>
      </c>
      <c r="G1440" s="17" t="s">
        <v>1912</v>
      </c>
      <c r="H1440" s="2"/>
      <c r="I1440" s="356"/>
      <c r="J1440" s="15">
        <f t="shared" si="118"/>
        <v>20.8</v>
      </c>
      <c r="K1440" s="144"/>
      <c r="L1440" s="155" t="s">
        <v>1793</v>
      </c>
    </row>
    <row r="1441" spans="1:13" ht="12" x14ac:dyDescent="0.2">
      <c r="A1441" s="70" t="s">
        <v>1238</v>
      </c>
      <c r="B1441" s="39" t="s">
        <v>1252</v>
      </c>
      <c r="C1441" s="17">
        <v>12.14</v>
      </c>
      <c r="D1441" s="137"/>
      <c r="E1441" s="137"/>
      <c r="F1441" s="17">
        <v>12.14</v>
      </c>
      <c r="G1441" s="17" t="s">
        <v>1912</v>
      </c>
      <c r="H1441" s="2"/>
      <c r="I1441" s="356"/>
      <c r="J1441" s="15">
        <f t="shared" si="118"/>
        <v>12.14</v>
      </c>
      <c r="K1441" s="144"/>
      <c r="L1441" s="155" t="s">
        <v>1786</v>
      </c>
    </row>
    <row r="1442" spans="1:13" ht="12" x14ac:dyDescent="0.2">
      <c r="A1442" s="70" t="s">
        <v>1238</v>
      </c>
      <c r="B1442" s="39" t="s">
        <v>1252</v>
      </c>
      <c r="C1442" s="17">
        <v>17.37</v>
      </c>
      <c r="D1442" s="137"/>
      <c r="E1442" s="137"/>
      <c r="F1442" s="17">
        <v>17.37</v>
      </c>
      <c r="G1442" s="17" t="s">
        <v>1912</v>
      </c>
      <c r="H1442" s="2"/>
      <c r="I1442" s="356"/>
      <c r="J1442" s="15">
        <f t="shared" si="118"/>
        <v>17.37</v>
      </c>
      <c r="K1442" s="144"/>
      <c r="L1442" s="155" t="s">
        <v>1786</v>
      </c>
    </row>
    <row r="1443" spans="1:13" ht="12" x14ac:dyDescent="0.2">
      <c r="A1443" s="70" t="s">
        <v>1238</v>
      </c>
      <c r="B1443" s="39" t="s">
        <v>1644</v>
      </c>
      <c r="C1443" s="17">
        <v>2.72</v>
      </c>
      <c r="D1443" s="137"/>
      <c r="E1443" s="17"/>
      <c r="F1443" s="17">
        <v>2.72</v>
      </c>
      <c r="G1443" s="17" t="s">
        <v>1912</v>
      </c>
      <c r="H1443" s="2"/>
      <c r="I1443" s="356"/>
      <c r="J1443" s="15">
        <f t="shared" si="118"/>
        <v>2.72</v>
      </c>
      <c r="K1443" s="17"/>
      <c r="L1443" s="155" t="s">
        <v>1794</v>
      </c>
    </row>
    <row r="1444" spans="1:13" ht="12" x14ac:dyDescent="0.2">
      <c r="A1444" s="70" t="s">
        <v>1238</v>
      </c>
      <c r="B1444" s="39" t="s">
        <v>1644</v>
      </c>
      <c r="C1444" s="17">
        <v>2.82</v>
      </c>
      <c r="D1444" s="137"/>
      <c r="E1444" s="17"/>
      <c r="F1444" s="17">
        <v>2.82</v>
      </c>
      <c r="G1444" s="17" t="s">
        <v>1912</v>
      </c>
      <c r="H1444" s="2"/>
      <c r="I1444" s="356"/>
      <c r="J1444" s="15">
        <f t="shared" si="118"/>
        <v>2.82</v>
      </c>
      <c r="K1444" s="144"/>
      <c r="L1444" s="155" t="s">
        <v>1794</v>
      </c>
    </row>
    <row r="1445" spans="1:13" s="282" customFormat="1" ht="12" x14ac:dyDescent="0.2">
      <c r="A1445" s="70" t="s">
        <v>1238</v>
      </c>
      <c r="B1445" s="39" t="s">
        <v>194</v>
      </c>
      <c r="C1445" s="17">
        <v>12.91</v>
      </c>
      <c r="D1445" s="1"/>
      <c r="E1445" s="1"/>
      <c r="F1445" s="17">
        <v>12.91</v>
      </c>
      <c r="G1445" s="17" t="s">
        <v>1912</v>
      </c>
      <c r="H1445" s="1"/>
      <c r="I1445" s="359"/>
      <c r="J1445" s="15">
        <f t="shared" si="118"/>
        <v>12.91</v>
      </c>
      <c r="K1445" s="17"/>
      <c r="L1445" s="155" t="s">
        <v>1786</v>
      </c>
    </row>
    <row r="1446" spans="1:13" ht="12" x14ac:dyDescent="0.2">
      <c r="A1446" s="70" t="s">
        <v>1238</v>
      </c>
      <c r="B1446" s="39" t="s">
        <v>345</v>
      </c>
      <c r="C1446" s="17">
        <v>21.59</v>
      </c>
      <c r="D1446" s="137"/>
      <c r="E1446" s="137"/>
      <c r="F1446" s="17">
        <v>21.59</v>
      </c>
      <c r="G1446" s="17" t="s">
        <v>1912</v>
      </c>
      <c r="H1446" s="2"/>
      <c r="I1446" s="356"/>
      <c r="J1446" s="15">
        <f t="shared" si="118"/>
        <v>21.59</v>
      </c>
      <c r="K1446" s="17"/>
      <c r="L1446" s="155" t="s">
        <v>1786</v>
      </c>
    </row>
    <row r="1447" spans="1:13" ht="12" x14ac:dyDescent="0.2">
      <c r="A1447" s="71" t="s">
        <v>140</v>
      </c>
      <c r="B1447" s="72"/>
      <c r="C1447" s="73">
        <f>SUM(C1428:C1446)</f>
        <v>287.31</v>
      </c>
      <c r="D1447" s="401">
        <f t="shared" ref="D1447:E1447" si="119">SUM(D1428:D1446)</f>
        <v>0</v>
      </c>
      <c r="E1447" s="401">
        <f t="shared" si="119"/>
        <v>0</v>
      </c>
      <c r="F1447" s="401">
        <f>SUM(F1428:F1446)</f>
        <v>287.31</v>
      </c>
      <c r="G1447" s="73"/>
      <c r="H1447" s="73">
        <f t="shared" ref="H1447:I1447" si="120">SUM(H1428:H1446)</f>
        <v>0</v>
      </c>
      <c r="I1447" s="73">
        <f t="shared" si="120"/>
        <v>0</v>
      </c>
      <c r="J1447" s="73">
        <f>SUM(J1428:J1446)</f>
        <v>287.31</v>
      </c>
      <c r="K1447" s="73">
        <f>SUM(K1428:K1446)</f>
        <v>0</v>
      </c>
      <c r="L1447" s="157"/>
    </row>
    <row r="1448" spans="1:13" ht="12" x14ac:dyDescent="0.2">
      <c r="A1448" s="158" t="s">
        <v>1620</v>
      </c>
      <c r="B1448" s="8" t="s">
        <v>1621</v>
      </c>
      <c r="C1448" s="8" t="s">
        <v>1622</v>
      </c>
      <c r="D1448" s="9" t="s">
        <v>655</v>
      </c>
      <c r="E1448" s="9" t="s">
        <v>1615</v>
      </c>
      <c r="F1448" s="9" t="s">
        <v>1374</v>
      </c>
      <c r="G1448" s="9"/>
      <c r="H1448" s="383" t="s">
        <v>1913</v>
      </c>
      <c r="I1448" s="139" t="s">
        <v>405</v>
      </c>
      <c r="J1448" s="361" t="s">
        <v>406</v>
      </c>
      <c r="K1448" s="67" t="s">
        <v>404</v>
      </c>
      <c r="L1448" s="154" t="s">
        <v>1818</v>
      </c>
    </row>
    <row r="1449" spans="1:13" ht="12" x14ac:dyDescent="0.2">
      <c r="A1449" s="70" t="s">
        <v>1241</v>
      </c>
      <c r="B1449" s="39" t="s">
        <v>413</v>
      </c>
      <c r="C1449" s="168">
        <v>53.96</v>
      </c>
      <c r="D1449" s="137"/>
      <c r="E1449" s="395">
        <v>53.96</v>
      </c>
      <c r="F1449" s="326"/>
      <c r="G1449" s="17" t="s">
        <v>1923</v>
      </c>
      <c r="H1449" s="2"/>
      <c r="I1449" s="356"/>
      <c r="J1449" s="15">
        <f>C1449</f>
        <v>53.96</v>
      </c>
      <c r="K1449" s="168"/>
      <c r="L1449" s="155" t="s">
        <v>1786</v>
      </c>
    </row>
    <row r="1450" spans="1:13" ht="12" x14ac:dyDescent="0.2">
      <c r="A1450" s="70" t="s">
        <v>1241</v>
      </c>
      <c r="B1450" s="39" t="s">
        <v>1453</v>
      </c>
      <c r="C1450" s="168">
        <v>49.23</v>
      </c>
      <c r="D1450" s="137"/>
      <c r="E1450" s="395">
        <v>49.23</v>
      </c>
      <c r="F1450" s="326"/>
      <c r="G1450" s="17" t="s">
        <v>1923</v>
      </c>
      <c r="H1450" s="2"/>
      <c r="I1450" s="356"/>
      <c r="J1450" s="15">
        <f>C1450</f>
        <v>49.23</v>
      </c>
      <c r="K1450" s="168"/>
      <c r="L1450" s="155" t="s">
        <v>1786</v>
      </c>
    </row>
    <row r="1451" spans="1:13" ht="12" x14ac:dyDescent="0.2">
      <c r="A1451" s="70" t="s">
        <v>1241</v>
      </c>
      <c r="B1451" s="39" t="s">
        <v>1456</v>
      </c>
      <c r="C1451" s="319">
        <v>16.329999999999998</v>
      </c>
      <c r="D1451" s="137"/>
      <c r="E1451" s="395">
        <v>16.329999999999998</v>
      </c>
      <c r="F1451" s="326"/>
      <c r="G1451" s="17" t="s">
        <v>1923</v>
      </c>
      <c r="H1451" s="2"/>
      <c r="I1451" s="356"/>
      <c r="J1451" s="15">
        <v>16.329999999999998</v>
      </c>
      <c r="K1451" s="319">
        <v>16.329999999999998</v>
      </c>
      <c r="L1451" s="155"/>
      <c r="M1451" s="284"/>
    </row>
    <row r="1452" spans="1:13" ht="12" x14ac:dyDescent="0.2">
      <c r="A1452" s="70" t="s">
        <v>1241</v>
      </c>
      <c r="B1452" s="68" t="s">
        <v>1639</v>
      </c>
      <c r="C1452" s="17">
        <v>17.27</v>
      </c>
      <c r="D1452" s="137"/>
      <c r="E1452" s="17">
        <v>17.27</v>
      </c>
      <c r="F1452" s="400"/>
      <c r="G1452" s="17" t="s">
        <v>1923</v>
      </c>
      <c r="H1452" s="2"/>
      <c r="I1452" s="356"/>
      <c r="J1452" s="15">
        <f t="shared" ref="J1452:J1485" si="121">C1452</f>
        <v>17.27</v>
      </c>
      <c r="K1452" s="144"/>
      <c r="L1452" s="155" t="s">
        <v>1786</v>
      </c>
    </row>
    <row r="1453" spans="1:13" ht="12" x14ac:dyDescent="0.2">
      <c r="A1453" s="70" t="s">
        <v>1241</v>
      </c>
      <c r="B1453" s="39" t="s">
        <v>138</v>
      </c>
      <c r="C1453" s="17">
        <v>34.88599732262383</v>
      </c>
      <c r="D1453" s="137"/>
      <c r="E1453" s="17">
        <v>34.88599732262383</v>
      </c>
      <c r="F1453" s="400"/>
      <c r="G1453" s="17" t="s">
        <v>1923</v>
      </c>
      <c r="H1453" s="2"/>
      <c r="I1453" s="356"/>
      <c r="J1453" s="15">
        <f t="shared" si="121"/>
        <v>34.88599732262383</v>
      </c>
      <c r="K1453" s="144"/>
      <c r="L1453" s="155" t="s">
        <v>1786</v>
      </c>
    </row>
    <row r="1454" spans="1:13" ht="12" x14ac:dyDescent="0.2">
      <c r="A1454" s="70" t="s">
        <v>1241</v>
      </c>
      <c r="B1454" s="39" t="s">
        <v>1633</v>
      </c>
      <c r="C1454" s="17">
        <v>4.9135207496653281</v>
      </c>
      <c r="D1454" s="137"/>
      <c r="E1454" s="17">
        <v>4.9135207496653281</v>
      </c>
      <c r="F1454" s="399"/>
      <c r="G1454" s="17" t="s">
        <v>1923</v>
      </c>
      <c r="H1454" s="2"/>
      <c r="I1454" s="356"/>
      <c r="J1454" s="15">
        <f t="shared" si="121"/>
        <v>4.9135207496653281</v>
      </c>
      <c r="K1454" s="17"/>
      <c r="L1454" s="155" t="s">
        <v>1786</v>
      </c>
    </row>
    <row r="1455" spans="1:13" ht="12" x14ac:dyDescent="0.2">
      <c r="A1455" s="70" t="s">
        <v>1241</v>
      </c>
      <c r="B1455" s="39" t="s">
        <v>1633</v>
      </c>
      <c r="C1455" s="17">
        <v>4.6678447121820614</v>
      </c>
      <c r="D1455" s="137"/>
      <c r="E1455" s="17">
        <v>4.6678447121820614</v>
      </c>
      <c r="F1455" s="399"/>
      <c r="G1455" s="17" t="s">
        <v>1923</v>
      </c>
      <c r="H1455" s="2"/>
      <c r="I1455" s="356"/>
      <c r="J1455" s="15">
        <f t="shared" si="121"/>
        <v>4.6678447121820614</v>
      </c>
      <c r="K1455" s="17"/>
      <c r="L1455" s="155" t="s">
        <v>1817</v>
      </c>
    </row>
    <row r="1456" spans="1:13" ht="12" x14ac:dyDescent="0.2">
      <c r="A1456" s="70" t="s">
        <v>1241</v>
      </c>
      <c r="B1456" s="39" t="s">
        <v>1633</v>
      </c>
      <c r="C1456" s="17">
        <v>2.71</v>
      </c>
      <c r="D1456" s="137"/>
      <c r="E1456" s="17">
        <v>2.71</v>
      </c>
      <c r="F1456" s="399"/>
      <c r="G1456" s="17" t="s">
        <v>1923</v>
      </c>
      <c r="H1456" s="2"/>
      <c r="I1456" s="356"/>
      <c r="J1456" s="15">
        <f t="shared" si="121"/>
        <v>2.71</v>
      </c>
      <c r="K1456" s="17"/>
      <c r="L1456" s="155" t="s">
        <v>1817</v>
      </c>
    </row>
    <row r="1457" spans="1:12" ht="12" x14ac:dyDescent="0.2">
      <c r="A1457" s="20" t="s">
        <v>1241</v>
      </c>
      <c r="B1457" s="68" t="s">
        <v>1829</v>
      </c>
      <c r="C1457" s="17">
        <v>31.937884872824633</v>
      </c>
      <c r="D1457" s="137"/>
      <c r="E1457" s="17">
        <v>31.937884872824633</v>
      </c>
      <c r="F1457" s="400"/>
      <c r="G1457" s="17" t="s">
        <v>1923</v>
      </c>
      <c r="H1457" s="2"/>
      <c r="I1457" s="356"/>
      <c r="J1457" s="15">
        <f t="shared" si="121"/>
        <v>31.937884872824633</v>
      </c>
      <c r="K1457" s="17"/>
      <c r="L1457" s="155" t="s">
        <v>1788</v>
      </c>
    </row>
    <row r="1458" spans="1:12" ht="12" x14ac:dyDescent="0.2">
      <c r="A1458" s="20" t="s">
        <v>1241</v>
      </c>
      <c r="B1458" s="68" t="s">
        <v>1633</v>
      </c>
      <c r="C1458" s="17">
        <v>2.81</v>
      </c>
      <c r="D1458" s="137"/>
      <c r="E1458" s="17">
        <v>2.81</v>
      </c>
      <c r="F1458" s="399"/>
      <c r="G1458" s="17" t="s">
        <v>1923</v>
      </c>
      <c r="H1458" s="2"/>
      <c r="I1458" s="356"/>
      <c r="J1458" s="15">
        <f t="shared" si="121"/>
        <v>2.81</v>
      </c>
      <c r="K1458" s="17"/>
      <c r="L1458" s="155" t="s">
        <v>1817</v>
      </c>
    </row>
    <row r="1459" spans="1:12" ht="12" x14ac:dyDescent="0.2">
      <c r="A1459" s="20" t="s">
        <v>1241</v>
      </c>
      <c r="B1459" s="68" t="s">
        <v>1679</v>
      </c>
      <c r="C1459" s="17">
        <v>32.5520749665328</v>
      </c>
      <c r="D1459" s="137"/>
      <c r="E1459" s="17">
        <v>32.5520749665328</v>
      </c>
      <c r="F1459" s="400"/>
      <c r="G1459" s="17" t="s">
        <v>1923</v>
      </c>
      <c r="H1459" s="2"/>
      <c r="I1459" s="356"/>
      <c r="J1459" s="15">
        <f t="shared" si="121"/>
        <v>32.5520749665328</v>
      </c>
      <c r="K1459" s="17"/>
      <c r="L1459" s="155" t="s">
        <v>1788</v>
      </c>
    </row>
    <row r="1460" spans="1:12" ht="12" x14ac:dyDescent="0.2">
      <c r="A1460" s="20" t="s">
        <v>1241</v>
      </c>
      <c r="B1460" s="68" t="s">
        <v>1633</v>
      </c>
      <c r="C1460" s="17">
        <v>7.84</v>
      </c>
      <c r="D1460" s="137"/>
      <c r="E1460" s="17">
        <v>7.84</v>
      </c>
      <c r="F1460" s="399"/>
      <c r="G1460" s="17" t="s">
        <v>1923</v>
      </c>
      <c r="H1460" s="2"/>
      <c r="I1460" s="356"/>
      <c r="J1460" s="15">
        <f t="shared" si="121"/>
        <v>7.84</v>
      </c>
      <c r="K1460" s="17"/>
      <c r="L1460" s="155" t="s">
        <v>1817</v>
      </c>
    </row>
    <row r="1461" spans="1:12" ht="12" x14ac:dyDescent="0.2">
      <c r="A1461" s="313" t="s">
        <v>1241</v>
      </c>
      <c r="B1461" s="314" t="s">
        <v>1747</v>
      </c>
      <c r="C1461" s="17">
        <v>25.12</v>
      </c>
      <c r="D1461" s="137"/>
      <c r="E1461" s="17">
        <v>25.12</v>
      </c>
      <c r="F1461" s="400"/>
      <c r="G1461" s="17" t="s">
        <v>1923</v>
      </c>
      <c r="H1461" s="2"/>
      <c r="I1461" s="356"/>
      <c r="J1461" s="15">
        <f t="shared" si="121"/>
        <v>25.12</v>
      </c>
      <c r="K1461" s="17"/>
      <c r="L1461" s="155" t="s">
        <v>1793</v>
      </c>
    </row>
    <row r="1462" spans="1:12" ht="12" x14ac:dyDescent="0.2">
      <c r="A1462" s="20" t="s">
        <v>1241</v>
      </c>
      <c r="B1462" s="68" t="s">
        <v>1633</v>
      </c>
      <c r="C1462" s="17">
        <v>7.8</v>
      </c>
      <c r="D1462" s="137"/>
      <c r="E1462" s="17">
        <v>7.8</v>
      </c>
      <c r="F1462" s="399"/>
      <c r="G1462" s="17" t="s">
        <v>1923</v>
      </c>
      <c r="H1462" s="2"/>
      <c r="I1462" s="356"/>
      <c r="J1462" s="15">
        <f t="shared" si="121"/>
        <v>7.8</v>
      </c>
      <c r="K1462" s="17"/>
      <c r="L1462" s="155" t="s">
        <v>1794</v>
      </c>
    </row>
    <row r="1463" spans="1:12" ht="12" x14ac:dyDescent="0.2">
      <c r="A1463" s="20" t="s">
        <v>1241</v>
      </c>
      <c r="B1463" s="68" t="s">
        <v>1746</v>
      </c>
      <c r="C1463" s="17">
        <v>26.2</v>
      </c>
      <c r="D1463" s="137"/>
      <c r="E1463" s="17">
        <v>26.2</v>
      </c>
      <c r="F1463" s="400"/>
      <c r="G1463" s="17" t="s">
        <v>1923</v>
      </c>
      <c r="H1463" s="2"/>
      <c r="I1463" s="356"/>
      <c r="J1463" s="15">
        <f t="shared" si="121"/>
        <v>26.2</v>
      </c>
      <c r="K1463" s="17"/>
      <c r="L1463" s="155" t="s">
        <v>1817</v>
      </c>
    </row>
    <row r="1464" spans="1:12" ht="12" x14ac:dyDescent="0.2">
      <c r="A1464" s="20" t="s">
        <v>1241</v>
      </c>
      <c r="B1464" s="68" t="s">
        <v>1633</v>
      </c>
      <c r="C1464" s="17">
        <v>7.8</v>
      </c>
      <c r="D1464" s="137"/>
      <c r="E1464" s="17">
        <v>7.8</v>
      </c>
      <c r="F1464" s="399"/>
      <c r="G1464" s="17" t="s">
        <v>1923</v>
      </c>
      <c r="H1464" s="2"/>
      <c r="I1464" s="356"/>
      <c r="J1464" s="15">
        <f t="shared" si="121"/>
        <v>7.8</v>
      </c>
      <c r="K1464" s="17"/>
      <c r="L1464" s="155" t="s">
        <v>1794</v>
      </c>
    </row>
    <row r="1465" spans="1:12" ht="12" x14ac:dyDescent="0.2">
      <c r="A1465" s="20" t="s">
        <v>1241</v>
      </c>
      <c r="B1465" s="68" t="s">
        <v>1746</v>
      </c>
      <c r="C1465" s="17">
        <v>26.42</v>
      </c>
      <c r="D1465" s="137"/>
      <c r="E1465" s="17">
        <v>26.42</v>
      </c>
      <c r="F1465" s="400"/>
      <c r="G1465" s="17" t="s">
        <v>1923</v>
      </c>
      <c r="H1465" s="2"/>
      <c r="I1465" s="356"/>
      <c r="J1465" s="15">
        <f t="shared" si="121"/>
        <v>26.42</v>
      </c>
      <c r="K1465" s="17"/>
      <c r="L1465" s="155" t="s">
        <v>1817</v>
      </c>
    </row>
    <row r="1466" spans="1:12" ht="12" x14ac:dyDescent="0.2">
      <c r="A1466" s="20" t="s">
        <v>1241</v>
      </c>
      <c r="B1466" s="68" t="s">
        <v>1745</v>
      </c>
      <c r="C1466" s="17">
        <v>26.28</v>
      </c>
      <c r="D1466" s="137"/>
      <c r="E1466" s="17">
        <v>26.28</v>
      </c>
      <c r="F1466" s="399"/>
      <c r="G1466" s="17" t="s">
        <v>1923</v>
      </c>
      <c r="H1466" s="2"/>
      <c r="I1466" s="356"/>
      <c r="J1466" s="15">
        <f t="shared" si="121"/>
        <v>26.28</v>
      </c>
      <c r="K1466" s="17"/>
      <c r="L1466" s="155" t="s">
        <v>1794</v>
      </c>
    </row>
    <row r="1467" spans="1:12" s="282" customFormat="1" ht="12" x14ac:dyDescent="0.2">
      <c r="A1467" s="20" t="s">
        <v>1241</v>
      </c>
      <c r="B1467" s="39" t="s">
        <v>1629</v>
      </c>
      <c r="C1467" s="17">
        <v>2.8252744310575633</v>
      </c>
      <c r="D1467" s="409"/>
      <c r="E1467" s="17">
        <v>2.8252744310575633</v>
      </c>
      <c r="F1467" s="399"/>
      <c r="G1467" s="17" t="s">
        <v>1923</v>
      </c>
      <c r="H1467" s="1"/>
      <c r="I1467" s="359"/>
      <c r="J1467" s="15">
        <f t="shared" si="121"/>
        <v>2.8252744310575633</v>
      </c>
      <c r="K1467" s="17"/>
      <c r="L1467" s="155" t="s">
        <v>1817</v>
      </c>
    </row>
    <row r="1468" spans="1:12" ht="12" x14ac:dyDescent="0.2">
      <c r="A1468" s="20" t="s">
        <v>1241</v>
      </c>
      <c r="B1468" s="68" t="s">
        <v>1752</v>
      </c>
      <c r="C1468" s="17">
        <v>6.77</v>
      </c>
      <c r="D1468" s="137"/>
      <c r="E1468" s="17">
        <v>6.77</v>
      </c>
      <c r="F1468" s="399"/>
      <c r="G1468" s="17" t="s">
        <v>1923</v>
      </c>
      <c r="H1468" s="2"/>
      <c r="I1468" s="356"/>
      <c r="J1468" s="15">
        <f t="shared" si="121"/>
        <v>6.77</v>
      </c>
      <c r="K1468" s="17"/>
      <c r="L1468" s="155" t="s">
        <v>1817</v>
      </c>
    </row>
    <row r="1469" spans="1:12" ht="12" x14ac:dyDescent="0.2">
      <c r="A1469" s="20" t="s">
        <v>1241</v>
      </c>
      <c r="B1469" s="68" t="s">
        <v>1752</v>
      </c>
      <c r="C1469" s="17">
        <v>17.690000000000001</v>
      </c>
      <c r="D1469" s="137"/>
      <c r="E1469" s="17">
        <v>17.690000000000001</v>
      </c>
      <c r="F1469" s="399"/>
      <c r="G1469" s="17" t="s">
        <v>1923</v>
      </c>
      <c r="H1469" s="2"/>
      <c r="I1469" s="356"/>
      <c r="J1469" s="15">
        <f t="shared" si="121"/>
        <v>17.690000000000001</v>
      </c>
      <c r="K1469" s="17"/>
      <c r="L1469" s="155" t="s">
        <v>1794</v>
      </c>
    </row>
    <row r="1470" spans="1:12" ht="12" x14ac:dyDescent="0.2">
      <c r="A1470" s="20" t="s">
        <v>1241</v>
      </c>
      <c r="B1470" s="68" t="s">
        <v>1633</v>
      </c>
      <c r="C1470" s="17">
        <v>2.71</v>
      </c>
      <c r="D1470" s="137"/>
      <c r="E1470" s="17">
        <v>2.71</v>
      </c>
      <c r="F1470" s="399"/>
      <c r="G1470" s="17" t="s">
        <v>1923</v>
      </c>
      <c r="H1470" s="2"/>
      <c r="I1470" s="356"/>
      <c r="J1470" s="15">
        <f t="shared" si="121"/>
        <v>2.71</v>
      </c>
      <c r="K1470" s="17"/>
      <c r="L1470" s="155" t="s">
        <v>1793</v>
      </c>
    </row>
    <row r="1471" spans="1:12" ht="12" x14ac:dyDescent="0.2">
      <c r="A1471" s="20" t="s">
        <v>1336</v>
      </c>
      <c r="B1471" s="68" t="s">
        <v>1744</v>
      </c>
      <c r="C1471" s="17">
        <v>17.66</v>
      </c>
      <c r="D1471" s="137"/>
      <c r="E1471" s="17">
        <v>17.66</v>
      </c>
      <c r="F1471" s="400"/>
      <c r="G1471" s="17" t="s">
        <v>1923</v>
      </c>
      <c r="H1471" s="2"/>
      <c r="I1471" s="356"/>
      <c r="J1471" s="15">
        <f t="shared" si="121"/>
        <v>17.66</v>
      </c>
      <c r="K1471" s="144"/>
      <c r="L1471" s="155" t="s">
        <v>1817</v>
      </c>
    </row>
    <row r="1472" spans="1:12" ht="12" x14ac:dyDescent="0.2">
      <c r="A1472" s="20" t="s">
        <v>1241</v>
      </c>
      <c r="B1472" s="68" t="s">
        <v>1633</v>
      </c>
      <c r="C1472" s="17">
        <v>2.81</v>
      </c>
      <c r="D1472" s="137"/>
      <c r="E1472" s="17">
        <v>2.81</v>
      </c>
      <c r="F1472" s="399"/>
      <c r="G1472" s="17" t="s">
        <v>1923</v>
      </c>
      <c r="H1472" s="2"/>
      <c r="I1472" s="356"/>
      <c r="J1472" s="15">
        <f t="shared" si="121"/>
        <v>2.81</v>
      </c>
      <c r="K1472" s="17"/>
      <c r="L1472" s="155" t="s">
        <v>1793</v>
      </c>
    </row>
    <row r="1473" spans="1:12" ht="12" x14ac:dyDescent="0.2">
      <c r="A1473" s="20" t="s">
        <v>1241</v>
      </c>
      <c r="B1473" s="68" t="s">
        <v>1748</v>
      </c>
      <c r="C1473" s="17">
        <v>26.44</v>
      </c>
      <c r="D1473" s="137"/>
      <c r="E1473" s="17">
        <v>26.44</v>
      </c>
      <c r="F1473" s="399"/>
      <c r="G1473" s="17" t="s">
        <v>1923</v>
      </c>
      <c r="H1473" s="2"/>
      <c r="I1473" s="356"/>
      <c r="J1473" s="15">
        <f t="shared" si="121"/>
        <v>26.44</v>
      </c>
      <c r="K1473" s="17"/>
      <c r="L1473" s="155" t="s">
        <v>1817</v>
      </c>
    </row>
    <row r="1474" spans="1:12" ht="12" x14ac:dyDescent="0.2">
      <c r="A1474" s="20" t="s">
        <v>1241</v>
      </c>
      <c r="B1474" s="68" t="s">
        <v>1749</v>
      </c>
      <c r="C1474" s="17">
        <v>26.16</v>
      </c>
      <c r="D1474" s="137"/>
      <c r="E1474" s="17">
        <v>26.16</v>
      </c>
      <c r="F1474" s="399"/>
      <c r="G1474" s="17" t="s">
        <v>1923</v>
      </c>
      <c r="H1474" s="2"/>
      <c r="I1474" s="356"/>
      <c r="J1474" s="15">
        <f t="shared" si="121"/>
        <v>26.16</v>
      </c>
      <c r="K1474" s="17"/>
      <c r="L1474" s="155" t="s">
        <v>1817</v>
      </c>
    </row>
    <row r="1475" spans="1:12" ht="12" x14ac:dyDescent="0.2">
      <c r="A1475" s="20" t="s">
        <v>1241</v>
      </c>
      <c r="B1475" s="68" t="s">
        <v>1753</v>
      </c>
      <c r="C1475" s="17">
        <v>18.61</v>
      </c>
      <c r="D1475" s="137"/>
      <c r="E1475" s="17">
        <v>18.61</v>
      </c>
      <c r="F1475" s="399"/>
      <c r="G1475" s="17" t="s">
        <v>1923</v>
      </c>
      <c r="H1475" s="2"/>
      <c r="I1475" s="356"/>
      <c r="J1475" s="15">
        <f t="shared" si="121"/>
        <v>18.61</v>
      </c>
      <c r="K1475" s="17"/>
      <c r="L1475" s="155" t="s">
        <v>1817</v>
      </c>
    </row>
    <row r="1476" spans="1:12" ht="12" x14ac:dyDescent="0.2">
      <c r="A1476" s="20" t="s">
        <v>1241</v>
      </c>
      <c r="B1476" s="68" t="s">
        <v>1625</v>
      </c>
      <c r="C1476" s="17">
        <v>25.79</v>
      </c>
      <c r="D1476" s="137"/>
      <c r="E1476" s="17">
        <v>25.79</v>
      </c>
      <c r="F1476" s="399"/>
      <c r="G1476" s="17" t="s">
        <v>1923</v>
      </c>
      <c r="H1476" s="2"/>
      <c r="I1476" s="356"/>
      <c r="J1476" s="15">
        <f t="shared" si="121"/>
        <v>25.79</v>
      </c>
      <c r="K1476" s="17"/>
      <c r="L1476" s="155" t="s">
        <v>1817</v>
      </c>
    </row>
    <row r="1477" spans="1:12" ht="12" x14ac:dyDescent="0.2">
      <c r="A1477" s="20" t="s">
        <v>1241</v>
      </c>
      <c r="B1477" s="68" t="s">
        <v>1633</v>
      </c>
      <c r="C1477" s="17">
        <v>3.4394645247657292</v>
      </c>
      <c r="D1477" s="137"/>
      <c r="E1477" s="17">
        <v>3.4394645247657292</v>
      </c>
      <c r="F1477" s="399"/>
      <c r="G1477" s="17" t="s">
        <v>1923</v>
      </c>
      <c r="H1477" s="2"/>
      <c r="I1477" s="356"/>
      <c r="J1477" s="15">
        <f t="shared" si="121"/>
        <v>3.4394645247657292</v>
      </c>
      <c r="K1477" s="17"/>
      <c r="L1477" s="155" t="s">
        <v>1817</v>
      </c>
    </row>
    <row r="1478" spans="1:12" ht="12" x14ac:dyDescent="0.2">
      <c r="A1478" s="20" t="s">
        <v>1241</v>
      </c>
      <c r="B1478" s="68" t="s">
        <v>1633</v>
      </c>
      <c r="C1478" s="17">
        <v>3.4394645247657292</v>
      </c>
      <c r="D1478" s="137"/>
      <c r="E1478" s="17">
        <v>3.4394645247657292</v>
      </c>
      <c r="F1478" s="399"/>
      <c r="G1478" s="17" t="s">
        <v>1923</v>
      </c>
      <c r="H1478" s="2"/>
      <c r="I1478" s="356"/>
      <c r="J1478" s="15">
        <f t="shared" si="121"/>
        <v>3.4394645247657292</v>
      </c>
      <c r="K1478" s="17"/>
      <c r="L1478" s="155" t="s">
        <v>1817</v>
      </c>
    </row>
    <row r="1479" spans="1:12" ht="12" x14ac:dyDescent="0.2">
      <c r="A1479" s="20" t="s">
        <v>1241</v>
      </c>
      <c r="B1479" s="39" t="s">
        <v>1629</v>
      </c>
      <c r="C1479" s="17">
        <v>2.9481124497991966</v>
      </c>
      <c r="D1479" s="407"/>
      <c r="E1479" s="17">
        <v>2.9481124497991966</v>
      </c>
      <c r="F1479" s="399"/>
      <c r="G1479" s="17" t="s">
        <v>1923</v>
      </c>
      <c r="H1479" s="2"/>
      <c r="I1479" s="356"/>
      <c r="J1479" s="15">
        <f t="shared" si="121"/>
        <v>2.9481124497991966</v>
      </c>
      <c r="K1479" s="17"/>
      <c r="L1479" s="155" t="s">
        <v>1794</v>
      </c>
    </row>
    <row r="1480" spans="1:12" ht="12" x14ac:dyDescent="0.2">
      <c r="A1480" s="20" t="s">
        <v>1241</v>
      </c>
      <c r="B1480" s="68" t="s">
        <v>1751</v>
      </c>
      <c r="C1480" s="17">
        <v>14.91</v>
      </c>
      <c r="D1480" s="137"/>
      <c r="E1480" s="17">
        <v>14.91</v>
      </c>
      <c r="F1480" s="400"/>
      <c r="G1480" s="17" t="s">
        <v>1923</v>
      </c>
      <c r="H1480" s="2"/>
      <c r="I1480" s="356"/>
      <c r="J1480" s="15">
        <f t="shared" si="121"/>
        <v>14.91</v>
      </c>
      <c r="K1480" s="144"/>
      <c r="L1480" s="155" t="s">
        <v>1817</v>
      </c>
    </row>
    <row r="1481" spans="1:12" ht="12" x14ac:dyDescent="0.2">
      <c r="A1481" s="20" t="s">
        <v>1241</v>
      </c>
      <c r="B1481" s="68" t="s">
        <v>1750</v>
      </c>
      <c r="C1481" s="17">
        <v>12.72</v>
      </c>
      <c r="D1481" s="137"/>
      <c r="E1481" s="17">
        <v>12.72</v>
      </c>
      <c r="F1481" s="400"/>
      <c r="G1481" s="17" t="s">
        <v>1923</v>
      </c>
      <c r="H1481" s="2"/>
      <c r="I1481" s="356"/>
      <c r="J1481" s="15">
        <f t="shared" si="121"/>
        <v>12.72</v>
      </c>
      <c r="K1481" s="144"/>
      <c r="L1481" s="155" t="s">
        <v>1817</v>
      </c>
    </row>
    <row r="1482" spans="1:12" ht="12" x14ac:dyDescent="0.2">
      <c r="A1482" s="70" t="s">
        <v>1241</v>
      </c>
      <c r="B1482" s="39" t="s">
        <v>1629</v>
      </c>
      <c r="C1482" s="17">
        <v>2.35</v>
      </c>
      <c r="D1482" s="407"/>
      <c r="E1482" s="17">
        <v>2.35</v>
      </c>
      <c r="F1482" s="399"/>
      <c r="G1482" s="17" t="s">
        <v>1923</v>
      </c>
      <c r="H1482" s="2"/>
      <c r="I1482" s="356"/>
      <c r="J1482" s="15">
        <f t="shared" si="121"/>
        <v>2.35</v>
      </c>
      <c r="K1482" s="144"/>
      <c r="L1482" s="155" t="s">
        <v>1817</v>
      </c>
    </row>
    <row r="1483" spans="1:12" ht="12" x14ac:dyDescent="0.2">
      <c r="A1483" s="70" t="s">
        <v>1241</v>
      </c>
      <c r="B1483" s="39" t="s">
        <v>139</v>
      </c>
      <c r="C1483" s="17">
        <v>18</v>
      </c>
      <c r="D1483" s="137"/>
      <c r="E1483" s="17">
        <v>18</v>
      </c>
      <c r="F1483" s="400"/>
      <c r="G1483" s="17" t="s">
        <v>1923</v>
      </c>
      <c r="H1483" s="2"/>
      <c r="I1483" s="356"/>
      <c r="J1483" s="15">
        <f t="shared" si="121"/>
        <v>18</v>
      </c>
      <c r="K1483" s="144"/>
      <c r="L1483" s="155" t="s">
        <v>1817</v>
      </c>
    </row>
    <row r="1484" spans="1:12" ht="12" x14ac:dyDescent="0.2">
      <c r="A1484" s="70" t="s">
        <v>1241</v>
      </c>
      <c r="B1484" s="39" t="s">
        <v>1633</v>
      </c>
      <c r="C1484" s="17">
        <v>5.2820348058902269</v>
      </c>
      <c r="D1484" s="137"/>
      <c r="E1484" s="17">
        <v>5.2820348058902269</v>
      </c>
      <c r="F1484" s="399"/>
      <c r="G1484" s="17" t="s">
        <v>1923</v>
      </c>
      <c r="H1484" s="2"/>
      <c r="I1484" s="356"/>
      <c r="J1484" s="15">
        <f t="shared" si="121"/>
        <v>5.2820348058902269</v>
      </c>
      <c r="K1484" s="17"/>
      <c r="L1484" s="155" t="s">
        <v>1817</v>
      </c>
    </row>
    <row r="1485" spans="1:12" ht="12" x14ac:dyDescent="0.2">
      <c r="A1485" s="70" t="s">
        <v>1241</v>
      </c>
      <c r="B1485" s="39" t="s">
        <v>1629</v>
      </c>
      <c r="C1485" s="17">
        <v>4.2</v>
      </c>
      <c r="D1485" s="407"/>
      <c r="E1485" s="17">
        <v>4.2</v>
      </c>
      <c r="F1485" s="399"/>
      <c r="G1485" s="17" t="s">
        <v>1923</v>
      </c>
      <c r="H1485" s="2"/>
      <c r="I1485" s="356"/>
      <c r="J1485" s="15">
        <f t="shared" si="121"/>
        <v>4.2</v>
      </c>
      <c r="K1485" s="17"/>
      <c r="L1485" s="155" t="s">
        <v>1794</v>
      </c>
    </row>
    <row r="1486" spans="1:12" ht="12" x14ac:dyDescent="0.2">
      <c r="A1486" s="71" t="s">
        <v>140</v>
      </c>
      <c r="B1486" s="72"/>
      <c r="C1486" s="73">
        <f>SUM(C1449:C1485)</f>
        <v>593.48167336010727</v>
      </c>
      <c r="D1486" s="73">
        <f>SUM(D1449:D1485)</f>
        <v>0</v>
      </c>
      <c r="E1486" s="73">
        <f>SUM(E1449:E1485)</f>
        <v>593.48167336010727</v>
      </c>
      <c r="F1486" s="73">
        <f>SUM(F1449:F1485)</f>
        <v>0</v>
      </c>
      <c r="G1486" s="73"/>
      <c r="H1486" s="73">
        <f t="shared" ref="H1486:I1486" si="122">SUM(H1449:H1485)</f>
        <v>0</v>
      </c>
      <c r="I1486" s="73">
        <f t="shared" si="122"/>
        <v>0</v>
      </c>
      <c r="J1486" s="73">
        <f>SUM(J1449:J1485)</f>
        <v>593.48167336010727</v>
      </c>
      <c r="K1486" s="73">
        <f>SUM(K1449:K1485)</f>
        <v>16.329999999999998</v>
      </c>
      <c r="L1486" s="157"/>
    </row>
    <row r="1487" spans="1:12" ht="12" x14ac:dyDescent="0.2">
      <c r="A1487" s="158" t="s">
        <v>1620</v>
      </c>
      <c r="B1487" s="8" t="s">
        <v>1621</v>
      </c>
      <c r="C1487" s="8" t="s">
        <v>1622</v>
      </c>
      <c r="D1487" s="9" t="s">
        <v>655</v>
      </c>
      <c r="E1487" s="9" t="s">
        <v>1615</v>
      </c>
      <c r="F1487" s="9" t="s">
        <v>1374</v>
      </c>
      <c r="G1487" s="9"/>
      <c r="H1487" s="383" t="s">
        <v>1913</v>
      </c>
      <c r="I1487" s="139" t="s">
        <v>405</v>
      </c>
      <c r="J1487" s="361" t="s">
        <v>406</v>
      </c>
      <c r="K1487" s="67" t="s">
        <v>404</v>
      </c>
      <c r="L1487" s="154" t="s">
        <v>1818</v>
      </c>
    </row>
    <row r="1488" spans="1:12" ht="12" x14ac:dyDescent="0.2">
      <c r="A1488" s="70" t="s">
        <v>1242</v>
      </c>
      <c r="B1488" s="39" t="s">
        <v>413</v>
      </c>
      <c r="C1488" s="168">
        <v>64.260000000000005</v>
      </c>
      <c r="D1488" s="137"/>
      <c r="E1488" s="395">
        <v>64.260000000000005</v>
      </c>
      <c r="F1488" s="326"/>
      <c r="G1488" s="17" t="s">
        <v>1912</v>
      </c>
      <c r="H1488" s="15"/>
      <c r="I1488" s="366">
        <f>C1488</f>
        <v>64.260000000000005</v>
      </c>
      <c r="J1488" s="137"/>
      <c r="K1488" s="15">
        <f>I1488</f>
        <v>64.260000000000005</v>
      </c>
      <c r="L1488" s="155" t="s">
        <v>1809</v>
      </c>
    </row>
    <row r="1489" spans="1:12" ht="12" x14ac:dyDescent="0.2">
      <c r="A1489" s="70" t="s">
        <v>1242</v>
      </c>
      <c r="B1489" s="39" t="s">
        <v>152</v>
      </c>
      <c r="C1489" s="17">
        <v>29.312955677943876</v>
      </c>
      <c r="D1489" s="137"/>
      <c r="E1489" s="17">
        <v>29.312955677943876</v>
      </c>
      <c r="F1489" s="399"/>
      <c r="G1489" s="17" t="s">
        <v>1912</v>
      </c>
      <c r="H1489" s="15"/>
      <c r="I1489" s="366">
        <f t="shared" ref="I1489:I1522" si="123">C1489</f>
        <v>29.312955677943876</v>
      </c>
      <c r="J1489" s="137"/>
      <c r="K1489" s="17">
        <f>C1489</f>
        <v>29.312955677943876</v>
      </c>
      <c r="L1489" s="155" t="s">
        <v>1793</v>
      </c>
    </row>
    <row r="1490" spans="1:12" ht="12" x14ac:dyDescent="0.2">
      <c r="A1490" s="70" t="s">
        <v>1242</v>
      </c>
      <c r="B1490" s="39" t="s">
        <v>1633</v>
      </c>
      <c r="C1490" s="17">
        <v>4.5546026750590087</v>
      </c>
      <c r="D1490" s="137"/>
      <c r="E1490" s="17">
        <v>4.5546026750590087</v>
      </c>
      <c r="F1490" s="399"/>
      <c r="G1490" s="17" t="s">
        <v>1912</v>
      </c>
      <c r="H1490" s="15"/>
      <c r="I1490" s="366">
        <f t="shared" si="123"/>
        <v>4.5546026750590087</v>
      </c>
      <c r="J1490" s="137"/>
      <c r="K1490" s="17">
        <f t="shared" ref="K1490:K1521" si="124">C1490</f>
        <v>4.5546026750590087</v>
      </c>
      <c r="L1490" s="155" t="s">
        <v>1794</v>
      </c>
    </row>
    <row r="1491" spans="1:12" ht="12" x14ac:dyDescent="0.2">
      <c r="A1491" s="70" t="s">
        <v>1242</v>
      </c>
      <c r="B1491" s="39" t="s">
        <v>1633</v>
      </c>
      <c r="C1491" s="17">
        <v>4.3210333071072649</v>
      </c>
      <c r="D1491" s="137"/>
      <c r="E1491" s="17">
        <v>4.3210333071072649</v>
      </c>
      <c r="F1491" s="399"/>
      <c r="G1491" s="17" t="s">
        <v>1912</v>
      </c>
      <c r="H1491" s="15"/>
      <c r="I1491" s="366">
        <f t="shared" si="123"/>
        <v>4.3210333071072649</v>
      </c>
      <c r="J1491" s="137"/>
      <c r="K1491" s="17">
        <f t="shared" si="124"/>
        <v>4.3210333071072649</v>
      </c>
      <c r="L1491" s="155" t="s">
        <v>1794</v>
      </c>
    </row>
    <row r="1492" spans="1:12" ht="12" x14ac:dyDescent="0.2">
      <c r="A1492" s="70" t="s">
        <v>1242</v>
      </c>
      <c r="B1492" s="39" t="s">
        <v>153</v>
      </c>
      <c r="C1492" s="17">
        <v>29.780094413847365</v>
      </c>
      <c r="D1492" s="137"/>
      <c r="E1492" s="17">
        <v>29.780094413847365</v>
      </c>
      <c r="F1492" s="399"/>
      <c r="G1492" s="17" t="s">
        <v>1912</v>
      </c>
      <c r="H1492" s="15"/>
      <c r="I1492" s="366">
        <f t="shared" si="123"/>
        <v>29.780094413847365</v>
      </c>
      <c r="J1492" s="137"/>
      <c r="K1492" s="17">
        <f t="shared" si="124"/>
        <v>29.780094413847365</v>
      </c>
      <c r="L1492" s="155" t="s">
        <v>1793</v>
      </c>
    </row>
    <row r="1493" spans="1:12" ht="12" x14ac:dyDescent="0.2">
      <c r="A1493" s="70" t="s">
        <v>1242</v>
      </c>
      <c r="B1493" s="39" t="s">
        <v>154</v>
      </c>
      <c r="C1493" s="17">
        <v>29.780094413847365</v>
      </c>
      <c r="D1493" s="137"/>
      <c r="E1493" s="17">
        <v>29.780094413847365</v>
      </c>
      <c r="F1493" s="399"/>
      <c r="G1493" s="17" t="s">
        <v>1912</v>
      </c>
      <c r="H1493" s="15"/>
      <c r="I1493" s="366">
        <f t="shared" si="123"/>
        <v>29.780094413847365</v>
      </c>
      <c r="J1493" s="137"/>
      <c r="K1493" s="17">
        <f t="shared" si="124"/>
        <v>29.780094413847365</v>
      </c>
      <c r="L1493" s="155" t="s">
        <v>1793</v>
      </c>
    </row>
    <row r="1494" spans="1:12" ht="12" x14ac:dyDescent="0.2">
      <c r="A1494" s="70" t="s">
        <v>1242</v>
      </c>
      <c r="B1494" s="39" t="s">
        <v>1633</v>
      </c>
      <c r="C1494" s="17">
        <v>4.5546026750590087</v>
      </c>
      <c r="D1494" s="137"/>
      <c r="E1494" s="17">
        <v>4.5546026750590087</v>
      </c>
      <c r="F1494" s="399"/>
      <c r="G1494" s="17" t="s">
        <v>1912</v>
      </c>
      <c r="H1494" s="15"/>
      <c r="I1494" s="366">
        <f t="shared" si="123"/>
        <v>4.5546026750590087</v>
      </c>
      <c r="J1494" s="137"/>
      <c r="K1494" s="17">
        <f t="shared" si="124"/>
        <v>4.5546026750590087</v>
      </c>
      <c r="L1494" s="155" t="s">
        <v>1794</v>
      </c>
    </row>
    <row r="1495" spans="1:12" ht="12" x14ac:dyDescent="0.2">
      <c r="A1495" s="70" t="s">
        <v>1242</v>
      </c>
      <c r="B1495" s="39" t="s">
        <v>1633</v>
      </c>
      <c r="C1495" s="17">
        <v>4.3210333071072649</v>
      </c>
      <c r="D1495" s="137"/>
      <c r="E1495" s="17">
        <v>4.3210333071072649</v>
      </c>
      <c r="F1495" s="399"/>
      <c r="G1495" s="17" t="s">
        <v>1912</v>
      </c>
      <c r="H1495" s="15"/>
      <c r="I1495" s="366">
        <f t="shared" si="123"/>
        <v>4.3210333071072649</v>
      </c>
      <c r="J1495" s="137"/>
      <c r="K1495" s="17">
        <f t="shared" si="124"/>
        <v>4.3210333071072649</v>
      </c>
      <c r="L1495" s="155" t="s">
        <v>1794</v>
      </c>
    </row>
    <row r="1496" spans="1:12" ht="12" x14ac:dyDescent="0.2">
      <c r="A1496" s="70" t="s">
        <v>1242</v>
      </c>
      <c r="B1496" s="39" t="s">
        <v>1680</v>
      </c>
      <c r="C1496" s="17">
        <v>14.130946761080514</v>
      </c>
      <c r="D1496" s="137"/>
      <c r="E1496" s="17">
        <v>14.130946761080514</v>
      </c>
      <c r="F1496" s="400"/>
      <c r="G1496" s="17" t="s">
        <v>1912</v>
      </c>
      <c r="H1496" s="15"/>
      <c r="I1496" s="366">
        <f t="shared" si="123"/>
        <v>14.130946761080514</v>
      </c>
      <c r="J1496" s="137"/>
      <c r="K1496" s="17">
        <f t="shared" si="124"/>
        <v>14.130946761080514</v>
      </c>
      <c r="L1496" s="155" t="s">
        <v>1793</v>
      </c>
    </row>
    <row r="1497" spans="1:12" ht="12" x14ac:dyDescent="0.2">
      <c r="A1497" s="70" t="s">
        <v>1242</v>
      </c>
      <c r="B1497" s="39" t="s">
        <v>1181</v>
      </c>
      <c r="C1497" s="17">
        <v>15.882717020718594</v>
      </c>
      <c r="D1497" s="137"/>
      <c r="E1497" s="17">
        <v>15.882717020718594</v>
      </c>
      <c r="F1497" s="400"/>
      <c r="G1497" s="17" t="s">
        <v>1912</v>
      </c>
      <c r="H1497" s="15"/>
      <c r="I1497" s="366">
        <f t="shared" si="123"/>
        <v>15.882717020718594</v>
      </c>
      <c r="J1497" s="137"/>
      <c r="K1497" s="17">
        <f t="shared" si="124"/>
        <v>15.882717020718594</v>
      </c>
      <c r="L1497" s="155" t="s">
        <v>1793</v>
      </c>
    </row>
    <row r="1498" spans="1:12" ht="12" x14ac:dyDescent="0.2">
      <c r="A1498" s="70" t="s">
        <v>1242</v>
      </c>
      <c r="B1498" s="39" t="s">
        <v>160</v>
      </c>
      <c r="C1498" s="17">
        <v>29.780094413847365</v>
      </c>
      <c r="D1498" s="137"/>
      <c r="E1498" s="17">
        <v>29.780094413847365</v>
      </c>
      <c r="F1498" s="399"/>
      <c r="G1498" s="17" t="s">
        <v>1912</v>
      </c>
      <c r="H1498" s="15"/>
      <c r="I1498" s="366">
        <f t="shared" si="123"/>
        <v>29.780094413847365</v>
      </c>
      <c r="J1498" s="137"/>
      <c r="K1498" s="17">
        <f t="shared" si="124"/>
        <v>29.780094413847365</v>
      </c>
      <c r="L1498" s="155" t="s">
        <v>1793</v>
      </c>
    </row>
    <row r="1499" spans="1:12" ht="12" x14ac:dyDescent="0.2">
      <c r="A1499" s="70" t="s">
        <v>1242</v>
      </c>
      <c r="B1499" s="39" t="s">
        <v>1633</v>
      </c>
      <c r="C1499" s="17">
        <v>4.5546026750590087</v>
      </c>
      <c r="D1499" s="137"/>
      <c r="E1499" s="17">
        <v>4.5546026750590087</v>
      </c>
      <c r="F1499" s="399"/>
      <c r="G1499" s="17" t="s">
        <v>1912</v>
      </c>
      <c r="H1499" s="15"/>
      <c r="I1499" s="366">
        <f t="shared" si="123"/>
        <v>4.5546026750590087</v>
      </c>
      <c r="J1499" s="137"/>
      <c r="K1499" s="17">
        <f t="shared" si="124"/>
        <v>4.5546026750590087</v>
      </c>
      <c r="L1499" s="155" t="s">
        <v>1794</v>
      </c>
    </row>
    <row r="1500" spans="1:12" ht="12" x14ac:dyDescent="0.2">
      <c r="A1500" s="70" t="s">
        <v>1242</v>
      </c>
      <c r="B1500" s="39" t="s">
        <v>1633</v>
      </c>
      <c r="C1500" s="17">
        <v>4.3210333071072649</v>
      </c>
      <c r="D1500" s="137"/>
      <c r="E1500" s="17">
        <v>4.3210333071072649</v>
      </c>
      <c r="F1500" s="399"/>
      <c r="G1500" s="17" t="s">
        <v>1912</v>
      </c>
      <c r="H1500" s="15"/>
      <c r="I1500" s="366">
        <f t="shared" si="123"/>
        <v>4.3210333071072649</v>
      </c>
      <c r="J1500" s="137"/>
      <c r="K1500" s="17">
        <f t="shared" si="124"/>
        <v>4.3210333071072649</v>
      </c>
      <c r="L1500" s="155" t="s">
        <v>1794</v>
      </c>
    </row>
    <row r="1501" spans="1:12" ht="12" x14ac:dyDescent="0.2">
      <c r="A1501" s="70" t="s">
        <v>1242</v>
      </c>
      <c r="B1501" s="39" t="s">
        <v>161</v>
      </c>
      <c r="C1501" s="17">
        <v>29.780094413847365</v>
      </c>
      <c r="D1501" s="137"/>
      <c r="E1501" s="17">
        <v>29.780094413847365</v>
      </c>
      <c r="F1501" s="399"/>
      <c r="G1501" s="17" t="s">
        <v>1912</v>
      </c>
      <c r="H1501" s="15"/>
      <c r="I1501" s="366">
        <f t="shared" si="123"/>
        <v>29.780094413847365</v>
      </c>
      <c r="J1501" s="137"/>
      <c r="K1501" s="17">
        <f t="shared" si="124"/>
        <v>29.780094413847365</v>
      </c>
      <c r="L1501" s="155" t="s">
        <v>1793</v>
      </c>
    </row>
    <row r="1502" spans="1:12" ht="12" x14ac:dyDescent="0.2">
      <c r="A1502" s="70" t="s">
        <v>1242</v>
      </c>
      <c r="B1502" s="39" t="s">
        <v>401</v>
      </c>
      <c r="C1502" s="17">
        <v>15.532362968790979</v>
      </c>
      <c r="D1502" s="137"/>
      <c r="E1502" s="137"/>
      <c r="F1502" s="17">
        <v>15.532362968790979</v>
      </c>
      <c r="G1502" s="17" t="s">
        <v>1912</v>
      </c>
      <c r="H1502" s="15"/>
      <c r="I1502" s="366">
        <f t="shared" si="123"/>
        <v>15.532362968790979</v>
      </c>
      <c r="J1502" s="137"/>
      <c r="K1502" s="17"/>
      <c r="L1502" s="155" t="s">
        <v>1786</v>
      </c>
    </row>
    <row r="1503" spans="1:12" ht="12" x14ac:dyDescent="0.2">
      <c r="A1503" s="70" t="s">
        <v>1242</v>
      </c>
      <c r="B1503" s="39" t="s">
        <v>401</v>
      </c>
      <c r="C1503" s="17">
        <v>14.014162077104642</v>
      </c>
      <c r="D1503" s="137"/>
      <c r="E1503" s="137"/>
      <c r="F1503" s="17">
        <v>14.014162077104642</v>
      </c>
      <c r="G1503" s="17" t="s">
        <v>1912</v>
      </c>
      <c r="H1503" s="15"/>
      <c r="I1503" s="366">
        <f t="shared" si="123"/>
        <v>14.014162077104642</v>
      </c>
      <c r="J1503" s="137"/>
      <c r="K1503" s="17"/>
      <c r="L1503" s="155" t="s">
        <v>1786</v>
      </c>
    </row>
    <row r="1504" spans="1:12" ht="12" x14ac:dyDescent="0.2">
      <c r="A1504" s="70" t="s">
        <v>1242</v>
      </c>
      <c r="B1504" s="39" t="s">
        <v>1633</v>
      </c>
      <c r="C1504" s="17">
        <v>4.5546026750590087</v>
      </c>
      <c r="D1504" s="137"/>
      <c r="E1504" s="17">
        <v>4.5546026750590087</v>
      </c>
      <c r="F1504" s="399"/>
      <c r="G1504" s="17" t="s">
        <v>1912</v>
      </c>
      <c r="H1504" s="15"/>
      <c r="I1504" s="366">
        <f t="shared" si="123"/>
        <v>4.5546026750590087</v>
      </c>
      <c r="J1504" s="137"/>
      <c r="K1504" s="17">
        <f t="shared" si="124"/>
        <v>4.5546026750590087</v>
      </c>
      <c r="L1504" s="155" t="s">
        <v>1794</v>
      </c>
    </row>
    <row r="1505" spans="1:12" ht="12" x14ac:dyDescent="0.2">
      <c r="A1505" s="70" t="s">
        <v>1242</v>
      </c>
      <c r="B1505" s="39" t="s">
        <v>1633</v>
      </c>
      <c r="C1505" s="17">
        <v>4.3210333071072649</v>
      </c>
      <c r="D1505" s="137"/>
      <c r="E1505" s="17">
        <v>4.3210333071072649</v>
      </c>
      <c r="F1505" s="399"/>
      <c r="G1505" s="17" t="s">
        <v>1912</v>
      </c>
      <c r="H1505" s="15"/>
      <c r="I1505" s="366">
        <f t="shared" si="123"/>
        <v>4.3210333071072649</v>
      </c>
      <c r="J1505" s="137"/>
      <c r="K1505" s="17">
        <f t="shared" si="124"/>
        <v>4.3210333071072649</v>
      </c>
      <c r="L1505" s="155" t="s">
        <v>1794</v>
      </c>
    </row>
    <row r="1506" spans="1:12" s="282" customFormat="1" ht="12" x14ac:dyDescent="0.2">
      <c r="A1506" s="70" t="s">
        <v>1242</v>
      </c>
      <c r="B1506" s="39" t="s">
        <v>1404</v>
      </c>
      <c r="C1506" s="17">
        <v>29.546525045895621</v>
      </c>
      <c r="D1506" s="1"/>
      <c r="E1506" s="1"/>
      <c r="F1506" s="17">
        <v>29.546525045895621</v>
      </c>
      <c r="G1506" s="17" t="s">
        <v>1912</v>
      </c>
      <c r="H1506" s="15"/>
      <c r="I1506" s="366">
        <f t="shared" si="123"/>
        <v>29.546525045895621</v>
      </c>
      <c r="J1506" s="1"/>
      <c r="K1506" s="17"/>
      <c r="L1506" s="155" t="s">
        <v>1786</v>
      </c>
    </row>
    <row r="1507" spans="1:12" ht="12" x14ac:dyDescent="0.2">
      <c r="A1507" s="20" t="s">
        <v>1242</v>
      </c>
      <c r="B1507" s="68" t="s">
        <v>159</v>
      </c>
      <c r="C1507" s="15">
        <v>19.62</v>
      </c>
      <c r="D1507" s="137"/>
      <c r="E1507" s="137"/>
      <c r="F1507" s="15">
        <v>19.62</v>
      </c>
      <c r="G1507" s="17" t="s">
        <v>1912</v>
      </c>
      <c r="H1507" s="15"/>
      <c r="I1507" s="366">
        <f t="shared" si="123"/>
        <v>19.62</v>
      </c>
      <c r="J1507" s="137"/>
      <c r="K1507" s="17"/>
      <c r="L1507" s="155" t="s">
        <v>1786</v>
      </c>
    </row>
    <row r="1508" spans="1:12" ht="12" x14ac:dyDescent="0.2">
      <c r="A1508" s="20" t="s">
        <v>1242</v>
      </c>
      <c r="B1508" s="68" t="s">
        <v>107</v>
      </c>
      <c r="C1508" s="15">
        <v>13.52</v>
      </c>
      <c r="D1508" s="137"/>
      <c r="E1508" s="137"/>
      <c r="F1508" s="15">
        <v>13.52</v>
      </c>
      <c r="G1508" s="17" t="s">
        <v>1912</v>
      </c>
      <c r="H1508" s="15"/>
      <c r="I1508" s="366">
        <f t="shared" si="123"/>
        <v>13.52</v>
      </c>
      <c r="J1508" s="137"/>
      <c r="K1508" s="17"/>
      <c r="L1508" s="155" t="s">
        <v>1793</v>
      </c>
    </row>
    <row r="1509" spans="1:12" ht="12" x14ac:dyDescent="0.2">
      <c r="A1509" s="20" t="s">
        <v>1242</v>
      </c>
      <c r="B1509" s="68" t="s">
        <v>1182</v>
      </c>
      <c r="C1509" s="15">
        <v>17.751271964332545</v>
      </c>
      <c r="D1509" s="137"/>
      <c r="E1509" s="15">
        <v>17.751271964332545</v>
      </c>
      <c r="F1509" s="400"/>
      <c r="G1509" s="17" t="s">
        <v>1912</v>
      </c>
      <c r="H1509" s="15"/>
      <c r="I1509" s="366">
        <f t="shared" si="123"/>
        <v>17.751271964332545</v>
      </c>
      <c r="J1509" s="137"/>
      <c r="K1509" s="17"/>
      <c r="L1509" s="155" t="s">
        <v>1793</v>
      </c>
    </row>
    <row r="1510" spans="1:12" ht="12" x14ac:dyDescent="0.2">
      <c r="A1510" s="70" t="s">
        <v>1242</v>
      </c>
      <c r="B1510" s="39" t="s">
        <v>176</v>
      </c>
      <c r="C1510" s="17">
        <v>18.568764752163652</v>
      </c>
      <c r="D1510" s="17">
        <v>18.568764752163652</v>
      </c>
      <c r="E1510" s="17"/>
      <c r="F1510" s="399"/>
      <c r="G1510" s="17" t="s">
        <v>1912</v>
      </c>
      <c r="H1510" s="15"/>
      <c r="I1510" s="366">
        <f t="shared" si="123"/>
        <v>18.568764752163652</v>
      </c>
      <c r="J1510" s="137"/>
      <c r="K1510" s="17">
        <f t="shared" si="124"/>
        <v>18.568764752163652</v>
      </c>
      <c r="L1510" s="155" t="s">
        <v>1793</v>
      </c>
    </row>
    <row r="1511" spans="1:12" ht="12" x14ac:dyDescent="0.2">
      <c r="A1511" s="70" t="s">
        <v>1242</v>
      </c>
      <c r="B1511" s="39" t="s">
        <v>1382</v>
      </c>
      <c r="C1511" s="17">
        <v>12.145607133490691</v>
      </c>
      <c r="D1511" s="137"/>
      <c r="E1511" s="17">
        <v>12.145607133490691</v>
      </c>
      <c r="F1511" s="421"/>
      <c r="G1511" s="17" t="s">
        <v>1912</v>
      </c>
      <c r="H1511" s="15"/>
      <c r="I1511" s="366">
        <f t="shared" si="123"/>
        <v>12.145607133490691</v>
      </c>
      <c r="J1511" s="137"/>
      <c r="K1511" s="17"/>
      <c r="L1511" s="155" t="s">
        <v>1786</v>
      </c>
    </row>
    <row r="1512" spans="1:12" ht="12" x14ac:dyDescent="0.2">
      <c r="A1512" s="70" t="s">
        <v>1242</v>
      </c>
      <c r="B1512" s="39" t="s">
        <v>1634</v>
      </c>
      <c r="C1512" s="17">
        <v>10.043482821924993</v>
      </c>
      <c r="D1512" s="399">
        <f>(C1512)</f>
        <v>10.043482821924993</v>
      </c>
      <c r="E1512" s="17"/>
      <c r="F1512" s="137"/>
      <c r="G1512" s="17" t="s">
        <v>1912</v>
      </c>
      <c r="H1512" s="15"/>
      <c r="I1512" s="366">
        <f t="shared" si="123"/>
        <v>10.043482821924993</v>
      </c>
      <c r="J1512" s="137"/>
      <c r="K1512" s="17">
        <f t="shared" si="124"/>
        <v>10.043482821924993</v>
      </c>
      <c r="L1512" s="155" t="s">
        <v>1794</v>
      </c>
    </row>
    <row r="1513" spans="1:12" ht="12" x14ac:dyDescent="0.2">
      <c r="A1513" s="70" t="s">
        <v>1242</v>
      </c>
      <c r="B1513" s="39" t="s">
        <v>331</v>
      </c>
      <c r="C1513" s="17">
        <v>12.028822449514818</v>
      </c>
      <c r="D1513" s="399"/>
      <c r="E1513" s="17">
        <v>12.028822449514818</v>
      </c>
      <c r="F1513" s="137"/>
      <c r="G1513" s="17" t="s">
        <v>1912</v>
      </c>
      <c r="H1513" s="15"/>
      <c r="I1513" s="366">
        <f t="shared" si="123"/>
        <v>12.028822449514818</v>
      </c>
      <c r="J1513" s="137"/>
      <c r="K1513" s="17">
        <f t="shared" si="124"/>
        <v>12.028822449514818</v>
      </c>
      <c r="L1513" s="155" t="s">
        <v>1793</v>
      </c>
    </row>
    <row r="1514" spans="1:12" ht="12" x14ac:dyDescent="0.2">
      <c r="A1514" s="70" t="s">
        <v>1242</v>
      </c>
      <c r="B1514" s="39" t="s">
        <v>134</v>
      </c>
      <c r="C1514" s="17">
        <v>12.028822449514818</v>
      </c>
      <c r="D1514" s="399"/>
      <c r="E1514" s="17">
        <v>12.028822449514818</v>
      </c>
      <c r="F1514" s="137"/>
      <c r="G1514" s="17" t="s">
        <v>1912</v>
      </c>
      <c r="H1514" s="15"/>
      <c r="I1514" s="366">
        <f t="shared" si="123"/>
        <v>12.028822449514818</v>
      </c>
      <c r="J1514" s="137"/>
      <c r="K1514" s="17">
        <f t="shared" si="124"/>
        <v>12.028822449514818</v>
      </c>
      <c r="L1514" s="155" t="s">
        <v>1793</v>
      </c>
    </row>
    <row r="1515" spans="1:12" ht="12" x14ac:dyDescent="0.2">
      <c r="A1515" s="70" t="s">
        <v>1242</v>
      </c>
      <c r="B1515" s="39" t="s">
        <v>1633</v>
      </c>
      <c r="C1515" s="17">
        <v>3.1531864673485446</v>
      </c>
      <c r="D1515" s="399"/>
      <c r="E1515" s="17">
        <v>3.1531864673485446</v>
      </c>
      <c r="F1515" s="137"/>
      <c r="G1515" s="17" t="s">
        <v>1912</v>
      </c>
      <c r="H1515" s="15"/>
      <c r="I1515" s="366">
        <f t="shared" si="123"/>
        <v>3.1531864673485446</v>
      </c>
      <c r="J1515" s="137"/>
      <c r="K1515" s="17">
        <f t="shared" si="124"/>
        <v>3.1531864673485446</v>
      </c>
      <c r="L1515" s="155" t="s">
        <v>1794</v>
      </c>
    </row>
    <row r="1516" spans="1:12" ht="12" x14ac:dyDescent="0.2">
      <c r="A1516" s="70" t="s">
        <v>1242</v>
      </c>
      <c r="B1516" s="39" t="s">
        <v>1644</v>
      </c>
      <c r="C1516" s="17">
        <v>2.6860477314450559</v>
      </c>
      <c r="D1516" s="399"/>
      <c r="E1516" s="17">
        <v>2.6860477314450559</v>
      </c>
      <c r="F1516" s="137"/>
      <c r="G1516" s="17" t="s">
        <v>1912</v>
      </c>
      <c r="H1516" s="15"/>
      <c r="I1516" s="366">
        <f t="shared" si="123"/>
        <v>2.6860477314450559</v>
      </c>
      <c r="J1516" s="137"/>
      <c r="K1516" s="17">
        <f t="shared" si="124"/>
        <v>2.6860477314450559</v>
      </c>
      <c r="L1516" s="155" t="s">
        <v>1794</v>
      </c>
    </row>
    <row r="1517" spans="1:12" ht="12" x14ac:dyDescent="0.2">
      <c r="A1517" s="70" t="s">
        <v>1242</v>
      </c>
      <c r="B1517" s="39" t="s">
        <v>1627</v>
      </c>
      <c r="C1517" s="17">
        <v>18.568764752163652</v>
      </c>
      <c r="D1517" s="400"/>
      <c r="E1517" s="17">
        <v>18.568764752163652</v>
      </c>
      <c r="F1517" s="137"/>
      <c r="G1517" s="17" t="s">
        <v>1912</v>
      </c>
      <c r="H1517" s="15"/>
      <c r="I1517" s="366">
        <f t="shared" si="123"/>
        <v>18.568764752163652</v>
      </c>
      <c r="J1517" s="137"/>
      <c r="K1517" s="17"/>
      <c r="L1517" s="155" t="s">
        <v>1793</v>
      </c>
    </row>
    <row r="1518" spans="1:12" ht="12" x14ac:dyDescent="0.2">
      <c r="A1518" s="70" t="s">
        <v>1242</v>
      </c>
      <c r="B1518" s="39" t="s">
        <v>174</v>
      </c>
      <c r="C1518" s="17">
        <v>18.568764752163652</v>
      </c>
      <c r="D1518" s="399"/>
      <c r="E1518" s="17">
        <v>18.568764752163652</v>
      </c>
      <c r="F1518" s="137"/>
      <c r="G1518" s="17" t="s">
        <v>1912</v>
      </c>
      <c r="H1518" s="15"/>
      <c r="I1518" s="366">
        <f t="shared" si="123"/>
        <v>18.568764752163652</v>
      </c>
      <c r="J1518" s="137"/>
      <c r="K1518" s="17">
        <f t="shared" si="124"/>
        <v>18.568764752163652</v>
      </c>
      <c r="L1518" s="155" t="s">
        <v>1793</v>
      </c>
    </row>
    <row r="1519" spans="1:12" ht="12" x14ac:dyDescent="0.2">
      <c r="A1519" s="70" t="s">
        <v>1242</v>
      </c>
      <c r="B1519" s="39" t="s">
        <v>1633</v>
      </c>
      <c r="C1519" s="17">
        <v>3.1531864673485446</v>
      </c>
      <c r="D1519" s="399"/>
      <c r="E1519" s="17">
        <v>3.1531864673485446</v>
      </c>
      <c r="F1519" s="137"/>
      <c r="G1519" s="17" t="s">
        <v>1912</v>
      </c>
      <c r="H1519" s="15"/>
      <c r="I1519" s="366">
        <f t="shared" si="123"/>
        <v>3.1531864673485446</v>
      </c>
      <c r="J1519" s="137"/>
      <c r="K1519" s="17">
        <f t="shared" si="124"/>
        <v>3.1531864673485446</v>
      </c>
      <c r="L1519" s="155" t="s">
        <v>1794</v>
      </c>
    </row>
    <row r="1520" spans="1:12" ht="12" x14ac:dyDescent="0.2">
      <c r="A1520" s="70" t="s">
        <v>1242</v>
      </c>
      <c r="B1520" s="39" t="s">
        <v>1633</v>
      </c>
      <c r="C1520" s="17">
        <v>2.2189089955415682</v>
      </c>
      <c r="D1520" s="399"/>
      <c r="E1520" s="17">
        <v>2.2189089955415682</v>
      </c>
      <c r="F1520" s="137"/>
      <c r="G1520" s="17" t="s">
        <v>1912</v>
      </c>
      <c r="H1520" s="15"/>
      <c r="I1520" s="366">
        <f t="shared" si="123"/>
        <v>2.2189089955415682</v>
      </c>
      <c r="J1520" s="137"/>
      <c r="K1520" s="17">
        <f t="shared" si="124"/>
        <v>2.2189089955415682</v>
      </c>
      <c r="L1520" s="155" t="s">
        <v>1794</v>
      </c>
    </row>
    <row r="1521" spans="1:13" ht="12" x14ac:dyDescent="0.2">
      <c r="A1521" s="70" t="s">
        <v>1242</v>
      </c>
      <c r="B1521" s="39" t="s">
        <v>175</v>
      </c>
      <c r="C1521" s="17">
        <v>18.218410700236035</v>
      </c>
      <c r="D1521" s="399"/>
      <c r="E1521" s="17">
        <v>18.218410700236035</v>
      </c>
      <c r="F1521" s="137"/>
      <c r="G1521" s="17" t="s">
        <v>1912</v>
      </c>
      <c r="H1521" s="15"/>
      <c r="I1521" s="366">
        <f t="shared" si="123"/>
        <v>18.218410700236035</v>
      </c>
      <c r="J1521" s="137"/>
      <c r="K1521" s="17">
        <f t="shared" si="124"/>
        <v>18.218410700236035</v>
      </c>
      <c r="L1521" s="155" t="s">
        <v>1793</v>
      </c>
    </row>
    <row r="1522" spans="1:13" ht="12" x14ac:dyDescent="0.2">
      <c r="A1522" s="70" t="s">
        <v>1242</v>
      </c>
      <c r="B1522" s="39" t="s">
        <v>1646</v>
      </c>
      <c r="C1522" s="17">
        <v>3.5035405192761604</v>
      </c>
      <c r="D1522" s="400"/>
      <c r="E1522" s="17">
        <v>3.5035405192761604</v>
      </c>
      <c r="F1522" s="137"/>
      <c r="G1522" s="17" t="s">
        <v>1912</v>
      </c>
      <c r="H1522" s="15"/>
      <c r="I1522" s="366">
        <f t="shared" si="123"/>
        <v>3.5035405192761604</v>
      </c>
      <c r="J1522" s="137"/>
      <c r="K1522" s="17"/>
      <c r="L1522" s="155" t="s">
        <v>1793</v>
      </c>
    </row>
    <row r="1523" spans="1:13" ht="12" x14ac:dyDescent="0.2">
      <c r="A1523" s="71" t="s">
        <v>140</v>
      </c>
      <c r="B1523" s="72"/>
      <c r="C1523" s="73">
        <f>SUM(C1488:C1522)</f>
        <v>523.08017309205343</v>
      </c>
      <c r="D1523" s="401">
        <f>SUM(D1488:D1522)</f>
        <v>28.612247574088645</v>
      </c>
      <c r="E1523" s="401">
        <f>SUM(E1488:E1522)</f>
        <v>402.23487542617352</v>
      </c>
      <c r="F1523" s="401">
        <f>SUM(F1488:F1522)</f>
        <v>92.233050091791242</v>
      </c>
      <c r="G1523" s="73"/>
      <c r="H1523" s="365">
        <f>SUM(H1488:H1522)</f>
        <v>0</v>
      </c>
      <c r="I1523" s="365">
        <f>SUM(I1488:I1522)</f>
        <v>523.08017309205343</v>
      </c>
      <c r="J1523" s="365">
        <f>SUM(J1488:J1522)</f>
        <v>0</v>
      </c>
      <c r="K1523" s="73">
        <f>SUM(K1488:K1522)</f>
        <v>378.87793863099921</v>
      </c>
      <c r="L1523" s="157"/>
    </row>
    <row r="1524" spans="1:13" ht="12" x14ac:dyDescent="0.2">
      <c r="A1524" s="158" t="s">
        <v>1620</v>
      </c>
      <c r="B1524" s="8" t="s">
        <v>1621</v>
      </c>
      <c r="C1524" s="8" t="s">
        <v>1622</v>
      </c>
      <c r="D1524" s="9" t="s">
        <v>655</v>
      </c>
      <c r="E1524" s="9" t="s">
        <v>1615</v>
      </c>
      <c r="F1524" s="9" t="s">
        <v>1374</v>
      </c>
      <c r="G1524" s="9"/>
      <c r="H1524" s="383" t="s">
        <v>1913</v>
      </c>
      <c r="I1524" s="139" t="s">
        <v>405</v>
      </c>
      <c r="J1524" s="361" t="s">
        <v>406</v>
      </c>
      <c r="K1524" s="67" t="s">
        <v>404</v>
      </c>
      <c r="L1524" s="154" t="s">
        <v>1818</v>
      </c>
    </row>
    <row r="1525" spans="1:13" ht="12" x14ac:dyDescent="0.2">
      <c r="A1525" s="70" t="s">
        <v>1240</v>
      </c>
      <c r="B1525" s="39" t="s">
        <v>413</v>
      </c>
      <c r="C1525" s="168">
        <v>106.98</v>
      </c>
      <c r="D1525" s="326"/>
      <c r="E1525" s="395">
        <v>106.98</v>
      </c>
      <c r="F1525" s="137"/>
      <c r="G1525" s="17" t="s">
        <v>1912</v>
      </c>
      <c r="H1525" s="168"/>
      <c r="I1525" s="69">
        <f>C1525</f>
        <v>106.98</v>
      </c>
      <c r="J1525" s="137"/>
      <c r="K1525" s="168">
        <f>I1525</f>
        <v>106.98</v>
      </c>
      <c r="L1525" s="155" t="s">
        <v>1809</v>
      </c>
    </row>
    <row r="1526" spans="1:13" ht="12" x14ac:dyDescent="0.2">
      <c r="A1526" s="70" t="s">
        <v>1240</v>
      </c>
      <c r="B1526" s="39" t="s">
        <v>412</v>
      </c>
      <c r="C1526" s="168">
        <v>46.8</v>
      </c>
      <c r="D1526" s="326"/>
      <c r="E1526" s="395">
        <v>46.8</v>
      </c>
      <c r="F1526" s="137"/>
      <c r="G1526" s="17" t="s">
        <v>1912</v>
      </c>
      <c r="H1526" s="168"/>
      <c r="I1526" s="69">
        <f t="shared" ref="I1526:I1579" si="125">C1526</f>
        <v>46.8</v>
      </c>
      <c r="J1526" s="137"/>
      <c r="K1526" s="168">
        <f>I1526</f>
        <v>46.8</v>
      </c>
      <c r="L1526" s="155" t="s">
        <v>1809</v>
      </c>
      <c r="M1526" s="284"/>
    </row>
    <row r="1527" spans="1:13" ht="12" x14ac:dyDescent="0.2">
      <c r="A1527" s="70" t="s">
        <v>1240</v>
      </c>
      <c r="B1527" s="39" t="s">
        <v>1456</v>
      </c>
      <c r="C1527" s="319">
        <v>16.329999999999998</v>
      </c>
      <c r="D1527" s="326"/>
      <c r="E1527" s="395">
        <v>16.329999999999998</v>
      </c>
      <c r="F1527" s="137"/>
      <c r="G1527" s="17" t="s">
        <v>1912</v>
      </c>
      <c r="H1527" s="338"/>
      <c r="I1527" s="69">
        <v>16.329999999999998</v>
      </c>
      <c r="J1527" s="137"/>
      <c r="K1527" s="338">
        <v>16.329999999999998</v>
      </c>
      <c r="L1527" s="155"/>
      <c r="M1527" s="284"/>
    </row>
    <row r="1528" spans="1:13" ht="12" x14ac:dyDescent="0.2">
      <c r="A1528" s="70" t="s">
        <v>1240</v>
      </c>
      <c r="B1528" s="39" t="s">
        <v>1644</v>
      </c>
      <c r="C1528" s="17">
        <v>3</v>
      </c>
      <c r="D1528" s="399"/>
      <c r="E1528" s="17">
        <v>3</v>
      </c>
      <c r="F1528" s="137"/>
      <c r="G1528" s="17" t="s">
        <v>1912</v>
      </c>
      <c r="H1528" s="168"/>
      <c r="I1528" s="366">
        <f>C1528</f>
        <v>3</v>
      </c>
      <c r="J1528" s="137"/>
      <c r="K1528" s="17">
        <f>C1528</f>
        <v>3</v>
      </c>
      <c r="L1528" s="155" t="s">
        <v>1794</v>
      </c>
      <c r="M1528" s="284"/>
    </row>
    <row r="1529" spans="1:13" ht="12" x14ac:dyDescent="0.2">
      <c r="A1529" s="70" t="s">
        <v>1240</v>
      </c>
      <c r="B1529" s="39" t="s">
        <v>1644</v>
      </c>
      <c r="C1529" s="17">
        <v>2.95</v>
      </c>
      <c r="D1529" s="399"/>
      <c r="E1529" s="17">
        <v>2.95</v>
      </c>
      <c r="F1529" s="137"/>
      <c r="G1529" s="17" t="s">
        <v>1912</v>
      </c>
      <c r="H1529" s="168"/>
      <c r="I1529" s="69">
        <f t="shared" si="125"/>
        <v>2.95</v>
      </c>
      <c r="J1529" s="137"/>
      <c r="K1529" s="17">
        <f t="shared" ref="K1529:K1579" si="126">C1529</f>
        <v>2.95</v>
      </c>
      <c r="L1529" s="155" t="s">
        <v>1794</v>
      </c>
    </row>
    <row r="1530" spans="1:13" ht="12" x14ac:dyDescent="0.2">
      <c r="A1530" s="70" t="s">
        <v>1240</v>
      </c>
      <c r="B1530" s="39" t="s">
        <v>1657</v>
      </c>
      <c r="C1530" s="17">
        <v>15.44</v>
      </c>
      <c r="D1530" s="400"/>
      <c r="F1530" s="17">
        <v>15.44</v>
      </c>
      <c r="G1530" s="17" t="s">
        <v>1912</v>
      </c>
      <c r="H1530" s="168"/>
      <c r="I1530" s="69">
        <f t="shared" si="125"/>
        <v>15.44</v>
      </c>
      <c r="J1530" s="137"/>
      <c r="K1530" s="17"/>
      <c r="L1530" s="155" t="s">
        <v>1786</v>
      </c>
    </row>
    <row r="1531" spans="1:13" ht="12" x14ac:dyDescent="0.2">
      <c r="A1531" s="70" t="s">
        <v>1240</v>
      </c>
      <c r="B1531" s="39" t="s">
        <v>234</v>
      </c>
      <c r="C1531" s="17">
        <v>12.01</v>
      </c>
      <c r="D1531" s="399"/>
      <c r="E1531" s="17">
        <v>12.01</v>
      </c>
      <c r="F1531" s="137"/>
      <c r="G1531" s="17" t="s">
        <v>1912</v>
      </c>
      <c r="H1531" s="168"/>
      <c r="I1531" s="69">
        <f t="shared" si="125"/>
        <v>12.01</v>
      </c>
      <c r="J1531" s="137"/>
      <c r="K1531" s="17">
        <f t="shared" si="126"/>
        <v>12.01</v>
      </c>
      <c r="L1531" s="155" t="s">
        <v>1793</v>
      </c>
    </row>
    <row r="1532" spans="1:13" ht="12" x14ac:dyDescent="0.2">
      <c r="A1532" s="70" t="s">
        <v>1240</v>
      </c>
      <c r="B1532" s="39" t="s">
        <v>1633</v>
      </c>
      <c r="C1532" s="17">
        <v>5.32</v>
      </c>
      <c r="D1532" s="399"/>
      <c r="E1532" s="17">
        <v>5.32</v>
      </c>
      <c r="F1532" s="137"/>
      <c r="G1532" s="17" t="s">
        <v>1912</v>
      </c>
      <c r="H1532" s="168"/>
      <c r="I1532" s="69">
        <f t="shared" si="125"/>
        <v>5.32</v>
      </c>
      <c r="J1532" s="137"/>
      <c r="K1532" s="17">
        <f t="shared" si="126"/>
        <v>5.32</v>
      </c>
      <c r="L1532" s="155" t="s">
        <v>1794</v>
      </c>
    </row>
    <row r="1533" spans="1:13" ht="12" x14ac:dyDescent="0.2">
      <c r="A1533" s="70" t="s">
        <v>1240</v>
      </c>
      <c r="B1533" s="39" t="s">
        <v>235</v>
      </c>
      <c r="C1533" s="17">
        <v>12.01</v>
      </c>
      <c r="D1533" s="399"/>
      <c r="E1533" s="17">
        <v>12.01</v>
      </c>
      <c r="F1533" s="137"/>
      <c r="G1533" s="17" t="s">
        <v>1912</v>
      </c>
      <c r="H1533" s="168"/>
      <c r="I1533" s="69">
        <f t="shared" si="125"/>
        <v>12.01</v>
      </c>
      <c r="J1533" s="137"/>
      <c r="K1533" s="17">
        <f t="shared" si="126"/>
        <v>12.01</v>
      </c>
      <c r="L1533" s="155" t="s">
        <v>1793</v>
      </c>
    </row>
    <row r="1534" spans="1:13" ht="12" x14ac:dyDescent="0.2">
      <c r="A1534" s="70" t="s">
        <v>1240</v>
      </c>
      <c r="B1534" s="39" t="s">
        <v>1633</v>
      </c>
      <c r="C1534" s="17">
        <v>5.32</v>
      </c>
      <c r="D1534" s="399"/>
      <c r="E1534" s="17">
        <v>5.32</v>
      </c>
      <c r="F1534" s="137"/>
      <c r="G1534" s="17" t="s">
        <v>1912</v>
      </c>
      <c r="H1534" s="168"/>
      <c r="I1534" s="69">
        <f t="shared" si="125"/>
        <v>5.32</v>
      </c>
      <c r="J1534" s="137"/>
      <c r="K1534" s="17">
        <f t="shared" si="126"/>
        <v>5.32</v>
      </c>
      <c r="L1534" s="155" t="s">
        <v>1794</v>
      </c>
    </row>
    <row r="1535" spans="1:13" ht="12" x14ac:dyDescent="0.2">
      <c r="A1535" s="70" t="s">
        <v>1240</v>
      </c>
      <c r="B1535" s="39" t="s">
        <v>236</v>
      </c>
      <c r="C1535" s="17">
        <v>15.37</v>
      </c>
      <c r="D1535" s="399"/>
      <c r="E1535" s="17">
        <v>15.37</v>
      </c>
      <c r="F1535" s="137"/>
      <c r="G1535" s="17" t="s">
        <v>1912</v>
      </c>
      <c r="H1535" s="168"/>
      <c r="I1535" s="69">
        <f t="shared" si="125"/>
        <v>15.37</v>
      </c>
      <c r="J1535" s="137"/>
      <c r="K1535" s="17">
        <f t="shared" si="126"/>
        <v>15.37</v>
      </c>
      <c r="L1535" s="155" t="s">
        <v>1793</v>
      </c>
    </row>
    <row r="1536" spans="1:13" ht="12" x14ac:dyDescent="0.2">
      <c r="A1536" s="70" t="s">
        <v>1240</v>
      </c>
      <c r="B1536" s="39" t="s">
        <v>1633</v>
      </c>
      <c r="C1536" s="17">
        <v>5.32</v>
      </c>
      <c r="D1536" s="399"/>
      <c r="E1536" s="17">
        <v>5.32</v>
      </c>
      <c r="F1536" s="137"/>
      <c r="G1536" s="17" t="s">
        <v>1912</v>
      </c>
      <c r="H1536" s="168"/>
      <c r="I1536" s="69">
        <f t="shared" si="125"/>
        <v>5.32</v>
      </c>
      <c r="J1536" s="137"/>
      <c r="K1536" s="17">
        <f t="shared" si="126"/>
        <v>5.32</v>
      </c>
      <c r="L1536" s="155" t="s">
        <v>1794</v>
      </c>
    </row>
    <row r="1537" spans="1:12" ht="12" x14ac:dyDescent="0.2">
      <c r="A1537" s="70" t="s">
        <v>1240</v>
      </c>
      <c r="B1537" s="39" t="s">
        <v>237</v>
      </c>
      <c r="C1537" s="17">
        <v>15.37</v>
      </c>
      <c r="D1537" s="399"/>
      <c r="E1537" s="17">
        <v>15.37</v>
      </c>
      <c r="F1537" s="137"/>
      <c r="G1537" s="17" t="s">
        <v>1912</v>
      </c>
      <c r="H1537" s="168"/>
      <c r="I1537" s="69">
        <f t="shared" si="125"/>
        <v>15.37</v>
      </c>
      <c r="J1537" s="137"/>
      <c r="K1537" s="17">
        <f t="shared" si="126"/>
        <v>15.37</v>
      </c>
      <c r="L1537" s="155" t="s">
        <v>1793</v>
      </c>
    </row>
    <row r="1538" spans="1:12" ht="12" x14ac:dyDescent="0.2">
      <c r="A1538" s="70" t="s">
        <v>1240</v>
      </c>
      <c r="B1538" s="39" t="s">
        <v>1633</v>
      </c>
      <c r="C1538" s="17">
        <v>5.32</v>
      </c>
      <c r="D1538" s="399"/>
      <c r="E1538" s="17">
        <v>5.32</v>
      </c>
      <c r="F1538" s="137"/>
      <c r="G1538" s="17" t="s">
        <v>1912</v>
      </c>
      <c r="H1538" s="168"/>
      <c r="I1538" s="69">
        <f t="shared" si="125"/>
        <v>5.32</v>
      </c>
      <c r="J1538" s="137"/>
      <c r="K1538" s="17">
        <f t="shared" si="126"/>
        <v>5.32</v>
      </c>
      <c r="L1538" s="155" t="s">
        <v>1794</v>
      </c>
    </row>
    <row r="1539" spans="1:12" ht="12" x14ac:dyDescent="0.2">
      <c r="A1539" s="70" t="s">
        <v>1240</v>
      </c>
      <c r="B1539" s="39" t="s">
        <v>238</v>
      </c>
      <c r="C1539" s="17">
        <v>12.01</v>
      </c>
      <c r="D1539" s="399"/>
      <c r="E1539" s="17">
        <v>12.01</v>
      </c>
      <c r="F1539" s="137"/>
      <c r="G1539" s="17" t="s">
        <v>1912</v>
      </c>
      <c r="H1539" s="168"/>
      <c r="I1539" s="69">
        <f t="shared" si="125"/>
        <v>12.01</v>
      </c>
      <c r="J1539" s="137"/>
      <c r="K1539" s="17">
        <f t="shared" si="126"/>
        <v>12.01</v>
      </c>
      <c r="L1539" s="155" t="s">
        <v>1793</v>
      </c>
    </row>
    <row r="1540" spans="1:12" ht="12" x14ac:dyDescent="0.2">
      <c r="A1540" s="70" t="s">
        <v>1240</v>
      </c>
      <c r="B1540" s="39" t="s">
        <v>1633</v>
      </c>
      <c r="C1540" s="17">
        <v>5.32</v>
      </c>
      <c r="D1540" s="399"/>
      <c r="E1540" s="17">
        <v>5.32</v>
      </c>
      <c r="F1540" s="137"/>
      <c r="G1540" s="17" t="s">
        <v>1912</v>
      </c>
      <c r="H1540" s="168"/>
      <c r="I1540" s="69">
        <f t="shared" si="125"/>
        <v>5.32</v>
      </c>
      <c r="J1540" s="137"/>
      <c r="K1540" s="17">
        <f t="shared" si="126"/>
        <v>5.32</v>
      </c>
      <c r="L1540" s="155" t="s">
        <v>1794</v>
      </c>
    </row>
    <row r="1541" spans="1:12" ht="12" x14ac:dyDescent="0.2">
      <c r="A1541" s="70" t="s">
        <v>1240</v>
      </c>
      <c r="B1541" s="39" t="s">
        <v>239</v>
      </c>
      <c r="C1541" s="17">
        <v>12.01</v>
      </c>
      <c r="D1541" s="399"/>
      <c r="E1541" s="17">
        <v>12.01</v>
      </c>
      <c r="F1541" s="137"/>
      <c r="G1541" s="17" t="s">
        <v>1912</v>
      </c>
      <c r="H1541" s="168"/>
      <c r="I1541" s="69">
        <f t="shared" si="125"/>
        <v>12.01</v>
      </c>
      <c r="J1541" s="137"/>
      <c r="K1541" s="17">
        <f t="shared" si="126"/>
        <v>12.01</v>
      </c>
      <c r="L1541" s="155" t="s">
        <v>1793</v>
      </c>
    </row>
    <row r="1542" spans="1:12" ht="12" x14ac:dyDescent="0.2">
      <c r="A1542" s="70" t="s">
        <v>1240</v>
      </c>
      <c r="B1542" s="39" t="s">
        <v>1633</v>
      </c>
      <c r="C1542" s="17">
        <v>5.32</v>
      </c>
      <c r="D1542" s="399"/>
      <c r="E1542" s="17">
        <v>5.32</v>
      </c>
      <c r="F1542" s="137"/>
      <c r="G1542" s="17" t="s">
        <v>1912</v>
      </c>
      <c r="H1542" s="168"/>
      <c r="I1542" s="69">
        <f t="shared" si="125"/>
        <v>5.32</v>
      </c>
      <c r="J1542" s="137"/>
      <c r="K1542" s="17">
        <f t="shared" si="126"/>
        <v>5.32</v>
      </c>
      <c r="L1542" s="155" t="s">
        <v>1794</v>
      </c>
    </row>
    <row r="1543" spans="1:12" ht="12" x14ac:dyDescent="0.2">
      <c r="A1543" s="70" t="s">
        <v>1240</v>
      </c>
      <c r="B1543" s="39" t="s">
        <v>240</v>
      </c>
      <c r="C1543" s="17">
        <v>15.37</v>
      </c>
      <c r="D1543" s="399"/>
      <c r="E1543" s="17">
        <v>15.37</v>
      </c>
      <c r="F1543" s="137"/>
      <c r="G1543" s="17" t="s">
        <v>1912</v>
      </c>
      <c r="H1543" s="168"/>
      <c r="I1543" s="69">
        <f t="shared" si="125"/>
        <v>15.37</v>
      </c>
      <c r="J1543" s="137"/>
      <c r="K1543" s="17">
        <f t="shared" si="126"/>
        <v>15.37</v>
      </c>
      <c r="L1543" s="155" t="s">
        <v>1793</v>
      </c>
    </row>
    <row r="1544" spans="1:12" ht="12" x14ac:dyDescent="0.2">
      <c r="A1544" s="70" t="s">
        <v>1240</v>
      </c>
      <c r="B1544" s="39" t="s">
        <v>1633</v>
      </c>
      <c r="C1544" s="17">
        <v>5.32</v>
      </c>
      <c r="D1544" s="399"/>
      <c r="E1544" s="17">
        <v>5.32</v>
      </c>
      <c r="F1544" s="137"/>
      <c r="G1544" s="17" t="s">
        <v>1912</v>
      </c>
      <c r="H1544" s="168"/>
      <c r="I1544" s="69">
        <f t="shared" si="125"/>
        <v>5.32</v>
      </c>
      <c r="J1544" s="137"/>
      <c r="K1544" s="17">
        <f t="shared" si="126"/>
        <v>5.32</v>
      </c>
      <c r="L1544" s="155" t="s">
        <v>1794</v>
      </c>
    </row>
    <row r="1545" spans="1:12" s="282" customFormat="1" ht="12" x14ac:dyDescent="0.2">
      <c r="A1545" s="70" t="s">
        <v>1240</v>
      </c>
      <c r="B1545" s="39" t="s">
        <v>241</v>
      </c>
      <c r="C1545" s="17">
        <v>15.37</v>
      </c>
      <c r="D1545" s="399"/>
      <c r="E1545" s="17">
        <v>15.37</v>
      </c>
      <c r="F1545" s="1"/>
      <c r="G1545" s="17" t="s">
        <v>1912</v>
      </c>
      <c r="H1545" s="168"/>
      <c r="I1545" s="69">
        <f t="shared" si="125"/>
        <v>15.37</v>
      </c>
      <c r="J1545" s="1"/>
      <c r="K1545" s="17">
        <f t="shared" si="126"/>
        <v>15.37</v>
      </c>
      <c r="L1545" s="155" t="s">
        <v>1793</v>
      </c>
    </row>
    <row r="1546" spans="1:12" ht="12" x14ac:dyDescent="0.2">
      <c r="A1546" s="70" t="s">
        <v>1240</v>
      </c>
      <c r="B1546" s="39" t="s">
        <v>1633</v>
      </c>
      <c r="C1546" s="17">
        <v>5.32</v>
      </c>
      <c r="D1546" s="399"/>
      <c r="E1546" s="17">
        <v>5.32</v>
      </c>
      <c r="F1546" s="137"/>
      <c r="G1546" s="17" t="s">
        <v>1912</v>
      </c>
      <c r="H1546" s="168"/>
      <c r="I1546" s="69">
        <f t="shared" si="125"/>
        <v>5.32</v>
      </c>
      <c r="J1546" s="137"/>
      <c r="K1546" s="17">
        <f t="shared" si="126"/>
        <v>5.32</v>
      </c>
      <c r="L1546" s="155" t="s">
        <v>1794</v>
      </c>
    </row>
    <row r="1547" spans="1:12" ht="12" x14ac:dyDescent="0.2">
      <c r="A1547" s="70" t="s">
        <v>1240</v>
      </c>
      <c r="B1547" s="39" t="s">
        <v>242</v>
      </c>
      <c r="C1547" s="17">
        <v>12.01</v>
      </c>
      <c r="D1547" s="399"/>
      <c r="E1547" s="17">
        <v>12.01</v>
      </c>
      <c r="F1547" s="137"/>
      <c r="G1547" s="17" t="s">
        <v>1912</v>
      </c>
      <c r="H1547" s="168"/>
      <c r="I1547" s="69">
        <f t="shared" si="125"/>
        <v>12.01</v>
      </c>
      <c r="J1547" s="137"/>
      <c r="K1547" s="17">
        <f t="shared" si="126"/>
        <v>12.01</v>
      </c>
      <c r="L1547" s="155" t="s">
        <v>1793</v>
      </c>
    </row>
    <row r="1548" spans="1:12" ht="12" x14ac:dyDescent="0.2">
      <c r="A1548" s="70" t="s">
        <v>1240</v>
      </c>
      <c r="B1548" s="39" t="s">
        <v>1633</v>
      </c>
      <c r="C1548" s="17">
        <v>5.32</v>
      </c>
      <c r="D1548" s="399"/>
      <c r="E1548" s="17">
        <v>5.32</v>
      </c>
      <c r="F1548" s="137"/>
      <c r="G1548" s="17" t="s">
        <v>1912</v>
      </c>
      <c r="H1548" s="168"/>
      <c r="I1548" s="69">
        <f t="shared" si="125"/>
        <v>5.32</v>
      </c>
      <c r="J1548" s="137"/>
      <c r="K1548" s="17">
        <f t="shared" si="126"/>
        <v>5.32</v>
      </c>
      <c r="L1548" s="155" t="s">
        <v>1794</v>
      </c>
    </row>
    <row r="1549" spans="1:12" ht="12" x14ac:dyDescent="0.2">
      <c r="A1549" s="70" t="s">
        <v>1240</v>
      </c>
      <c r="B1549" s="39" t="s">
        <v>243</v>
      </c>
      <c r="C1549" s="17">
        <v>12.01</v>
      </c>
      <c r="D1549" s="399"/>
      <c r="E1549" s="17">
        <v>12.01</v>
      </c>
      <c r="F1549" s="137"/>
      <c r="G1549" s="17" t="s">
        <v>1912</v>
      </c>
      <c r="H1549" s="168"/>
      <c r="I1549" s="69">
        <f t="shared" si="125"/>
        <v>12.01</v>
      </c>
      <c r="J1549" s="137"/>
      <c r="K1549" s="17">
        <f t="shared" si="126"/>
        <v>12.01</v>
      </c>
      <c r="L1549" s="155" t="s">
        <v>1793</v>
      </c>
    </row>
    <row r="1550" spans="1:12" ht="12" x14ac:dyDescent="0.2">
      <c r="A1550" s="70" t="s">
        <v>1240</v>
      </c>
      <c r="B1550" s="39" t="s">
        <v>1633</v>
      </c>
      <c r="C1550" s="17">
        <v>5.32</v>
      </c>
      <c r="D1550" s="399"/>
      <c r="E1550" s="17">
        <v>5.32</v>
      </c>
      <c r="F1550" s="137"/>
      <c r="G1550" s="17" t="s">
        <v>1912</v>
      </c>
      <c r="H1550" s="168"/>
      <c r="I1550" s="69">
        <f t="shared" si="125"/>
        <v>5.32</v>
      </c>
      <c r="J1550" s="137"/>
      <c r="K1550" s="17">
        <f t="shared" si="126"/>
        <v>5.32</v>
      </c>
      <c r="L1550" s="155" t="s">
        <v>1794</v>
      </c>
    </row>
    <row r="1551" spans="1:12" ht="12" x14ac:dyDescent="0.2">
      <c r="A1551" s="70" t="s">
        <v>1240</v>
      </c>
      <c r="B1551" s="39" t="s">
        <v>244</v>
      </c>
      <c r="C1551" s="17">
        <v>15.37</v>
      </c>
      <c r="D1551" s="399"/>
      <c r="E1551" s="17">
        <v>15.37</v>
      </c>
      <c r="F1551" s="137"/>
      <c r="G1551" s="17" t="s">
        <v>1912</v>
      </c>
      <c r="H1551" s="168"/>
      <c r="I1551" s="69">
        <f t="shared" si="125"/>
        <v>15.37</v>
      </c>
      <c r="J1551" s="137"/>
      <c r="K1551" s="17">
        <f t="shared" si="126"/>
        <v>15.37</v>
      </c>
      <c r="L1551" s="155" t="s">
        <v>1793</v>
      </c>
    </row>
    <row r="1552" spans="1:12" ht="12" x14ac:dyDescent="0.2">
      <c r="A1552" s="70" t="s">
        <v>1240</v>
      </c>
      <c r="B1552" s="39" t="s">
        <v>1633</v>
      </c>
      <c r="C1552" s="17" t="s">
        <v>924</v>
      </c>
      <c r="D1552" s="399"/>
      <c r="E1552" s="17" t="s">
        <v>924</v>
      </c>
      <c r="F1552" s="137"/>
      <c r="G1552" s="17" t="s">
        <v>1912</v>
      </c>
      <c r="H1552" s="168"/>
      <c r="I1552" s="69" t="str">
        <f t="shared" si="125"/>
        <v>5.32</v>
      </c>
      <c r="J1552" s="137"/>
      <c r="K1552" s="17" t="str">
        <f t="shared" si="126"/>
        <v>5.32</v>
      </c>
      <c r="L1552" s="155" t="s">
        <v>1794</v>
      </c>
    </row>
    <row r="1553" spans="1:12" ht="12" x14ac:dyDescent="0.2">
      <c r="A1553" s="70" t="s">
        <v>1240</v>
      </c>
      <c r="B1553" s="39" t="s">
        <v>245</v>
      </c>
      <c r="C1553" s="17">
        <v>15.65</v>
      </c>
      <c r="D1553" s="399"/>
      <c r="E1553" s="17">
        <v>15.65</v>
      </c>
      <c r="F1553" s="137"/>
      <c r="G1553" s="17" t="s">
        <v>1912</v>
      </c>
      <c r="H1553" s="168"/>
      <c r="I1553" s="69">
        <f t="shared" si="125"/>
        <v>15.65</v>
      </c>
      <c r="J1553" s="137"/>
      <c r="K1553" s="17">
        <f t="shared" si="126"/>
        <v>15.65</v>
      </c>
      <c r="L1553" s="155" t="s">
        <v>1793</v>
      </c>
    </row>
    <row r="1554" spans="1:12" ht="12" x14ac:dyDescent="0.2">
      <c r="A1554" s="70" t="s">
        <v>1240</v>
      </c>
      <c r="B1554" s="39" t="s">
        <v>1633</v>
      </c>
      <c r="C1554" s="17">
        <v>5.32</v>
      </c>
      <c r="D1554" s="399"/>
      <c r="E1554" s="17">
        <v>5.32</v>
      </c>
      <c r="F1554" s="137"/>
      <c r="G1554" s="17" t="s">
        <v>1912</v>
      </c>
      <c r="H1554" s="168"/>
      <c r="I1554" s="69">
        <f t="shared" si="125"/>
        <v>5.32</v>
      </c>
      <c r="J1554" s="137"/>
      <c r="K1554" s="17">
        <f t="shared" si="126"/>
        <v>5.32</v>
      </c>
      <c r="L1554" s="155" t="s">
        <v>1794</v>
      </c>
    </row>
    <row r="1555" spans="1:12" ht="12" x14ac:dyDescent="0.2">
      <c r="A1555" s="70" t="s">
        <v>1240</v>
      </c>
      <c r="B1555" s="39" t="s">
        <v>246</v>
      </c>
      <c r="C1555" s="17">
        <v>15.65</v>
      </c>
      <c r="D1555" s="399"/>
      <c r="E1555" s="17">
        <v>15.65</v>
      </c>
      <c r="F1555" s="137"/>
      <c r="G1555" s="17" t="s">
        <v>1912</v>
      </c>
      <c r="H1555" s="168"/>
      <c r="I1555" s="69">
        <f t="shared" si="125"/>
        <v>15.65</v>
      </c>
      <c r="J1555" s="137"/>
      <c r="K1555" s="17">
        <f t="shared" si="126"/>
        <v>15.65</v>
      </c>
      <c r="L1555" s="155" t="s">
        <v>1793</v>
      </c>
    </row>
    <row r="1556" spans="1:12" ht="12" x14ac:dyDescent="0.2">
      <c r="A1556" s="70" t="s">
        <v>1240</v>
      </c>
      <c r="B1556" s="68" t="s">
        <v>1633</v>
      </c>
      <c r="C1556" s="17">
        <v>5.32</v>
      </c>
      <c r="D1556" s="399"/>
      <c r="E1556" s="17">
        <v>5.32</v>
      </c>
      <c r="F1556" s="137"/>
      <c r="G1556" s="17" t="s">
        <v>1912</v>
      </c>
      <c r="H1556" s="168"/>
      <c r="I1556" s="69">
        <f t="shared" si="125"/>
        <v>5.32</v>
      </c>
      <c r="J1556" s="137"/>
      <c r="K1556" s="17">
        <f t="shared" si="126"/>
        <v>5.32</v>
      </c>
      <c r="L1556" s="155" t="s">
        <v>1794</v>
      </c>
    </row>
    <row r="1557" spans="1:12" ht="12" x14ac:dyDescent="0.2">
      <c r="A1557" s="70" t="s">
        <v>1240</v>
      </c>
      <c r="B1557" s="68" t="s">
        <v>247</v>
      </c>
      <c r="C1557" s="17">
        <v>15.65</v>
      </c>
      <c r="D1557" s="399"/>
      <c r="E1557" s="17">
        <v>15.65</v>
      </c>
      <c r="F1557" s="137"/>
      <c r="G1557" s="17" t="s">
        <v>1912</v>
      </c>
      <c r="H1557" s="168"/>
      <c r="I1557" s="69">
        <f t="shared" si="125"/>
        <v>15.65</v>
      </c>
      <c r="J1557" s="137"/>
      <c r="K1557" s="17">
        <f t="shared" si="126"/>
        <v>15.65</v>
      </c>
      <c r="L1557" s="155" t="s">
        <v>1793</v>
      </c>
    </row>
    <row r="1558" spans="1:12" ht="12" x14ac:dyDescent="0.2">
      <c r="A1558" s="70" t="s">
        <v>1240</v>
      </c>
      <c r="B1558" s="68" t="s">
        <v>1633</v>
      </c>
      <c r="C1558" s="17">
        <v>5.32</v>
      </c>
      <c r="D1558" s="399"/>
      <c r="E1558" s="17">
        <v>5.32</v>
      </c>
      <c r="F1558" s="137"/>
      <c r="G1558" s="17" t="s">
        <v>1912</v>
      </c>
      <c r="H1558" s="168"/>
      <c r="I1558" s="69">
        <f t="shared" si="125"/>
        <v>5.32</v>
      </c>
      <c r="J1558" s="137"/>
      <c r="K1558" s="17">
        <f t="shared" si="126"/>
        <v>5.32</v>
      </c>
      <c r="L1558" s="155" t="s">
        <v>1794</v>
      </c>
    </row>
    <row r="1559" spans="1:12" ht="12" x14ac:dyDescent="0.2">
      <c r="A1559" s="70" t="s">
        <v>1240</v>
      </c>
      <c r="B1559" s="68" t="s">
        <v>248</v>
      </c>
      <c r="C1559" s="17">
        <v>15.65</v>
      </c>
      <c r="D1559" s="399"/>
      <c r="E1559" s="17">
        <v>15.65</v>
      </c>
      <c r="F1559" s="137"/>
      <c r="G1559" s="17" t="s">
        <v>1912</v>
      </c>
      <c r="H1559" s="168"/>
      <c r="I1559" s="69">
        <f t="shared" si="125"/>
        <v>15.65</v>
      </c>
      <c r="J1559" s="137"/>
      <c r="K1559" s="17">
        <f t="shared" si="126"/>
        <v>15.65</v>
      </c>
      <c r="L1559" s="155" t="s">
        <v>1793</v>
      </c>
    </row>
    <row r="1560" spans="1:12" ht="12" x14ac:dyDescent="0.2">
      <c r="A1560" s="70" t="s">
        <v>1240</v>
      </c>
      <c r="B1560" s="68" t="s">
        <v>1633</v>
      </c>
      <c r="C1560" s="17">
        <v>5.32</v>
      </c>
      <c r="D1560" s="399"/>
      <c r="E1560" s="17">
        <v>5.32</v>
      </c>
      <c r="F1560" s="137"/>
      <c r="G1560" s="17" t="s">
        <v>1912</v>
      </c>
      <c r="H1560" s="168"/>
      <c r="I1560" s="69">
        <f t="shared" si="125"/>
        <v>5.32</v>
      </c>
      <c r="J1560" s="137"/>
      <c r="K1560" s="17">
        <f t="shared" si="126"/>
        <v>5.32</v>
      </c>
      <c r="L1560" s="155" t="s">
        <v>1794</v>
      </c>
    </row>
    <row r="1561" spans="1:12" ht="12" x14ac:dyDescent="0.2">
      <c r="A1561" s="70" t="s">
        <v>1240</v>
      </c>
      <c r="B1561" s="68" t="s">
        <v>1182</v>
      </c>
      <c r="C1561" s="17">
        <v>9.9499999999999993</v>
      </c>
      <c r="D1561" s="400"/>
      <c r="E1561" s="17">
        <v>9.9499999999999993</v>
      </c>
      <c r="F1561" s="137"/>
      <c r="G1561" s="17" t="s">
        <v>1912</v>
      </c>
      <c r="H1561" s="168"/>
      <c r="I1561" s="69">
        <f t="shared" si="125"/>
        <v>9.9499999999999993</v>
      </c>
      <c r="J1561" s="137"/>
      <c r="K1561" s="17">
        <f t="shared" si="126"/>
        <v>9.9499999999999993</v>
      </c>
      <c r="L1561" s="155" t="s">
        <v>1793</v>
      </c>
    </row>
    <row r="1562" spans="1:12" ht="12" x14ac:dyDescent="0.2">
      <c r="A1562" s="70" t="s">
        <v>1240</v>
      </c>
      <c r="B1562" s="68" t="s">
        <v>1754</v>
      </c>
      <c r="C1562" s="17">
        <v>8.9700000000000006</v>
      </c>
      <c r="D1562" s="400"/>
      <c r="E1562" s="17">
        <v>8.9700000000000006</v>
      </c>
      <c r="F1562" s="137"/>
      <c r="G1562" s="17" t="s">
        <v>1912</v>
      </c>
      <c r="H1562" s="168"/>
      <c r="I1562" s="69">
        <f t="shared" si="125"/>
        <v>8.9700000000000006</v>
      </c>
      <c r="J1562" s="137"/>
      <c r="K1562" s="17">
        <f t="shared" si="126"/>
        <v>8.9700000000000006</v>
      </c>
      <c r="L1562" s="155" t="s">
        <v>1793</v>
      </c>
    </row>
    <row r="1563" spans="1:12" ht="12" x14ac:dyDescent="0.2">
      <c r="A1563" s="70" t="s">
        <v>1240</v>
      </c>
      <c r="B1563" s="68" t="s">
        <v>134</v>
      </c>
      <c r="C1563" s="17">
        <v>9.92</v>
      </c>
      <c r="D1563" s="399"/>
      <c r="E1563" s="17">
        <v>9.92</v>
      </c>
      <c r="F1563" s="137"/>
      <c r="G1563" s="17" t="s">
        <v>1912</v>
      </c>
      <c r="H1563" s="168"/>
      <c r="I1563" s="69">
        <f t="shared" si="125"/>
        <v>9.92</v>
      </c>
      <c r="J1563" s="137"/>
      <c r="K1563" s="17">
        <f t="shared" si="126"/>
        <v>9.92</v>
      </c>
      <c r="L1563" s="155" t="s">
        <v>1793</v>
      </c>
    </row>
    <row r="1564" spans="1:12" ht="12" x14ac:dyDescent="0.2">
      <c r="A1564" s="70" t="s">
        <v>1240</v>
      </c>
      <c r="B1564" s="68" t="s">
        <v>331</v>
      </c>
      <c r="C1564" s="17">
        <v>8.67</v>
      </c>
      <c r="D1564" s="399"/>
      <c r="E1564" s="17">
        <v>8.67</v>
      </c>
      <c r="F1564" s="137"/>
      <c r="G1564" s="17" t="s">
        <v>1912</v>
      </c>
      <c r="H1564" s="168"/>
      <c r="I1564" s="69">
        <f t="shared" si="125"/>
        <v>8.67</v>
      </c>
      <c r="J1564" s="137"/>
      <c r="K1564" s="17">
        <f t="shared" si="126"/>
        <v>8.67</v>
      </c>
      <c r="L1564" s="155" t="s">
        <v>1793</v>
      </c>
    </row>
    <row r="1565" spans="1:12" ht="12" x14ac:dyDescent="0.2">
      <c r="A1565" s="70" t="s">
        <v>1240</v>
      </c>
      <c r="B1565" s="68" t="s">
        <v>692</v>
      </c>
      <c r="C1565" s="17">
        <v>7.82</v>
      </c>
      <c r="D1565" s="399"/>
      <c r="E1565" s="17">
        <v>7.82</v>
      </c>
      <c r="F1565" s="137"/>
      <c r="G1565" s="17" t="s">
        <v>1912</v>
      </c>
      <c r="H1565" s="168"/>
      <c r="I1565" s="69">
        <f t="shared" si="125"/>
        <v>7.82</v>
      </c>
      <c r="J1565" s="137"/>
      <c r="K1565" s="17">
        <f t="shared" si="126"/>
        <v>7.82</v>
      </c>
      <c r="L1565" s="155" t="s">
        <v>1793</v>
      </c>
    </row>
    <row r="1566" spans="1:12" ht="12" x14ac:dyDescent="0.2">
      <c r="A1566" s="70" t="s">
        <v>1240</v>
      </c>
      <c r="B1566" s="68" t="s">
        <v>1634</v>
      </c>
      <c r="C1566" s="17">
        <v>9.09</v>
      </c>
      <c r="D1566" s="399">
        <f>(C1566)</f>
        <v>9.09</v>
      </c>
      <c r="E1566" s="17"/>
      <c r="F1566" s="137"/>
      <c r="G1566" s="17" t="s">
        <v>1912</v>
      </c>
      <c r="H1566" s="168"/>
      <c r="I1566" s="69">
        <f t="shared" si="125"/>
        <v>9.09</v>
      </c>
      <c r="J1566" s="137"/>
      <c r="K1566" s="17">
        <f t="shared" si="126"/>
        <v>9.09</v>
      </c>
      <c r="L1566" s="155" t="s">
        <v>1794</v>
      </c>
    </row>
    <row r="1567" spans="1:12" ht="12" x14ac:dyDescent="0.2">
      <c r="A1567" s="70" t="s">
        <v>1240</v>
      </c>
      <c r="B1567" s="68" t="s">
        <v>1644</v>
      </c>
      <c r="C1567" s="17">
        <v>1.89</v>
      </c>
      <c r="D1567" s="399"/>
      <c r="E1567" s="17">
        <v>1.89</v>
      </c>
      <c r="F1567" s="137"/>
      <c r="G1567" s="17" t="s">
        <v>1912</v>
      </c>
      <c r="H1567" s="168"/>
      <c r="I1567" s="69">
        <f t="shared" si="125"/>
        <v>1.89</v>
      </c>
      <c r="J1567" s="137"/>
      <c r="K1567" s="17">
        <f t="shared" si="126"/>
        <v>1.89</v>
      </c>
      <c r="L1567" s="155" t="s">
        <v>1794</v>
      </c>
    </row>
    <row r="1568" spans="1:12" ht="12" x14ac:dyDescent="0.2">
      <c r="A1568" s="70" t="s">
        <v>1240</v>
      </c>
      <c r="B1568" s="68" t="s">
        <v>1644</v>
      </c>
      <c r="C1568" s="17">
        <v>1.89</v>
      </c>
      <c r="D1568" s="399"/>
      <c r="E1568" s="17">
        <v>1.89</v>
      </c>
      <c r="F1568" s="137"/>
      <c r="G1568" s="17" t="s">
        <v>1912</v>
      </c>
      <c r="H1568" s="168"/>
      <c r="I1568" s="69">
        <f t="shared" si="125"/>
        <v>1.89</v>
      </c>
      <c r="J1568" s="137"/>
      <c r="K1568" s="17">
        <f t="shared" si="126"/>
        <v>1.89</v>
      </c>
      <c r="L1568" s="155" t="s">
        <v>1794</v>
      </c>
    </row>
    <row r="1569" spans="1:12" ht="12" x14ac:dyDescent="0.2">
      <c r="A1569" s="70" t="s">
        <v>1240</v>
      </c>
      <c r="B1569" s="39" t="s">
        <v>1629</v>
      </c>
      <c r="C1569" s="17">
        <v>1.89</v>
      </c>
      <c r="E1569" s="17"/>
      <c r="F1569" s="399">
        <f>C1569</f>
        <v>1.89</v>
      </c>
      <c r="G1569" s="17" t="s">
        <v>1912</v>
      </c>
      <c r="H1569" s="168"/>
      <c r="I1569" s="69">
        <f t="shared" si="125"/>
        <v>1.89</v>
      </c>
      <c r="J1569" s="137"/>
      <c r="K1569" s="17">
        <f t="shared" si="126"/>
        <v>1.89</v>
      </c>
      <c r="L1569" s="155" t="s">
        <v>1794</v>
      </c>
    </row>
    <row r="1570" spans="1:12" ht="12" x14ac:dyDescent="0.2">
      <c r="A1570" s="70" t="s">
        <v>1240</v>
      </c>
      <c r="B1570" s="68" t="s">
        <v>249</v>
      </c>
      <c r="C1570" s="17">
        <v>12.29</v>
      </c>
      <c r="D1570" s="399"/>
      <c r="E1570" s="17">
        <v>12.29</v>
      </c>
      <c r="F1570" s="137"/>
      <c r="G1570" s="17" t="s">
        <v>1912</v>
      </c>
      <c r="H1570" s="168"/>
      <c r="I1570" s="69">
        <f t="shared" si="125"/>
        <v>12.29</v>
      </c>
      <c r="J1570" s="137"/>
      <c r="K1570" s="17">
        <f t="shared" si="126"/>
        <v>12.29</v>
      </c>
      <c r="L1570" s="155" t="s">
        <v>1793</v>
      </c>
    </row>
    <row r="1571" spans="1:12" ht="12" x14ac:dyDescent="0.2">
      <c r="A1571" s="70" t="s">
        <v>1240</v>
      </c>
      <c r="B1571" s="68" t="s">
        <v>1633</v>
      </c>
      <c r="C1571" s="17">
        <v>5.32</v>
      </c>
      <c r="D1571" s="399"/>
      <c r="E1571" s="17">
        <v>5.32</v>
      </c>
      <c r="F1571" s="137"/>
      <c r="G1571" s="17" t="s">
        <v>1912</v>
      </c>
      <c r="H1571" s="168"/>
      <c r="I1571" s="69">
        <f t="shared" si="125"/>
        <v>5.32</v>
      </c>
      <c r="J1571" s="137"/>
      <c r="K1571" s="17">
        <f t="shared" si="126"/>
        <v>5.32</v>
      </c>
      <c r="L1571" s="155" t="s">
        <v>1794</v>
      </c>
    </row>
    <row r="1572" spans="1:12" ht="12" x14ac:dyDescent="0.2">
      <c r="A1572" s="70" t="s">
        <v>1240</v>
      </c>
      <c r="B1572" s="68" t="s">
        <v>250</v>
      </c>
      <c r="C1572" s="17">
        <v>12.29</v>
      </c>
      <c r="D1572" s="399"/>
      <c r="E1572" s="17">
        <v>12.29</v>
      </c>
      <c r="F1572" s="137"/>
      <c r="G1572" s="17" t="s">
        <v>1912</v>
      </c>
      <c r="H1572" s="168"/>
      <c r="I1572" s="69">
        <f t="shared" si="125"/>
        <v>12.29</v>
      </c>
      <c r="J1572" s="137"/>
      <c r="K1572" s="17">
        <f t="shared" si="126"/>
        <v>12.29</v>
      </c>
      <c r="L1572" s="155" t="s">
        <v>1793</v>
      </c>
    </row>
    <row r="1573" spans="1:12" ht="12" x14ac:dyDescent="0.2">
      <c r="A1573" s="70" t="s">
        <v>1240</v>
      </c>
      <c r="B1573" s="68" t="s">
        <v>1633</v>
      </c>
      <c r="C1573" s="17">
        <v>5.32</v>
      </c>
      <c r="D1573" s="399"/>
      <c r="E1573" s="17">
        <v>5.32</v>
      </c>
      <c r="F1573" s="137"/>
      <c r="G1573" s="17" t="s">
        <v>1912</v>
      </c>
      <c r="H1573" s="168"/>
      <c r="I1573" s="69">
        <f t="shared" si="125"/>
        <v>5.32</v>
      </c>
      <c r="J1573" s="137"/>
      <c r="K1573" s="17">
        <f t="shared" si="126"/>
        <v>5.32</v>
      </c>
      <c r="L1573" s="155" t="s">
        <v>1794</v>
      </c>
    </row>
    <row r="1574" spans="1:12" ht="12" x14ac:dyDescent="0.2">
      <c r="A1574" s="70" t="s">
        <v>1240</v>
      </c>
      <c r="B1574" s="68" t="s">
        <v>251</v>
      </c>
      <c r="C1574" s="17">
        <v>15.65</v>
      </c>
      <c r="D1574" s="399"/>
      <c r="E1574" s="17">
        <v>15.65</v>
      </c>
      <c r="F1574" s="137"/>
      <c r="G1574" s="17" t="s">
        <v>1912</v>
      </c>
      <c r="H1574" s="168"/>
      <c r="I1574" s="69">
        <f t="shared" si="125"/>
        <v>15.65</v>
      </c>
      <c r="J1574" s="137"/>
      <c r="K1574" s="17">
        <f t="shared" si="126"/>
        <v>15.65</v>
      </c>
      <c r="L1574" s="155" t="s">
        <v>1793</v>
      </c>
    </row>
    <row r="1575" spans="1:12" ht="12" x14ac:dyDescent="0.2">
      <c r="A1575" s="70" t="s">
        <v>1240</v>
      </c>
      <c r="B1575" s="68" t="s">
        <v>1633</v>
      </c>
      <c r="C1575" s="17">
        <v>5.32</v>
      </c>
      <c r="D1575" s="399"/>
      <c r="E1575" s="17">
        <v>5.32</v>
      </c>
      <c r="F1575" s="137"/>
      <c r="G1575" s="17" t="s">
        <v>1912</v>
      </c>
      <c r="H1575" s="168"/>
      <c r="I1575" s="69">
        <f t="shared" si="125"/>
        <v>5.32</v>
      </c>
      <c r="J1575" s="137"/>
      <c r="K1575" s="17">
        <f t="shared" si="126"/>
        <v>5.32</v>
      </c>
      <c r="L1575" s="155" t="s">
        <v>1794</v>
      </c>
    </row>
    <row r="1576" spans="1:12" ht="12" x14ac:dyDescent="0.2">
      <c r="A1576" s="70" t="s">
        <v>1240</v>
      </c>
      <c r="B1576" s="68" t="s">
        <v>252</v>
      </c>
      <c r="C1576" s="17">
        <v>15.65</v>
      </c>
      <c r="D1576" s="399"/>
      <c r="E1576" s="17">
        <v>15.65</v>
      </c>
      <c r="F1576" s="137"/>
      <c r="G1576" s="17" t="s">
        <v>1912</v>
      </c>
      <c r="H1576" s="168"/>
      <c r="I1576" s="69">
        <f t="shared" si="125"/>
        <v>15.65</v>
      </c>
      <c r="J1576" s="137"/>
      <c r="K1576" s="17">
        <f t="shared" si="126"/>
        <v>15.65</v>
      </c>
      <c r="L1576" s="155" t="s">
        <v>1793</v>
      </c>
    </row>
    <row r="1577" spans="1:12" ht="12" x14ac:dyDescent="0.2">
      <c r="A1577" s="70" t="s">
        <v>1240</v>
      </c>
      <c r="B1577" s="68" t="s">
        <v>1633</v>
      </c>
      <c r="C1577" s="17">
        <v>5.32</v>
      </c>
      <c r="D1577" s="399"/>
      <c r="E1577" s="17">
        <v>5.32</v>
      </c>
      <c r="F1577" s="137"/>
      <c r="G1577" s="17" t="s">
        <v>1912</v>
      </c>
      <c r="H1577" s="168"/>
      <c r="I1577" s="69">
        <f t="shared" si="125"/>
        <v>5.32</v>
      </c>
      <c r="J1577" s="137"/>
      <c r="K1577" s="17">
        <f t="shared" si="126"/>
        <v>5.32</v>
      </c>
      <c r="L1577" s="155" t="s">
        <v>1794</v>
      </c>
    </row>
    <row r="1578" spans="1:12" ht="12" x14ac:dyDescent="0.2">
      <c r="A1578" s="70" t="s">
        <v>1240</v>
      </c>
      <c r="B1578" s="68" t="s">
        <v>1755</v>
      </c>
      <c r="C1578" s="17">
        <v>15.65</v>
      </c>
      <c r="D1578" s="399"/>
      <c r="E1578" s="17">
        <v>15.65</v>
      </c>
      <c r="F1578" s="137"/>
      <c r="G1578" s="17" t="s">
        <v>1912</v>
      </c>
      <c r="H1578" s="168"/>
      <c r="I1578" s="69">
        <f t="shared" si="125"/>
        <v>15.65</v>
      </c>
      <c r="J1578" s="137"/>
      <c r="K1578" s="17">
        <f t="shared" si="126"/>
        <v>15.65</v>
      </c>
      <c r="L1578" s="155" t="s">
        <v>1793</v>
      </c>
    </row>
    <row r="1579" spans="1:12" ht="12" x14ac:dyDescent="0.2">
      <c r="A1579" s="70" t="s">
        <v>1240</v>
      </c>
      <c r="B1579" s="68" t="s">
        <v>1633</v>
      </c>
      <c r="C1579" s="17">
        <v>5.32</v>
      </c>
      <c r="D1579" s="399"/>
      <c r="E1579" s="17">
        <v>5.32</v>
      </c>
      <c r="F1579" s="137"/>
      <c r="G1579" s="17" t="s">
        <v>1912</v>
      </c>
      <c r="H1579" s="168"/>
      <c r="I1579" s="69">
        <f t="shared" si="125"/>
        <v>5.32</v>
      </c>
      <c r="J1579" s="137"/>
      <c r="K1579" s="17">
        <f t="shared" si="126"/>
        <v>5.32</v>
      </c>
      <c r="L1579" s="155" t="s">
        <v>1794</v>
      </c>
    </row>
    <row r="1580" spans="1:12" ht="12" x14ac:dyDescent="0.2">
      <c r="A1580" s="71" t="s">
        <v>140</v>
      </c>
      <c r="B1580" s="72"/>
      <c r="C1580" s="73">
        <f>SUM(C1525:C1579)</f>
        <v>635.70999999999992</v>
      </c>
      <c r="D1580" s="401">
        <f>SUM(D1525:D1579)</f>
        <v>9.09</v>
      </c>
      <c r="E1580" s="401">
        <f>SUM(E1525:E1579)</f>
        <v>609.29</v>
      </c>
      <c r="F1580" s="401">
        <f>SUM(F1525:F1579)</f>
        <v>17.329999999999998</v>
      </c>
      <c r="G1580" s="73"/>
      <c r="H1580" s="365">
        <f>SUM(H1525:H1579)</f>
        <v>0</v>
      </c>
      <c r="I1580" s="365">
        <f>SUM(I1525:I1579)</f>
        <v>635.70999999999992</v>
      </c>
      <c r="J1580" s="73">
        <f>SUM(J1525:J1579)</f>
        <v>0</v>
      </c>
      <c r="K1580" s="73">
        <f>SUM(K1525:K1579)</f>
        <v>620.26999999999987</v>
      </c>
      <c r="L1580" s="157"/>
    </row>
    <row r="1581" spans="1:12" ht="12" x14ac:dyDescent="0.2">
      <c r="A1581" s="158" t="s">
        <v>1620</v>
      </c>
      <c r="B1581" s="8" t="s">
        <v>1621</v>
      </c>
      <c r="C1581" s="8" t="s">
        <v>1622</v>
      </c>
      <c r="D1581" s="9" t="s">
        <v>655</v>
      </c>
      <c r="E1581" s="9" t="s">
        <v>1615</v>
      </c>
      <c r="F1581" s="9" t="s">
        <v>1374</v>
      </c>
      <c r="G1581" s="9"/>
      <c r="H1581" s="383" t="s">
        <v>1913</v>
      </c>
      <c r="I1581" s="139" t="s">
        <v>405</v>
      </c>
      <c r="J1581" s="361" t="s">
        <v>406</v>
      </c>
      <c r="K1581" s="67" t="s">
        <v>404</v>
      </c>
      <c r="L1581" s="154" t="s">
        <v>1818</v>
      </c>
    </row>
    <row r="1582" spans="1:12" ht="12" x14ac:dyDescent="0.2">
      <c r="A1582" s="20" t="s">
        <v>1244</v>
      </c>
      <c r="B1582" s="39" t="s">
        <v>413</v>
      </c>
      <c r="C1582" s="168">
        <v>120.65</v>
      </c>
      <c r="D1582" s="326"/>
      <c r="E1582" s="395">
        <v>120.65</v>
      </c>
      <c r="F1582" s="137"/>
      <c r="G1582" s="17" t="s">
        <v>1912</v>
      </c>
      <c r="H1582" s="168"/>
      <c r="I1582" s="69">
        <f>C1582</f>
        <v>120.65</v>
      </c>
      <c r="J1582" s="137"/>
      <c r="K1582" s="168"/>
      <c r="L1582" s="155" t="s">
        <v>1786</v>
      </c>
    </row>
    <row r="1583" spans="1:12" ht="12" x14ac:dyDescent="0.2">
      <c r="A1583" s="20" t="s">
        <v>1244</v>
      </c>
      <c r="B1583" s="39" t="s">
        <v>1452</v>
      </c>
      <c r="C1583" s="168">
        <v>76.75</v>
      </c>
      <c r="D1583" s="326"/>
      <c r="E1583" s="395">
        <v>76.75</v>
      </c>
      <c r="F1583" s="137"/>
      <c r="G1583" s="17" t="s">
        <v>1912</v>
      </c>
      <c r="H1583" s="168"/>
      <c r="I1583" s="69">
        <f t="shared" ref="I1583:I1617" si="127">C1583</f>
        <v>76.75</v>
      </c>
      <c r="J1583" s="137"/>
      <c r="K1583" s="168"/>
      <c r="L1583" s="155" t="s">
        <v>1786</v>
      </c>
    </row>
    <row r="1584" spans="1:12" ht="12" x14ac:dyDescent="0.2">
      <c r="A1584" s="20" t="s">
        <v>1244</v>
      </c>
      <c r="B1584" s="39" t="s">
        <v>1629</v>
      </c>
      <c r="C1584" s="15">
        <v>2.23</v>
      </c>
      <c r="D1584" s="402"/>
      <c r="F1584" s="15">
        <v>2.23</v>
      </c>
      <c r="G1584" s="17" t="s">
        <v>1912</v>
      </c>
      <c r="H1584" s="168"/>
      <c r="I1584" s="69">
        <f t="shared" si="127"/>
        <v>2.23</v>
      </c>
      <c r="J1584" s="137"/>
      <c r="K1584" s="15"/>
      <c r="L1584" s="155" t="s">
        <v>1794</v>
      </c>
    </row>
    <row r="1585" spans="1:12" ht="12" x14ac:dyDescent="0.2">
      <c r="A1585" s="20" t="s">
        <v>1244</v>
      </c>
      <c r="B1585" s="68" t="s">
        <v>925</v>
      </c>
      <c r="C1585" s="15">
        <v>2.2799999999999998</v>
      </c>
      <c r="D1585" s="326"/>
      <c r="E1585" s="15">
        <v>2.2799999999999998</v>
      </c>
      <c r="F1585" s="137"/>
      <c r="G1585" s="17" t="s">
        <v>1912</v>
      </c>
      <c r="H1585" s="168"/>
      <c r="I1585" s="69">
        <f t="shared" si="127"/>
        <v>2.2799999999999998</v>
      </c>
      <c r="J1585" s="137"/>
      <c r="K1585" s="15"/>
      <c r="L1585" s="155" t="s">
        <v>1802</v>
      </c>
    </row>
    <row r="1586" spans="1:12" ht="12" x14ac:dyDescent="0.2">
      <c r="A1586" s="20" t="s">
        <v>1244</v>
      </c>
      <c r="B1586" s="39" t="s">
        <v>1629</v>
      </c>
      <c r="C1586" s="15">
        <v>1.87</v>
      </c>
      <c r="D1586" s="402"/>
      <c r="F1586" s="15">
        <v>1.87</v>
      </c>
      <c r="G1586" s="17" t="s">
        <v>1912</v>
      </c>
      <c r="H1586" s="168"/>
      <c r="I1586" s="69">
        <f t="shared" si="127"/>
        <v>1.87</v>
      </c>
      <c r="J1586" s="137"/>
      <c r="K1586" s="15"/>
      <c r="L1586" s="155" t="s">
        <v>1794</v>
      </c>
    </row>
    <row r="1587" spans="1:12" ht="12" x14ac:dyDescent="0.2">
      <c r="A1587" s="20" t="s">
        <v>1244</v>
      </c>
      <c r="B1587" s="68" t="s">
        <v>1053</v>
      </c>
      <c r="C1587" s="15">
        <v>1.99</v>
      </c>
      <c r="D1587" s="15"/>
      <c r="E1587" s="15">
        <v>1.99</v>
      </c>
      <c r="F1587" s="137"/>
      <c r="G1587" s="17" t="s">
        <v>1912</v>
      </c>
      <c r="H1587" s="168"/>
      <c r="I1587" s="69">
        <f t="shared" si="127"/>
        <v>1.99</v>
      </c>
      <c r="J1587" s="137"/>
      <c r="K1587" s="15"/>
      <c r="L1587" s="155" t="s">
        <v>1794</v>
      </c>
    </row>
    <row r="1588" spans="1:12" ht="12" x14ac:dyDescent="0.2">
      <c r="A1588" s="20" t="s">
        <v>1244</v>
      </c>
      <c r="B1588" s="68" t="s">
        <v>1055</v>
      </c>
      <c r="C1588" s="15">
        <v>1.53</v>
      </c>
      <c r="D1588" s="15"/>
      <c r="E1588" s="15">
        <v>1.53</v>
      </c>
      <c r="F1588" s="137"/>
      <c r="G1588" s="17" t="s">
        <v>1912</v>
      </c>
      <c r="H1588" s="168"/>
      <c r="I1588" s="69">
        <f t="shared" si="127"/>
        <v>1.53</v>
      </c>
      <c r="J1588" s="137"/>
      <c r="K1588" s="15"/>
      <c r="L1588" s="155" t="s">
        <v>1794</v>
      </c>
    </row>
    <row r="1589" spans="1:12" ht="12" x14ac:dyDescent="0.2">
      <c r="A1589" s="20" t="s">
        <v>1244</v>
      </c>
      <c r="B1589" s="68" t="s">
        <v>926</v>
      </c>
      <c r="C1589" s="15">
        <v>13.81</v>
      </c>
      <c r="D1589" s="402"/>
      <c r="E1589" s="15">
        <v>13.81</v>
      </c>
      <c r="F1589" s="137"/>
      <c r="G1589" s="17" t="s">
        <v>1912</v>
      </c>
      <c r="H1589" s="168"/>
      <c r="I1589" s="69">
        <f t="shared" si="127"/>
        <v>13.81</v>
      </c>
      <c r="J1589" s="137"/>
      <c r="K1589" s="15"/>
      <c r="L1589" s="155" t="s">
        <v>1786</v>
      </c>
    </row>
    <row r="1590" spans="1:12" ht="12" x14ac:dyDescent="0.2">
      <c r="A1590" s="20" t="s">
        <v>1244</v>
      </c>
      <c r="B1590" s="68" t="s">
        <v>927</v>
      </c>
      <c r="C1590" s="15">
        <v>3.67</v>
      </c>
      <c r="D1590" s="402"/>
      <c r="E1590" s="15">
        <v>3.67</v>
      </c>
      <c r="F1590" s="137"/>
      <c r="G1590" s="17" t="s">
        <v>1912</v>
      </c>
      <c r="H1590" s="168"/>
      <c r="I1590" s="69">
        <f t="shared" si="127"/>
        <v>3.67</v>
      </c>
      <c r="J1590" s="137"/>
      <c r="K1590" s="15"/>
      <c r="L1590" s="155" t="s">
        <v>1794</v>
      </c>
    </row>
    <row r="1591" spans="1:12" ht="12" x14ac:dyDescent="0.2">
      <c r="A1591" s="20" t="s">
        <v>1244</v>
      </c>
      <c r="B1591" s="68" t="s">
        <v>928</v>
      </c>
      <c r="C1591" s="15">
        <v>7.02</v>
      </c>
      <c r="D1591" s="326"/>
      <c r="E1591" s="15">
        <v>7.02</v>
      </c>
      <c r="F1591" s="137"/>
      <c r="G1591" s="17" t="s">
        <v>1912</v>
      </c>
      <c r="H1591" s="168"/>
      <c r="I1591" s="69">
        <f t="shared" si="127"/>
        <v>7.02</v>
      </c>
      <c r="J1591" s="137"/>
      <c r="K1591" s="15"/>
      <c r="L1591" s="155" t="s">
        <v>1788</v>
      </c>
    </row>
    <row r="1592" spans="1:12" ht="12" x14ac:dyDescent="0.2">
      <c r="A1592" s="20" t="s">
        <v>1244</v>
      </c>
      <c r="B1592" s="68" t="s">
        <v>1625</v>
      </c>
      <c r="C1592" s="15">
        <v>7.02</v>
      </c>
      <c r="D1592" s="326"/>
      <c r="E1592" s="15">
        <v>7.02</v>
      </c>
      <c r="F1592" s="137"/>
      <c r="G1592" s="17" t="s">
        <v>1912</v>
      </c>
      <c r="H1592" s="168"/>
      <c r="I1592" s="69">
        <f t="shared" si="127"/>
        <v>7.02</v>
      </c>
      <c r="J1592" s="137"/>
      <c r="K1592" s="15"/>
      <c r="L1592" s="155" t="s">
        <v>1788</v>
      </c>
    </row>
    <row r="1593" spans="1:12" ht="12" x14ac:dyDescent="0.2">
      <c r="A1593" s="20" t="s">
        <v>1244</v>
      </c>
      <c r="B1593" s="68" t="s">
        <v>147</v>
      </c>
      <c r="C1593" s="15">
        <v>6.91</v>
      </c>
      <c r="D1593" s="326"/>
      <c r="E1593" s="15">
        <v>6.91</v>
      </c>
      <c r="F1593" s="137"/>
      <c r="G1593" s="17" t="s">
        <v>1912</v>
      </c>
      <c r="H1593" s="168"/>
      <c r="I1593" s="69">
        <f t="shared" si="127"/>
        <v>6.91</v>
      </c>
      <c r="J1593" s="137"/>
      <c r="K1593" s="15"/>
      <c r="L1593" s="155" t="s">
        <v>1794</v>
      </c>
    </row>
    <row r="1594" spans="1:12" ht="12" x14ac:dyDescent="0.2">
      <c r="A1594" s="20" t="s">
        <v>1244</v>
      </c>
      <c r="B1594" s="39" t="s">
        <v>1629</v>
      </c>
      <c r="C1594" s="15">
        <v>1.83</v>
      </c>
      <c r="D1594" s="402"/>
      <c r="F1594" s="15">
        <v>1.83</v>
      </c>
      <c r="G1594" s="17" t="s">
        <v>1912</v>
      </c>
      <c r="H1594" s="168"/>
      <c r="I1594" s="69">
        <f t="shared" si="127"/>
        <v>1.83</v>
      </c>
      <c r="J1594" s="137"/>
      <c r="K1594" s="15"/>
      <c r="L1594" s="155" t="s">
        <v>1794</v>
      </c>
    </row>
    <row r="1595" spans="1:12" ht="12" x14ac:dyDescent="0.2">
      <c r="A1595" s="20" t="s">
        <v>1244</v>
      </c>
      <c r="B1595" s="68" t="s">
        <v>929</v>
      </c>
      <c r="C1595" s="15">
        <v>2.02</v>
      </c>
      <c r="D1595" s="402"/>
      <c r="E1595" s="15">
        <v>2.02</v>
      </c>
      <c r="F1595" s="137"/>
      <c r="G1595" s="17" t="s">
        <v>1912</v>
      </c>
      <c r="H1595" s="168"/>
      <c r="I1595" s="69">
        <f t="shared" si="127"/>
        <v>2.02</v>
      </c>
      <c r="J1595" s="137"/>
      <c r="K1595" s="15"/>
      <c r="L1595" s="155" t="s">
        <v>1793</v>
      </c>
    </row>
    <row r="1596" spans="1:12" ht="12" x14ac:dyDescent="0.2">
      <c r="A1596" s="20" t="s">
        <v>1244</v>
      </c>
      <c r="B1596" s="68" t="s">
        <v>930</v>
      </c>
      <c r="C1596" s="15">
        <v>18.440000000000001</v>
      </c>
      <c r="D1596" s="326"/>
      <c r="E1596" s="15">
        <v>18.440000000000001</v>
      </c>
      <c r="F1596" s="137"/>
      <c r="G1596" s="17" t="s">
        <v>1912</v>
      </c>
      <c r="H1596" s="168"/>
      <c r="I1596" s="69">
        <f t="shared" si="127"/>
        <v>18.440000000000001</v>
      </c>
      <c r="J1596" s="137"/>
      <c r="K1596" s="15"/>
      <c r="L1596" s="155" t="s">
        <v>1793</v>
      </c>
    </row>
    <row r="1597" spans="1:12" ht="12" x14ac:dyDescent="0.2">
      <c r="A1597" s="20" t="s">
        <v>1244</v>
      </c>
      <c r="B1597" s="68" t="s">
        <v>931</v>
      </c>
      <c r="C1597" s="15">
        <v>12.27</v>
      </c>
      <c r="D1597" s="326"/>
      <c r="E1597" s="15">
        <v>12.27</v>
      </c>
      <c r="F1597" s="137"/>
      <c r="G1597" s="17" t="s">
        <v>1912</v>
      </c>
      <c r="H1597" s="168"/>
      <c r="I1597" s="69">
        <f t="shared" si="127"/>
        <v>12.27</v>
      </c>
      <c r="J1597" s="137"/>
      <c r="K1597" s="15"/>
      <c r="L1597" s="155" t="s">
        <v>1793</v>
      </c>
    </row>
    <row r="1598" spans="1:12" ht="12" x14ac:dyDescent="0.2">
      <c r="A1598" s="20" t="s">
        <v>1244</v>
      </c>
      <c r="B1598" s="68" t="s">
        <v>932</v>
      </c>
      <c r="C1598" s="15">
        <v>11.28</v>
      </c>
      <c r="D1598" s="402"/>
      <c r="E1598" s="15">
        <v>11.28</v>
      </c>
      <c r="F1598" s="137"/>
      <c r="G1598" s="17" t="s">
        <v>1912</v>
      </c>
      <c r="H1598" s="168"/>
      <c r="I1598" s="69">
        <f t="shared" si="127"/>
        <v>11.28</v>
      </c>
      <c r="J1598" s="137"/>
      <c r="K1598" s="15"/>
      <c r="L1598" s="155" t="s">
        <v>1793</v>
      </c>
    </row>
    <row r="1599" spans="1:12" s="282" customFormat="1" ht="12" x14ac:dyDescent="0.2">
      <c r="A1599" s="20" t="s">
        <v>1244</v>
      </c>
      <c r="B1599" s="68" t="s">
        <v>933</v>
      </c>
      <c r="C1599" s="15">
        <v>9.9</v>
      </c>
      <c r="D1599" s="326"/>
      <c r="E1599" s="15">
        <v>9.9</v>
      </c>
      <c r="F1599" s="1"/>
      <c r="G1599" s="17" t="s">
        <v>1912</v>
      </c>
      <c r="H1599" s="168"/>
      <c r="I1599" s="69">
        <f t="shared" si="127"/>
        <v>9.9</v>
      </c>
      <c r="J1599" s="1"/>
      <c r="K1599" s="15"/>
      <c r="L1599" s="155" t="s">
        <v>1793</v>
      </c>
    </row>
    <row r="1600" spans="1:12" ht="12" x14ac:dyDescent="0.2">
      <c r="A1600" s="20" t="s">
        <v>1244</v>
      </c>
      <c r="B1600" s="68" t="s">
        <v>934</v>
      </c>
      <c r="C1600" s="15">
        <v>17.350000000000001</v>
      </c>
      <c r="D1600" s="402"/>
      <c r="E1600" s="15">
        <v>17.350000000000001</v>
      </c>
      <c r="F1600" s="137"/>
      <c r="G1600" s="17" t="s">
        <v>1912</v>
      </c>
      <c r="H1600" s="168"/>
      <c r="I1600" s="69">
        <f t="shared" si="127"/>
        <v>17.350000000000001</v>
      </c>
      <c r="J1600" s="137"/>
      <c r="K1600" s="15"/>
      <c r="L1600" s="155" t="s">
        <v>1793</v>
      </c>
    </row>
    <row r="1601" spans="1:12" ht="12" x14ac:dyDescent="0.2">
      <c r="A1601" s="20" t="s">
        <v>1244</v>
      </c>
      <c r="B1601" s="68" t="s">
        <v>935</v>
      </c>
      <c r="C1601" s="15">
        <v>17.7</v>
      </c>
      <c r="D1601" s="15"/>
      <c r="E1601" s="15">
        <v>17.7</v>
      </c>
      <c r="F1601" s="422"/>
      <c r="G1601" s="17" t="s">
        <v>1912</v>
      </c>
      <c r="H1601" s="168"/>
      <c r="I1601" s="69">
        <f t="shared" si="127"/>
        <v>17.7</v>
      </c>
      <c r="J1601" s="137"/>
      <c r="K1601" s="15"/>
      <c r="L1601" s="155" t="s">
        <v>1793</v>
      </c>
    </row>
    <row r="1602" spans="1:12" ht="12" x14ac:dyDescent="0.2">
      <c r="A1602" s="20" t="s">
        <v>1244</v>
      </c>
      <c r="B1602" s="68" t="s">
        <v>1638</v>
      </c>
      <c r="C1602" s="15">
        <v>37.700000000000003</v>
      </c>
      <c r="D1602" s="168"/>
      <c r="E1602" s="15">
        <v>37.700000000000003</v>
      </c>
      <c r="F1602" s="402"/>
      <c r="G1602" s="17" t="s">
        <v>1912</v>
      </c>
      <c r="H1602" s="168"/>
      <c r="I1602" s="69">
        <f t="shared" si="127"/>
        <v>37.700000000000003</v>
      </c>
      <c r="J1602" s="137"/>
      <c r="K1602" s="15"/>
      <c r="L1602" s="155" t="s">
        <v>1793</v>
      </c>
    </row>
    <row r="1603" spans="1:12" ht="12" x14ac:dyDescent="0.2">
      <c r="A1603" s="20" t="s">
        <v>1244</v>
      </c>
      <c r="B1603" s="68" t="s">
        <v>178</v>
      </c>
      <c r="C1603" s="15">
        <v>4.79</v>
      </c>
      <c r="D1603" s="168"/>
      <c r="E1603" s="15">
        <v>4.79</v>
      </c>
      <c r="F1603" s="326"/>
      <c r="G1603" s="17" t="s">
        <v>1912</v>
      </c>
      <c r="H1603" s="168"/>
      <c r="I1603" s="69">
        <f t="shared" si="127"/>
        <v>4.79</v>
      </c>
      <c r="J1603" s="137"/>
      <c r="K1603" s="15"/>
      <c r="L1603" s="155" t="s">
        <v>1793</v>
      </c>
    </row>
    <row r="1604" spans="1:12" ht="12" x14ac:dyDescent="0.2">
      <c r="A1604" s="20" t="s">
        <v>1244</v>
      </c>
      <c r="B1604" s="68" t="s">
        <v>1766</v>
      </c>
      <c r="C1604" s="15">
        <v>5.89</v>
      </c>
      <c r="D1604" s="15"/>
      <c r="E1604" s="15">
        <v>5.89</v>
      </c>
      <c r="F1604" s="326"/>
      <c r="G1604" s="17" t="s">
        <v>1912</v>
      </c>
      <c r="H1604" s="168"/>
      <c r="I1604" s="69">
        <f t="shared" si="127"/>
        <v>5.89</v>
      </c>
      <c r="J1604" s="137"/>
      <c r="K1604" s="15"/>
      <c r="L1604" s="155" t="s">
        <v>1793</v>
      </c>
    </row>
    <row r="1605" spans="1:12" ht="12" x14ac:dyDescent="0.2">
      <c r="A1605" s="20" t="s">
        <v>1244</v>
      </c>
      <c r="B1605" s="68" t="s">
        <v>1768</v>
      </c>
      <c r="C1605" s="15">
        <v>6.31</v>
      </c>
      <c r="D1605" s="168"/>
      <c r="E1605" s="15">
        <v>6.31</v>
      </c>
      <c r="F1605" s="402"/>
      <c r="G1605" s="17" t="s">
        <v>1912</v>
      </c>
      <c r="H1605" s="168"/>
      <c r="I1605" s="69">
        <f t="shared" si="127"/>
        <v>6.31</v>
      </c>
      <c r="J1605" s="137"/>
      <c r="K1605" s="15"/>
      <c r="L1605" s="155" t="s">
        <v>1793</v>
      </c>
    </row>
    <row r="1606" spans="1:12" ht="12" x14ac:dyDescent="0.2">
      <c r="A1606" s="20" t="s">
        <v>1244</v>
      </c>
      <c r="B1606" s="68" t="s">
        <v>1767</v>
      </c>
      <c r="C1606" s="15">
        <v>20.6</v>
      </c>
      <c r="D1606" s="15"/>
      <c r="E1606" s="15">
        <v>20.6</v>
      </c>
      <c r="F1606" s="402"/>
      <c r="G1606" s="17" t="s">
        <v>1912</v>
      </c>
      <c r="H1606" s="168"/>
      <c r="I1606" s="69">
        <f t="shared" ref="I1606" si="128">C1606</f>
        <v>20.6</v>
      </c>
      <c r="J1606" s="137"/>
      <c r="K1606" s="15"/>
      <c r="L1606" s="155" t="s">
        <v>1793</v>
      </c>
    </row>
    <row r="1607" spans="1:12" ht="12" x14ac:dyDescent="0.2">
      <c r="A1607" s="20" t="s">
        <v>1244</v>
      </c>
      <c r="B1607" s="68" t="s">
        <v>1769</v>
      </c>
      <c r="C1607" s="15">
        <v>14.9</v>
      </c>
      <c r="D1607" s="15"/>
      <c r="E1607" s="15">
        <v>14.9</v>
      </c>
      <c r="F1607" s="402"/>
      <c r="G1607" s="17" t="s">
        <v>1912</v>
      </c>
      <c r="H1607" s="168"/>
      <c r="I1607" s="69">
        <f t="shared" si="127"/>
        <v>14.9</v>
      </c>
      <c r="J1607" s="137"/>
      <c r="K1607" s="15"/>
      <c r="L1607" s="155" t="s">
        <v>1793</v>
      </c>
    </row>
    <row r="1608" spans="1:12" ht="12" x14ac:dyDescent="0.2">
      <c r="A1608" s="20" t="s">
        <v>1244</v>
      </c>
      <c r="B1608" s="68" t="s">
        <v>936</v>
      </c>
      <c r="C1608" s="15">
        <v>21.09</v>
      </c>
      <c r="D1608" s="15"/>
      <c r="E1608" s="15">
        <v>21.09</v>
      </c>
      <c r="F1608" s="326"/>
      <c r="G1608" s="17" t="s">
        <v>1912</v>
      </c>
      <c r="H1608" s="168"/>
      <c r="I1608" s="69">
        <f t="shared" si="127"/>
        <v>21.09</v>
      </c>
      <c r="J1608" s="137"/>
      <c r="K1608" s="15"/>
      <c r="L1608" s="155" t="s">
        <v>1793</v>
      </c>
    </row>
    <row r="1609" spans="1:12" ht="12" x14ac:dyDescent="0.2">
      <c r="A1609" s="20" t="s">
        <v>1244</v>
      </c>
      <c r="B1609" s="68" t="s">
        <v>937</v>
      </c>
      <c r="C1609" s="15">
        <v>13.31</v>
      </c>
      <c r="D1609" s="168"/>
      <c r="E1609" s="15">
        <v>13.31</v>
      </c>
      <c r="F1609" s="402"/>
      <c r="G1609" s="17" t="s">
        <v>1912</v>
      </c>
      <c r="H1609" s="168"/>
      <c r="I1609" s="69">
        <f t="shared" si="127"/>
        <v>13.31</v>
      </c>
      <c r="J1609" s="137"/>
      <c r="K1609" s="15"/>
      <c r="L1609" s="155" t="s">
        <v>1794</v>
      </c>
    </row>
    <row r="1610" spans="1:12" ht="12" x14ac:dyDescent="0.2">
      <c r="A1610" s="20" t="s">
        <v>1244</v>
      </c>
      <c r="B1610" s="68" t="s">
        <v>938</v>
      </c>
      <c r="C1610" s="15">
        <v>4.8499999999999996</v>
      </c>
      <c r="D1610" s="15"/>
      <c r="E1610" s="15">
        <v>4.8499999999999996</v>
      </c>
      <c r="F1610" s="402"/>
      <c r="G1610" s="17" t="s">
        <v>1912</v>
      </c>
      <c r="H1610" s="168"/>
      <c r="I1610" s="69">
        <f t="shared" si="127"/>
        <v>4.8499999999999996</v>
      </c>
      <c r="J1610" s="137"/>
      <c r="K1610" s="15"/>
      <c r="L1610" s="155" t="s">
        <v>1794</v>
      </c>
    </row>
    <row r="1611" spans="1:12" ht="12" x14ac:dyDescent="0.2">
      <c r="A1611" s="20" t="s">
        <v>1244</v>
      </c>
      <c r="B1611" s="68" t="s">
        <v>871</v>
      </c>
      <c r="C1611" s="15">
        <v>3.35</v>
      </c>
      <c r="D1611" s="168"/>
      <c r="E1611" s="15">
        <v>3.35</v>
      </c>
      <c r="F1611" s="402"/>
      <c r="G1611" s="17" t="s">
        <v>1912</v>
      </c>
      <c r="H1611" s="168"/>
      <c r="I1611" s="69">
        <f t="shared" si="127"/>
        <v>3.35</v>
      </c>
      <c r="J1611" s="137"/>
      <c r="K1611" s="15"/>
      <c r="L1611" s="155" t="s">
        <v>1794</v>
      </c>
    </row>
    <row r="1612" spans="1:12" ht="12" x14ac:dyDescent="0.2">
      <c r="A1612" s="20" t="s">
        <v>1244</v>
      </c>
      <c r="B1612" s="68" t="s">
        <v>929</v>
      </c>
      <c r="C1612" s="15">
        <v>3.91</v>
      </c>
      <c r="D1612" s="168"/>
      <c r="E1612" s="15">
        <v>3.91</v>
      </c>
      <c r="F1612" s="402"/>
      <c r="G1612" s="17" t="s">
        <v>1912</v>
      </c>
      <c r="H1612" s="168"/>
      <c r="I1612" s="69">
        <f t="shared" si="127"/>
        <v>3.91</v>
      </c>
      <c r="J1612" s="137"/>
      <c r="K1612" s="15"/>
      <c r="L1612" s="155" t="s">
        <v>1793</v>
      </c>
    </row>
    <row r="1613" spans="1:12" ht="12" x14ac:dyDescent="0.2">
      <c r="A1613" s="20" t="s">
        <v>1244</v>
      </c>
      <c r="B1613" s="68" t="s">
        <v>939</v>
      </c>
      <c r="C1613" s="15">
        <v>4.26</v>
      </c>
      <c r="D1613" s="168"/>
      <c r="E1613" s="15">
        <v>4.26</v>
      </c>
      <c r="F1613" s="326"/>
      <c r="G1613" s="17" t="s">
        <v>1912</v>
      </c>
      <c r="H1613" s="168"/>
      <c r="I1613" s="69">
        <f t="shared" si="127"/>
        <v>4.26</v>
      </c>
      <c r="J1613" s="137"/>
      <c r="K1613" s="15"/>
      <c r="L1613" s="155" t="s">
        <v>1793</v>
      </c>
    </row>
    <row r="1614" spans="1:12" ht="12" x14ac:dyDescent="0.2">
      <c r="A1614" s="20" t="s">
        <v>1244</v>
      </c>
      <c r="B1614" s="68" t="s">
        <v>940</v>
      </c>
      <c r="C1614" s="15">
        <v>6.39</v>
      </c>
      <c r="D1614" s="15"/>
      <c r="E1614" s="15">
        <v>6.39</v>
      </c>
      <c r="F1614" s="402"/>
      <c r="G1614" s="17" t="s">
        <v>1912</v>
      </c>
      <c r="H1614" s="168"/>
      <c r="I1614" s="69">
        <f t="shared" si="127"/>
        <v>6.39</v>
      </c>
      <c r="J1614" s="137"/>
      <c r="K1614" s="15"/>
      <c r="L1614" s="155" t="s">
        <v>1794</v>
      </c>
    </row>
    <row r="1615" spans="1:12" ht="12" x14ac:dyDescent="0.2">
      <c r="A1615" s="20" t="s">
        <v>1244</v>
      </c>
      <c r="B1615" s="68" t="s">
        <v>941</v>
      </c>
      <c r="C1615" s="15">
        <v>3.43</v>
      </c>
      <c r="D1615" s="15"/>
      <c r="E1615" s="15">
        <v>3.43</v>
      </c>
      <c r="F1615" s="402"/>
      <c r="G1615" s="17" t="s">
        <v>1912</v>
      </c>
      <c r="H1615" s="168"/>
      <c r="I1615" s="69">
        <f t="shared" si="127"/>
        <v>3.43</v>
      </c>
      <c r="J1615" s="137"/>
      <c r="K1615" s="15"/>
      <c r="L1615" s="155" t="s">
        <v>1786</v>
      </c>
    </row>
    <row r="1616" spans="1:12" ht="12" x14ac:dyDescent="0.2">
      <c r="A1616" s="20" t="s">
        <v>1244</v>
      </c>
      <c r="B1616" s="68" t="s">
        <v>1770</v>
      </c>
      <c r="C1616" s="15">
        <v>60.22</v>
      </c>
      <c r="D1616" s="15"/>
      <c r="E1616" s="137"/>
      <c r="F1616" s="15">
        <v>60.22</v>
      </c>
      <c r="G1616" s="17" t="s">
        <v>1912</v>
      </c>
      <c r="H1616" s="168"/>
      <c r="I1616" s="69">
        <f t="shared" ref="I1616" si="129">C1616</f>
        <v>60.22</v>
      </c>
      <c r="J1616" s="137"/>
      <c r="K1616" s="15"/>
      <c r="L1616" s="155" t="s">
        <v>1786</v>
      </c>
    </row>
    <row r="1617" spans="1:12" ht="12" x14ac:dyDescent="0.2">
      <c r="A1617" s="20" t="s">
        <v>1244</v>
      </c>
      <c r="B1617" s="68" t="s">
        <v>1771</v>
      </c>
      <c r="C1617" s="15">
        <v>10.42</v>
      </c>
      <c r="D1617" s="15"/>
      <c r="E1617" s="137"/>
      <c r="F1617" s="15">
        <v>10.42</v>
      </c>
      <c r="G1617" s="17" t="s">
        <v>1912</v>
      </c>
      <c r="H1617" s="168"/>
      <c r="I1617" s="69">
        <f t="shared" si="127"/>
        <v>10.42</v>
      </c>
      <c r="J1617" s="137"/>
      <c r="K1617" s="15"/>
      <c r="L1617" s="155" t="s">
        <v>1786</v>
      </c>
    </row>
    <row r="1618" spans="1:12" ht="12" x14ac:dyDescent="0.2">
      <c r="A1618" s="71" t="s">
        <v>140</v>
      </c>
      <c r="B1618" s="72"/>
      <c r="C1618" s="73">
        <f>SUM(C1582:C1617)</f>
        <v>557.93999999999994</v>
      </c>
      <c r="D1618" s="73">
        <f>SUM(D1582:D1617)</f>
        <v>0</v>
      </c>
      <c r="E1618" s="73">
        <f>SUM(E1582:E1617)</f>
        <v>481.37</v>
      </c>
      <c r="F1618" s="73">
        <f>SUM(F1582:F1617)</f>
        <v>76.570000000000007</v>
      </c>
      <c r="G1618" s="73"/>
      <c r="H1618" s="365">
        <f>SUM(H1582:H1617)</f>
        <v>0</v>
      </c>
      <c r="I1618" s="365">
        <f>SUM(I1582:I1617)</f>
        <v>557.93999999999994</v>
      </c>
      <c r="J1618" s="73">
        <f>SUM(J1582:J1617)</f>
        <v>0</v>
      </c>
      <c r="K1618" s="73">
        <f>SUM(K1582:K1617)</f>
        <v>0</v>
      </c>
      <c r="L1618" s="157"/>
    </row>
    <row r="1619" spans="1:12" ht="12" x14ac:dyDescent="0.2">
      <c r="A1619" s="158" t="s">
        <v>1620</v>
      </c>
      <c r="B1619" s="8" t="s">
        <v>1621</v>
      </c>
      <c r="C1619" s="8" t="s">
        <v>1622</v>
      </c>
      <c r="D1619" s="9" t="s">
        <v>655</v>
      </c>
      <c r="E1619" s="9" t="s">
        <v>1615</v>
      </c>
      <c r="F1619" s="9" t="s">
        <v>1374</v>
      </c>
      <c r="G1619" s="9"/>
      <c r="H1619" s="383" t="s">
        <v>1913</v>
      </c>
      <c r="I1619" s="139" t="s">
        <v>405</v>
      </c>
      <c r="J1619" s="361" t="s">
        <v>406</v>
      </c>
      <c r="K1619" s="67" t="s">
        <v>404</v>
      </c>
      <c r="L1619" s="154" t="s">
        <v>1818</v>
      </c>
    </row>
    <row r="1620" spans="1:12" ht="12" x14ac:dyDescent="0.2">
      <c r="A1620" s="70" t="s">
        <v>1245</v>
      </c>
      <c r="B1620" s="39" t="s">
        <v>413</v>
      </c>
      <c r="C1620" s="168">
        <v>57.9</v>
      </c>
      <c r="D1620" s="168"/>
      <c r="E1620" s="137"/>
      <c r="F1620" s="168">
        <f>C1620</f>
        <v>57.9</v>
      </c>
      <c r="G1620" s="17" t="s">
        <v>1912</v>
      </c>
      <c r="H1620" s="15"/>
      <c r="I1620" s="366">
        <f>C1620</f>
        <v>57.9</v>
      </c>
      <c r="J1620" s="137"/>
      <c r="K1620" s="168"/>
      <c r="L1620" s="155" t="s">
        <v>1786</v>
      </c>
    </row>
    <row r="1621" spans="1:12" ht="12" x14ac:dyDescent="0.2">
      <c r="A1621" s="70" t="s">
        <v>1245</v>
      </c>
      <c r="B1621" s="39" t="s">
        <v>167</v>
      </c>
      <c r="C1621" s="17">
        <v>9.9956796153168348</v>
      </c>
      <c r="D1621" s="144"/>
      <c r="E1621" s="137"/>
      <c r="F1621" s="17">
        <v>9.9956796153168348</v>
      </c>
      <c r="G1621" s="17" t="s">
        <v>1912</v>
      </c>
      <c r="H1621" s="15"/>
      <c r="I1621" s="366">
        <f t="shared" ref="I1621:I1650" si="130">C1621</f>
        <v>9.9956796153168348</v>
      </c>
      <c r="J1621" s="137"/>
      <c r="K1621" s="17"/>
      <c r="L1621" s="155" t="s">
        <v>1793</v>
      </c>
    </row>
    <row r="1622" spans="1:12" ht="12" x14ac:dyDescent="0.2">
      <c r="A1622" s="70" t="s">
        <v>1245</v>
      </c>
      <c r="B1622" s="39" t="s">
        <v>134</v>
      </c>
      <c r="C1622" s="17">
        <v>9.3440404320132924</v>
      </c>
      <c r="D1622" s="17"/>
      <c r="E1622" s="137"/>
      <c r="F1622" s="17">
        <f>C1622</f>
        <v>9.3440404320132924</v>
      </c>
      <c r="G1622" s="17" t="s">
        <v>1912</v>
      </c>
      <c r="H1622" s="15"/>
      <c r="I1622" s="366">
        <f t="shared" si="130"/>
        <v>9.3440404320132924</v>
      </c>
      <c r="J1622" s="137"/>
      <c r="K1622" s="17"/>
      <c r="L1622" s="155" t="s">
        <v>1793</v>
      </c>
    </row>
    <row r="1623" spans="1:12" ht="12" x14ac:dyDescent="0.2">
      <c r="A1623" s="70" t="s">
        <v>1245</v>
      </c>
      <c r="B1623" s="39" t="s">
        <v>1629</v>
      </c>
      <c r="C1623" s="17">
        <v>2.16</v>
      </c>
      <c r="D1623" s="407"/>
      <c r="E1623" s="137"/>
      <c r="F1623" s="399">
        <f>(C1623)</f>
        <v>2.16</v>
      </c>
      <c r="G1623" s="17" t="s">
        <v>1912</v>
      </c>
      <c r="H1623" s="15"/>
      <c r="I1623" s="366">
        <f t="shared" si="130"/>
        <v>2.16</v>
      </c>
      <c r="J1623" s="137"/>
      <c r="K1623" s="17"/>
      <c r="L1623" s="155" t="s">
        <v>1794</v>
      </c>
    </row>
    <row r="1624" spans="1:12" ht="12" x14ac:dyDescent="0.2">
      <c r="A1624" s="70" t="s">
        <v>1245</v>
      </c>
      <c r="B1624" s="39" t="s">
        <v>1634</v>
      </c>
      <c r="C1624" s="17">
        <v>11.764414541426449</v>
      </c>
      <c r="D1624" s="17">
        <f>(C1624)</f>
        <v>11.764414541426449</v>
      </c>
      <c r="E1624" s="137"/>
      <c r="F1624" s="144"/>
      <c r="G1624" s="17" t="s">
        <v>1912</v>
      </c>
      <c r="H1624" s="15"/>
      <c r="I1624" s="366">
        <f t="shared" si="130"/>
        <v>11.764414541426449</v>
      </c>
      <c r="J1624" s="137"/>
      <c r="K1624" s="17"/>
      <c r="L1624" s="155" t="s">
        <v>1794</v>
      </c>
    </row>
    <row r="1625" spans="1:12" ht="12" x14ac:dyDescent="0.2">
      <c r="A1625" s="70" t="s">
        <v>1245</v>
      </c>
      <c r="B1625" s="39" t="s">
        <v>1644</v>
      </c>
      <c r="C1625" s="17">
        <v>1.9549175499106266</v>
      </c>
      <c r="D1625" s="17"/>
      <c r="E1625" s="17"/>
      <c r="F1625" s="17">
        <v>1.9549175499106266</v>
      </c>
      <c r="G1625" s="17" t="s">
        <v>1912</v>
      </c>
      <c r="H1625" s="15"/>
      <c r="I1625" s="366">
        <f t="shared" si="130"/>
        <v>1.9549175499106266</v>
      </c>
      <c r="J1625" s="137"/>
      <c r="K1625" s="17"/>
      <c r="L1625" s="155" t="s">
        <v>1794</v>
      </c>
    </row>
    <row r="1626" spans="1:12" ht="12" x14ac:dyDescent="0.2">
      <c r="A1626" s="70" t="s">
        <v>1245</v>
      </c>
      <c r="B1626" s="39" t="s">
        <v>1258</v>
      </c>
      <c r="C1626" s="17">
        <v>51.281676443191259</v>
      </c>
      <c r="D1626" s="17">
        <f>(C1626)</f>
        <v>51.281676443191259</v>
      </c>
      <c r="E1626" s="137"/>
      <c r="F1626" s="144"/>
      <c r="G1626" s="17" t="s">
        <v>1912</v>
      </c>
      <c r="H1626" s="15"/>
      <c r="I1626" s="366">
        <f t="shared" si="130"/>
        <v>51.281676443191259</v>
      </c>
      <c r="J1626" s="137"/>
      <c r="K1626" s="17"/>
      <c r="L1626" s="155" t="s">
        <v>1803</v>
      </c>
    </row>
    <row r="1627" spans="1:12" ht="12" x14ac:dyDescent="0.2">
      <c r="A1627" s="70" t="s">
        <v>1245</v>
      </c>
      <c r="B1627" s="39" t="s">
        <v>1362</v>
      </c>
      <c r="C1627" s="17">
        <v>40.901995166284834</v>
      </c>
      <c r="D1627" s="17">
        <f>(C1627)</f>
        <v>40.901995166284834</v>
      </c>
      <c r="E1627" s="137"/>
      <c r="F1627" s="144"/>
      <c r="G1627" s="17" t="s">
        <v>1912</v>
      </c>
      <c r="H1627" s="15"/>
      <c r="I1627" s="366">
        <f t="shared" si="130"/>
        <v>40.901995166284834</v>
      </c>
      <c r="J1627" s="137"/>
      <c r="K1627" s="17"/>
      <c r="L1627" s="155" t="s">
        <v>1803</v>
      </c>
    </row>
    <row r="1628" spans="1:12" ht="12" x14ac:dyDescent="0.2">
      <c r="A1628" s="70" t="s">
        <v>1245</v>
      </c>
      <c r="B1628" s="39" t="s">
        <v>1382</v>
      </c>
      <c r="C1628" s="17">
        <v>30.46</v>
      </c>
      <c r="D1628" s="17"/>
      <c r="E1628" s="137"/>
      <c r="F1628" s="17">
        <v>30.46</v>
      </c>
      <c r="G1628" s="17" t="s">
        <v>1912</v>
      </c>
      <c r="H1628" s="15"/>
      <c r="I1628" s="366">
        <f t="shared" si="130"/>
        <v>30.46</v>
      </c>
      <c r="J1628" s="137"/>
      <c r="K1628" s="17"/>
      <c r="L1628" s="155" t="s">
        <v>1803</v>
      </c>
    </row>
    <row r="1629" spans="1:12" ht="12" x14ac:dyDescent="0.2">
      <c r="A1629" s="70" t="s">
        <v>1245</v>
      </c>
      <c r="B1629" s="39" t="s">
        <v>180</v>
      </c>
      <c r="C1629" s="17">
        <v>10.461136174819366</v>
      </c>
      <c r="D1629" s="144"/>
      <c r="E1629" s="17">
        <v>10.461136174819366</v>
      </c>
      <c r="F1629" s="144"/>
      <c r="G1629" s="17" t="s">
        <v>1912</v>
      </c>
      <c r="H1629" s="15"/>
      <c r="I1629" s="366">
        <f t="shared" si="130"/>
        <v>10.461136174819366</v>
      </c>
      <c r="J1629" s="137"/>
      <c r="K1629" s="17"/>
      <c r="L1629" s="155" t="s">
        <v>1788</v>
      </c>
    </row>
    <row r="1630" spans="1:12" ht="12" x14ac:dyDescent="0.2">
      <c r="A1630" s="70" t="s">
        <v>1245</v>
      </c>
      <c r="B1630" s="39" t="s">
        <v>180</v>
      </c>
      <c r="C1630" s="17">
        <v>9.762951335565571</v>
      </c>
      <c r="D1630" s="144"/>
      <c r="E1630" s="17">
        <v>9.762951335565571</v>
      </c>
      <c r="F1630" s="144"/>
      <c r="G1630" s="17" t="s">
        <v>1912</v>
      </c>
      <c r="H1630" s="15"/>
      <c r="I1630" s="366">
        <f t="shared" si="130"/>
        <v>9.762951335565571</v>
      </c>
      <c r="J1630" s="137"/>
      <c r="K1630" s="17"/>
      <c r="L1630" s="155" t="s">
        <v>1788</v>
      </c>
    </row>
    <row r="1631" spans="1:12" ht="12" x14ac:dyDescent="0.2">
      <c r="A1631" s="70" t="s">
        <v>1245</v>
      </c>
      <c r="B1631" s="39" t="s">
        <v>338</v>
      </c>
      <c r="C1631" s="17">
        <v>40.971813650210215</v>
      </c>
      <c r="D1631" s="144"/>
      <c r="E1631" s="137"/>
      <c r="F1631" s="17">
        <v>40.971813650210215</v>
      </c>
      <c r="G1631" s="17" t="s">
        <v>1912</v>
      </c>
      <c r="H1631" s="15"/>
      <c r="I1631" s="366">
        <f t="shared" si="130"/>
        <v>40.971813650210215</v>
      </c>
      <c r="J1631" s="137"/>
      <c r="K1631" s="17"/>
      <c r="L1631" s="155" t="s">
        <v>1803</v>
      </c>
    </row>
    <row r="1632" spans="1:12" ht="12" x14ac:dyDescent="0.2">
      <c r="A1632" s="70" t="s">
        <v>1245</v>
      </c>
      <c r="B1632" s="39" t="s">
        <v>1772</v>
      </c>
      <c r="C1632" s="17">
        <v>22.42</v>
      </c>
      <c r="D1632" s="144"/>
      <c r="E1632" s="17">
        <f>C1632</f>
        <v>22.42</v>
      </c>
      <c r="G1632" s="17" t="s">
        <v>1912</v>
      </c>
      <c r="H1632" s="15"/>
      <c r="I1632" s="366">
        <f t="shared" si="130"/>
        <v>22.42</v>
      </c>
      <c r="J1632" s="137"/>
      <c r="K1632" s="17"/>
      <c r="L1632" s="155" t="s">
        <v>1803</v>
      </c>
    </row>
    <row r="1633" spans="1:12" ht="12" x14ac:dyDescent="0.2">
      <c r="A1633" s="70" t="s">
        <v>1245</v>
      </c>
      <c r="B1633" s="39" t="s">
        <v>1644</v>
      </c>
      <c r="C1633" s="17">
        <v>4.39856448729891</v>
      </c>
      <c r="D1633" s="17"/>
      <c r="E1633" s="17">
        <v>4.39856448729891</v>
      </c>
      <c r="F1633" s="17"/>
      <c r="G1633" s="17" t="s">
        <v>1912</v>
      </c>
      <c r="H1633" s="15"/>
      <c r="I1633" s="366">
        <f t="shared" si="130"/>
        <v>4.39856448729891</v>
      </c>
      <c r="J1633" s="137"/>
      <c r="K1633" s="17"/>
      <c r="L1633" s="155" t="s">
        <v>1794</v>
      </c>
    </row>
    <row r="1634" spans="1:12" ht="12" x14ac:dyDescent="0.2">
      <c r="A1634" s="70" t="s">
        <v>1245</v>
      </c>
      <c r="B1634" s="68" t="s">
        <v>1774</v>
      </c>
      <c r="C1634" s="17">
        <v>8.494582210921175</v>
      </c>
      <c r="D1634" s="144"/>
      <c r="E1634" s="137"/>
      <c r="F1634" s="17">
        <v>8.494582210921175</v>
      </c>
      <c r="G1634" s="17" t="s">
        <v>1912</v>
      </c>
      <c r="H1634" s="15"/>
      <c r="I1634" s="366">
        <f t="shared" si="130"/>
        <v>8.494582210921175</v>
      </c>
      <c r="J1634" s="137"/>
      <c r="K1634" s="17"/>
      <c r="L1634" s="155" t="s">
        <v>1803</v>
      </c>
    </row>
    <row r="1635" spans="1:12" ht="12" x14ac:dyDescent="0.2">
      <c r="A1635" s="70" t="s">
        <v>1245</v>
      </c>
      <c r="B1635" s="68" t="s">
        <v>159</v>
      </c>
      <c r="C1635" s="17">
        <v>7.8778522695803224</v>
      </c>
      <c r="D1635" s="144"/>
      <c r="E1635" s="137"/>
      <c r="F1635" s="17">
        <v>7.8778522695803224</v>
      </c>
      <c r="G1635" s="17" t="s">
        <v>1912</v>
      </c>
      <c r="H1635" s="15"/>
      <c r="I1635" s="366">
        <f t="shared" si="130"/>
        <v>7.8778522695803224</v>
      </c>
      <c r="J1635" s="137"/>
      <c r="K1635" s="17"/>
      <c r="L1635" s="155" t="s">
        <v>1803</v>
      </c>
    </row>
    <row r="1636" spans="1:12" s="282" customFormat="1" ht="12" x14ac:dyDescent="0.2">
      <c r="A1636" s="70" t="s">
        <v>1245</v>
      </c>
      <c r="B1636" s="68" t="s">
        <v>1665</v>
      </c>
      <c r="C1636" s="17">
        <v>16.628435588227887</v>
      </c>
      <c r="D1636" s="144"/>
      <c r="E1636" s="17">
        <v>16.628435588227887</v>
      </c>
      <c r="F1636" s="17"/>
      <c r="G1636" s="17" t="s">
        <v>1912</v>
      </c>
      <c r="H1636" s="15"/>
      <c r="I1636" s="366">
        <f t="shared" si="130"/>
        <v>16.628435588227887</v>
      </c>
      <c r="J1636" s="1"/>
      <c r="K1636" s="17"/>
      <c r="L1636" s="155" t="s">
        <v>1803</v>
      </c>
    </row>
    <row r="1637" spans="1:12" ht="12" x14ac:dyDescent="0.2">
      <c r="A1637" s="70" t="s">
        <v>1245</v>
      </c>
      <c r="B1637" s="68" t="s">
        <v>1645</v>
      </c>
      <c r="C1637" s="17">
        <v>13.381876085697742</v>
      </c>
      <c r="D1637" s="144"/>
      <c r="E1637" s="17">
        <v>13.381876085697742</v>
      </c>
      <c r="F1637" s="17"/>
      <c r="G1637" s="17" t="s">
        <v>1912</v>
      </c>
      <c r="H1637" s="15"/>
      <c r="I1637" s="366">
        <f t="shared" si="130"/>
        <v>13.381876085697742</v>
      </c>
      <c r="J1637" s="137"/>
      <c r="K1637" s="17"/>
      <c r="L1637" s="155" t="s">
        <v>1803</v>
      </c>
    </row>
    <row r="1638" spans="1:12" ht="12" x14ac:dyDescent="0.2">
      <c r="A1638" s="70" t="s">
        <v>1245</v>
      </c>
      <c r="B1638" s="39" t="s">
        <v>347</v>
      </c>
      <c r="C1638" s="17">
        <v>11.48</v>
      </c>
      <c r="D1638" s="144"/>
      <c r="E1638" s="17">
        <v>11.48</v>
      </c>
      <c r="F1638" s="17"/>
      <c r="G1638" s="17" t="s">
        <v>1912</v>
      </c>
      <c r="H1638" s="15"/>
      <c r="I1638" s="366">
        <f t="shared" si="130"/>
        <v>11.48</v>
      </c>
      <c r="J1638" s="137"/>
      <c r="K1638" s="17"/>
      <c r="L1638" s="155" t="s">
        <v>1803</v>
      </c>
    </row>
    <row r="1639" spans="1:12" ht="12" x14ac:dyDescent="0.2">
      <c r="A1639" s="70" t="s">
        <v>1245</v>
      </c>
      <c r="B1639" s="39" t="s">
        <v>348</v>
      </c>
      <c r="C1639" s="17">
        <v>17.22</v>
      </c>
      <c r="D1639" s="144"/>
      <c r="E1639" s="17">
        <v>17.22</v>
      </c>
      <c r="F1639" s="17"/>
      <c r="G1639" s="17" t="s">
        <v>1912</v>
      </c>
      <c r="H1639" s="15"/>
      <c r="I1639" s="366">
        <f t="shared" si="130"/>
        <v>17.22</v>
      </c>
      <c r="J1639" s="137"/>
      <c r="K1639" s="17"/>
      <c r="L1639" s="155" t="s">
        <v>1803</v>
      </c>
    </row>
    <row r="1640" spans="1:12" ht="12" x14ac:dyDescent="0.2">
      <c r="A1640" s="70" t="s">
        <v>1245</v>
      </c>
      <c r="B1640" s="39" t="s">
        <v>1624</v>
      </c>
      <c r="C1640" s="17">
        <v>14.184788650839605</v>
      </c>
      <c r="D1640" s="144"/>
      <c r="E1640" s="137"/>
      <c r="F1640" s="17">
        <v>14.184788650839605</v>
      </c>
      <c r="G1640" s="17" t="s">
        <v>1912</v>
      </c>
      <c r="H1640" s="15"/>
      <c r="I1640" s="366">
        <f t="shared" si="130"/>
        <v>14.184788650839605</v>
      </c>
      <c r="J1640" s="137"/>
      <c r="K1640" s="17"/>
      <c r="L1640" s="155" t="s">
        <v>1793</v>
      </c>
    </row>
    <row r="1641" spans="1:12" ht="12" x14ac:dyDescent="0.2">
      <c r="A1641" s="70" t="s">
        <v>1245</v>
      </c>
      <c r="B1641" s="39" t="s">
        <v>1644</v>
      </c>
      <c r="C1641" s="17">
        <v>3.2349230885425841</v>
      </c>
      <c r="D1641" s="17"/>
      <c r="E1641" s="17">
        <v>3.2349230885425841</v>
      </c>
      <c r="F1641" s="17"/>
      <c r="G1641" s="17" t="s">
        <v>1912</v>
      </c>
      <c r="H1641" s="15"/>
      <c r="I1641" s="366">
        <f t="shared" si="130"/>
        <v>3.2349230885425841</v>
      </c>
      <c r="J1641" s="137"/>
      <c r="K1641" s="17"/>
      <c r="L1641" s="155" t="s">
        <v>1794</v>
      </c>
    </row>
    <row r="1642" spans="1:12" ht="12" x14ac:dyDescent="0.2">
      <c r="A1642" s="70" t="s">
        <v>1245</v>
      </c>
      <c r="B1642" s="39" t="s">
        <v>1773</v>
      </c>
      <c r="C1642" s="17">
        <v>17.838622642934467</v>
      </c>
      <c r="D1642" s="17"/>
      <c r="E1642" s="137"/>
      <c r="F1642" s="17">
        <v>17.838622642934467</v>
      </c>
      <c r="G1642" s="17" t="s">
        <v>1912</v>
      </c>
      <c r="H1642" s="15"/>
      <c r="I1642" s="366">
        <f t="shared" si="130"/>
        <v>17.838622642934467</v>
      </c>
      <c r="J1642" s="137"/>
      <c r="K1642" s="17"/>
      <c r="L1642" s="155" t="s">
        <v>1803</v>
      </c>
    </row>
    <row r="1643" spans="1:12" ht="12" x14ac:dyDescent="0.2">
      <c r="A1643" s="70" t="s">
        <v>1245</v>
      </c>
      <c r="B1643" s="39" t="s">
        <v>1625</v>
      </c>
      <c r="C1643" s="17">
        <v>3.2116502605674579</v>
      </c>
      <c r="D1643" s="144"/>
      <c r="E1643" s="17">
        <v>3.2116502605674579</v>
      </c>
      <c r="F1643" s="28"/>
      <c r="G1643" s="17" t="s">
        <v>1912</v>
      </c>
      <c r="H1643" s="15"/>
      <c r="I1643" s="366">
        <f t="shared" si="130"/>
        <v>3.2116502605674579</v>
      </c>
      <c r="J1643" s="137"/>
      <c r="K1643" s="17"/>
      <c r="L1643" s="155" t="s">
        <v>1788</v>
      </c>
    </row>
    <row r="1644" spans="1:12" ht="12" x14ac:dyDescent="0.2">
      <c r="A1644" s="70" t="s">
        <v>1245</v>
      </c>
      <c r="B1644" s="39" t="s">
        <v>147</v>
      </c>
      <c r="C1644" s="17">
        <v>3.2116502605674579</v>
      </c>
      <c r="D1644" s="144"/>
      <c r="E1644" s="17">
        <v>3.2116502605674579</v>
      </c>
      <c r="F1644" s="144"/>
      <c r="G1644" s="17" t="s">
        <v>1912</v>
      </c>
      <c r="H1644" s="15"/>
      <c r="I1644" s="366">
        <f t="shared" si="130"/>
        <v>3.2116502605674579</v>
      </c>
      <c r="J1644" s="137"/>
      <c r="K1644" s="17"/>
      <c r="L1644" s="155" t="s">
        <v>1788</v>
      </c>
    </row>
    <row r="1645" spans="1:12" ht="12" x14ac:dyDescent="0.2">
      <c r="A1645" s="70" t="s">
        <v>1245</v>
      </c>
      <c r="B1645" s="39" t="s">
        <v>1184</v>
      </c>
      <c r="C1645" s="17">
        <v>3.2116502605674579</v>
      </c>
      <c r="D1645" s="17"/>
      <c r="E1645" s="17">
        <f>C1645</f>
        <v>3.2116502605674579</v>
      </c>
      <c r="F1645" s="137"/>
      <c r="G1645" s="17" t="s">
        <v>1912</v>
      </c>
      <c r="H1645" s="15"/>
      <c r="I1645" s="366">
        <f t="shared" si="130"/>
        <v>3.2116502605674579</v>
      </c>
      <c r="J1645" s="137"/>
      <c r="K1645" s="17"/>
      <c r="L1645" s="155" t="s">
        <v>1794</v>
      </c>
    </row>
    <row r="1646" spans="1:12" ht="12" x14ac:dyDescent="0.2">
      <c r="A1646" s="70" t="s">
        <v>1245</v>
      </c>
      <c r="B1646" s="39" t="s">
        <v>1186</v>
      </c>
      <c r="C1646" s="17">
        <v>3.2116502605674579</v>
      </c>
      <c r="D1646" s="17"/>
      <c r="E1646" s="17">
        <f>C1646</f>
        <v>3.2116502605674579</v>
      </c>
      <c r="F1646" s="137"/>
      <c r="G1646" s="17" t="s">
        <v>1912</v>
      </c>
      <c r="H1646" s="15"/>
      <c r="I1646" s="366">
        <f t="shared" si="130"/>
        <v>3.2116502605674579</v>
      </c>
      <c r="J1646" s="137"/>
      <c r="K1646" s="17"/>
      <c r="L1646" s="155" t="s">
        <v>1794</v>
      </c>
    </row>
    <row r="1647" spans="1:12" ht="12" x14ac:dyDescent="0.2">
      <c r="A1647" s="70" t="s">
        <v>1245</v>
      </c>
      <c r="B1647" s="39" t="s">
        <v>182</v>
      </c>
      <c r="C1647" s="17">
        <v>21.748457742755722</v>
      </c>
      <c r="D1647" s="17">
        <f>(C1647)</f>
        <v>21.748457742755722</v>
      </c>
      <c r="E1647" s="144"/>
      <c r="G1647" s="17" t="s">
        <v>1912</v>
      </c>
      <c r="H1647" s="15"/>
      <c r="I1647" s="366">
        <f t="shared" si="130"/>
        <v>21.748457742755722</v>
      </c>
      <c r="J1647" s="137"/>
      <c r="K1647" s="17"/>
      <c r="L1647" s="155" t="s">
        <v>1803</v>
      </c>
    </row>
    <row r="1648" spans="1:12" ht="12" x14ac:dyDescent="0.2">
      <c r="A1648" s="70" t="s">
        <v>1245</v>
      </c>
      <c r="B1648" s="39" t="s">
        <v>1362</v>
      </c>
      <c r="C1648" s="17">
        <v>21.748457742755722</v>
      </c>
      <c r="D1648" s="17">
        <f>(C1648)</f>
        <v>21.748457742755722</v>
      </c>
      <c r="E1648" s="144"/>
      <c r="F1648" s="137"/>
      <c r="G1648" s="17" t="s">
        <v>1912</v>
      </c>
      <c r="H1648" s="15"/>
      <c r="I1648" s="366">
        <f t="shared" si="130"/>
        <v>21.748457742755722</v>
      </c>
      <c r="J1648" s="137"/>
      <c r="K1648" s="17"/>
      <c r="L1648" s="155" t="s">
        <v>1803</v>
      </c>
    </row>
    <row r="1649" spans="1:12" ht="12" x14ac:dyDescent="0.2">
      <c r="A1649" s="70" t="s">
        <v>1245</v>
      </c>
      <c r="B1649" s="39" t="s">
        <v>1638</v>
      </c>
      <c r="C1649" s="17">
        <v>19.688812466957028</v>
      </c>
      <c r="D1649" s="17">
        <v>19.688812466957028</v>
      </c>
      <c r="E1649" s="17"/>
      <c r="F1649" s="137"/>
      <c r="G1649" s="17" t="s">
        <v>1912</v>
      </c>
      <c r="H1649" s="15"/>
      <c r="I1649" s="366">
        <f t="shared" si="130"/>
        <v>19.688812466957028</v>
      </c>
      <c r="J1649" s="137"/>
      <c r="K1649" s="17"/>
      <c r="L1649" s="155" t="s">
        <v>1803</v>
      </c>
    </row>
    <row r="1650" spans="1:12" ht="12" x14ac:dyDescent="0.2">
      <c r="A1650" s="70" t="s">
        <v>1245</v>
      </c>
      <c r="B1650" s="39" t="s">
        <v>1627</v>
      </c>
      <c r="C1650" s="17">
        <v>1.9898267918733163</v>
      </c>
      <c r="D1650" s="144"/>
      <c r="E1650" s="144"/>
      <c r="F1650" s="17">
        <v>1.9898267918733163</v>
      </c>
      <c r="G1650" s="17" t="s">
        <v>1912</v>
      </c>
      <c r="H1650" s="15"/>
      <c r="I1650" s="366">
        <f t="shared" si="130"/>
        <v>1.9898267918733163</v>
      </c>
      <c r="J1650" s="137"/>
      <c r="K1650" s="17"/>
      <c r="L1650" s="155" t="s">
        <v>1803</v>
      </c>
    </row>
    <row r="1651" spans="1:12" ht="12" x14ac:dyDescent="0.2">
      <c r="A1651" s="71" t="s">
        <v>140</v>
      </c>
      <c r="B1651" s="72"/>
      <c r="C1651" s="73">
        <f>SUM(C1620:C1650)</f>
        <v>492.14042571939285</v>
      </c>
      <c r="D1651" s="73">
        <f>SUM(D1620:D1650)</f>
        <v>167.13381410337101</v>
      </c>
      <c r="E1651" s="73">
        <f>SUM(E1620:E1650)</f>
        <v>121.83448780242188</v>
      </c>
      <c r="F1651" s="73">
        <f>SUM(F1620:F1650)</f>
        <v>203.17212381359988</v>
      </c>
      <c r="G1651" s="73"/>
      <c r="H1651" s="365">
        <f>SUM(H1620:H1650)</f>
        <v>0</v>
      </c>
      <c r="I1651" s="365">
        <f>SUM(I1620:I1650)</f>
        <v>492.14042571939285</v>
      </c>
      <c r="J1651" s="73">
        <f>SUM(J1620:J1650)</f>
        <v>0</v>
      </c>
      <c r="K1651" s="73">
        <f>SUM(K1620:K1650)</f>
        <v>0</v>
      </c>
      <c r="L1651" s="157"/>
    </row>
    <row r="1652" spans="1:12" ht="12" x14ac:dyDescent="0.2">
      <c r="A1652" s="158" t="s">
        <v>1620</v>
      </c>
      <c r="B1652" s="8" t="s">
        <v>1621</v>
      </c>
      <c r="C1652" s="8" t="s">
        <v>1622</v>
      </c>
      <c r="D1652" s="9" t="s">
        <v>655</v>
      </c>
      <c r="E1652" s="9" t="s">
        <v>1615</v>
      </c>
      <c r="F1652" s="9" t="s">
        <v>1374</v>
      </c>
      <c r="G1652" s="9"/>
      <c r="H1652" s="383" t="s">
        <v>1913</v>
      </c>
      <c r="I1652" s="139" t="s">
        <v>405</v>
      </c>
      <c r="J1652" s="361" t="s">
        <v>406</v>
      </c>
      <c r="K1652" s="67" t="s">
        <v>404</v>
      </c>
      <c r="L1652" s="154" t="s">
        <v>1818</v>
      </c>
    </row>
    <row r="1653" spans="1:12" ht="12" x14ac:dyDescent="0.2">
      <c r="A1653" s="70" t="s">
        <v>1243</v>
      </c>
      <c r="B1653" s="39" t="s">
        <v>413</v>
      </c>
      <c r="C1653" s="168">
        <v>106.98</v>
      </c>
      <c r="D1653" s="395">
        <v>106.98</v>
      </c>
      <c r="E1653" s="168"/>
      <c r="F1653" s="137"/>
      <c r="G1653" s="17" t="s">
        <v>1912</v>
      </c>
      <c r="H1653" s="168"/>
      <c r="I1653" s="69">
        <f>C1653</f>
        <v>106.98</v>
      </c>
      <c r="J1653" s="137"/>
      <c r="K1653" s="168">
        <f>C1653</f>
        <v>106.98</v>
      </c>
      <c r="L1653" s="155" t="s">
        <v>1786</v>
      </c>
    </row>
    <row r="1654" spans="1:12" ht="12" x14ac:dyDescent="0.2">
      <c r="A1654" s="70" t="s">
        <v>1243</v>
      </c>
      <c r="B1654" s="39" t="s">
        <v>1456</v>
      </c>
      <c r="C1654" s="319">
        <v>16.329999999999998</v>
      </c>
      <c r="D1654" s="395">
        <v>16.329999999999998</v>
      </c>
      <c r="E1654" s="319"/>
      <c r="F1654" s="137"/>
      <c r="G1654" s="17" t="s">
        <v>1912</v>
      </c>
      <c r="H1654" s="338"/>
      <c r="I1654" s="69">
        <v>16.329999999999998</v>
      </c>
      <c r="J1654" s="137"/>
      <c r="K1654" s="338">
        <v>16.329999999999998</v>
      </c>
      <c r="L1654" s="155"/>
    </row>
    <row r="1655" spans="1:12" ht="12" x14ac:dyDescent="0.2">
      <c r="A1655" s="70" t="s">
        <v>1243</v>
      </c>
      <c r="B1655" s="39" t="s">
        <v>1031</v>
      </c>
      <c r="C1655" s="17">
        <v>15.44</v>
      </c>
      <c r="D1655" s="17">
        <v>15.44</v>
      </c>
      <c r="E1655" s="144"/>
      <c r="F1655" s="137"/>
      <c r="G1655" s="17" t="s">
        <v>1912</v>
      </c>
      <c r="H1655" s="168"/>
      <c r="I1655" s="69">
        <f t="shared" ref="I1655:I1692" si="131">C1655</f>
        <v>15.44</v>
      </c>
      <c r="J1655" s="137"/>
      <c r="K1655" s="355"/>
      <c r="L1655" s="155" t="s">
        <v>1786</v>
      </c>
    </row>
    <row r="1656" spans="1:12" ht="12" x14ac:dyDescent="0.2">
      <c r="A1656" s="70" t="s">
        <v>1243</v>
      </c>
      <c r="B1656" s="39" t="s">
        <v>1644</v>
      </c>
      <c r="C1656" s="17">
        <v>2.95</v>
      </c>
      <c r="D1656" s="17">
        <v>2.95</v>
      </c>
      <c r="E1656" s="17"/>
      <c r="F1656" s="137"/>
      <c r="G1656" s="17" t="s">
        <v>1912</v>
      </c>
      <c r="H1656" s="168"/>
      <c r="I1656" s="69">
        <f t="shared" si="131"/>
        <v>2.95</v>
      </c>
      <c r="J1656" s="137"/>
      <c r="K1656" s="17">
        <f>C1656</f>
        <v>2.95</v>
      </c>
      <c r="L1656" s="155" t="s">
        <v>1794</v>
      </c>
    </row>
    <row r="1657" spans="1:12" ht="12" x14ac:dyDescent="0.2">
      <c r="A1657" s="70" t="s">
        <v>1243</v>
      </c>
      <c r="B1657" s="39" t="s">
        <v>1644</v>
      </c>
      <c r="C1657" s="17">
        <v>2.95</v>
      </c>
      <c r="D1657" s="17">
        <v>2.95</v>
      </c>
      <c r="E1657" s="17"/>
      <c r="F1657" s="137"/>
      <c r="G1657" s="17" t="s">
        <v>1912</v>
      </c>
      <c r="H1657" s="168"/>
      <c r="I1657" s="69">
        <f t="shared" si="131"/>
        <v>2.95</v>
      </c>
      <c r="J1657" s="137"/>
      <c r="K1657" s="17">
        <f t="shared" ref="K1657:K1707" si="132">C1657</f>
        <v>2.95</v>
      </c>
      <c r="L1657" s="155" t="s">
        <v>1794</v>
      </c>
    </row>
    <row r="1658" spans="1:12" ht="12" x14ac:dyDescent="0.2">
      <c r="A1658" s="70" t="s">
        <v>1243</v>
      </c>
      <c r="B1658" s="68" t="s">
        <v>1043</v>
      </c>
      <c r="C1658" s="17">
        <v>15.63</v>
      </c>
      <c r="D1658" s="17">
        <v>15.63</v>
      </c>
      <c r="E1658" s="17"/>
      <c r="G1658" s="17" t="s">
        <v>1912</v>
      </c>
      <c r="H1658" s="168"/>
      <c r="I1658" s="69">
        <f t="shared" si="131"/>
        <v>15.63</v>
      </c>
      <c r="J1658" s="137"/>
      <c r="K1658" s="17">
        <f t="shared" si="132"/>
        <v>15.63</v>
      </c>
      <c r="L1658" s="155" t="s">
        <v>1793</v>
      </c>
    </row>
    <row r="1659" spans="1:12" ht="12" x14ac:dyDescent="0.2">
      <c r="A1659" s="70" t="s">
        <v>1243</v>
      </c>
      <c r="B1659" s="68" t="s">
        <v>1633</v>
      </c>
      <c r="C1659" s="17">
        <v>5.32</v>
      </c>
      <c r="D1659" s="17">
        <v>5.32</v>
      </c>
      <c r="E1659" s="17"/>
      <c r="F1659" s="137"/>
      <c r="G1659" s="17" t="s">
        <v>1912</v>
      </c>
      <c r="H1659" s="168"/>
      <c r="I1659" s="69">
        <f t="shared" si="131"/>
        <v>5.32</v>
      </c>
      <c r="J1659" s="137"/>
      <c r="K1659" s="17">
        <f t="shared" si="132"/>
        <v>5.32</v>
      </c>
      <c r="L1659" s="155" t="s">
        <v>1794</v>
      </c>
    </row>
    <row r="1660" spans="1:12" ht="12" x14ac:dyDescent="0.2">
      <c r="A1660" s="70" t="s">
        <v>1243</v>
      </c>
      <c r="B1660" s="68" t="s">
        <v>1755</v>
      </c>
      <c r="C1660" s="17">
        <v>15.57</v>
      </c>
      <c r="D1660" s="17">
        <v>15.57</v>
      </c>
      <c r="E1660" s="17"/>
      <c r="G1660" s="17" t="s">
        <v>1912</v>
      </c>
      <c r="H1660" s="168"/>
      <c r="I1660" s="69">
        <f t="shared" si="131"/>
        <v>15.57</v>
      </c>
      <c r="J1660" s="137"/>
      <c r="K1660" s="17">
        <f t="shared" si="132"/>
        <v>15.57</v>
      </c>
      <c r="L1660" s="155" t="s">
        <v>1793</v>
      </c>
    </row>
    <row r="1661" spans="1:12" ht="12" x14ac:dyDescent="0.2">
      <c r="A1661" s="70" t="s">
        <v>1243</v>
      </c>
      <c r="B1661" s="39" t="s">
        <v>1633</v>
      </c>
      <c r="C1661" s="17">
        <v>5.32</v>
      </c>
      <c r="D1661" s="17">
        <v>5.32</v>
      </c>
      <c r="E1661" s="17"/>
      <c r="F1661" s="137"/>
      <c r="G1661" s="17" t="s">
        <v>1912</v>
      </c>
      <c r="H1661" s="168"/>
      <c r="I1661" s="69">
        <f t="shared" si="131"/>
        <v>5.32</v>
      </c>
      <c r="J1661" s="137"/>
      <c r="K1661" s="17">
        <f t="shared" si="132"/>
        <v>5.32</v>
      </c>
      <c r="L1661" s="155" t="s">
        <v>1794</v>
      </c>
    </row>
    <row r="1662" spans="1:12" ht="12" x14ac:dyDescent="0.2">
      <c r="A1662" s="70" t="s">
        <v>1243</v>
      </c>
      <c r="B1662" s="39" t="s">
        <v>234</v>
      </c>
      <c r="C1662" s="17">
        <v>15.37</v>
      </c>
      <c r="D1662" s="17">
        <v>15.37</v>
      </c>
      <c r="E1662" s="17"/>
      <c r="G1662" s="17" t="s">
        <v>1912</v>
      </c>
      <c r="H1662" s="168"/>
      <c r="I1662" s="69">
        <f t="shared" si="131"/>
        <v>15.37</v>
      </c>
      <c r="J1662" s="137"/>
      <c r="K1662" s="17">
        <f t="shared" si="132"/>
        <v>15.37</v>
      </c>
      <c r="L1662" s="155" t="s">
        <v>1793</v>
      </c>
    </row>
    <row r="1663" spans="1:12" ht="12" x14ac:dyDescent="0.2">
      <c r="A1663" s="70" t="s">
        <v>1243</v>
      </c>
      <c r="B1663" s="39" t="s">
        <v>1633</v>
      </c>
      <c r="C1663" s="17">
        <v>5.32</v>
      </c>
      <c r="D1663" s="17">
        <v>5.32</v>
      </c>
      <c r="E1663" s="17"/>
      <c r="F1663" s="137"/>
      <c r="G1663" s="17" t="s">
        <v>1912</v>
      </c>
      <c r="H1663" s="168"/>
      <c r="I1663" s="69">
        <f t="shared" si="131"/>
        <v>5.32</v>
      </c>
      <c r="J1663" s="137"/>
      <c r="K1663" s="17">
        <f t="shared" si="132"/>
        <v>5.32</v>
      </c>
      <c r="L1663" s="155" t="s">
        <v>1794</v>
      </c>
    </row>
    <row r="1664" spans="1:12" ht="12" x14ac:dyDescent="0.2">
      <c r="A1664" s="70" t="s">
        <v>1243</v>
      </c>
      <c r="B1664" s="39" t="s">
        <v>235</v>
      </c>
      <c r="C1664" s="17">
        <v>15.37</v>
      </c>
      <c r="D1664" s="17">
        <v>15.37</v>
      </c>
      <c r="E1664" s="17"/>
      <c r="G1664" s="17" t="s">
        <v>1912</v>
      </c>
      <c r="H1664" s="168"/>
      <c r="I1664" s="69">
        <f t="shared" si="131"/>
        <v>15.37</v>
      </c>
      <c r="J1664" s="137"/>
      <c r="K1664" s="17">
        <f t="shared" si="132"/>
        <v>15.37</v>
      </c>
      <c r="L1664" s="155" t="s">
        <v>1793</v>
      </c>
    </row>
    <row r="1665" spans="1:12" ht="12" x14ac:dyDescent="0.2">
      <c r="A1665" s="70" t="s">
        <v>1243</v>
      </c>
      <c r="B1665" s="39" t="s">
        <v>1633</v>
      </c>
      <c r="C1665" s="17">
        <v>5.32</v>
      </c>
      <c r="D1665" s="17">
        <v>5.32</v>
      </c>
      <c r="E1665" s="17"/>
      <c r="F1665" s="137"/>
      <c r="G1665" s="17" t="s">
        <v>1912</v>
      </c>
      <c r="H1665" s="168"/>
      <c r="I1665" s="69">
        <f t="shared" si="131"/>
        <v>5.32</v>
      </c>
      <c r="J1665" s="137"/>
      <c r="K1665" s="17">
        <f t="shared" si="132"/>
        <v>5.32</v>
      </c>
      <c r="L1665" s="155" t="s">
        <v>1794</v>
      </c>
    </row>
    <row r="1666" spans="1:12" ht="12" x14ac:dyDescent="0.2">
      <c r="A1666" s="70" t="s">
        <v>1243</v>
      </c>
      <c r="B1666" s="39" t="s">
        <v>236</v>
      </c>
      <c r="C1666" s="17">
        <v>12.01</v>
      </c>
      <c r="D1666" s="17">
        <v>12.01</v>
      </c>
      <c r="E1666" s="17"/>
      <c r="G1666" s="17" t="s">
        <v>1912</v>
      </c>
      <c r="H1666" s="168"/>
      <c r="I1666" s="69">
        <f t="shared" si="131"/>
        <v>12.01</v>
      </c>
      <c r="J1666" s="137"/>
      <c r="K1666" s="17">
        <f t="shared" si="132"/>
        <v>12.01</v>
      </c>
      <c r="L1666" s="155" t="s">
        <v>1793</v>
      </c>
    </row>
    <row r="1667" spans="1:12" ht="12" x14ac:dyDescent="0.2">
      <c r="A1667" s="70" t="s">
        <v>1243</v>
      </c>
      <c r="B1667" s="39" t="s">
        <v>1633</v>
      </c>
      <c r="C1667" s="17">
        <v>5.32</v>
      </c>
      <c r="D1667" s="17">
        <v>5.32</v>
      </c>
      <c r="E1667" s="17"/>
      <c r="F1667" s="137"/>
      <c r="G1667" s="17" t="s">
        <v>1912</v>
      </c>
      <c r="H1667" s="168"/>
      <c r="I1667" s="69">
        <f t="shared" si="131"/>
        <v>5.32</v>
      </c>
      <c r="J1667" s="137"/>
      <c r="K1667" s="17">
        <f t="shared" si="132"/>
        <v>5.32</v>
      </c>
      <c r="L1667" s="155" t="s">
        <v>1794</v>
      </c>
    </row>
    <row r="1668" spans="1:12" ht="12" x14ac:dyDescent="0.2">
      <c r="A1668" s="70" t="s">
        <v>1243</v>
      </c>
      <c r="B1668" s="39" t="s">
        <v>237</v>
      </c>
      <c r="C1668" s="17">
        <v>12.01</v>
      </c>
      <c r="D1668" s="17">
        <v>12.01</v>
      </c>
      <c r="E1668" s="17"/>
      <c r="G1668" s="17" t="s">
        <v>1912</v>
      </c>
      <c r="H1668" s="168"/>
      <c r="I1668" s="69">
        <f t="shared" si="131"/>
        <v>12.01</v>
      </c>
      <c r="J1668" s="137"/>
      <c r="K1668" s="17">
        <f t="shared" si="132"/>
        <v>12.01</v>
      </c>
      <c r="L1668" s="155" t="s">
        <v>1793</v>
      </c>
    </row>
    <row r="1669" spans="1:12" ht="12" x14ac:dyDescent="0.2">
      <c r="A1669" s="70" t="s">
        <v>1243</v>
      </c>
      <c r="B1669" s="39" t="s">
        <v>1633</v>
      </c>
      <c r="C1669" s="17">
        <v>5.32</v>
      </c>
      <c r="D1669" s="17">
        <v>5.32</v>
      </c>
      <c r="E1669" s="17"/>
      <c r="F1669" s="137"/>
      <c r="G1669" s="17" t="s">
        <v>1912</v>
      </c>
      <c r="H1669" s="168"/>
      <c r="I1669" s="69">
        <f t="shared" si="131"/>
        <v>5.32</v>
      </c>
      <c r="J1669" s="137"/>
      <c r="K1669" s="17">
        <f t="shared" si="132"/>
        <v>5.32</v>
      </c>
      <c r="L1669" s="155" t="s">
        <v>1794</v>
      </c>
    </row>
    <row r="1670" spans="1:12" ht="12" x14ac:dyDescent="0.2">
      <c r="A1670" s="70" t="s">
        <v>1243</v>
      </c>
      <c r="B1670" s="39" t="s">
        <v>238</v>
      </c>
      <c r="C1670" s="17">
        <v>15.37</v>
      </c>
      <c r="D1670" s="17">
        <v>15.37</v>
      </c>
      <c r="E1670" s="17"/>
      <c r="G1670" s="17" t="s">
        <v>1912</v>
      </c>
      <c r="H1670" s="168"/>
      <c r="I1670" s="69">
        <f t="shared" si="131"/>
        <v>15.37</v>
      </c>
      <c r="J1670" s="137"/>
      <c r="K1670" s="17">
        <f t="shared" si="132"/>
        <v>15.37</v>
      </c>
      <c r="L1670" s="155" t="s">
        <v>1793</v>
      </c>
    </row>
    <row r="1671" spans="1:12" ht="12" x14ac:dyDescent="0.2">
      <c r="A1671" s="70" t="s">
        <v>1243</v>
      </c>
      <c r="B1671" s="39" t="s">
        <v>1633</v>
      </c>
      <c r="C1671" s="17">
        <v>5.32</v>
      </c>
      <c r="D1671" s="17">
        <v>5.32</v>
      </c>
      <c r="E1671" s="17"/>
      <c r="F1671" s="137"/>
      <c r="G1671" s="17" t="s">
        <v>1912</v>
      </c>
      <c r="H1671" s="168"/>
      <c r="I1671" s="69">
        <f t="shared" si="131"/>
        <v>5.32</v>
      </c>
      <c r="J1671" s="137"/>
      <c r="K1671" s="17">
        <f t="shared" si="132"/>
        <v>5.32</v>
      </c>
      <c r="L1671" s="155" t="s">
        <v>1794</v>
      </c>
    </row>
    <row r="1672" spans="1:12" s="282" customFormat="1" ht="12" x14ac:dyDescent="0.2">
      <c r="A1672" s="70" t="s">
        <v>1243</v>
      </c>
      <c r="B1672" s="39" t="s">
        <v>239</v>
      </c>
      <c r="C1672" s="17">
        <v>15.37</v>
      </c>
      <c r="D1672" s="17">
        <v>15.37</v>
      </c>
      <c r="E1672" s="17"/>
      <c r="G1672" s="17" t="s">
        <v>1912</v>
      </c>
      <c r="H1672" s="168"/>
      <c r="I1672" s="69">
        <f t="shared" si="131"/>
        <v>15.37</v>
      </c>
      <c r="J1672" s="1"/>
      <c r="K1672" s="17">
        <f t="shared" si="132"/>
        <v>15.37</v>
      </c>
      <c r="L1672" s="155" t="s">
        <v>1793</v>
      </c>
    </row>
    <row r="1673" spans="1:12" ht="12" x14ac:dyDescent="0.2">
      <c r="A1673" s="70" t="s">
        <v>1243</v>
      </c>
      <c r="B1673" s="39" t="s">
        <v>1633</v>
      </c>
      <c r="C1673" s="17">
        <v>5.32</v>
      </c>
      <c r="D1673" s="17">
        <v>5.32</v>
      </c>
      <c r="E1673" s="17"/>
      <c r="F1673" s="137"/>
      <c r="G1673" s="17" t="s">
        <v>1912</v>
      </c>
      <c r="H1673" s="168"/>
      <c r="I1673" s="69">
        <f t="shared" si="131"/>
        <v>5.32</v>
      </c>
      <c r="J1673" s="137"/>
      <c r="K1673" s="17">
        <f t="shared" si="132"/>
        <v>5.32</v>
      </c>
      <c r="L1673" s="155" t="s">
        <v>1794</v>
      </c>
    </row>
    <row r="1674" spans="1:12" ht="12" x14ac:dyDescent="0.2">
      <c r="A1674" s="70" t="s">
        <v>1243</v>
      </c>
      <c r="B1674" s="39" t="s">
        <v>240</v>
      </c>
      <c r="C1674" s="17">
        <v>12.01</v>
      </c>
      <c r="D1674" s="17">
        <v>12.01</v>
      </c>
      <c r="E1674" s="17"/>
      <c r="G1674" s="17" t="s">
        <v>1912</v>
      </c>
      <c r="H1674" s="168"/>
      <c r="I1674" s="69">
        <f t="shared" si="131"/>
        <v>12.01</v>
      </c>
      <c r="J1674" s="137"/>
      <c r="K1674" s="17">
        <f t="shared" si="132"/>
        <v>12.01</v>
      </c>
      <c r="L1674" s="155" t="s">
        <v>1793</v>
      </c>
    </row>
    <row r="1675" spans="1:12" ht="12" x14ac:dyDescent="0.2">
      <c r="A1675" s="70" t="s">
        <v>1243</v>
      </c>
      <c r="B1675" s="39" t="s">
        <v>1633</v>
      </c>
      <c r="C1675" s="17">
        <v>5.32</v>
      </c>
      <c r="D1675" s="17">
        <v>5.32</v>
      </c>
      <c r="E1675" s="17"/>
      <c r="F1675" s="137"/>
      <c r="G1675" s="17" t="s">
        <v>1912</v>
      </c>
      <c r="H1675" s="168"/>
      <c r="I1675" s="69">
        <f t="shared" si="131"/>
        <v>5.32</v>
      </c>
      <c r="J1675" s="137"/>
      <c r="K1675" s="17">
        <f t="shared" si="132"/>
        <v>5.32</v>
      </c>
      <c r="L1675" s="155" t="s">
        <v>1794</v>
      </c>
    </row>
    <row r="1676" spans="1:12" ht="12" x14ac:dyDescent="0.2">
      <c r="A1676" s="70" t="s">
        <v>1243</v>
      </c>
      <c r="B1676" s="39" t="s">
        <v>241</v>
      </c>
      <c r="C1676" s="17">
        <v>12.01</v>
      </c>
      <c r="D1676" s="17">
        <v>12.01</v>
      </c>
      <c r="E1676" s="17"/>
      <c r="G1676" s="17" t="s">
        <v>1912</v>
      </c>
      <c r="H1676" s="168"/>
      <c r="I1676" s="69">
        <f t="shared" si="131"/>
        <v>12.01</v>
      </c>
      <c r="J1676" s="137"/>
      <c r="K1676" s="17">
        <f t="shared" si="132"/>
        <v>12.01</v>
      </c>
      <c r="L1676" s="155" t="s">
        <v>1793</v>
      </c>
    </row>
    <row r="1677" spans="1:12" ht="12" x14ac:dyDescent="0.2">
      <c r="A1677" s="70" t="s">
        <v>1243</v>
      </c>
      <c r="B1677" s="39" t="s">
        <v>1633</v>
      </c>
      <c r="C1677" s="17">
        <v>5.32</v>
      </c>
      <c r="D1677" s="17">
        <v>5.32</v>
      </c>
      <c r="E1677" s="17"/>
      <c r="F1677" s="137"/>
      <c r="G1677" s="17" t="s">
        <v>1912</v>
      </c>
      <c r="H1677" s="168"/>
      <c r="I1677" s="69">
        <f t="shared" si="131"/>
        <v>5.32</v>
      </c>
      <c r="J1677" s="137"/>
      <c r="K1677" s="17">
        <f t="shared" si="132"/>
        <v>5.32</v>
      </c>
      <c r="L1677" s="155" t="s">
        <v>1794</v>
      </c>
    </row>
    <row r="1678" spans="1:12" ht="12" x14ac:dyDescent="0.2">
      <c r="A1678" s="70" t="s">
        <v>1243</v>
      </c>
      <c r="B1678" s="39" t="s">
        <v>242</v>
      </c>
      <c r="C1678" s="17">
        <v>15.37</v>
      </c>
      <c r="D1678" s="17">
        <v>15.37</v>
      </c>
      <c r="E1678" s="17"/>
      <c r="G1678" s="17" t="s">
        <v>1912</v>
      </c>
      <c r="H1678" s="168"/>
      <c r="I1678" s="69">
        <f t="shared" si="131"/>
        <v>15.37</v>
      </c>
      <c r="J1678" s="137"/>
      <c r="K1678" s="17">
        <f t="shared" si="132"/>
        <v>15.37</v>
      </c>
      <c r="L1678" s="155" t="s">
        <v>1793</v>
      </c>
    </row>
    <row r="1679" spans="1:12" ht="12" x14ac:dyDescent="0.2">
      <c r="A1679" s="70" t="s">
        <v>1243</v>
      </c>
      <c r="B1679" s="39" t="s">
        <v>1633</v>
      </c>
      <c r="C1679" s="17">
        <v>5.32</v>
      </c>
      <c r="D1679" s="17">
        <v>5.32</v>
      </c>
      <c r="E1679" s="17"/>
      <c r="F1679" s="137"/>
      <c r="G1679" s="17" t="s">
        <v>1912</v>
      </c>
      <c r="H1679" s="168"/>
      <c r="I1679" s="69">
        <f t="shared" si="131"/>
        <v>5.32</v>
      </c>
      <c r="J1679" s="137"/>
      <c r="K1679" s="17">
        <f t="shared" si="132"/>
        <v>5.32</v>
      </c>
      <c r="L1679" s="155" t="s">
        <v>1794</v>
      </c>
    </row>
    <row r="1680" spans="1:12" ht="12" x14ac:dyDescent="0.2">
      <c r="A1680" s="70" t="s">
        <v>1243</v>
      </c>
      <c r="B1680" s="39" t="s">
        <v>243</v>
      </c>
      <c r="C1680" s="17">
        <v>15.65</v>
      </c>
      <c r="D1680" s="17">
        <v>15.65</v>
      </c>
      <c r="E1680" s="17"/>
      <c r="G1680" s="17" t="s">
        <v>1912</v>
      </c>
      <c r="H1680" s="168"/>
      <c r="I1680" s="69">
        <f t="shared" si="131"/>
        <v>15.65</v>
      </c>
      <c r="J1680" s="137"/>
      <c r="K1680" s="17">
        <f t="shared" si="132"/>
        <v>15.65</v>
      </c>
      <c r="L1680" s="155" t="s">
        <v>1793</v>
      </c>
    </row>
    <row r="1681" spans="1:12" ht="12" x14ac:dyDescent="0.2">
      <c r="A1681" s="70" t="s">
        <v>1243</v>
      </c>
      <c r="B1681" s="39" t="s">
        <v>1633</v>
      </c>
      <c r="C1681" s="17">
        <v>5.32</v>
      </c>
      <c r="D1681" s="17">
        <v>5.32</v>
      </c>
      <c r="E1681" s="17"/>
      <c r="F1681" s="137"/>
      <c r="G1681" s="17" t="s">
        <v>1912</v>
      </c>
      <c r="H1681" s="168"/>
      <c r="I1681" s="69">
        <f t="shared" si="131"/>
        <v>5.32</v>
      </c>
      <c r="J1681" s="137"/>
      <c r="K1681" s="17">
        <f t="shared" si="132"/>
        <v>5.32</v>
      </c>
      <c r="L1681" s="155" t="s">
        <v>1794</v>
      </c>
    </row>
    <row r="1682" spans="1:12" ht="12" x14ac:dyDescent="0.2">
      <c r="A1682" s="70" t="s">
        <v>1243</v>
      </c>
      <c r="B1682" s="39" t="s">
        <v>244</v>
      </c>
      <c r="C1682" s="17">
        <v>15.65</v>
      </c>
      <c r="D1682" s="17">
        <v>15.65</v>
      </c>
      <c r="E1682" s="17"/>
      <c r="G1682" s="17" t="s">
        <v>1912</v>
      </c>
      <c r="H1682" s="168"/>
      <c r="I1682" s="69">
        <f t="shared" si="131"/>
        <v>15.65</v>
      </c>
      <c r="J1682" s="137"/>
      <c r="K1682" s="17">
        <f t="shared" si="132"/>
        <v>15.65</v>
      </c>
      <c r="L1682" s="155" t="s">
        <v>1793</v>
      </c>
    </row>
    <row r="1683" spans="1:12" ht="12" x14ac:dyDescent="0.2">
      <c r="A1683" s="70" t="s">
        <v>1243</v>
      </c>
      <c r="B1683" s="39" t="s">
        <v>1633</v>
      </c>
      <c r="C1683" s="17">
        <v>5.32</v>
      </c>
      <c r="D1683" s="17">
        <v>5.32</v>
      </c>
      <c r="E1683" s="17"/>
      <c r="F1683" s="137"/>
      <c r="G1683" s="17" t="s">
        <v>1912</v>
      </c>
      <c r="H1683" s="168"/>
      <c r="I1683" s="69">
        <f t="shared" si="131"/>
        <v>5.32</v>
      </c>
      <c r="J1683" s="137"/>
      <c r="K1683" s="17">
        <f t="shared" si="132"/>
        <v>5.32</v>
      </c>
      <c r="L1683" s="155" t="s">
        <v>1794</v>
      </c>
    </row>
    <row r="1684" spans="1:12" ht="12" x14ac:dyDescent="0.2">
      <c r="A1684" s="70" t="s">
        <v>1243</v>
      </c>
      <c r="B1684" s="39" t="s">
        <v>245</v>
      </c>
      <c r="C1684" s="17">
        <v>15.65</v>
      </c>
      <c r="D1684" s="17">
        <v>15.65</v>
      </c>
      <c r="E1684" s="17"/>
      <c r="G1684" s="17" t="s">
        <v>1912</v>
      </c>
      <c r="H1684" s="168"/>
      <c r="I1684" s="69">
        <f t="shared" si="131"/>
        <v>15.65</v>
      </c>
      <c r="J1684" s="137"/>
      <c r="K1684" s="17">
        <f t="shared" si="132"/>
        <v>15.65</v>
      </c>
      <c r="L1684" s="155" t="s">
        <v>1793</v>
      </c>
    </row>
    <row r="1685" spans="1:12" ht="12" x14ac:dyDescent="0.2">
      <c r="A1685" s="70" t="s">
        <v>1243</v>
      </c>
      <c r="B1685" s="39" t="s">
        <v>260</v>
      </c>
      <c r="C1685" s="17">
        <v>5.32</v>
      </c>
      <c r="D1685" s="17">
        <v>5.32</v>
      </c>
      <c r="E1685" s="17"/>
      <c r="F1685" s="137"/>
      <c r="G1685" s="17" t="s">
        <v>1912</v>
      </c>
      <c r="H1685" s="168"/>
      <c r="I1685" s="69">
        <f t="shared" si="131"/>
        <v>5.32</v>
      </c>
      <c r="J1685" s="137"/>
      <c r="K1685" s="17">
        <f t="shared" si="132"/>
        <v>5.32</v>
      </c>
      <c r="L1685" s="155" t="s">
        <v>1794</v>
      </c>
    </row>
    <row r="1686" spans="1:12" ht="12" x14ac:dyDescent="0.2">
      <c r="A1686" s="70" t="s">
        <v>1243</v>
      </c>
      <c r="B1686" s="39" t="s">
        <v>246</v>
      </c>
      <c r="C1686" s="17">
        <v>15.65</v>
      </c>
      <c r="D1686" s="17">
        <v>15.65</v>
      </c>
      <c r="E1686" s="17"/>
      <c r="G1686" s="17" t="s">
        <v>1912</v>
      </c>
      <c r="H1686" s="168"/>
      <c r="I1686" s="69">
        <f t="shared" si="131"/>
        <v>15.65</v>
      </c>
      <c r="J1686" s="137"/>
      <c r="K1686" s="17">
        <f t="shared" si="132"/>
        <v>15.65</v>
      </c>
      <c r="L1686" s="155" t="s">
        <v>1793</v>
      </c>
    </row>
    <row r="1687" spans="1:12" ht="12" x14ac:dyDescent="0.2">
      <c r="A1687" s="70" t="s">
        <v>1243</v>
      </c>
      <c r="B1687" s="39" t="s">
        <v>1633</v>
      </c>
      <c r="C1687" s="17">
        <v>5.32</v>
      </c>
      <c r="D1687" s="17">
        <v>5.32</v>
      </c>
      <c r="E1687" s="17"/>
      <c r="F1687" s="137"/>
      <c r="G1687" s="17" t="s">
        <v>1912</v>
      </c>
      <c r="H1687" s="168"/>
      <c r="I1687" s="69">
        <f t="shared" si="131"/>
        <v>5.32</v>
      </c>
      <c r="J1687" s="137"/>
      <c r="K1687" s="17">
        <f t="shared" si="132"/>
        <v>5.32</v>
      </c>
      <c r="L1687" s="155" t="s">
        <v>1794</v>
      </c>
    </row>
    <row r="1688" spans="1:12" ht="12" x14ac:dyDescent="0.2">
      <c r="A1688" s="70" t="s">
        <v>1243</v>
      </c>
      <c r="B1688" s="39" t="s">
        <v>1182</v>
      </c>
      <c r="C1688" s="17">
        <v>9.9499999999999993</v>
      </c>
      <c r="D1688" s="17">
        <v>9.9499999999999993</v>
      </c>
      <c r="E1688" s="144"/>
      <c r="F1688" s="137"/>
      <c r="G1688" s="17" t="s">
        <v>1912</v>
      </c>
      <c r="H1688" s="168"/>
      <c r="I1688" s="69">
        <f t="shared" si="131"/>
        <v>9.9499999999999993</v>
      </c>
      <c r="J1688" s="137"/>
      <c r="K1688" s="17">
        <f t="shared" si="132"/>
        <v>9.9499999999999993</v>
      </c>
      <c r="L1688" s="155" t="s">
        <v>1793</v>
      </c>
    </row>
    <row r="1689" spans="1:12" ht="12" x14ac:dyDescent="0.2">
      <c r="A1689" s="70" t="s">
        <v>1243</v>
      </c>
      <c r="B1689" s="39" t="s">
        <v>1646</v>
      </c>
      <c r="C1689" s="17">
        <v>8.15</v>
      </c>
      <c r="D1689" s="17">
        <v>8.15</v>
      </c>
      <c r="E1689" s="17"/>
      <c r="F1689" s="137"/>
      <c r="G1689" s="17" t="s">
        <v>1912</v>
      </c>
      <c r="H1689" s="168"/>
      <c r="I1689" s="69">
        <f t="shared" si="131"/>
        <v>8.15</v>
      </c>
      <c r="J1689" s="137"/>
      <c r="K1689" s="17">
        <f t="shared" si="132"/>
        <v>8.15</v>
      </c>
      <c r="L1689" s="155" t="s">
        <v>1793</v>
      </c>
    </row>
    <row r="1690" spans="1:12" ht="12" x14ac:dyDescent="0.2">
      <c r="A1690" s="70" t="s">
        <v>1243</v>
      </c>
      <c r="B1690" s="39" t="s">
        <v>134</v>
      </c>
      <c r="C1690" s="17">
        <v>9.92</v>
      </c>
      <c r="D1690" s="17">
        <v>9.92</v>
      </c>
      <c r="E1690" s="17"/>
      <c r="F1690" s="137"/>
      <c r="G1690" s="17" t="s">
        <v>1912</v>
      </c>
      <c r="H1690" s="168"/>
      <c r="I1690" s="69">
        <f t="shared" si="131"/>
        <v>9.92</v>
      </c>
      <c r="J1690" s="137"/>
      <c r="K1690" s="17">
        <f t="shared" si="132"/>
        <v>9.92</v>
      </c>
      <c r="L1690" s="155" t="s">
        <v>1793</v>
      </c>
    </row>
    <row r="1691" spans="1:12" ht="12" x14ac:dyDescent="0.2">
      <c r="A1691" s="70" t="s">
        <v>1243</v>
      </c>
      <c r="B1691" s="39" t="s">
        <v>331</v>
      </c>
      <c r="C1691" s="17">
        <v>8.67</v>
      </c>
      <c r="D1691" s="17">
        <v>8.67</v>
      </c>
      <c r="E1691" s="17"/>
      <c r="F1691" s="137"/>
      <c r="G1691" s="17" t="s">
        <v>1912</v>
      </c>
      <c r="H1691" s="168"/>
      <c r="I1691" s="69">
        <f t="shared" si="131"/>
        <v>8.67</v>
      </c>
      <c r="J1691" s="137"/>
      <c r="K1691" s="17">
        <f t="shared" si="132"/>
        <v>8.67</v>
      </c>
      <c r="L1691" s="155" t="s">
        <v>1793</v>
      </c>
    </row>
    <row r="1692" spans="1:12" ht="12" x14ac:dyDescent="0.2">
      <c r="A1692" s="70" t="s">
        <v>1243</v>
      </c>
      <c r="B1692" s="39" t="s">
        <v>1507</v>
      </c>
      <c r="C1692" s="17">
        <v>7.82</v>
      </c>
      <c r="D1692" s="17">
        <v>7.82</v>
      </c>
      <c r="E1692" s="17"/>
      <c r="F1692" s="137"/>
      <c r="G1692" s="17" t="s">
        <v>1912</v>
      </c>
      <c r="H1692" s="168"/>
      <c r="I1692" s="69">
        <f t="shared" si="131"/>
        <v>7.82</v>
      </c>
      <c r="J1692" s="137"/>
      <c r="K1692" s="17">
        <f t="shared" si="132"/>
        <v>7.82</v>
      </c>
      <c r="L1692" s="155" t="s">
        <v>1793</v>
      </c>
    </row>
    <row r="1693" spans="1:12" ht="12" x14ac:dyDescent="0.2">
      <c r="A1693" s="70" t="s">
        <v>1243</v>
      </c>
      <c r="B1693" s="39" t="s">
        <v>1634</v>
      </c>
      <c r="C1693" s="17">
        <v>9.09</v>
      </c>
      <c r="D1693" s="17">
        <v>9.09</v>
      </c>
      <c r="E1693" s="144"/>
      <c r="F1693" s="137"/>
      <c r="G1693" s="17" t="s">
        <v>1912</v>
      </c>
      <c r="H1693" s="168"/>
      <c r="I1693" s="69">
        <f t="shared" ref="I1693" si="133">C1693</f>
        <v>9.09</v>
      </c>
      <c r="J1693" s="137"/>
      <c r="K1693" s="17">
        <f t="shared" ref="K1693" si="134">C1693</f>
        <v>9.09</v>
      </c>
      <c r="L1693" s="155" t="s">
        <v>1794</v>
      </c>
    </row>
    <row r="1694" spans="1:12" ht="12" x14ac:dyDescent="0.2">
      <c r="A1694" s="70" t="s">
        <v>1243</v>
      </c>
      <c r="B1694" s="68" t="s">
        <v>137</v>
      </c>
      <c r="C1694" s="17">
        <v>9.09</v>
      </c>
      <c r="D1694" s="17">
        <v>9.09</v>
      </c>
      <c r="E1694" s="144"/>
      <c r="F1694" s="137"/>
      <c r="G1694" s="17" t="s">
        <v>1912</v>
      </c>
      <c r="H1694" s="168"/>
      <c r="I1694" s="69">
        <f t="shared" ref="I1694:I1707" si="135">C1694</f>
        <v>9.09</v>
      </c>
      <c r="J1694" s="137"/>
      <c r="K1694" s="17">
        <f t="shared" si="132"/>
        <v>9.09</v>
      </c>
      <c r="L1694" s="155" t="s">
        <v>1794</v>
      </c>
    </row>
    <row r="1695" spans="1:12" ht="12" x14ac:dyDescent="0.2">
      <c r="A1695" s="70" t="s">
        <v>1243</v>
      </c>
      <c r="B1695" s="68" t="s">
        <v>1644</v>
      </c>
      <c r="C1695" s="17">
        <v>1.89</v>
      </c>
      <c r="D1695" s="17">
        <v>1.89</v>
      </c>
      <c r="E1695" s="17"/>
      <c r="F1695" s="137"/>
      <c r="G1695" s="17" t="s">
        <v>1912</v>
      </c>
      <c r="H1695" s="168"/>
      <c r="I1695" s="69">
        <f t="shared" si="135"/>
        <v>1.89</v>
      </c>
      <c r="J1695" s="137"/>
      <c r="K1695" s="17">
        <f t="shared" si="132"/>
        <v>1.89</v>
      </c>
      <c r="L1695" s="155" t="s">
        <v>1794</v>
      </c>
    </row>
    <row r="1696" spans="1:12" ht="12" x14ac:dyDescent="0.2">
      <c r="A1696" s="70" t="s">
        <v>1243</v>
      </c>
      <c r="B1696" s="68" t="s">
        <v>1644</v>
      </c>
      <c r="C1696" s="17">
        <v>1.89</v>
      </c>
      <c r="D1696" s="17">
        <v>1.89</v>
      </c>
      <c r="E1696" s="17"/>
      <c r="F1696" s="137"/>
      <c r="G1696" s="17" t="s">
        <v>1912</v>
      </c>
      <c r="H1696" s="168"/>
      <c r="I1696" s="69">
        <f t="shared" si="135"/>
        <v>1.89</v>
      </c>
      <c r="J1696" s="137"/>
      <c r="K1696" s="17">
        <f t="shared" si="132"/>
        <v>1.89</v>
      </c>
      <c r="L1696" s="155" t="s">
        <v>1794</v>
      </c>
    </row>
    <row r="1697" spans="1:12" ht="12" x14ac:dyDescent="0.2">
      <c r="A1697" s="70" t="s">
        <v>1243</v>
      </c>
      <c r="B1697" s="39" t="s">
        <v>1629</v>
      </c>
      <c r="C1697" s="17">
        <v>1.89</v>
      </c>
      <c r="D1697" s="17">
        <v>1.89</v>
      </c>
      <c r="E1697" s="399"/>
      <c r="F1697" s="137"/>
      <c r="G1697" s="17" t="s">
        <v>1912</v>
      </c>
      <c r="H1697" s="168"/>
      <c r="I1697" s="69">
        <f t="shared" si="135"/>
        <v>1.89</v>
      </c>
      <c r="J1697" s="137"/>
      <c r="K1697" s="17">
        <f t="shared" si="132"/>
        <v>1.89</v>
      </c>
      <c r="L1697" s="155" t="s">
        <v>1793</v>
      </c>
    </row>
    <row r="1698" spans="1:12" ht="12" x14ac:dyDescent="0.2">
      <c r="A1698" s="70" t="s">
        <v>1243</v>
      </c>
      <c r="B1698" s="68" t="s">
        <v>247</v>
      </c>
      <c r="C1698" s="17">
        <v>12.29</v>
      </c>
      <c r="D1698" s="17">
        <v>12.29</v>
      </c>
      <c r="E1698" s="17"/>
      <c r="F1698" s="137"/>
      <c r="G1698" s="17" t="s">
        <v>1912</v>
      </c>
      <c r="H1698" s="168"/>
      <c r="I1698" s="69">
        <f t="shared" si="135"/>
        <v>12.29</v>
      </c>
      <c r="J1698" s="137"/>
      <c r="K1698" s="17">
        <f t="shared" si="132"/>
        <v>12.29</v>
      </c>
      <c r="L1698" s="155" t="s">
        <v>1794</v>
      </c>
    </row>
    <row r="1699" spans="1:12" ht="12" x14ac:dyDescent="0.2">
      <c r="A1699" s="70" t="s">
        <v>1243</v>
      </c>
      <c r="B1699" s="68" t="s">
        <v>1633</v>
      </c>
      <c r="C1699" s="17">
        <v>5.32</v>
      </c>
      <c r="D1699" s="17">
        <v>5.32</v>
      </c>
      <c r="E1699" s="17"/>
      <c r="F1699" s="137"/>
      <c r="G1699" s="17" t="s">
        <v>1912</v>
      </c>
      <c r="H1699" s="168"/>
      <c r="I1699" s="69">
        <f t="shared" si="135"/>
        <v>5.32</v>
      </c>
      <c r="J1699" s="137"/>
      <c r="K1699" s="17">
        <f t="shared" si="132"/>
        <v>5.32</v>
      </c>
      <c r="L1699" s="155" t="s">
        <v>1793</v>
      </c>
    </row>
    <row r="1700" spans="1:12" ht="12" x14ac:dyDescent="0.2">
      <c r="A1700" s="70" t="s">
        <v>1243</v>
      </c>
      <c r="B1700" s="68" t="s">
        <v>248</v>
      </c>
      <c r="C1700" s="17">
        <v>12.29</v>
      </c>
      <c r="D1700" s="17">
        <v>12.29</v>
      </c>
      <c r="E1700" s="17"/>
      <c r="G1700" s="17" t="s">
        <v>1912</v>
      </c>
      <c r="H1700" s="168"/>
      <c r="I1700" s="69">
        <f t="shared" si="135"/>
        <v>12.29</v>
      </c>
      <c r="J1700" s="137"/>
      <c r="K1700" s="17">
        <f t="shared" si="132"/>
        <v>12.29</v>
      </c>
      <c r="L1700" s="155" t="s">
        <v>1794</v>
      </c>
    </row>
    <row r="1701" spans="1:12" ht="12" x14ac:dyDescent="0.2">
      <c r="A1701" s="70" t="s">
        <v>1243</v>
      </c>
      <c r="B1701" s="68" t="s">
        <v>1633</v>
      </c>
      <c r="C1701" s="17">
        <v>5.32</v>
      </c>
      <c r="D1701" s="17">
        <v>5.32</v>
      </c>
      <c r="E1701" s="15"/>
      <c r="F1701" s="137"/>
      <c r="G1701" s="17" t="s">
        <v>1912</v>
      </c>
      <c r="H1701" s="168"/>
      <c r="I1701" s="69">
        <f t="shared" si="135"/>
        <v>5.32</v>
      </c>
      <c r="J1701" s="137"/>
      <c r="K1701" s="17">
        <f t="shared" si="132"/>
        <v>5.32</v>
      </c>
      <c r="L1701" s="155" t="s">
        <v>1793</v>
      </c>
    </row>
    <row r="1702" spans="1:12" ht="12" x14ac:dyDescent="0.2">
      <c r="A1702" s="70" t="s">
        <v>1243</v>
      </c>
      <c r="B1702" s="68" t="s">
        <v>249</v>
      </c>
      <c r="C1702" s="17">
        <v>15.65</v>
      </c>
      <c r="D1702" s="17">
        <v>15.65</v>
      </c>
      <c r="E1702" s="15"/>
      <c r="G1702" s="17" t="s">
        <v>1912</v>
      </c>
      <c r="H1702" s="168"/>
      <c r="I1702" s="69">
        <f t="shared" si="135"/>
        <v>15.65</v>
      </c>
      <c r="J1702" s="137"/>
      <c r="K1702" s="17">
        <f t="shared" si="132"/>
        <v>15.65</v>
      </c>
      <c r="L1702" s="155" t="s">
        <v>1794</v>
      </c>
    </row>
    <row r="1703" spans="1:12" ht="12" x14ac:dyDescent="0.2">
      <c r="A1703" s="70" t="s">
        <v>1243</v>
      </c>
      <c r="B1703" s="68" t="s">
        <v>1633</v>
      </c>
      <c r="C1703" s="17">
        <v>5.32</v>
      </c>
      <c r="D1703" s="17">
        <v>5.32</v>
      </c>
      <c r="E1703" s="15"/>
      <c r="F1703" s="137"/>
      <c r="G1703" s="17" t="s">
        <v>1912</v>
      </c>
      <c r="H1703" s="168"/>
      <c r="I1703" s="69">
        <f t="shared" si="135"/>
        <v>5.32</v>
      </c>
      <c r="J1703" s="137"/>
      <c r="K1703" s="17">
        <f t="shared" si="132"/>
        <v>5.32</v>
      </c>
      <c r="L1703" s="155" t="s">
        <v>1793</v>
      </c>
    </row>
    <row r="1704" spans="1:12" ht="12" x14ac:dyDescent="0.2">
      <c r="A1704" s="70" t="s">
        <v>1243</v>
      </c>
      <c r="B1704" s="68" t="s">
        <v>1776</v>
      </c>
      <c r="C1704" s="17">
        <v>15.65</v>
      </c>
      <c r="D1704" s="17">
        <v>15.65</v>
      </c>
      <c r="E1704" s="15"/>
      <c r="G1704" s="17" t="s">
        <v>1912</v>
      </c>
      <c r="H1704" s="168"/>
      <c r="I1704" s="69">
        <f t="shared" si="135"/>
        <v>15.65</v>
      </c>
      <c r="J1704" s="137"/>
      <c r="K1704" s="17">
        <f t="shared" si="132"/>
        <v>15.65</v>
      </c>
      <c r="L1704" s="155" t="s">
        <v>1794</v>
      </c>
    </row>
    <row r="1705" spans="1:12" ht="12" x14ac:dyDescent="0.2">
      <c r="A1705" s="70" t="s">
        <v>1243</v>
      </c>
      <c r="B1705" s="68" t="s">
        <v>1633</v>
      </c>
      <c r="C1705" s="17">
        <v>5.32</v>
      </c>
      <c r="D1705" s="17">
        <v>5.32</v>
      </c>
      <c r="E1705" s="15"/>
      <c r="F1705" s="137"/>
      <c r="G1705" s="17" t="s">
        <v>1912</v>
      </c>
      <c r="H1705" s="168"/>
      <c r="I1705" s="69">
        <f t="shared" si="135"/>
        <v>5.32</v>
      </c>
      <c r="J1705" s="137"/>
      <c r="K1705" s="17">
        <f t="shared" si="132"/>
        <v>5.32</v>
      </c>
      <c r="L1705" s="155" t="s">
        <v>1793</v>
      </c>
    </row>
    <row r="1706" spans="1:12" ht="12" x14ac:dyDescent="0.2">
      <c r="A1706" s="429" t="s">
        <v>1201</v>
      </c>
      <c r="B1706" s="68" t="s">
        <v>1775</v>
      </c>
      <c r="C1706" s="17">
        <v>15.41</v>
      </c>
      <c r="D1706" s="17">
        <v>15.41</v>
      </c>
      <c r="E1706" s="17"/>
      <c r="G1706" s="17" t="s">
        <v>1912</v>
      </c>
      <c r="H1706" s="168"/>
      <c r="I1706" s="69">
        <f t="shared" si="135"/>
        <v>15.41</v>
      </c>
      <c r="J1706" s="137"/>
      <c r="K1706" s="17">
        <f t="shared" si="132"/>
        <v>15.41</v>
      </c>
      <c r="L1706" s="155" t="s">
        <v>1793</v>
      </c>
    </row>
    <row r="1707" spans="1:12" ht="12" x14ac:dyDescent="0.2">
      <c r="A1707" s="70" t="s">
        <v>1243</v>
      </c>
      <c r="B1707" s="68" t="s">
        <v>1633</v>
      </c>
      <c r="C1707" s="17">
        <v>5.32</v>
      </c>
      <c r="D1707" s="17">
        <v>5.32</v>
      </c>
      <c r="E1707" s="17"/>
      <c r="F1707" s="137"/>
      <c r="G1707" s="17" t="s">
        <v>1912</v>
      </c>
      <c r="H1707" s="168"/>
      <c r="I1707" s="69">
        <f t="shared" si="135"/>
        <v>5.32</v>
      </c>
      <c r="J1707" s="137"/>
      <c r="K1707" s="17">
        <f t="shared" si="132"/>
        <v>5.32</v>
      </c>
      <c r="L1707" s="155" t="s">
        <v>1794</v>
      </c>
    </row>
    <row r="1708" spans="1:12" ht="12" x14ac:dyDescent="0.2">
      <c r="A1708" s="71" t="s">
        <v>140</v>
      </c>
      <c r="B1708" s="72"/>
      <c r="C1708" s="73">
        <f>SUM(C1653:C1707)</f>
        <v>609.38999999999976</v>
      </c>
      <c r="D1708" s="73">
        <f>SUM(D1653:D1707)</f>
        <v>609.38999999999976</v>
      </c>
      <c r="E1708" s="73">
        <f>SUM(E1653:E1707)</f>
        <v>0</v>
      </c>
      <c r="F1708" s="73">
        <f>SUM(F1653:F1707)</f>
        <v>0</v>
      </c>
      <c r="G1708" s="73"/>
      <c r="H1708" s="365">
        <f>SUM(H1653:H1707)</f>
        <v>0</v>
      </c>
      <c r="I1708" s="365">
        <f>SUM(I1653:I1707)</f>
        <v>609.38999999999976</v>
      </c>
      <c r="J1708" s="73">
        <f>SUM(J1653:J1707)</f>
        <v>0</v>
      </c>
      <c r="K1708" s="73">
        <f>SUM(K1653:K1707)</f>
        <v>593.94999999999982</v>
      </c>
      <c r="L1708" s="157"/>
    </row>
    <row r="1709" spans="1:12" ht="12" x14ac:dyDescent="0.2">
      <c r="A1709" s="158" t="s">
        <v>1620</v>
      </c>
      <c r="B1709" s="8" t="s">
        <v>1621</v>
      </c>
      <c r="C1709" s="8" t="s">
        <v>1622</v>
      </c>
      <c r="D1709" s="9" t="s">
        <v>655</v>
      </c>
      <c r="E1709" s="9" t="s">
        <v>1615</v>
      </c>
      <c r="F1709" s="9" t="s">
        <v>1374</v>
      </c>
      <c r="G1709" s="9"/>
      <c r="H1709" s="383" t="s">
        <v>1913</v>
      </c>
      <c r="I1709" s="139" t="s">
        <v>405</v>
      </c>
      <c r="J1709" s="361" t="s">
        <v>406</v>
      </c>
      <c r="K1709" s="67" t="s">
        <v>404</v>
      </c>
      <c r="L1709" s="154" t="s">
        <v>1818</v>
      </c>
    </row>
    <row r="1710" spans="1:12" ht="12" x14ac:dyDescent="0.2">
      <c r="A1710" s="20" t="s">
        <v>942</v>
      </c>
      <c r="B1710" s="68" t="s">
        <v>1681</v>
      </c>
      <c r="C1710" s="15">
        <v>46.2</v>
      </c>
      <c r="D1710" s="87"/>
      <c r="E1710" s="87"/>
      <c r="F1710" s="15">
        <v>46.2</v>
      </c>
      <c r="G1710" s="17" t="s">
        <v>1912</v>
      </c>
      <c r="H1710" s="2"/>
      <c r="I1710" s="356"/>
      <c r="J1710" s="86">
        <f t="shared" ref="J1710:J1715" si="136">C1710</f>
        <v>46.2</v>
      </c>
      <c r="K1710" s="86"/>
      <c r="L1710" s="155" t="s">
        <v>1803</v>
      </c>
    </row>
    <row r="1711" spans="1:12" s="291" customFormat="1" ht="12" x14ac:dyDescent="0.2">
      <c r="A1711" s="20" t="s">
        <v>942</v>
      </c>
      <c r="B1711" s="68" t="s">
        <v>1117</v>
      </c>
      <c r="C1711" s="15">
        <v>13.13</v>
      </c>
      <c r="D1711" s="87"/>
      <c r="E1711" s="87"/>
      <c r="F1711" s="15">
        <v>13.13</v>
      </c>
      <c r="G1711" s="17" t="s">
        <v>1912</v>
      </c>
      <c r="H1711" s="377"/>
      <c r="I1711" s="371"/>
      <c r="J1711" s="86">
        <f t="shared" si="136"/>
        <v>13.13</v>
      </c>
      <c r="K1711" s="86"/>
      <c r="L1711" s="155" t="s">
        <v>1803</v>
      </c>
    </row>
    <row r="1712" spans="1:12" s="291" customFormat="1" ht="12" x14ac:dyDescent="0.2">
      <c r="A1712" s="70" t="s">
        <v>942</v>
      </c>
      <c r="B1712" s="84" t="s">
        <v>943</v>
      </c>
      <c r="C1712" s="86">
        <v>15.32</v>
      </c>
      <c r="D1712" s="87"/>
      <c r="E1712" s="87"/>
      <c r="F1712" s="86">
        <v>15.32</v>
      </c>
      <c r="G1712" s="17" t="s">
        <v>1912</v>
      </c>
      <c r="H1712" s="377"/>
      <c r="I1712" s="371"/>
      <c r="J1712" s="86">
        <f t="shared" si="136"/>
        <v>15.32</v>
      </c>
      <c r="K1712" s="86"/>
      <c r="L1712" s="155" t="s">
        <v>1793</v>
      </c>
    </row>
    <row r="1713" spans="1:12" s="291" customFormat="1" ht="12" x14ac:dyDescent="0.2">
      <c r="A1713" s="70" t="s">
        <v>942</v>
      </c>
      <c r="B1713" s="84" t="s">
        <v>474</v>
      </c>
      <c r="C1713" s="86">
        <v>8.59</v>
      </c>
      <c r="D1713" s="87"/>
      <c r="E1713" s="87"/>
      <c r="F1713" s="86">
        <v>8.59</v>
      </c>
      <c r="G1713" s="17" t="s">
        <v>1912</v>
      </c>
      <c r="H1713" s="377"/>
      <c r="I1713" s="371"/>
      <c r="J1713" s="86">
        <f t="shared" si="136"/>
        <v>8.59</v>
      </c>
      <c r="K1713" s="86"/>
      <c r="L1713" s="155" t="s">
        <v>1793</v>
      </c>
    </row>
    <row r="1714" spans="1:12" s="291" customFormat="1" ht="12" x14ac:dyDescent="0.2">
      <c r="A1714" s="70" t="s">
        <v>942</v>
      </c>
      <c r="B1714" s="84" t="s">
        <v>944</v>
      </c>
      <c r="C1714" s="86">
        <v>10.96</v>
      </c>
      <c r="D1714" s="87"/>
      <c r="E1714" s="87"/>
      <c r="F1714" s="86">
        <v>10.96</v>
      </c>
      <c r="G1714" s="17" t="s">
        <v>1912</v>
      </c>
      <c r="H1714" s="377"/>
      <c r="I1714" s="371"/>
      <c r="J1714" s="86">
        <f t="shared" si="136"/>
        <v>10.96</v>
      </c>
      <c r="K1714" s="86"/>
      <c r="L1714" s="155" t="s">
        <v>1793</v>
      </c>
    </row>
    <row r="1715" spans="1:12" s="291" customFormat="1" ht="12" x14ac:dyDescent="0.2">
      <c r="A1715" s="70" t="s">
        <v>942</v>
      </c>
      <c r="B1715" s="84" t="s">
        <v>341</v>
      </c>
      <c r="C1715" s="86">
        <v>11.79</v>
      </c>
      <c r="D1715" s="87"/>
      <c r="E1715" s="87"/>
      <c r="F1715" s="86">
        <v>11.79</v>
      </c>
      <c r="G1715" s="17" t="s">
        <v>1912</v>
      </c>
      <c r="H1715" s="377"/>
      <c r="I1715" s="371"/>
      <c r="J1715" s="86">
        <f t="shared" si="136"/>
        <v>11.79</v>
      </c>
      <c r="K1715" s="86"/>
      <c r="L1715" s="155" t="s">
        <v>1793</v>
      </c>
    </row>
    <row r="1716" spans="1:12" s="291" customFormat="1" ht="12" x14ac:dyDescent="0.2">
      <c r="A1716" s="71" t="s">
        <v>140</v>
      </c>
      <c r="B1716" s="72"/>
      <c r="C1716" s="73">
        <f>SUM(C1710:C1715)</f>
        <v>105.99000000000001</v>
      </c>
      <c r="D1716" s="73">
        <f>SUM(D1710:D1715)</f>
        <v>0</v>
      </c>
      <c r="E1716" s="73">
        <f>SUM(E1710:E1715)</f>
        <v>0</v>
      </c>
      <c r="F1716" s="73">
        <f>SUM(F1710:F1715)</f>
        <v>105.99000000000001</v>
      </c>
      <c r="G1716" s="73"/>
      <c r="H1716" s="73">
        <f t="shared" ref="H1716:I1716" si="137">SUM(H1710:H1715)</f>
        <v>0</v>
      </c>
      <c r="I1716" s="73">
        <f t="shared" si="137"/>
        <v>0</v>
      </c>
      <c r="J1716" s="73">
        <f>SUM(J1710:J1715)</f>
        <v>105.99000000000001</v>
      </c>
      <c r="K1716" s="73">
        <f>SUM(K1710:K1715)</f>
        <v>0</v>
      </c>
      <c r="L1716" s="157"/>
    </row>
    <row r="1717" spans="1:12" s="291" customFormat="1" ht="12" x14ac:dyDescent="0.2">
      <c r="A1717" s="158" t="s">
        <v>1620</v>
      </c>
      <c r="B1717" s="8" t="s">
        <v>1621</v>
      </c>
      <c r="C1717" s="8" t="s">
        <v>590</v>
      </c>
      <c r="D1717" s="9" t="s">
        <v>655</v>
      </c>
      <c r="E1717" s="9" t="s">
        <v>1615</v>
      </c>
      <c r="F1717" s="9" t="s">
        <v>1374</v>
      </c>
      <c r="G1717" s="91"/>
      <c r="H1717" s="383" t="s">
        <v>1913</v>
      </c>
      <c r="I1717" s="139" t="s">
        <v>405</v>
      </c>
      <c r="J1717" s="361" t="s">
        <v>406</v>
      </c>
      <c r="K1717" s="67" t="s">
        <v>404</v>
      </c>
      <c r="L1717" s="154" t="s">
        <v>1818</v>
      </c>
    </row>
    <row r="1718" spans="1:12" s="291" customFormat="1" ht="12" x14ac:dyDescent="0.2">
      <c r="A1718" s="70" t="s">
        <v>1202</v>
      </c>
      <c r="B1718" s="39" t="s">
        <v>152</v>
      </c>
      <c r="C1718" s="17">
        <v>45.48</v>
      </c>
      <c r="D1718" s="15"/>
      <c r="E1718" s="17">
        <v>45.48</v>
      </c>
      <c r="G1718" s="17" t="s">
        <v>1912</v>
      </c>
      <c r="H1718" s="17"/>
      <c r="I1718" s="368">
        <f>C1718</f>
        <v>45.48</v>
      </c>
      <c r="J1718" s="377"/>
      <c r="K1718" s="17">
        <f>C1718</f>
        <v>45.48</v>
      </c>
      <c r="L1718" s="155" t="s">
        <v>1793</v>
      </c>
    </row>
    <row r="1719" spans="1:12" s="291" customFormat="1" ht="12" x14ac:dyDescent="0.2">
      <c r="A1719" s="70" t="s">
        <v>1202</v>
      </c>
      <c r="B1719" s="39" t="s">
        <v>591</v>
      </c>
      <c r="C1719" s="17">
        <v>4.01</v>
      </c>
      <c r="D1719" s="15"/>
      <c r="E1719" s="17">
        <v>4.01</v>
      </c>
      <c r="F1719" s="377"/>
      <c r="G1719" s="17" t="s">
        <v>1912</v>
      </c>
      <c r="H1719" s="17"/>
      <c r="I1719" s="368">
        <f t="shared" ref="I1719:I1744" si="138">C1719</f>
        <v>4.01</v>
      </c>
      <c r="J1719" s="377"/>
      <c r="K1719" s="17">
        <f t="shared" ref="K1719:K1744" si="139">C1719</f>
        <v>4.01</v>
      </c>
      <c r="L1719" s="155" t="s">
        <v>1794</v>
      </c>
    </row>
    <row r="1720" spans="1:12" s="291" customFormat="1" ht="12" x14ac:dyDescent="0.2">
      <c r="A1720" s="70" t="s">
        <v>1202</v>
      </c>
      <c r="B1720" s="39" t="s">
        <v>592</v>
      </c>
      <c r="C1720" s="17">
        <v>3.99</v>
      </c>
      <c r="D1720" s="15"/>
      <c r="E1720" s="17">
        <v>3.99</v>
      </c>
      <c r="F1720" s="377"/>
      <c r="G1720" s="17" t="s">
        <v>1912</v>
      </c>
      <c r="H1720" s="17"/>
      <c r="I1720" s="368">
        <f t="shared" si="138"/>
        <v>3.99</v>
      </c>
      <c r="J1720" s="377"/>
      <c r="K1720" s="17">
        <f t="shared" si="139"/>
        <v>3.99</v>
      </c>
      <c r="L1720" s="155" t="s">
        <v>1794</v>
      </c>
    </row>
    <row r="1721" spans="1:12" s="291" customFormat="1" ht="12" x14ac:dyDescent="0.2">
      <c r="A1721" s="70" t="s">
        <v>1202</v>
      </c>
      <c r="B1721" s="39" t="s">
        <v>153</v>
      </c>
      <c r="C1721" s="17">
        <v>44.74</v>
      </c>
      <c r="D1721" s="15"/>
      <c r="E1721" s="17">
        <v>44.74</v>
      </c>
      <c r="G1721" s="17" t="s">
        <v>1912</v>
      </c>
      <c r="H1721" s="17"/>
      <c r="I1721" s="368">
        <f t="shared" si="138"/>
        <v>44.74</v>
      </c>
      <c r="J1721" s="377"/>
      <c r="K1721" s="17">
        <f t="shared" si="139"/>
        <v>44.74</v>
      </c>
      <c r="L1721" s="155" t="s">
        <v>1793</v>
      </c>
    </row>
    <row r="1722" spans="1:12" s="291" customFormat="1" ht="12" x14ac:dyDescent="0.2">
      <c r="A1722" s="70" t="s">
        <v>1202</v>
      </c>
      <c r="B1722" s="39" t="s">
        <v>593</v>
      </c>
      <c r="C1722" s="17">
        <v>3.97</v>
      </c>
      <c r="D1722" s="15"/>
      <c r="E1722" s="17">
        <v>3.97</v>
      </c>
      <c r="F1722" s="377"/>
      <c r="G1722" s="17" t="s">
        <v>1912</v>
      </c>
      <c r="H1722" s="17"/>
      <c r="I1722" s="368">
        <f t="shared" si="138"/>
        <v>3.97</v>
      </c>
      <c r="J1722" s="377"/>
      <c r="K1722" s="17">
        <f t="shared" si="139"/>
        <v>3.97</v>
      </c>
      <c r="L1722" s="155" t="s">
        <v>1794</v>
      </c>
    </row>
    <row r="1723" spans="1:12" s="291" customFormat="1" ht="12" x14ac:dyDescent="0.2">
      <c r="A1723" s="70" t="s">
        <v>1202</v>
      </c>
      <c r="B1723" s="39" t="s">
        <v>594</v>
      </c>
      <c r="C1723" s="17">
        <v>4.28</v>
      </c>
      <c r="D1723" s="15"/>
      <c r="E1723" s="17">
        <v>4.28</v>
      </c>
      <c r="F1723" s="377"/>
      <c r="G1723" s="17" t="s">
        <v>1912</v>
      </c>
      <c r="H1723" s="17"/>
      <c r="I1723" s="368">
        <f t="shared" si="138"/>
        <v>4.28</v>
      </c>
      <c r="J1723" s="377"/>
      <c r="K1723" s="17">
        <f t="shared" si="139"/>
        <v>4.28</v>
      </c>
      <c r="L1723" s="155" t="s">
        <v>1788</v>
      </c>
    </row>
    <row r="1724" spans="1:12" s="292" customFormat="1" ht="12" x14ac:dyDescent="0.2">
      <c r="A1724" s="70" t="s">
        <v>1202</v>
      </c>
      <c r="B1724" s="39" t="s">
        <v>1626</v>
      </c>
      <c r="C1724" s="17">
        <v>36.049999999999997</v>
      </c>
      <c r="D1724" s="15"/>
      <c r="E1724" s="17">
        <v>36.049999999999997</v>
      </c>
      <c r="G1724" s="17" t="s">
        <v>1912</v>
      </c>
      <c r="H1724" s="17"/>
      <c r="I1724" s="368">
        <f t="shared" si="138"/>
        <v>36.049999999999997</v>
      </c>
      <c r="J1724" s="378"/>
      <c r="K1724" s="17">
        <f t="shared" si="139"/>
        <v>36.049999999999997</v>
      </c>
      <c r="L1724" s="155" t="s">
        <v>1793</v>
      </c>
    </row>
    <row r="1725" spans="1:12" s="291" customFormat="1" ht="12" x14ac:dyDescent="0.2">
      <c r="A1725" s="70" t="s">
        <v>1202</v>
      </c>
      <c r="B1725" s="39" t="s">
        <v>154</v>
      </c>
      <c r="C1725" s="17">
        <v>44.76</v>
      </c>
      <c r="D1725" s="15"/>
      <c r="E1725" s="17">
        <v>44.76</v>
      </c>
      <c r="G1725" s="17" t="s">
        <v>1912</v>
      </c>
      <c r="H1725" s="17"/>
      <c r="I1725" s="368">
        <f t="shared" si="138"/>
        <v>44.76</v>
      </c>
      <c r="J1725" s="377"/>
      <c r="K1725" s="17">
        <f t="shared" si="139"/>
        <v>44.76</v>
      </c>
      <c r="L1725" s="155" t="s">
        <v>1793</v>
      </c>
    </row>
    <row r="1726" spans="1:12" s="291" customFormat="1" ht="12" x14ac:dyDescent="0.2">
      <c r="A1726" s="70" t="s">
        <v>1202</v>
      </c>
      <c r="B1726" s="39" t="s">
        <v>595</v>
      </c>
      <c r="C1726" s="17">
        <v>4.01</v>
      </c>
      <c r="D1726" s="15"/>
      <c r="E1726" s="17">
        <v>4.01</v>
      </c>
      <c r="F1726" s="377"/>
      <c r="G1726" s="17" t="s">
        <v>1912</v>
      </c>
      <c r="H1726" s="17"/>
      <c r="I1726" s="368">
        <f t="shared" si="138"/>
        <v>4.01</v>
      </c>
      <c r="J1726" s="377"/>
      <c r="K1726" s="17">
        <f t="shared" si="139"/>
        <v>4.01</v>
      </c>
      <c r="L1726" s="155" t="s">
        <v>1794</v>
      </c>
    </row>
    <row r="1727" spans="1:12" s="291" customFormat="1" ht="12" x14ac:dyDescent="0.2">
      <c r="A1727" s="70" t="s">
        <v>1202</v>
      </c>
      <c r="B1727" s="39" t="s">
        <v>596</v>
      </c>
      <c r="C1727" s="17">
        <v>3.99</v>
      </c>
      <c r="D1727" s="15"/>
      <c r="E1727" s="17">
        <v>3.99</v>
      </c>
      <c r="F1727" s="377"/>
      <c r="G1727" s="17" t="s">
        <v>1912</v>
      </c>
      <c r="H1727" s="17"/>
      <c r="I1727" s="368">
        <f t="shared" si="138"/>
        <v>3.99</v>
      </c>
      <c r="J1727" s="377"/>
      <c r="K1727" s="17">
        <f t="shared" si="139"/>
        <v>3.99</v>
      </c>
      <c r="L1727" s="155" t="s">
        <v>1794</v>
      </c>
    </row>
    <row r="1728" spans="1:12" s="291" customFormat="1" ht="12" x14ac:dyDescent="0.2">
      <c r="A1728" s="70" t="s">
        <v>1202</v>
      </c>
      <c r="B1728" s="39" t="s">
        <v>160</v>
      </c>
      <c r="C1728" s="17">
        <v>44.34</v>
      </c>
      <c r="D1728" s="15"/>
      <c r="E1728" s="17">
        <v>44.34</v>
      </c>
      <c r="G1728" s="17" t="s">
        <v>1912</v>
      </c>
      <c r="H1728" s="17"/>
      <c r="I1728" s="368">
        <f t="shared" si="138"/>
        <v>44.34</v>
      </c>
      <c r="J1728" s="377"/>
      <c r="K1728" s="17">
        <f t="shared" si="139"/>
        <v>44.34</v>
      </c>
      <c r="L1728" s="155" t="s">
        <v>1793</v>
      </c>
    </row>
    <row r="1729" spans="1:12" s="291" customFormat="1" ht="12" x14ac:dyDescent="0.2">
      <c r="A1729" s="70" t="s">
        <v>1202</v>
      </c>
      <c r="B1729" s="39" t="s">
        <v>597</v>
      </c>
      <c r="C1729" s="17">
        <v>3.97</v>
      </c>
      <c r="D1729" s="15"/>
      <c r="E1729" s="17">
        <v>3.97</v>
      </c>
      <c r="F1729" s="377"/>
      <c r="G1729" s="17" t="s">
        <v>1912</v>
      </c>
      <c r="H1729" s="17"/>
      <c r="I1729" s="368">
        <f t="shared" si="138"/>
        <v>3.97</v>
      </c>
      <c r="J1729" s="377"/>
      <c r="K1729" s="17">
        <f t="shared" si="139"/>
        <v>3.97</v>
      </c>
      <c r="L1729" s="155" t="s">
        <v>1794</v>
      </c>
    </row>
    <row r="1730" spans="1:12" s="291" customFormat="1" ht="12" x14ac:dyDescent="0.2">
      <c r="A1730" s="70" t="s">
        <v>1202</v>
      </c>
      <c r="B1730" s="39" t="s">
        <v>598</v>
      </c>
      <c r="C1730" s="17">
        <v>4.28</v>
      </c>
      <c r="D1730" s="15"/>
      <c r="E1730" s="17">
        <v>4.28</v>
      </c>
      <c r="F1730" s="377"/>
      <c r="G1730" s="17" t="s">
        <v>1912</v>
      </c>
      <c r="H1730" s="17"/>
      <c r="I1730" s="368">
        <f t="shared" si="138"/>
        <v>4.28</v>
      </c>
      <c r="J1730" s="377"/>
      <c r="K1730" s="17">
        <f t="shared" si="139"/>
        <v>4.28</v>
      </c>
      <c r="L1730" s="155" t="s">
        <v>1794</v>
      </c>
    </row>
    <row r="1731" spans="1:12" s="291" customFormat="1" ht="12" x14ac:dyDescent="0.2">
      <c r="A1731" s="70" t="s">
        <v>1202</v>
      </c>
      <c r="B1731" s="39" t="s">
        <v>438</v>
      </c>
      <c r="C1731" s="17">
        <v>13.31</v>
      </c>
      <c r="D1731" s="15"/>
      <c r="E1731" s="17">
        <v>13.31</v>
      </c>
      <c r="G1731" s="17" t="s">
        <v>1912</v>
      </c>
      <c r="H1731" s="17"/>
      <c r="I1731" s="368">
        <f t="shared" si="138"/>
        <v>13.31</v>
      </c>
      <c r="J1731" s="377"/>
      <c r="K1731" s="17">
        <f t="shared" si="139"/>
        <v>13.31</v>
      </c>
      <c r="L1731" s="155" t="s">
        <v>1793</v>
      </c>
    </row>
    <row r="1732" spans="1:12" s="291" customFormat="1" ht="12" x14ac:dyDescent="0.2">
      <c r="A1732" s="70" t="s">
        <v>1202</v>
      </c>
      <c r="B1732" s="39" t="s">
        <v>1662</v>
      </c>
      <c r="C1732" s="17">
        <v>11.13</v>
      </c>
      <c r="D1732" s="15">
        <f>C1732</f>
        <v>11.13</v>
      </c>
      <c r="E1732" s="17"/>
      <c r="F1732" s="377"/>
      <c r="G1732" s="17" t="s">
        <v>1912</v>
      </c>
      <c r="H1732" s="17"/>
      <c r="I1732" s="368">
        <f t="shared" si="138"/>
        <v>11.13</v>
      </c>
      <c r="J1732" s="377"/>
      <c r="K1732" s="17">
        <f t="shared" si="139"/>
        <v>11.13</v>
      </c>
      <c r="L1732" s="155" t="s">
        <v>1793</v>
      </c>
    </row>
    <row r="1733" spans="1:12" s="291" customFormat="1" ht="12" x14ac:dyDescent="0.2">
      <c r="A1733" s="70" t="s">
        <v>1202</v>
      </c>
      <c r="B1733" s="39" t="s">
        <v>600</v>
      </c>
      <c r="C1733" s="17">
        <v>3.99</v>
      </c>
      <c r="D1733" s="15"/>
      <c r="E1733" s="17">
        <v>3.99</v>
      </c>
      <c r="F1733" s="419"/>
      <c r="G1733" s="17" t="s">
        <v>1912</v>
      </c>
      <c r="H1733" s="17"/>
      <c r="I1733" s="368">
        <f t="shared" si="138"/>
        <v>3.99</v>
      </c>
      <c r="J1733" s="377"/>
      <c r="K1733" s="17">
        <f t="shared" si="139"/>
        <v>3.99</v>
      </c>
      <c r="L1733" s="155" t="s">
        <v>1794</v>
      </c>
    </row>
    <row r="1734" spans="1:12" s="291" customFormat="1" ht="12" x14ac:dyDescent="0.2">
      <c r="A1734" s="70" t="s">
        <v>1202</v>
      </c>
      <c r="B1734" s="39" t="s">
        <v>1663</v>
      </c>
      <c r="C1734" s="17">
        <v>11.13</v>
      </c>
      <c r="D1734" s="15">
        <f>C1734</f>
        <v>11.13</v>
      </c>
      <c r="E1734" s="17"/>
      <c r="F1734" s="377"/>
      <c r="G1734" s="17" t="s">
        <v>1912</v>
      </c>
      <c r="H1734" s="17"/>
      <c r="I1734" s="368">
        <f t="shared" si="138"/>
        <v>11.13</v>
      </c>
      <c r="J1734" s="377"/>
      <c r="K1734" s="17">
        <f t="shared" si="139"/>
        <v>11.13</v>
      </c>
      <c r="L1734" s="155" t="s">
        <v>1793</v>
      </c>
    </row>
    <row r="1735" spans="1:12" s="291" customFormat="1" ht="12" x14ac:dyDescent="0.2">
      <c r="A1735" s="70" t="s">
        <v>1202</v>
      </c>
      <c r="B1735" s="39" t="s">
        <v>601</v>
      </c>
      <c r="C1735" s="17">
        <v>4.08</v>
      </c>
      <c r="D1735" s="15"/>
      <c r="E1735" s="17">
        <v>4.08</v>
      </c>
      <c r="F1735" s="420"/>
      <c r="G1735" s="17" t="s">
        <v>1912</v>
      </c>
      <c r="H1735" s="17"/>
      <c r="I1735" s="368">
        <f t="shared" si="138"/>
        <v>4.08</v>
      </c>
      <c r="J1735" s="377"/>
      <c r="K1735" s="17">
        <f t="shared" si="139"/>
        <v>4.08</v>
      </c>
      <c r="L1735" s="155" t="s">
        <v>1794</v>
      </c>
    </row>
    <row r="1736" spans="1:12" s="291" customFormat="1" ht="12" x14ac:dyDescent="0.2">
      <c r="A1736" s="70" t="s">
        <v>1202</v>
      </c>
      <c r="B1736" s="39" t="s">
        <v>133</v>
      </c>
      <c r="C1736" s="17">
        <v>5.84</v>
      </c>
      <c r="D1736" s="15"/>
      <c r="E1736" s="17">
        <v>5.84</v>
      </c>
      <c r="G1736" s="17" t="s">
        <v>1912</v>
      </c>
      <c r="H1736" s="17"/>
      <c r="I1736" s="368">
        <f t="shared" si="138"/>
        <v>5.84</v>
      </c>
      <c r="J1736" s="377"/>
      <c r="K1736" s="17"/>
      <c r="L1736" s="155" t="s">
        <v>1793</v>
      </c>
    </row>
    <row r="1737" spans="1:12" s="293" customFormat="1" ht="12" x14ac:dyDescent="0.2">
      <c r="A1737" s="70" t="s">
        <v>1202</v>
      </c>
      <c r="B1737" s="39" t="s">
        <v>1634</v>
      </c>
      <c r="C1737" s="17">
        <v>5.84</v>
      </c>
      <c r="D1737" s="15">
        <f>C1737</f>
        <v>5.84</v>
      </c>
      <c r="E1737" s="17"/>
      <c r="F1737" s="379"/>
      <c r="G1737" s="17" t="s">
        <v>1912</v>
      </c>
      <c r="H1737" s="17"/>
      <c r="I1737" s="368">
        <f t="shared" si="138"/>
        <v>5.84</v>
      </c>
      <c r="J1737" s="379"/>
      <c r="K1737" s="17">
        <f t="shared" si="139"/>
        <v>5.84</v>
      </c>
      <c r="L1737" s="155" t="s">
        <v>1794</v>
      </c>
    </row>
    <row r="1738" spans="1:12" s="294" customFormat="1" ht="12" x14ac:dyDescent="0.2">
      <c r="A1738" s="70" t="s">
        <v>1202</v>
      </c>
      <c r="B1738" s="39" t="s">
        <v>331</v>
      </c>
      <c r="C1738" s="17">
        <v>3.45</v>
      </c>
      <c r="D1738" s="15"/>
      <c r="E1738" s="17">
        <v>3.45</v>
      </c>
      <c r="F1738" s="380"/>
      <c r="G1738" s="17" t="s">
        <v>1912</v>
      </c>
      <c r="H1738" s="17"/>
      <c r="I1738" s="368">
        <f t="shared" si="138"/>
        <v>3.45</v>
      </c>
      <c r="J1738" s="380"/>
      <c r="K1738" s="17">
        <f t="shared" si="139"/>
        <v>3.45</v>
      </c>
      <c r="L1738" s="155" t="s">
        <v>1793</v>
      </c>
    </row>
    <row r="1739" spans="1:12" s="294" customFormat="1" ht="12" x14ac:dyDescent="0.2">
      <c r="A1739" s="70" t="s">
        <v>1202</v>
      </c>
      <c r="B1739" s="39" t="s">
        <v>603</v>
      </c>
      <c r="C1739" s="17">
        <v>11.43</v>
      </c>
      <c r="D1739" s="15"/>
      <c r="E1739" s="17">
        <v>11.43</v>
      </c>
      <c r="F1739" s="380"/>
      <c r="G1739" s="17" t="s">
        <v>1912</v>
      </c>
      <c r="H1739" s="17"/>
      <c r="I1739" s="368">
        <f t="shared" si="138"/>
        <v>11.43</v>
      </c>
      <c r="J1739" s="380"/>
      <c r="K1739" s="17">
        <f t="shared" si="139"/>
        <v>11.43</v>
      </c>
      <c r="L1739" s="155" t="s">
        <v>1793</v>
      </c>
    </row>
    <row r="1740" spans="1:12" s="294" customFormat="1" ht="12" x14ac:dyDescent="0.2">
      <c r="A1740" s="70" t="s">
        <v>1202</v>
      </c>
      <c r="B1740" s="39" t="s">
        <v>157</v>
      </c>
      <c r="C1740" s="17">
        <v>6.14</v>
      </c>
      <c r="D1740" s="15"/>
      <c r="E1740" s="17">
        <v>6.14</v>
      </c>
      <c r="F1740" s="380"/>
      <c r="G1740" s="17" t="s">
        <v>1912</v>
      </c>
      <c r="H1740" s="17"/>
      <c r="I1740" s="368">
        <f t="shared" si="138"/>
        <v>6.14</v>
      </c>
      <c r="J1740" s="380"/>
      <c r="K1740" s="17"/>
      <c r="L1740" s="155" t="s">
        <v>1793</v>
      </c>
    </row>
    <row r="1741" spans="1:12" s="293" customFormat="1" ht="12" x14ac:dyDescent="0.2">
      <c r="A1741" s="70" t="s">
        <v>1202</v>
      </c>
      <c r="B1741" s="68" t="s">
        <v>1778</v>
      </c>
      <c r="C1741" s="17">
        <v>3.42</v>
      </c>
      <c r="D1741" s="15"/>
      <c r="E1741" s="17">
        <v>3.42</v>
      </c>
      <c r="F1741" s="379"/>
      <c r="G1741" s="17" t="s">
        <v>1912</v>
      </c>
      <c r="H1741" s="17"/>
      <c r="I1741" s="368">
        <f t="shared" si="138"/>
        <v>3.42</v>
      </c>
      <c r="J1741" s="379"/>
      <c r="K1741" s="17"/>
      <c r="L1741" s="155" t="s">
        <v>1793</v>
      </c>
    </row>
    <row r="1742" spans="1:12" ht="12" x14ac:dyDescent="0.2">
      <c r="A1742" s="70" t="s">
        <v>1202</v>
      </c>
      <c r="B1742" s="39" t="s">
        <v>604</v>
      </c>
      <c r="C1742" s="17">
        <v>2.63</v>
      </c>
      <c r="D1742" s="15"/>
      <c r="E1742" s="17">
        <v>2.63</v>
      </c>
      <c r="F1742" s="137"/>
      <c r="G1742" s="17" t="s">
        <v>1912</v>
      </c>
      <c r="H1742" s="17"/>
      <c r="I1742" s="368">
        <f t="shared" si="138"/>
        <v>2.63</v>
      </c>
      <c r="J1742" s="137"/>
      <c r="K1742" s="17">
        <f t="shared" si="139"/>
        <v>2.63</v>
      </c>
      <c r="L1742" s="155" t="s">
        <v>1794</v>
      </c>
    </row>
    <row r="1743" spans="1:12" s="295" customFormat="1" ht="12" x14ac:dyDescent="0.2">
      <c r="A1743" s="70" t="s">
        <v>1202</v>
      </c>
      <c r="B1743" s="39" t="s">
        <v>605</v>
      </c>
      <c r="C1743" s="17">
        <v>2.63</v>
      </c>
      <c r="D1743" s="15"/>
      <c r="E1743" s="17">
        <v>2.63</v>
      </c>
      <c r="F1743" s="381"/>
      <c r="G1743" s="17" t="s">
        <v>1912</v>
      </c>
      <c r="H1743" s="17"/>
      <c r="I1743" s="368">
        <f t="shared" si="138"/>
        <v>2.63</v>
      </c>
      <c r="J1743" s="381"/>
      <c r="K1743" s="17">
        <f t="shared" si="139"/>
        <v>2.63</v>
      </c>
      <c r="L1743" s="155" t="s">
        <v>1794</v>
      </c>
    </row>
    <row r="1744" spans="1:12" ht="12" x14ac:dyDescent="0.2">
      <c r="A1744" s="70" t="s">
        <v>1202</v>
      </c>
      <c r="B1744" s="39" t="s">
        <v>1629</v>
      </c>
      <c r="C1744" s="17">
        <v>3.05</v>
      </c>
      <c r="D1744" s="407"/>
      <c r="E1744" s="137"/>
      <c r="F1744" s="17">
        <v>3.05</v>
      </c>
      <c r="G1744" s="17" t="s">
        <v>1912</v>
      </c>
      <c r="H1744" s="17"/>
      <c r="I1744" s="368">
        <f t="shared" si="138"/>
        <v>3.05</v>
      </c>
      <c r="J1744" s="137"/>
      <c r="K1744" s="17">
        <f t="shared" si="139"/>
        <v>3.05</v>
      </c>
      <c r="L1744" s="155" t="s">
        <v>1794</v>
      </c>
    </row>
    <row r="1745" spans="1:12" ht="12" x14ac:dyDescent="0.2">
      <c r="A1745" s="521" t="s">
        <v>599</v>
      </c>
      <c r="B1745" s="522"/>
      <c r="C1745" s="93">
        <f>SUM(C1718:C1744)</f>
        <v>335.93999999999988</v>
      </c>
      <c r="D1745" s="93">
        <f>SUM(D1718:D1744)</f>
        <v>28.1</v>
      </c>
      <c r="E1745" s="93">
        <f>SUM(E1718:E1744)</f>
        <v>304.78999999999991</v>
      </c>
      <c r="F1745" s="93">
        <f>SUM(F1718:F1744)</f>
        <v>3.05</v>
      </c>
      <c r="G1745" s="93"/>
      <c r="H1745" s="372">
        <f>SUM(H1718:H1744)</f>
        <v>0</v>
      </c>
      <c r="I1745" s="372">
        <f>SUM(I1718:I1744)</f>
        <v>335.93999999999988</v>
      </c>
      <c r="J1745" s="372">
        <f>SUM(J1718:J1744)</f>
        <v>0</v>
      </c>
      <c r="K1745" s="93">
        <f>SUM(K1718:K1744)</f>
        <v>320.53999999999991</v>
      </c>
      <c r="L1745" s="160"/>
    </row>
    <row r="1746" spans="1:12" ht="12" x14ac:dyDescent="0.2">
      <c r="A1746" s="20" t="s">
        <v>607</v>
      </c>
      <c r="B1746" s="68" t="s">
        <v>608</v>
      </c>
      <c r="C1746" s="15">
        <v>125.13</v>
      </c>
      <c r="D1746" s="15"/>
      <c r="E1746" s="15">
        <v>125.13</v>
      </c>
      <c r="F1746" s="137"/>
      <c r="G1746" s="17" t="s">
        <v>1912</v>
      </c>
      <c r="H1746" s="15"/>
      <c r="I1746" s="366">
        <f>C1746</f>
        <v>125.13</v>
      </c>
      <c r="J1746" s="137"/>
      <c r="K1746" s="94"/>
      <c r="L1746" s="155" t="s">
        <v>1793</v>
      </c>
    </row>
    <row r="1747" spans="1:12" ht="12" x14ac:dyDescent="0.2">
      <c r="A1747" s="20" t="s">
        <v>607</v>
      </c>
      <c r="B1747" s="68" t="s">
        <v>1024</v>
      </c>
      <c r="C1747" s="15">
        <v>68.349999999999994</v>
      </c>
      <c r="D1747" s="15"/>
      <c r="E1747" s="15">
        <v>68.349999999999994</v>
      </c>
      <c r="G1747" s="17" t="s">
        <v>1912</v>
      </c>
      <c r="H1747" s="15"/>
      <c r="I1747" s="366">
        <f>C1747</f>
        <v>68.349999999999994</v>
      </c>
      <c r="J1747" s="137"/>
      <c r="K1747" s="94"/>
      <c r="L1747" s="155" t="s">
        <v>1793</v>
      </c>
    </row>
    <row r="1748" spans="1:12" ht="12" x14ac:dyDescent="0.2">
      <c r="A1748" s="71" t="s">
        <v>140</v>
      </c>
      <c r="B1748" s="95"/>
      <c r="C1748" s="73">
        <f>SUM(C1746:C1747)</f>
        <v>193.48</v>
      </c>
      <c r="D1748" s="73">
        <f>SUM(D1746:D1747)</f>
        <v>0</v>
      </c>
      <c r="E1748" s="73">
        <f>SUM(E1746:E1747)</f>
        <v>193.48</v>
      </c>
      <c r="F1748" s="73">
        <f>SUM(F1746:F1747)</f>
        <v>0</v>
      </c>
      <c r="G1748" s="73"/>
      <c r="H1748" s="365">
        <f>SUM(H1746:H1747)</f>
        <v>0</v>
      </c>
      <c r="I1748" s="365">
        <f>SUM(I1746:I1747)</f>
        <v>193.48</v>
      </c>
      <c r="J1748" s="73">
        <f>SUM(J1746:J1747)</f>
        <v>0</v>
      </c>
      <c r="K1748" s="73">
        <f>SUM(K1746:K1747)</f>
        <v>0</v>
      </c>
      <c r="L1748" s="157"/>
    </row>
    <row r="1749" spans="1:12" s="295" customFormat="1" ht="12" x14ac:dyDescent="0.2">
      <c r="A1749" s="158" t="s">
        <v>1620</v>
      </c>
      <c r="B1749" s="8" t="s">
        <v>1621</v>
      </c>
      <c r="C1749" s="8" t="s">
        <v>1622</v>
      </c>
      <c r="D1749" s="9" t="s">
        <v>655</v>
      </c>
      <c r="E1749" s="9" t="s">
        <v>1615</v>
      </c>
      <c r="F1749" s="9" t="s">
        <v>1374</v>
      </c>
      <c r="G1749" s="9"/>
      <c r="H1749" s="383" t="s">
        <v>1913</v>
      </c>
      <c r="I1749" s="139" t="s">
        <v>405</v>
      </c>
      <c r="J1749" s="361" t="s">
        <v>406</v>
      </c>
      <c r="K1749" s="67" t="s">
        <v>404</v>
      </c>
      <c r="L1749" s="154" t="s">
        <v>1818</v>
      </c>
    </row>
    <row r="1750" spans="1:12" s="295" customFormat="1" ht="12" x14ac:dyDescent="0.2">
      <c r="A1750" s="70" t="s">
        <v>1203</v>
      </c>
      <c r="B1750" s="39" t="s">
        <v>402</v>
      </c>
      <c r="C1750" s="168">
        <v>126.26</v>
      </c>
      <c r="D1750" s="168"/>
      <c r="E1750" s="395">
        <v>126.26</v>
      </c>
      <c r="F1750" s="381"/>
      <c r="G1750" s="17" t="s">
        <v>1912</v>
      </c>
      <c r="H1750" s="15"/>
      <c r="I1750" s="366">
        <f>C1750</f>
        <v>126.26</v>
      </c>
      <c r="J1750" s="381"/>
      <c r="K1750" s="168"/>
      <c r="L1750" s="155" t="s">
        <v>1809</v>
      </c>
    </row>
    <row r="1751" spans="1:12" s="295" customFormat="1" ht="12" x14ac:dyDescent="0.2">
      <c r="A1751" s="70" t="s">
        <v>1203</v>
      </c>
      <c r="B1751" s="39" t="s">
        <v>152</v>
      </c>
      <c r="C1751" s="17">
        <v>50.184673058334852</v>
      </c>
      <c r="D1751" s="17"/>
      <c r="E1751" s="17">
        <v>50.184673058334852</v>
      </c>
      <c r="F1751" s="381"/>
      <c r="G1751" s="17" t="s">
        <v>1912</v>
      </c>
      <c r="H1751" s="15"/>
      <c r="I1751" s="366">
        <f t="shared" ref="I1751:I1777" si="140">C1751</f>
        <v>50.184673058334852</v>
      </c>
      <c r="J1751" s="381"/>
      <c r="K1751" s="17">
        <f>C1751</f>
        <v>50.184673058334852</v>
      </c>
      <c r="L1751" s="155" t="s">
        <v>1793</v>
      </c>
    </row>
    <row r="1752" spans="1:12" ht="12" x14ac:dyDescent="0.2">
      <c r="A1752" s="70" t="s">
        <v>1203</v>
      </c>
      <c r="B1752" s="39" t="s">
        <v>1633</v>
      </c>
      <c r="C1752" s="17">
        <v>9.5924083701246108</v>
      </c>
      <c r="D1752" s="17"/>
      <c r="E1752" s="17">
        <v>9.5924083701246108</v>
      </c>
      <c r="F1752" s="137"/>
      <c r="G1752" s="17" t="s">
        <v>1912</v>
      </c>
      <c r="H1752" s="15"/>
      <c r="I1752" s="366">
        <f t="shared" si="140"/>
        <v>9.5924083701246108</v>
      </c>
      <c r="J1752" s="137"/>
      <c r="K1752" s="17">
        <f t="shared" ref="K1752:K1776" si="141">C1752</f>
        <v>9.5924083701246108</v>
      </c>
      <c r="L1752" s="155" t="s">
        <v>1794</v>
      </c>
    </row>
    <row r="1753" spans="1:12" ht="12" x14ac:dyDescent="0.2">
      <c r="A1753" s="70" t="s">
        <v>1203</v>
      </c>
      <c r="B1753" s="39" t="s">
        <v>1633</v>
      </c>
      <c r="C1753" s="17">
        <v>9.3584471903654745</v>
      </c>
      <c r="D1753" s="17"/>
      <c r="E1753" s="17">
        <v>9.3584471903654745</v>
      </c>
      <c r="F1753" s="137"/>
      <c r="G1753" s="17" t="s">
        <v>1912</v>
      </c>
      <c r="H1753" s="15"/>
      <c r="I1753" s="366">
        <f t="shared" si="140"/>
        <v>9.3584471903654745</v>
      </c>
      <c r="J1753" s="137"/>
      <c r="K1753" s="17">
        <f t="shared" si="141"/>
        <v>9.3584471903654745</v>
      </c>
      <c r="L1753" s="155" t="s">
        <v>1794</v>
      </c>
    </row>
    <row r="1754" spans="1:12" ht="12" x14ac:dyDescent="0.2">
      <c r="A1754" s="70" t="s">
        <v>1203</v>
      </c>
      <c r="B1754" s="39" t="s">
        <v>153</v>
      </c>
      <c r="C1754" s="17">
        <v>50.535614827973568</v>
      </c>
      <c r="D1754" s="17"/>
      <c r="E1754" s="17">
        <v>50.535614827973568</v>
      </c>
      <c r="F1754" s="137"/>
      <c r="G1754" s="17" t="s">
        <v>1912</v>
      </c>
      <c r="H1754" s="15"/>
      <c r="I1754" s="366">
        <f t="shared" si="140"/>
        <v>50.535614827973568</v>
      </c>
      <c r="J1754" s="137"/>
      <c r="K1754" s="17">
        <f t="shared" si="141"/>
        <v>50.535614827973568</v>
      </c>
      <c r="L1754" s="155" t="s">
        <v>1793</v>
      </c>
    </row>
    <row r="1755" spans="1:12" ht="12" x14ac:dyDescent="0.2">
      <c r="A1755" s="70" t="s">
        <v>1203</v>
      </c>
      <c r="B1755" s="39" t="s">
        <v>154</v>
      </c>
      <c r="C1755" s="17">
        <v>50.535614827973568</v>
      </c>
      <c r="D1755" s="17"/>
      <c r="E1755" s="17">
        <v>50.535614827973568</v>
      </c>
      <c r="F1755" s="137"/>
      <c r="G1755" s="17" t="s">
        <v>1912</v>
      </c>
      <c r="H1755" s="15"/>
      <c r="I1755" s="366">
        <f t="shared" si="140"/>
        <v>50.535614827973568</v>
      </c>
      <c r="J1755" s="137"/>
      <c r="K1755" s="17">
        <f t="shared" si="141"/>
        <v>50.535614827973568</v>
      </c>
      <c r="L1755" s="155" t="s">
        <v>1793</v>
      </c>
    </row>
    <row r="1756" spans="1:12" s="295" customFormat="1" ht="12" x14ac:dyDescent="0.2">
      <c r="A1756" s="70" t="s">
        <v>1203</v>
      </c>
      <c r="B1756" s="39" t="s">
        <v>1633</v>
      </c>
      <c r="C1756" s="17">
        <v>9.5924083701246108</v>
      </c>
      <c r="D1756" s="17"/>
      <c r="E1756" s="17">
        <v>9.5924083701246108</v>
      </c>
      <c r="F1756" s="381"/>
      <c r="G1756" s="17" t="s">
        <v>1912</v>
      </c>
      <c r="H1756" s="15"/>
      <c r="I1756" s="366">
        <f t="shared" si="140"/>
        <v>9.5924083701246108</v>
      </c>
      <c r="J1756" s="381"/>
      <c r="K1756" s="17">
        <f t="shared" si="141"/>
        <v>9.5924083701246108</v>
      </c>
      <c r="L1756" s="155" t="s">
        <v>1794</v>
      </c>
    </row>
    <row r="1757" spans="1:12" ht="12" x14ac:dyDescent="0.2">
      <c r="A1757" s="70" t="s">
        <v>1203</v>
      </c>
      <c r="B1757" s="39" t="s">
        <v>1633</v>
      </c>
      <c r="C1757" s="17">
        <v>9.3584471903654745</v>
      </c>
      <c r="D1757" s="17"/>
      <c r="E1757" s="17">
        <v>9.3584471903654745</v>
      </c>
      <c r="F1757" s="137"/>
      <c r="G1757" s="17" t="s">
        <v>1912</v>
      </c>
      <c r="H1757" s="15"/>
      <c r="I1757" s="366">
        <f t="shared" si="140"/>
        <v>9.3584471903654745</v>
      </c>
      <c r="J1757" s="137"/>
      <c r="K1757" s="17">
        <f t="shared" si="141"/>
        <v>9.3584471903654745</v>
      </c>
      <c r="L1757" s="155" t="s">
        <v>1794</v>
      </c>
    </row>
    <row r="1758" spans="1:12" ht="12" x14ac:dyDescent="0.2">
      <c r="A1758" s="70" t="s">
        <v>1203</v>
      </c>
      <c r="B1758" s="39" t="s">
        <v>160</v>
      </c>
      <c r="C1758" s="17">
        <v>50.535614827973568</v>
      </c>
      <c r="D1758" s="17"/>
      <c r="E1758" s="17">
        <v>50.535614827973568</v>
      </c>
      <c r="F1758" s="17"/>
      <c r="G1758" s="17" t="s">
        <v>1912</v>
      </c>
      <c r="H1758" s="15"/>
      <c r="I1758" s="366">
        <f t="shared" si="140"/>
        <v>50.535614827973568</v>
      </c>
      <c r="J1758" s="137"/>
      <c r="K1758" s="17">
        <f t="shared" si="141"/>
        <v>50.535614827973568</v>
      </c>
      <c r="L1758" s="155" t="s">
        <v>1793</v>
      </c>
    </row>
    <row r="1759" spans="1:12" ht="12" x14ac:dyDescent="0.2">
      <c r="A1759" s="70" t="s">
        <v>1203</v>
      </c>
      <c r="B1759" s="39" t="s">
        <v>1624</v>
      </c>
      <c r="C1759" s="17">
        <v>9.8263695498837489</v>
      </c>
      <c r="D1759" s="144"/>
      <c r="F1759" s="17">
        <v>9.8263695498837489</v>
      </c>
      <c r="G1759" s="17" t="s">
        <v>1912</v>
      </c>
      <c r="H1759" s="15"/>
      <c r="I1759" s="366">
        <f t="shared" si="140"/>
        <v>9.8263695498837489</v>
      </c>
      <c r="J1759" s="137"/>
      <c r="K1759" s="17">
        <f t="shared" si="141"/>
        <v>9.8263695498837489</v>
      </c>
      <c r="L1759" s="155" t="s">
        <v>1793</v>
      </c>
    </row>
    <row r="1760" spans="1:12" s="282" customFormat="1" ht="12" x14ac:dyDescent="0.2">
      <c r="A1760" s="70" t="s">
        <v>1203</v>
      </c>
      <c r="B1760" s="39" t="s">
        <v>1781</v>
      </c>
      <c r="C1760" s="17">
        <v>9.3584471903654745</v>
      </c>
      <c r="D1760" s="144"/>
      <c r="E1760" s="17">
        <v>9.3584471903654745</v>
      </c>
      <c r="F1760" s="144"/>
      <c r="G1760" s="17" t="s">
        <v>1912</v>
      </c>
      <c r="H1760" s="15"/>
      <c r="I1760" s="366">
        <f t="shared" si="140"/>
        <v>9.3584471903654745</v>
      </c>
      <c r="J1760" s="1"/>
      <c r="K1760" s="17"/>
      <c r="L1760" s="155" t="s">
        <v>1786</v>
      </c>
    </row>
    <row r="1761" spans="1:12" ht="12" x14ac:dyDescent="0.2">
      <c r="A1761" s="70" t="s">
        <v>1203</v>
      </c>
      <c r="B1761" s="68" t="s">
        <v>1777</v>
      </c>
      <c r="C1761" s="17">
        <v>20.16</v>
      </c>
      <c r="D1761" s="144"/>
      <c r="F1761" s="17">
        <v>20.16</v>
      </c>
      <c r="G1761" s="17" t="s">
        <v>1912</v>
      </c>
      <c r="H1761" s="15"/>
      <c r="I1761" s="366">
        <f t="shared" si="140"/>
        <v>20.16</v>
      </c>
      <c r="J1761" s="137"/>
      <c r="K1761" s="17"/>
      <c r="L1761" s="155" t="s">
        <v>1786</v>
      </c>
    </row>
    <row r="1762" spans="1:12" ht="12" x14ac:dyDescent="0.2">
      <c r="A1762" s="70" t="s">
        <v>1203</v>
      </c>
      <c r="B1762" s="39" t="s">
        <v>159</v>
      </c>
      <c r="C1762" s="17">
        <v>8.7735442409676327</v>
      </c>
      <c r="D1762" s="144"/>
      <c r="E1762" s="17">
        <v>8.7735442409676327</v>
      </c>
      <c r="F1762" s="144"/>
      <c r="G1762" s="17" t="s">
        <v>1912</v>
      </c>
      <c r="H1762" s="15"/>
      <c r="I1762" s="366">
        <f t="shared" si="140"/>
        <v>8.7735442409676327</v>
      </c>
      <c r="J1762" s="137"/>
      <c r="K1762" s="17"/>
      <c r="L1762" s="155" t="s">
        <v>1786</v>
      </c>
    </row>
    <row r="1763" spans="1:12" ht="12" x14ac:dyDescent="0.2">
      <c r="A1763" s="70" t="s">
        <v>1203</v>
      </c>
      <c r="B1763" s="39" t="s">
        <v>1381</v>
      </c>
      <c r="C1763" s="17">
        <v>23.045176206274981</v>
      </c>
      <c r="D1763" s="144"/>
      <c r="E1763" s="137"/>
      <c r="F1763" s="17">
        <v>23.045176206274981</v>
      </c>
      <c r="G1763" s="17" t="s">
        <v>1912</v>
      </c>
      <c r="H1763" s="15"/>
      <c r="I1763" s="366">
        <f t="shared" si="140"/>
        <v>23.045176206274981</v>
      </c>
      <c r="J1763" s="137"/>
      <c r="K1763" s="17"/>
      <c r="L1763" s="155" t="s">
        <v>1786</v>
      </c>
    </row>
    <row r="1764" spans="1:12" ht="12" x14ac:dyDescent="0.2">
      <c r="A1764" s="70" t="s">
        <v>1203</v>
      </c>
      <c r="B1764" s="39" t="s">
        <v>1263</v>
      </c>
      <c r="C1764" s="17">
        <v>12.049000757595548</v>
      </c>
      <c r="D1764" s="144"/>
      <c r="E1764" s="137"/>
      <c r="F1764" s="17">
        <v>12.049000757595548</v>
      </c>
      <c r="G1764" s="17" t="s">
        <v>1912</v>
      </c>
      <c r="H1764" s="15"/>
      <c r="I1764" s="366">
        <f t="shared" si="140"/>
        <v>12.049000757595548</v>
      </c>
      <c r="J1764" s="137"/>
      <c r="K1764" s="17"/>
      <c r="L1764" s="155" t="s">
        <v>1786</v>
      </c>
    </row>
    <row r="1765" spans="1:12" ht="12" x14ac:dyDescent="0.2">
      <c r="A1765" s="70" t="s">
        <v>1203</v>
      </c>
      <c r="B1765" s="39" t="s">
        <v>1382</v>
      </c>
      <c r="C1765" s="17">
        <v>12.049000757595548</v>
      </c>
      <c r="D1765" s="144"/>
      <c r="E1765" s="137"/>
      <c r="F1765" s="17">
        <v>12.049000757595548</v>
      </c>
      <c r="G1765" s="17" t="s">
        <v>1912</v>
      </c>
      <c r="H1765" s="15"/>
      <c r="I1765" s="366">
        <f t="shared" si="140"/>
        <v>12.049000757595548</v>
      </c>
      <c r="J1765" s="137"/>
      <c r="K1765" s="17"/>
      <c r="L1765" s="155" t="s">
        <v>1786</v>
      </c>
    </row>
    <row r="1766" spans="1:12" ht="12" x14ac:dyDescent="0.2">
      <c r="A1766" s="70" t="s">
        <v>1203</v>
      </c>
      <c r="B1766" s="39" t="s">
        <v>1634</v>
      </c>
      <c r="C1766" s="17">
        <v>12.049000757595548</v>
      </c>
      <c r="D1766" s="17">
        <f>(C1766)</f>
        <v>12.049000757595548</v>
      </c>
      <c r="E1766" s="17"/>
      <c r="F1766" s="144"/>
      <c r="G1766" s="17" t="s">
        <v>1912</v>
      </c>
      <c r="H1766" s="15"/>
      <c r="I1766" s="366">
        <f t="shared" si="140"/>
        <v>12.049000757595548</v>
      </c>
      <c r="J1766" s="137"/>
      <c r="K1766" s="17">
        <f t="shared" si="141"/>
        <v>12.049000757595548</v>
      </c>
      <c r="L1766" s="155" t="s">
        <v>1794</v>
      </c>
    </row>
    <row r="1767" spans="1:12" ht="12" x14ac:dyDescent="0.2">
      <c r="A1767" s="70" t="s">
        <v>1203</v>
      </c>
      <c r="B1767" s="39" t="s">
        <v>134</v>
      </c>
      <c r="C1767" s="17">
        <v>9.9433501397633162</v>
      </c>
      <c r="D1767" s="17"/>
      <c r="E1767" s="17">
        <v>9.9433501397633162</v>
      </c>
      <c r="F1767" s="17"/>
      <c r="G1767" s="17" t="s">
        <v>1912</v>
      </c>
      <c r="H1767" s="15"/>
      <c r="I1767" s="366">
        <f t="shared" si="140"/>
        <v>9.9433501397633162</v>
      </c>
      <c r="J1767" s="137"/>
      <c r="K1767" s="17">
        <f t="shared" si="141"/>
        <v>9.9433501397633162</v>
      </c>
      <c r="L1767" s="155" t="s">
        <v>1811</v>
      </c>
    </row>
    <row r="1768" spans="1:12" ht="12" x14ac:dyDescent="0.2">
      <c r="A1768" s="70" t="s">
        <v>1203</v>
      </c>
      <c r="B1768" s="39" t="s">
        <v>1629</v>
      </c>
      <c r="C1768" s="17">
        <v>2.5735729773505058</v>
      </c>
      <c r="D1768" s="407"/>
      <c r="E1768" s="137"/>
      <c r="F1768" s="17">
        <v>2.5735729773505058</v>
      </c>
      <c r="G1768" s="17" t="s">
        <v>1912</v>
      </c>
      <c r="H1768" s="15"/>
      <c r="I1768" s="366">
        <f t="shared" si="140"/>
        <v>2.5735729773505058</v>
      </c>
      <c r="J1768" s="137"/>
      <c r="K1768" s="17">
        <f t="shared" si="141"/>
        <v>2.5735729773505058</v>
      </c>
      <c r="L1768" s="155" t="s">
        <v>1794</v>
      </c>
    </row>
    <row r="1769" spans="1:12" ht="12" x14ac:dyDescent="0.2">
      <c r="A1769" s="70" t="s">
        <v>1203</v>
      </c>
      <c r="B1769" s="39" t="s">
        <v>158</v>
      </c>
      <c r="C1769" s="17">
        <v>8.4226024713289274</v>
      </c>
      <c r="D1769" s="144"/>
      <c r="E1769" s="17">
        <v>8.4226024713289274</v>
      </c>
      <c r="F1769" s="17"/>
      <c r="G1769" s="17" t="s">
        <v>1912</v>
      </c>
      <c r="H1769" s="15"/>
      <c r="I1769" s="366">
        <f t="shared" si="140"/>
        <v>8.4226024713289274</v>
      </c>
      <c r="J1769" s="137"/>
      <c r="K1769" s="17"/>
      <c r="L1769" s="155" t="s">
        <v>1811</v>
      </c>
    </row>
    <row r="1770" spans="1:12" ht="12" x14ac:dyDescent="0.2">
      <c r="A1770" s="70" t="s">
        <v>1203</v>
      </c>
      <c r="B1770" s="39" t="s">
        <v>331</v>
      </c>
      <c r="C1770" s="17">
        <v>11.464097808197707</v>
      </c>
      <c r="D1770" s="17"/>
      <c r="E1770" s="17">
        <v>11.464097808197707</v>
      </c>
      <c r="F1770" s="17"/>
      <c r="G1770" s="17" t="s">
        <v>1912</v>
      </c>
      <c r="H1770" s="15"/>
      <c r="I1770" s="366">
        <f t="shared" si="140"/>
        <v>11.464097808197707</v>
      </c>
      <c r="J1770" s="137"/>
      <c r="K1770" s="17">
        <f t="shared" si="141"/>
        <v>11.464097808197707</v>
      </c>
      <c r="L1770" s="155" t="s">
        <v>1811</v>
      </c>
    </row>
    <row r="1771" spans="1:12" ht="12" x14ac:dyDescent="0.2">
      <c r="A1771" s="70" t="s">
        <v>1203</v>
      </c>
      <c r="B1771" s="39" t="s">
        <v>1383</v>
      </c>
      <c r="C1771" s="17">
        <v>9.1244860106063381</v>
      </c>
      <c r="D1771" s="17"/>
      <c r="E1771" s="17">
        <v>9.1244860106063381</v>
      </c>
      <c r="F1771" s="144"/>
      <c r="G1771" s="17" t="s">
        <v>1912</v>
      </c>
      <c r="H1771" s="15"/>
      <c r="I1771" s="366">
        <f t="shared" si="140"/>
        <v>9.1244860106063381</v>
      </c>
      <c r="J1771" s="137"/>
      <c r="K1771" s="17">
        <f t="shared" si="141"/>
        <v>9.1244860106063381</v>
      </c>
      <c r="L1771" s="155" t="s">
        <v>1794</v>
      </c>
    </row>
    <row r="1772" spans="1:12" ht="12" x14ac:dyDescent="0.2">
      <c r="A1772" s="70" t="s">
        <v>1203</v>
      </c>
      <c r="B1772" s="39" t="s">
        <v>176</v>
      </c>
      <c r="C1772" s="17">
        <v>8.8905248308472</v>
      </c>
      <c r="D1772" s="17">
        <f>(C1772)</f>
        <v>8.8905248308472</v>
      </c>
      <c r="E1772" s="17"/>
      <c r="F1772" s="144"/>
      <c r="G1772" s="17" t="s">
        <v>1912</v>
      </c>
      <c r="H1772" s="15"/>
      <c r="I1772" s="366">
        <f t="shared" si="140"/>
        <v>8.8905248308472</v>
      </c>
      <c r="J1772" s="137"/>
      <c r="K1772" s="17">
        <f t="shared" si="141"/>
        <v>8.8905248308472</v>
      </c>
      <c r="L1772" s="155" t="s">
        <v>1788</v>
      </c>
    </row>
    <row r="1773" spans="1:12" ht="12" x14ac:dyDescent="0.2">
      <c r="A1773" s="70" t="s">
        <v>1203</v>
      </c>
      <c r="B1773" s="39" t="s">
        <v>1779</v>
      </c>
      <c r="C1773" s="17">
        <v>18.599913790851382</v>
      </c>
      <c r="D1773" s="17"/>
      <c r="E1773" s="17">
        <v>18.599913790851382</v>
      </c>
      <c r="F1773" s="144"/>
      <c r="G1773" s="17" t="s">
        <v>1912</v>
      </c>
      <c r="H1773" s="15"/>
      <c r="I1773" s="366">
        <f t="shared" si="140"/>
        <v>18.599913790851382</v>
      </c>
      <c r="J1773" s="137"/>
      <c r="K1773" s="17">
        <f t="shared" si="141"/>
        <v>18.599913790851382</v>
      </c>
      <c r="L1773" s="155" t="s">
        <v>1811</v>
      </c>
    </row>
    <row r="1774" spans="1:12" ht="12" x14ac:dyDescent="0.2">
      <c r="A1774" s="70" t="s">
        <v>1203</v>
      </c>
      <c r="B1774" s="39" t="s">
        <v>1383</v>
      </c>
      <c r="C1774" s="17">
        <v>7.7207189320515157</v>
      </c>
      <c r="D1774" s="17"/>
      <c r="E1774" s="17">
        <v>7.7207189320515157</v>
      </c>
      <c r="F1774" s="144"/>
      <c r="G1774" s="17" t="s">
        <v>1912</v>
      </c>
      <c r="H1774" s="15"/>
      <c r="I1774" s="366">
        <f t="shared" si="140"/>
        <v>7.7207189320515157</v>
      </c>
      <c r="J1774" s="137"/>
      <c r="K1774" s="17">
        <f t="shared" si="141"/>
        <v>7.7207189320515157</v>
      </c>
      <c r="L1774" s="155" t="s">
        <v>1794</v>
      </c>
    </row>
    <row r="1775" spans="1:12" ht="12" x14ac:dyDescent="0.2">
      <c r="A1775" s="70" t="s">
        <v>1203</v>
      </c>
      <c r="B1775" s="39" t="s">
        <v>1048</v>
      </c>
      <c r="C1775" s="17">
        <v>3.9773400559053265</v>
      </c>
      <c r="D1775" s="144"/>
      <c r="E1775" s="17">
        <v>3.9773400559053265</v>
      </c>
      <c r="F1775" s="17"/>
      <c r="G1775" s="17" t="s">
        <v>1912</v>
      </c>
      <c r="H1775" s="15"/>
      <c r="I1775" s="366">
        <f t="shared" si="140"/>
        <v>3.9773400559053265</v>
      </c>
      <c r="J1775" s="137"/>
      <c r="K1775" s="17"/>
      <c r="L1775" s="155" t="s">
        <v>1811</v>
      </c>
    </row>
    <row r="1776" spans="1:12" ht="12" x14ac:dyDescent="0.2">
      <c r="A1776" s="70" t="s">
        <v>1203</v>
      </c>
      <c r="B1776" s="39" t="s">
        <v>1780</v>
      </c>
      <c r="C1776" s="17">
        <v>18.705196321742992</v>
      </c>
      <c r="D1776" s="17"/>
      <c r="E1776" s="17">
        <v>18.705196321742992</v>
      </c>
      <c r="F1776" s="144"/>
      <c r="G1776" s="17" t="s">
        <v>1912</v>
      </c>
      <c r="H1776" s="15"/>
      <c r="I1776" s="366">
        <f t="shared" si="140"/>
        <v>18.705196321742992</v>
      </c>
      <c r="J1776" s="137"/>
      <c r="K1776" s="17">
        <f t="shared" si="141"/>
        <v>18.705196321742992</v>
      </c>
      <c r="L1776" s="155" t="s">
        <v>1811</v>
      </c>
    </row>
    <row r="1777" spans="1:12" ht="12" x14ac:dyDescent="0.2">
      <c r="A1777" s="70" t="s">
        <v>1203</v>
      </c>
      <c r="B1777" s="39" t="s">
        <v>136</v>
      </c>
      <c r="C1777" s="17">
        <v>2.3396117975913686</v>
      </c>
      <c r="D1777" s="17"/>
      <c r="E1777" s="17">
        <v>2.3396117975913686</v>
      </c>
      <c r="F1777" s="17"/>
      <c r="G1777" s="17" t="s">
        <v>1912</v>
      </c>
      <c r="H1777" s="15"/>
      <c r="I1777" s="366">
        <f t="shared" si="140"/>
        <v>2.3396117975913686</v>
      </c>
      <c r="J1777" s="137"/>
      <c r="K1777" s="17"/>
      <c r="L1777" s="155" t="s">
        <v>1811</v>
      </c>
    </row>
    <row r="1778" spans="1:12" ht="12" x14ac:dyDescent="0.2">
      <c r="A1778" s="71" t="s">
        <v>140</v>
      </c>
      <c r="B1778" s="72"/>
      <c r="C1778" s="96">
        <f>SUM(C1750:C1777)</f>
        <v>575.02518325975075</v>
      </c>
      <c r="D1778" s="96">
        <f>SUM(D1750:D1777)</f>
        <v>20.939525588442748</v>
      </c>
      <c r="E1778" s="96">
        <f>SUM(E1750:E1777)</f>
        <v>474.3825374226077</v>
      </c>
      <c r="F1778" s="96">
        <f>SUM(F1750:F1777)</f>
        <v>79.70312024870033</v>
      </c>
      <c r="G1778" s="96"/>
      <c r="H1778" s="373">
        <f t="shared" ref="H1778:I1778" si="142">SUM(H1750:H1777)</f>
        <v>0</v>
      </c>
      <c r="I1778" s="373">
        <f t="shared" si="142"/>
        <v>575.02518325975075</v>
      </c>
      <c r="J1778" s="73">
        <f>SUM(J1750:J1777)</f>
        <v>0</v>
      </c>
      <c r="K1778" s="96">
        <f>SUM(K1750:K1777)</f>
        <v>348.590459782126</v>
      </c>
      <c r="L1778" s="157"/>
    </row>
    <row r="1779" spans="1:12" ht="12" x14ac:dyDescent="0.2">
      <c r="A1779" s="158" t="s">
        <v>1620</v>
      </c>
      <c r="B1779" s="8" t="s">
        <v>1621</v>
      </c>
      <c r="C1779" s="8" t="s">
        <v>1622</v>
      </c>
      <c r="D1779" s="9" t="s">
        <v>655</v>
      </c>
      <c r="E1779" s="9" t="s">
        <v>1615</v>
      </c>
      <c r="F1779" s="9" t="s">
        <v>1374</v>
      </c>
      <c r="G1779" s="9"/>
      <c r="H1779" s="383" t="s">
        <v>1913</v>
      </c>
      <c r="I1779" s="139" t="s">
        <v>405</v>
      </c>
      <c r="J1779" s="361" t="s">
        <v>406</v>
      </c>
      <c r="K1779" s="67" t="s">
        <v>404</v>
      </c>
      <c r="L1779" s="154" t="s">
        <v>1818</v>
      </c>
    </row>
    <row r="1780" spans="1:12" ht="12" x14ac:dyDescent="0.2">
      <c r="A1780" s="70" t="s">
        <v>1201</v>
      </c>
      <c r="B1780" s="39" t="s">
        <v>402</v>
      </c>
      <c r="C1780" s="168">
        <v>106.98</v>
      </c>
      <c r="D1780" s="168"/>
      <c r="E1780" s="168">
        <f>C1780</f>
        <v>106.98</v>
      </c>
      <c r="F1780" s="168"/>
      <c r="G1780" s="17" t="s">
        <v>1912</v>
      </c>
      <c r="H1780" s="15"/>
      <c r="I1780" s="366">
        <f>C1780</f>
        <v>106.98</v>
      </c>
      <c r="J1780" s="137"/>
      <c r="K1780" s="168"/>
      <c r="L1780" s="155" t="s">
        <v>1809</v>
      </c>
    </row>
    <row r="1781" spans="1:12" ht="12" x14ac:dyDescent="0.2">
      <c r="A1781" s="70" t="s">
        <v>1201</v>
      </c>
      <c r="B1781" s="39" t="s">
        <v>1456</v>
      </c>
      <c r="C1781" s="319">
        <v>16.329999999999998</v>
      </c>
      <c r="D1781" s="319"/>
      <c r="E1781" s="319">
        <f>C1781</f>
        <v>16.329999999999998</v>
      </c>
      <c r="F1781" s="319"/>
      <c r="G1781" s="17" t="s">
        <v>1912</v>
      </c>
      <c r="H1781" s="15"/>
      <c r="I1781" s="366">
        <v>16.329999999999998</v>
      </c>
      <c r="J1781" s="137"/>
      <c r="K1781" s="319"/>
      <c r="L1781" s="155"/>
    </row>
    <row r="1782" spans="1:12" ht="12" x14ac:dyDescent="0.2">
      <c r="A1782" s="70" t="s">
        <v>1201</v>
      </c>
      <c r="B1782" s="68" t="s">
        <v>1324</v>
      </c>
      <c r="C1782" s="168">
        <v>20.9</v>
      </c>
      <c r="D1782" s="168"/>
      <c r="F1782" s="168">
        <f>C1782</f>
        <v>20.9</v>
      </c>
      <c r="G1782" s="17" t="s">
        <v>1912</v>
      </c>
      <c r="H1782" s="15"/>
      <c r="I1782" s="366">
        <f>C1782</f>
        <v>20.9</v>
      </c>
      <c r="J1782" s="137"/>
      <c r="K1782" s="168"/>
      <c r="L1782" s="155" t="s">
        <v>1786</v>
      </c>
    </row>
    <row r="1783" spans="1:12" ht="12" x14ac:dyDescent="0.2">
      <c r="A1783" s="70" t="s">
        <v>1201</v>
      </c>
      <c r="B1783" s="68" t="s">
        <v>1657</v>
      </c>
      <c r="C1783" s="17">
        <v>19.105009759271308</v>
      </c>
      <c r="D1783" s="144"/>
      <c r="E1783" s="144"/>
      <c r="F1783" s="17">
        <f>(C1783)</f>
        <v>19.105009759271308</v>
      </c>
      <c r="G1783" s="17" t="s">
        <v>1912</v>
      </c>
      <c r="H1783" s="15"/>
      <c r="I1783" s="366">
        <f t="shared" ref="I1783:I1834" si="143">C1783</f>
        <v>19.105009759271308</v>
      </c>
      <c r="J1783" s="137"/>
      <c r="K1783" s="144"/>
      <c r="L1783" s="155" t="s">
        <v>1786</v>
      </c>
    </row>
    <row r="1784" spans="1:12" ht="12" x14ac:dyDescent="0.2">
      <c r="A1784" s="70" t="s">
        <v>1201</v>
      </c>
      <c r="B1784" s="68" t="s">
        <v>1644</v>
      </c>
      <c r="C1784" s="17">
        <v>3.6740403383214053</v>
      </c>
      <c r="D1784" s="17"/>
      <c r="E1784" s="17">
        <f>C1784</f>
        <v>3.6740403383214053</v>
      </c>
      <c r="F1784" s="144"/>
      <c r="G1784" s="17" t="s">
        <v>1912</v>
      </c>
      <c r="H1784" s="15"/>
      <c r="I1784" s="366">
        <f t="shared" si="143"/>
        <v>3.6740403383214053</v>
      </c>
      <c r="J1784" s="137"/>
      <c r="K1784" s="17"/>
      <c r="L1784" s="155" t="s">
        <v>1786</v>
      </c>
    </row>
    <row r="1785" spans="1:12" ht="12" x14ac:dyDescent="0.2">
      <c r="A1785" s="70" t="s">
        <v>1201</v>
      </c>
      <c r="B1785" s="68" t="s">
        <v>1644</v>
      </c>
      <c r="C1785" s="17">
        <v>3.6740403383214053</v>
      </c>
      <c r="D1785" s="17"/>
      <c r="E1785" s="17">
        <f>C1785</f>
        <v>3.6740403383214053</v>
      </c>
      <c r="F1785" s="144"/>
      <c r="G1785" s="17" t="s">
        <v>1912</v>
      </c>
      <c r="H1785" s="15"/>
      <c r="I1785" s="366">
        <f t="shared" si="143"/>
        <v>3.6740403383214053</v>
      </c>
      <c r="J1785" s="137"/>
      <c r="K1785" s="17"/>
      <c r="L1785" s="155" t="s">
        <v>1794</v>
      </c>
    </row>
    <row r="1786" spans="1:12" ht="12" x14ac:dyDescent="0.2">
      <c r="A1786" s="70" t="s">
        <v>1201</v>
      </c>
      <c r="B1786" s="68" t="s">
        <v>1624</v>
      </c>
      <c r="C1786" s="17">
        <v>7.51</v>
      </c>
      <c r="D1786" s="17"/>
      <c r="E1786" s="17">
        <f>(C1786)</f>
        <v>7.51</v>
      </c>
      <c r="F1786" s="144"/>
      <c r="G1786" s="17" t="s">
        <v>1912</v>
      </c>
      <c r="H1786" s="15"/>
      <c r="I1786" s="366">
        <f t="shared" ref="I1786" si="144">C1786</f>
        <v>7.51</v>
      </c>
      <c r="J1786" s="137"/>
      <c r="K1786" s="17"/>
      <c r="L1786" s="155" t="s">
        <v>1809</v>
      </c>
    </row>
    <row r="1787" spans="1:12" ht="12" x14ac:dyDescent="0.2">
      <c r="A1787" s="70" t="s">
        <v>1201</v>
      </c>
      <c r="B1787" s="68" t="s">
        <v>1782</v>
      </c>
      <c r="C1787" s="17">
        <v>15.96</v>
      </c>
      <c r="D1787" s="17"/>
      <c r="E1787" s="17">
        <f>(C1787)</f>
        <v>15.96</v>
      </c>
      <c r="F1787" s="144"/>
      <c r="G1787" s="17" t="s">
        <v>1912</v>
      </c>
      <c r="H1787" s="15"/>
      <c r="I1787" s="366">
        <f t="shared" si="143"/>
        <v>15.96</v>
      </c>
      <c r="J1787" s="137"/>
      <c r="K1787" s="17"/>
      <c r="L1787" s="155" t="s">
        <v>1786</v>
      </c>
    </row>
    <row r="1788" spans="1:12" ht="12" x14ac:dyDescent="0.2">
      <c r="A1788" s="70" t="s">
        <v>1201</v>
      </c>
      <c r="B1788" s="68" t="s">
        <v>1633</v>
      </c>
      <c r="C1788" s="17">
        <v>6.8582086315332891</v>
      </c>
      <c r="D1788" s="17"/>
      <c r="E1788" s="17">
        <f t="shared" ref="E1788:E1816" si="145">(C1788)</f>
        <v>6.8582086315332891</v>
      </c>
      <c r="F1788" s="144"/>
      <c r="G1788" s="17" t="s">
        <v>1912</v>
      </c>
      <c r="H1788" s="15"/>
      <c r="I1788" s="366">
        <f t="shared" si="143"/>
        <v>6.8582086315332891</v>
      </c>
      <c r="J1788" s="137"/>
      <c r="K1788" s="17"/>
      <c r="L1788" s="155" t="s">
        <v>1794</v>
      </c>
    </row>
    <row r="1789" spans="1:12" ht="12" x14ac:dyDescent="0.2">
      <c r="A1789" s="70" t="s">
        <v>1201</v>
      </c>
      <c r="B1789" s="68" t="s">
        <v>1783</v>
      </c>
      <c r="C1789" s="17">
        <v>15.42</v>
      </c>
      <c r="D1789" s="17"/>
      <c r="E1789" s="17">
        <f t="shared" si="145"/>
        <v>15.42</v>
      </c>
      <c r="F1789" s="144"/>
      <c r="G1789" s="17" t="s">
        <v>1912</v>
      </c>
      <c r="H1789" s="15"/>
      <c r="I1789" s="366">
        <f t="shared" si="143"/>
        <v>15.42</v>
      </c>
      <c r="J1789" s="137"/>
      <c r="K1789" s="17"/>
      <c r="L1789" s="155" t="s">
        <v>1786</v>
      </c>
    </row>
    <row r="1790" spans="1:12" ht="12" x14ac:dyDescent="0.2">
      <c r="A1790" s="70" t="s">
        <v>1201</v>
      </c>
      <c r="B1790" s="68" t="s">
        <v>1633</v>
      </c>
      <c r="C1790" s="17">
        <v>6.8582086315332891</v>
      </c>
      <c r="D1790" s="17"/>
      <c r="E1790" s="17">
        <f t="shared" si="145"/>
        <v>6.8582086315332891</v>
      </c>
      <c r="F1790" s="144"/>
      <c r="G1790" s="17" t="s">
        <v>1912</v>
      </c>
      <c r="H1790" s="15"/>
      <c r="I1790" s="366">
        <f t="shared" si="143"/>
        <v>6.8582086315332891</v>
      </c>
      <c r="J1790" s="137"/>
      <c r="K1790" s="17"/>
      <c r="L1790" s="155" t="s">
        <v>1794</v>
      </c>
    </row>
    <row r="1791" spans="1:12" ht="12" x14ac:dyDescent="0.2">
      <c r="A1791" s="70" t="s">
        <v>1201</v>
      </c>
      <c r="B1791" s="68" t="s">
        <v>1784</v>
      </c>
      <c r="C1791" s="17">
        <v>16.03</v>
      </c>
      <c r="D1791" s="17"/>
      <c r="E1791" s="17">
        <f t="shared" si="145"/>
        <v>16.03</v>
      </c>
      <c r="F1791" s="144"/>
      <c r="G1791" s="17" t="s">
        <v>1912</v>
      </c>
      <c r="H1791" s="15"/>
      <c r="I1791" s="366">
        <f t="shared" si="143"/>
        <v>16.03</v>
      </c>
      <c r="J1791" s="137"/>
      <c r="K1791" s="17"/>
      <c r="L1791" s="155" t="s">
        <v>1786</v>
      </c>
    </row>
    <row r="1792" spans="1:12" ht="12" x14ac:dyDescent="0.2">
      <c r="A1792" s="70" t="s">
        <v>1201</v>
      </c>
      <c r="B1792" s="68" t="s">
        <v>1633</v>
      </c>
      <c r="C1792" s="17">
        <v>6.8582086315332891</v>
      </c>
      <c r="D1792" s="17"/>
      <c r="E1792" s="17">
        <f t="shared" si="145"/>
        <v>6.8582086315332891</v>
      </c>
      <c r="F1792" s="144"/>
      <c r="G1792" s="17" t="s">
        <v>1912</v>
      </c>
      <c r="H1792" s="15"/>
      <c r="I1792" s="366">
        <f t="shared" si="143"/>
        <v>6.8582086315332891</v>
      </c>
      <c r="J1792" s="137"/>
      <c r="K1792" s="17"/>
      <c r="L1792" s="155" t="s">
        <v>1794</v>
      </c>
    </row>
    <row r="1793" spans="1:12" s="282" customFormat="1" ht="12" x14ac:dyDescent="0.2">
      <c r="A1793" s="70" t="s">
        <v>1201</v>
      </c>
      <c r="B1793" s="68" t="s">
        <v>1785</v>
      </c>
      <c r="C1793" s="17">
        <v>15.42</v>
      </c>
      <c r="D1793" s="17"/>
      <c r="E1793" s="17">
        <f t="shared" si="145"/>
        <v>15.42</v>
      </c>
      <c r="F1793" s="144"/>
      <c r="G1793" s="17" t="s">
        <v>1912</v>
      </c>
      <c r="H1793" s="15"/>
      <c r="I1793" s="366">
        <f t="shared" si="143"/>
        <v>15.42</v>
      </c>
      <c r="J1793" s="1"/>
      <c r="K1793" s="17"/>
      <c r="L1793" s="155" t="s">
        <v>1786</v>
      </c>
    </row>
    <row r="1794" spans="1:12" ht="12" x14ac:dyDescent="0.2">
      <c r="A1794" s="70" t="s">
        <v>1201</v>
      </c>
      <c r="B1794" s="68" t="s">
        <v>1633</v>
      </c>
      <c r="C1794" s="17">
        <v>6.8582086315332891</v>
      </c>
      <c r="D1794" s="17"/>
      <c r="E1794" s="17">
        <f t="shared" si="145"/>
        <v>6.8582086315332891</v>
      </c>
      <c r="F1794" s="144"/>
      <c r="G1794" s="17" t="s">
        <v>1912</v>
      </c>
      <c r="H1794" s="15"/>
      <c r="I1794" s="366">
        <f t="shared" si="143"/>
        <v>6.8582086315332891</v>
      </c>
      <c r="J1794" s="137"/>
      <c r="K1794" s="17"/>
      <c r="L1794" s="155" t="s">
        <v>1794</v>
      </c>
    </row>
    <row r="1795" spans="1:12" ht="12" x14ac:dyDescent="0.2">
      <c r="A1795" s="70" t="s">
        <v>1201</v>
      </c>
      <c r="B1795" s="68" t="s">
        <v>1630</v>
      </c>
      <c r="C1795" s="17">
        <v>15.42</v>
      </c>
      <c r="D1795" s="17"/>
      <c r="E1795" s="17">
        <f t="shared" si="145"/>
        <v>15.42</v>
      </c>
      <c r="F1795" s="144"/>
      <c r="G1795" s="17" t="s">
        <v>1912</v>
      </c>
      <c r="H1795" s="15"/>
      <c r="I1795" s="366">
        <f t="shared" si="143"/>
        <v>15.42</v>
      </c>
      <c r="J1795" s="137"/>
      <c r="K1795" s="17"/>
      <c r="L1795" s="155" t="s">
        <v>1786</v>
      </c>
    </row>
    <row r="1796" spans="1:12" ht="12" x14ac:dyDescent="0.2">
      <c r="A1796" s="70" t="s">
        <v>1201</v>
      </c>
      <c r="B1796" s="68" t="s">
        <v>1633</v>
      </c>
      <c r="C1796" s="17">
        <v>6.8582086315332891</v>
      </c>
      <c r="D1796" s="17"/>
      <c r="E1796" s="17">
        <f t="shared" si="145"/>
        <v>6.8582086315332891</v>
      </c>
      <c r="F1796" s="144"/>
      <c r="G1796" s="17" t="s">
        <v>1912</v>
      </c>
      <c r="H1796" s="15"/>
      <c r="I1796" s="366">
        <f t="shared" si="143"/>
        <v>6.8582086315332891</v>
      </c>
      <c r="J1796" s="137"/>
      <c r="K1796" s="17"/>
      <c r="L1796" s="155" t="s">
        <v>1794</v>
      </c>
    </row>
    <row r="1797" spans="1:12" ht="12" x14ac:dyDescent="0.2">
      <c r="A1797" s="70" t="s">
        <v>1201</v>
      </c>
      <c r="B1797" s="68" t="s">
        <v>1630</v>
      </c>
      <c r="C1797" s="17">
        <v>15.42</v>
      </c>
      <c r="D1797" s="17"/>
      <c r="E1797" s="17">
        <f t="shared" si="145"/>
        <v>15.42</v>
      </c>
      <c r="F1797" s="144"/>
      <c r="G1797" s="17" t="s">
        <v>1912</v>
      </c>
      <c r="H1797" s="15"/>
      <c r="I1797" s="366">
        <f t="shared" si="143"/>
        <v>15.42</v>
      </c>
      <c r="J1797" s="137"/>
      <c r="K1797" s="17"/>
      <c r="L1797" s="155" t="s">
        <v>1786</v>
      </c>
    </row>
    <row r="1798" spans="1:12" ht="12" x14ac:dyDescent="0.2">
      <c r="A1798" s="70" t="s">
        <v>1201</v>
      </c>
      <c r="B1798" s="148" t="s">
        <v>1633</v>
      </c>
      <c r="C1798" s="17">
        <v>6.8582086315332891</v>
      </c>
      <c r="D1798" s="17"/>
      <c r="E1798" s="17">
        <f t="shared" si="145"/>
        <v>6.8582086315332891</v>
      </c>
      <c r="F1798" s="144"/>
      <c r="G1798" s="17" t="s">
        <v>1912</v>
      </c>
      <c r="H1798" s="15"/>
      <c r="I1798" s="366">
        <f t="shared" si="143"/>
        <v>6.8582086315332891</v>
      </c>
      <c r="J1798" s="137"/>
      <c r="K1798" s="17"/>
      <c r="L1798" s="155" t="s">
        <v>1794</v>
      </c>
    </row>
    <row r="1799" spans="1:12" ht="12" x14ac:dyDescent="0.2">
      <c r="A1799" s="70" t="s">
        <v>1201</v>
      </c>
      <c r="B1799" s="39" t="s">
        <v>240</v>
      </c>
      <c r="C1799" s="17">
        <v>14.573693342008241</v>
      </c>
      <c r="D1799" s="17"/>
      <c r="E1799" s="17">
        <f t="shared" si="145"/>
        <v>14.573693342008241</v>
      </c>
      <c r="F1799" s="144"/>
      <c r="G1799" s="17" t="s">
        <v>1912</v>
      </c>
      <c r="H1799" s="15"/>
      <c r="I1799" s="366">
        <f t="shared" si="143"/>
        <v>14.573693342008241</v>
      </c>
      <c r="J1799" s="137"/>
      <c r="K1799" s="17"/>
      <c r="L1799" s="155" t="s">
        <v>1786</v>
      </c>
    </row>
    <row r="1800" spans="1:12" ht="12" x14ac:dyDescent="0.2">
      <c r="A1800" s="70" t="s">
        <v>1201</v>
      </c>
      <c r="B1800" s="39" t="s">
        <v>1633</v>
      </c>
      <c r="C1800" s="17">
        <v>6.8582086315332891</v>
      </c>
      <c r="D1800" s="17"/>
      <c r="E1800" s="17">
        <f t="shared" si="145"/>
        <v>6.8582086315332891</v>
      </c>
      <c r="F1800" s="144"/>
      <c r="G1800" s="17" t="s">
        <v>1912</v>
      </c>
      <c r="H1800" s="15"/>
      <c r="I1800" s="366">
        <f t="shared" si="143"/>
        <v>6.8582086315332891</v>
      </c>
      <c r="J1800" s="137"/>
      <c r="K1800" s="17"/>
      <c r="L1800" s="155" t="s">
        <v>1794</v>
      </c>
    </row>
    <row r="1801" spans="1:12" ht="12" x14ac:dyDescent="0.2">
      <c r="A1801" s="70" t="s">
        <v>1201</v>
      </c>
      <c r="B1801" s="39" t="s">
        <v>241</v>
      </c>
      <c r="C1801" s="17">
        <v>14.573693342008241</v>
      </c>
      <c r="D1801" s="17"/>
      <c r="E1801" s="17">
        <f t="shared" si="145"/>
        <v>14.573693342008241</v>
      </c>
      <c r="F1801" s="144"/>
      <c r="G1801" s="17" t="s">
        <v>1912</v>
      </c>
      <c r="H1801" s="15"/>
      <c r="I1801" s="366">
        <f t="shared" si="143"/>
        <v>14.573693342008241</v>
      </c>
      <c r="J1801" s="137"/>
      <c r="K1801" s="17"/>
      <c r="L1801" s="155" t="s">
        <v>1786</v>
      </c>
    </row>
    <row r="1802" spans="1:12" ht="12" x14ac:dyDescent="0.2">
      <c r="A1802" s="70" t="s">
        <v>1201</v>
      </c>
      <c r="B1802" s="39" t="s">
        <v>1633</v>
      </c>
      <c r="C1802" s="17">
        <v>6.8582086315332891</v>
      </c>
      <c r="D1802" s="17"/>
      <c r="E1802" s="17">
        <f t="shared" si="145"/>
        <v>6.8582086315332891</v>
      </c>
      <c r="F1802" s="144"/>
      <c r="G1802" s="17" t="s">
        <v>1912</v>
      </c>
      <c r="H1802" s="15"/>
      <c r="I1802" s="366">
        <f t="shared" si="143"/>
        <v>6.8582086315332891</v>
      </c>
      <c r="J1802" s="137"/>
      <c r="K1802" s="17"/>
      <c r="L1802" s="155" t="s">
        <v>1794</v>
      </c>
    </row>
    <row r="1803" spans="1:12" ht="12" x14ac:dyDescent="0.2">
      <c r="A1803" s="70" t="s">
        <v>1201</v>
      </c>
      <c r="B1803" s="39" t="s">
        <v>242</v>
      </c>
      <c r="C1803" s="17">
        <v>14.573693342008241</v>
      </c>
      <c r="D1803" s="17"/>
      <c r="E1803" s="17">
        <f t="shared" si="145"/>
        <v>14.573693342008241</v>
      </c>
      <c r="F1803" s="144"/>
      <c r="G1803" s="17" t="s">
        <v>1912</v>
      </c>
      <c r="H1803" s="15"/>
      <c r="I1803" s="366">
        <f t="shared" si="143"/>
        <v>14.573693342008241</v>
      </c>
      <c r="J1803" s="137"/>
      <c r="K1803" s="17"/>
      <c r="L1803" s="155" t="s">
        <v>1786</v>
      </c>
    </row>
    <row r="1804" spans="1:12" ht="12" x14ac:dyDescent="0.2">
      <c r="A1804" s="70" t="s">
        <v>1201</v>
      </c>
      <c r="B1804" s="39" t="s">
        <v>1633</v>
      </c>
      <c r="C1804" s="17">
        <v>6.8582086315332891</v>
      </c>
      <c r="D1804" s="17"/>
      <c r="E1804" s="17">
        <f t="shared" si="145"/>
        <v>6.8582086315332891</v>
      </c>
      <c r="F1804" s="144"/>
      <c r="G1804" s="17" t="s">
        <v>1912</v>
      </c>
      <c r="H1804" s="15"/>
      <c r="I1804" s="366">
        <f t="shared" si="143"/>
        <v>6.8582086315332891</v>
      </c>
      <c r="J1804" s="137"/>
      <c r="K1804" s="17"/>
      <c r="L1804" s="155" t="s">
        <v>1794</v>
      </c>
    </row>
    <row r="1805" spans="1:12" ht="12" x14ac:dyDescent="0.2">
      <c r="A1805" s="70" t="s">
        <v>1201</v>
      </c>
      <c r="B1805" s="39" t="s">
        <v>243</v>
      </c>
      <c r="C1805" s="17">
        <v>14.818629364563002</v>
      </c>
      <c r="D1805" s="17"/>
      <c r="E1805" s="17">
        <f t="shared" si="145"/>
        <v>14.818629364563002</v>
      </c>
      <c r="F1805" s="144"/>
      <c r="G1805" s="17" t="s">
        <v>1912</v>
      </c>
      <c r="H1805" s="15"/>
      <c r="I1805" s="366">
        <f t="shared" si="143"/>
        <v>14.818629364563002</v>
      </c>
      <c r="J1805" s="137"/>
      <c r="K1805" s="17"/>
      <c r="L1805" s="155" t="s">
        <v>1786</v>
      </c>
    </row>
    <row r="1806" spans="1:12" ht="12" x14ac:dyDescent="0.2">
      <c r="A1806" s="70" t="s">
        <v>1201</v>
      </c>
      <c r="B1806" s="39" t="s">
        <v>1633</v>
      </c>
      <c r="C1806" s="17">
        <v>6.8582086315332891</v>
      </c>
      <c r="D1806" s="17"/>
      <c r="E1806" s="17">
        <f t="shared" si="145"/>
        <v>6.8582086315332891</v>
      </c>
      <c r="F1806" s="144"/>
      <c r="G1806" s="17" t="s">
        <v>1912</v>
      </c>
      <c r="H1806" s="15"/>
      <c r="I1806" s="366">
        <f t="shared" si="143"/>
        <v>6.8582086315332891</v>
      </c>
      <c r="J1806" s="137"/>
      <c r="K1806" s="17"/>
      <c r="L1806" s="155" t="s">
        <v>1794</v>
      </c>
    </row>
    <row r="1807" spans="1:12" ht="12" x14ac:dyDescent="0.2">
      <c r="A1807" s="70" t="s">
        <v>1201</v>
      </c>
      <c r="B1807" s="39" t="s">
        <v>244</v>
      </c>
      <c r="C1807" s="17">
        <v>14.696161353285621</v>
      </c>
      <c r="D1807" s="17"/>
      <c r="E1807" s="17">
        <f t="shared" si="145"/>
        <v>14.696161353285621</v>
      </c>
      <c r="F1807" s="144"/>
      <c r="G1807" s="17" t="s">
        <v>1912</v>
      </c>
      <c r="H1807" s="15"/>
      <c r="I1807" s="366">
        <f t="shared" si="143"/>
        <v>14.696161353285621</v>
      </c>
      <c r="J1807" s="137"/>
      <c r="K1807" s="17"/>
      <c r="L1807" s="155" t="s">
        <v>1786</v>
      </c>
    </row>
    <row r="1808" spans="1:12" ht="12" x14ac:dyDescent="0.2">
      <c r="A1808" s="70" t="s">
        <v>1201</v>
      </c>
      <c r="B1808" s="39" t="s">
        <v>1633</v>
      </c>
      <c r="C1808" s="17">
        <v>6.7357406202559096</v>
      </c>
      <c r="D1808" s="17"/>
      <c r="E1808" s="17">
        <f t="shared" si="145"/>
        <v>6.7357406202559096</v>
      </c>
      <c r="F1808" s="144"/>
      <c r="G1808" s="17" t="s">
        <v>1912</v>
      </c>
      <c r="H1808" s="15"/>
      <c r="I1808" s="366">
        <f t="shared" si="143"/>
        <v>6.7357406202559096</v>
      </c>
      <c r="J1808" s="137"/>
      <c r="K1808" s="17"/>
      <c r="L1808" s="155" t="s">
        <v>1794</v>
      </c>
    </row>
    <row r="1809" spans="1:12" ht="12" x14ac:dyDescent="0.2">
      <c r="A1809" s="70" t="s">
        <v>1201</v>
      </c>
      <c r="B1809" s="39" t="s">
        <v>245</v>
      </c>
      <c r="C1809" s="17">
        <v>18.615137714161786</v>
      </c>
      <c r="D1809" s="17"/>
      <c r="E1809" s="17">
        <f t="shared" si="145"/>
        <v>18.615137714161786</v>
      </c>
      <c r="F1809" s="144"/>
      <c r="G1809" s="17" t="s">
        <v>1912</v>
      </c>
      <c r="H1809" s="15"/>
      <c r="I1809" s="366">
        <f t="shared" si="143"/>
        <v>18.615137714161786</v>
      </c>
      <c r="J1809" s="137"/>
      <c r="K1809" s="17"/>
      <c r="L1809" s="155" t="s">
        <v>1786</v>
      </c>
    </row>
    <row r="1810" spans="1:12" ht="12" x14ac:dyDescent="0.2">
      <c r="A1810" s="70" t="s">
        <v>1201</v>
      </c>
      <c r="B1810" s="39" t="s">
        <v>1633</v>
      </c>
      <c r="C1810" s="17">
        <v>6.8582086315332891</v>
      </c>
      <c r="D1810" s="17"/>
      <c r="E1810" s="17">
        <f t="shared" si="145"/>
        <v>6.8582086315332891</v>
      </c>
      <c r="F1810" s="144"/>
      <c r="G1810" s="17" t="s">
        <v>1912</v>
      </c>
      <c r="H1810" s="15"/>
      <c r="I1810" s="366">
        <f t="shared" si="143"/>
        <v>6.8582086315332891</v>
      </c>
      <c r="J1810" s="137"/>
      <c r="K1810" s="17"/>
      <c r="L1810" s="155" t="s">
        <v>1794</v>
      </c>
    </row>
    <row r="1811" spans="1:12" ht="12" x14ac:dyDescent="0.2">
      <c r="A1811" s="70" t="s">
        <v>1201</v>
      </c>
      <c r="B1811" s="39" t="s">
        <v>246</v>
      </c>
      <c r="C1811" s="17">
        <v>18.860073736716547</v>
      </c>
      <c r="D1811" s="17"/>
      <c r="E1811" s="17">
        <f t="shared" si="145"/>
        <v>18.860073736716547</v>
      </c>
      <c r="F1811" s="144"/>
      <c r="G1811" s="17" t="s">
        <v>1912</v>
      </c>
      <c r="H1811" s="15"/>
      <c r="I1811" s="366">
        <f t="shared" si="143"/>
        <v>18.860073736716547</v>
      </c>
      <c r="J1811" s="137"/>
      <c r="K1811" s="17"/>
      <c r="L1811" s="155" t="s">
        <v>1786</v>
      </c>
    </row>
    <row r="1812" spans="1:12" ht="12" x14ac:dyDescent="0.2">
      <c r="A1812" s="70" t="s">
        <v>1201</v>
      </c>
      <c r="B1812" s="39" t="s">
        <v>1633</v>
      </c>
      <c r="C1812" s="17">
        <v>6.8582086315332891</v>
      </c>
      <c r="D1812" s="17"/>
      <c r="E1812" s="17">
        <f t="shared" si="145"/>
        <v>6.8582086315332891</v>
      </c>
      <c r="F1812" s="144"/>
      <c r="G1812" s="17" t="s">
        <v>1912</v>
      </c>
      <c r="H1812" s="15"/>
      <c r="I1812" s="366">
        <f t="shared" si="143"/>
        <v>6.8582086315332891</v>
      </c>
      <c r="J1812" s="137"/>
      <c r="K1812" s="17"/>
      <c r="L1812" s="155" t="s">
        <v>1794</v>
      </c>
    </row>
    <row r="1813" spans="1:12" ht="12" x14ac:dyDescent="0.2">
      <c r="A1813" s="70" t="s">
        <v>1201</v>
      </c>
      <c r="B1813" s="39" t="s">
        <v>247</v>
      </c>
      <c r="C1813" s="17">
        <v>18.737605725439167</v>
      </c>
      <c r="D1813" s="17"/>
      <c r="E1813" s="17">
        <f t="shared" si="145"/>
        <v>18.737605725439167</v>
      </c>
      <c r="F1813" s="144"/>
      <c r="G1813" s="17" t="s">
        <v>1912</v>
      </c>
      <c r="H1813" s="15"/>
      <c r="I1813" s="366">
        <f t="shared" si="143"/>
        <v>18.737605725439167</v>
      </c>
      <c r="J1813" s="137"/>
      <c r="K1813" s="17"/>
      <c r="L1813" s="155" t="s">
        <v>1786</v>
      </c>
    </row>
    <row r="1814" spans="1:12" ht="12" x14ac:dyDescent="0.2">
      <c r="A1814" s="70" t="s">
        <v>1201</v>
      </c>
      <c r="B1814" s="39" t="s">
        <v>1633</v>
      </c>
      <c r="C1814" s="17">
        <v>6.8582086315332891</v>
      </c>
      <c r="D1814" s="17"/>
      <c r="E1814" s="17">
        <f t="shared" si="145"/>
        <v>6.8582086315332891</v>
      </c>
      <c r="F1814" s="144"/>
      <c r="G1814" s="17" t="s">
        <v>1912</v>
      </c>
      <c r="H1814" s="15"/>
      <c r="I1814" s="366">
        <f t="shared" si="143"/>
        <v>6.8582086315332891</v>
      </c>
      <c r="J1814" s="137"/>
      <c r="K1814" s="17"/>
      <c r="L1814" s="155" t="s">
        <v>1794</v>
      </c>
    </row>
    <row r="1815" spans="1:12" ht="12" x14ac:dyDescent="0.2">
      <c r="A1815" s="70" t="s">
        <v>1201</v>
      </c>
      <c r="B1815" s="39" t="s">
        <v>248</v>
      </c>
      <c r="C1815" s="17">
        <v>18.737605725439167</v>
      </c>
      <c r="D1815" s="17"/>
      <c r="E1815" s="17">
        <f t="shared" si="145"/>
        <v>18.737605725439167</v>
      </c>
      <c r="F1815" s="144"/>
      <c r="G1815" s="17" t="s">
        <v>1912</v>
      </c>
      <c r="H1815" s="15"/>
      <c r="I1815" s="366">
        <f t="shared" si="143"/>
        <v>18.737605725439167</v>
      </c>
      <c r="J1815" s="137"/>
      <c r="K1815" s="17"/>
      <c r="L1815" s="155" t="s">
        <v>1786</v>
      </c>
    </row>
    <row r="1816" spans="1:12" ht="12" x14ac:dyDescent="0.2">
      <c r="A1816" s="70" t="s">
        <v>1201</v>
      </c>
      <c r="B1816" s="39" t="s">
        <v>1633</v>
      </c>
      <c r="C1816" s="17">
        <v>6.8582086315332891</v>
      </c>
      <c r="D1816" s="17"/>
      <c r="E1816" s="17">
        <f t="shared" si="145"/>
        <v>6.8582086315332891</v>
      </c>
      <c r="F1816" s="144"/>
      <c r="G1816" s="17" t="s">
        <v>1912</v>
      </c>
      <c r="H1816" s="15"/>
      <c r="I1816" s="366">
        <f t="shared" si="143"/>
        <v>6.8582086315332891</v>
      </c>
      <c r="J1816" s="137"/>
      <c r="K1816" s="17"/>
      <c r="L1816" s="155" t="s">
        <v>1794</v>
      </c>
    </row>
    <row r="1817" spans="1:12" ht="12" x14ac:dyDescent="0.2">
      <c r="A1817" s="70" t="s">
        <v>1201</v>
      </c>
      <c r="B1817" s="39" t="s">
        <v>1182</v>
      </c>
      <c r="C1817" s="17">
        <v>12.124333116460638</v>
      </c>
      <c r="D1817" s="144"/>
      <c r="E1817" s="17">
        <f>(C1817)</f>
        <v>12.124333116460638</v>
      </c>
      <c r="G1817" s="17" t="s">
        <v>1912</v>
      </c>
      <c r="H1817" s="15"/>
      <c r="I1817" s="366">
        <f t="shared" si="143"/>
        <v>12.124333116460638</v>
      </c>
      <c r="J1817" s="137"/>
      <c r="K1817" s="17"/>
      <c r="L1817" s="155" t="s">
        <v>1811</v>
      </c>
    </row>
    <row r="1818" spans="1:12" ht="12" x14ac:dyDescent="0.2">
      <c r="A1818" s="70" t="s">
        <v>1201</v>
      </c>
      <c r="B1818" s="39" t="s">
        <v>1646</v>
      </c>
      <c r="C1818" s="17">
        <v>9.9199089134677934</v>
      </c>
      <c r="D1818" s="144"/>
      <c r="E1818" s="17">
        <f>(C1818)</f>
        <v>9.9199089134677934</v>
      </c>
      <c r="G1818" s="17" t="s">
        <v>1912</v>
      </c>
      <c r="H1818" s="15"/>
      <c r="I1818" s="366">
        <f t="shared" si="143"/>
        <v>9.9199089134677934</v>
      </c>
      <c r="J1818" s="137"/>
      <c r="K1818" s="17"/>
      <c r="L1818" s="155" t="s">
        <v>1811</v>
      </c>
    </row>
    <row r="1819" spans="1:12" ht="12" x14ac:dyDescent="0.2">
      <c r="A1819" s="70" t="s">
        <v>1201</v>
      </c>
      <c r="B1819" s="39" t="s">
        <v>134</v>
      </c>
      <c r="C1819" s="17">
        <v>12.124333116460638</v>
      </c>
      <c r="D1819" s="17"/>
      <c r="E1819" s="17">
        <f>C1819</f>
        <v>12.124333116460638</v>
      </c>
      <c r="F1819" s="144"/>
      <c r="G1819" s="17" t="s">
        <v>1912</v>
      </c>
      <c r="H1819" s="15"/>
      <c r="I1819" s="366">
        <f t="shared" si="143"/>
        <v>12.124333116460638</v>
      </c>
      <c r="J1819" s="137"/>
      <c r="K1819" s="17"/>
      <c r="L1819" s="155" t="s">
        <v>1811</v>
      </c>
    </row>
    <row r="1820" spans="1:12" ht="12" x14ac:dyDescent="0.2">
      <c r="A1820" s="70" t="s">
        <v>1201</v>
      </c>
      <c r="B1820" s="39" t="s">
        <v>331</v>
      </c>
      <c r="C1820" s="17">
        <v>18.737605725439167</v>
      </c>
      <c r="D1820" s="17"/>
      <c r="E1820" s="17">
        <f>C1820</f>
        <v>18.737605725439167</v>
      </c>
      <c r="F1820" s="17"/>
      <c r="G1820" s="17" t="s">
        <v>1912</v>
      </c>
      <c r="H1820" s="15"/>
      <c r="I1820" s="366">
        <f t="shared" si="143"/>
        <v>18.737605725439167</v>
      </c>
      <c r="J1820" s="137"/>
      <c r="K1820" s="17"/>
      <c r="L1820" s="155" t="s">
        <v>1811</v>
      </c>
    </row>
    <row r="1821" spans="1:12" ht="12" x14ac:dyDescent="0.2">
      <c r="A1821" s="70" t="s">
        <v>1201</v>
      </c>
      <c r="B1821" s="39" t="s">
        <v>1634</v>
      </c>
      <c r="C1821" s="17">
        <v>11.022121014964217</v>
      </c>
      <c r="D1821" s="17">
        <f>(C1821)</f>
        <v>11.022121014964217</v>
      </c>
      <c r="E1821" s="144"/>
      <c r="F1821" s="144"/>
      <c r="G1821" s="17" t="s">
        <v>1912</v>
      </c>
      <c r="H1821" s="15"/>
      <c r="I1821" s="366">
        <f t="shared" si="143"/>
        <v>11.022121014964217</v>
      </c>
      <c r="J1821" s="137"/>
      <c r="K1821" s="17"/>
      <c r="L1821" s="155" t="s">
        <v>1794</v>
      </c>
    </row>
    <row r="1822" spans="1:12" ht="12" x14ac:dyDescent="0.2">
      <c r="A1822" s="70" t="s">
        <v>1201</v>
      </c>
      <c r="B1822" s="39" t="s">
        <v>1644</v>
      </c>
      <c r="C1822" s="17">
        <v>2.3268922142702233</v>
      </c>
      <c r="D1822" s="17"/>
      <c r="E1822" s="17">
        <f>C1822</f>
        <v>2.3268922142702233</v>
      </c>
      <c r="F1822" s="144"/>
      <c r="G1822" s="17" t="s">
        <v>1912</v>
      </c>
      <c r="H1822" s="15"/>
      <c r="I1822" s="366">
        <f t="shared" si="143"/>
        <v>2.3268922142702233</v>
      </c>
      <c r="J1822" s="137"/>
      <c r="K1822" s="17"/>
      <c r="L1822" s="155" t="s">
        <v>1794</v>
      </c>
    </row>
    <row r="1823" spans="1:12" ht="12" x14ac:dyDescent="0.2">
      <c r="A1823" s="70" t="s">
        <v>1201</v>
      </c>
      <c r="B1823" s="39" t="s">
        <v>1644</v>
      </c>
      <c r="C1823" s="17">
        <v>2.2044242029928434</v>
      </c>
      <c r="D1823" s="17"/>
      <c r="E1823" s="17">
        <f>C1823</f>
        <v>2.2044242029928434</v>
      </c>
      <c r="F1823" s="144"/>
      <c r="G1823" s="17" t="s">
        <v>1912</v>
      </c>
      <c r="H1823" s="15"/>
      <c r="I1823" s="366">
        <f t="shared" si="143"/>
        <v>2.2044242029928434</v>
      </c>
      <c r="J1823" s="137"/>
      <c r="K1823" s="17"/>
      <c r="L1823" s="155" t="s">
        <v>1794</v>
      </c>
    </row>
    <row r="1824" spans="1:12" ht="12" x14ac:dyDescent="0.2">
      <c r="A1824" s="70" t="s">
        <v>1201</v>
      </c>
      <c r="B1824" s="39" t="s">
        <v>1644</v>
      </c>
      <c r="C1824" s="17">
        <v>2.2044242029928434</v>
      </c>
      <c r="D1824" s="17"/>
      <c r="E1824" s="17">
        <f>C1824</f>
        <v>2.2044242029928434</v>
      </c>
      <c r="F1824" s="144"/>
      <c r="G1824" s="17" t="s">
        <v>1912</v>
      </c>
      <c r="H1824" s="15"/>
      <c r="I1824" s="366">
        <f t="shared" si="143"/>
        <v>2.2044242029928434</v>
      </c>
      <c r="J1824" s="137"/>
      <c r="K1824" s="17"/>
      <c r="L1824" s="155" t="s">
        <v>1794</v>
      </c>
    </row>
    <row r="1825" spans="1:12" ht="12" x14ac:dyDescent="0.2">
      <c r="A1825" s="70" t="s">
        <v>1201</v>
      </c>
      <c r="B1825" s="39" t="s">
        <v>249</v>
      </c>
      <c r="C1825" s="17">
        <v>15.186033398395143</v>
      </c>
      <c r="D1825" s="17"/>
      <c r="E1825" s="17">
        <f>(C1825)</f>
        <v>15.186033398395143</v>
      </c>
      <c r="F1825" s="144"/>
      <c r="G1825" s="17" t="s">
        <v>1912</v>
      </c>
      <c r="H1825" s="15"/>
      <c r="I1825" s="366">
        <f t="shared" si="143"/>
        <v>15.186033398395143</v>
      </c>
      <c r="J1825" s="137"/>
      <c r="K1825" s="17"/>
      <c r="L1825" s="155" t="s">
        <v>1786</v>
      </c>
    </row>
    <row r="1826" spans="1:12" ht="12" x14ac:dyDescent="0.2">
      <c r="A1826" s="70" t="s">
        <v>1201</v>
      </c>
      <c r="B1826" s="39" t="s">
        <v>1633</v>
      </c>
      <c r="C1826" s="17">
        <v>6.8582086315332891</v>
      </c>
      <c r="D1826" s="17"/>
      <c r="E1826" s="17">
        <f t="shared" ref="E1826:E1832" si="146">(C1826)</f>
        <v>6.8582086315332891</v>
      </c>
      <c r="F1826" s="144"/>
      <c r="G1826" s="17" t="s">
        <v>1912</v>
      </c>
      <c r="H1826" s="15"/>
      <c r="I1826" s="366">
        <f t="shared" si="143"/>
        <v>6.8582086315332891</v>
      </c>
      <c r="J1826" s="137"/>
      <c r="K1826" s="17"/>
      <c r="L1826" s="155" t="s">
        <v>1794</v>
      </c>
    </row>
    <row r="1827" spans="1:12" ht="12" x14ac:dyDescent="0.2">
      <c r="A1827" s="70" t="s">
        <v>1201</v>
      </c>
      <c r="B1827" s="39" t="s">
        <v>250</v>
      </c>
      <c r="C1827" s="17">
        <v>15.186033398395143</v>
      </c>
      <c r="D1827" s="17"/>
      <c r="E1827" s="17">
        <f t="shared" si="146"/>
        <v>15.186033398395143</v>
      </c>
      <c r="F1827" s="144"/>
      <c r="G1827" s="17" t="s">
        <v>1912</v>
      </c>
      <c r="H1827" s="15"/>
      <c r="I1827" s="366">
        <f t="shared" si="143"/>
        <v>15.186033398395143</v>
      </c>
      <c r="J1827" s="137"/>
      <c r="K1827" s="17"/>
      <c r="L1827" s="155" t="s">
        <v>1786</v>
      </c>
    </row>
    <row r="1828" spans="1:12" ht="12" x14ac:dyDescent="0.2">
      <c r="A1828" s="70" t="s">
        <v>1201</v>
      </c>
      <c r="B1828" s="39" t="s">
        <v>1633</v>
      </c>
      <c r="C1828" s="17">
        <v>6.8582086315332891</v>
      </c>
      <c r="D1828" s="17"/>
      <c r="E1828" s="17">
        <f t="shared" si="146"/>
        <v>6.8582086315332891</v>
      </c>
      <c r="F1828" s="144"/>
      <c r="G1828" s="17" t="s">
        <v>1912</v>
      </c>
      <c r="H1828" s="15"/>
      <c r="I1828" s="366">
        <f t="shared" si="143"/>
        <v>6.8582086315332891</v>
      </c>
      <c r="J1828" s="137"/>
      <c r="K1828" s="17"/>
      <c r="L1828" s="155" t="s">
        <v>1794</v>
      </c>
    </row>
    <row r="1829" spans="1:12" ht="12" x14ac:dyDescent="0.2">
      <c r="A1829" s="70" t="s">
        <v>1201</v>
      </c>
      <c r="B1829" s="39" t="s">
        <v>251</v>
      </c>
      <c r="C1829" s="17">
        <v>18.737605725439167</v>
      </c>
      <c r="D1829" s="17"/>
      <c r="E1829" s="17">
        <f t="shared" si="146"/>
        <v>18.737605725439167</v>
      </c>
      <c r="F1829" s="144"/>
      <c r="G1829" s="17" t="s">
        <v>1912</v>
      </c>
      <c r="H1829" s="15"/>
      <c r="I1829" s="366">
        <f t="shared" si="143"/>
        <v>18.737605725439167</v>
      </c>
      <c r="J1829" s="137"/>
      <c r="K1829" s="17"/>
      <c r="L1829" s="155" t="s">
        <v>1786</v>
      </c>
    </row>
    <row r="1830" spans="1:12" ht="12" x14ac:dyDescent="0.2">
      <c r="A1830" s="70" t="s">
        <v>1201</v>
      </c>
      <c r="B1830" s="39" t="s">
        <v>1633</v>
      </c>
      <c r="C1830" s="17">
        <v>6.8582086315332891</v>
      </c>
      <c r="D1830" s="17"/>
      <c r="E1830" s="17">
        <f t="shared" si="146"/>
        <v>6.8582086315332891</v>
      </c>
      <c r="F1830" s="144"/>
      <c r="G1830" s="17" t="s">
        <v>1912</v>
      </c>
      <c r="H1830" s="15"/>
      <c r="I1830" s="366">
        <f t="shared" si="143"/>
        <v>6.8582086315332891</v>
      </c>
      <c r="J1830" s="137"/>
      <c r="K1830" s="17"/>
      <c r="L1830" s="155" t="s">
        <v>1794</v>
      </c>
    </row>
    <row r="1831" spans="1:12" ht="12" x14ac:dyDescent="0.2">
      <c r="A1831" s="70" t="s">
        <v>1201</v>
      </c>
      <c r="B1831" s="39" t="s">
        <v>252</v>
      </c>
      <c r="C1831" s="17">
        <v>18.860073736716547</v>
      </c>
      <c r="D1831" s="17"/>
      <c r="E1831" s="17">
        <f t="shared" si="146"/>
        <v>18.860073736716547</v>
      </c>
      <c r="F1831" s="144"/>
      <c r="G1831" s="17" t="s">
        <v>1912</v>
      </c>
      <c r="H1831" s="15"/>
      <c r="I1831" s="366">
        <f t="shared" si="143"/>
        <v>18.860073736716547</v>
      </c>
      <c r="J1831" s="137"/>
      <c r="K1831" s="17"/>
      <c r="L1831" s="155" t="s">
        <v>1786</v>
      </c>
    </row>
    <row r="1832" spans="1:12" ht="12" x14ac:dyDescent="0.2">
      <c r="A1832" s="70" t="s">
        <v>1201</v>
      </c>
      <c r="B1832" s="39" t="s">
        <v>1633</v>
      </c>
      <c r="C1832" s="17">
        <v>6.8582086315332891</v>
      </c>
      <c r="D1832" s="17"/>
      <c r="E1832" s="17">
        <f t="shared" si="146"/>
        <v>6.8582086315332891</v>
      </c>
      <c r="F1832" s="144"/>
      <c r="G1832" s="17" t="s">
        <v>1912</v>
      </c>
      <c r="H1832" s="15"/>
      <c r="I1832" s="366">
        <f t="shared" si="143"/>
        <v>6.8582086315332891</v>
      </c>
      <c r="J1832" s="137"/>
      <c r="K1832" s="17"/>
      <c r="L1832" s="155" t="s">
        <v>1794</v>
      </c>
    </row>
    <row r="1833" spans="1:12" ht="12" x14ac:dyDescent="0.2">
      <c r="A1833" s="70" t="s">
        <v>1201</v>
      </c>
      <c r="B1833" s="39" t="s">
        <v>259</v>
      </c>
      <c r="C1833" s="17">
        <v>18.615137714161786</v>
      </c>
      <c r="D1833" s="17"/>
      <c r="E1833" s="17">
        <f>(C1833)</f>
        <v>18.615137714161786</v>
      </c>
      <c r="F1833" s="144"/>
      <c r="G1833" s="17" t="s">
        <v>1912</v>
      </c>
      <c r="H1833" s="15"/>
      <c r="I1833" s="366">
        <f t="shared" si="143"/>
        <v>18.615137714161786</v>
      </c>
      <c r="J1833" s="137"/>
      <c r="K1833" s="17"/>
      <c r="L1833" s="155" t="s">
        <v>1786</v>
      </c>
    </row>
    <row r="1834" spans="1:12" ht="12" x14ac:dyDescent="0.2">
      <c r="A1834" s="70" t="s">
        <v>1201</v>
      </c>
      <c r="B1834" s="39" t="s">
        <v>1633</v>
      </c>
      <c r="C1834" s="17">
        <v>6.8582086315332891</v>
      </c>
      <c r="D1834" s="17"/>
      <c r="E1834" s="17">
        <f>(C1834)</f>
        <v>6.8582086315332891</v>
      </c>
      <c r="F1834" s="144"/>
      <c r="G1834" s="17" t="s">
        <v>1912</v>
      </c>
      <c r="H1834" s="15"/>
      <c r="I1834" s="366">
        <f t="shared" si="143"/>
        <v>6.8582086315332891</v>
      </c>
      <c r="J1834" s="137"/>
      <c r="K1834" s="17"/>
      <c r="L1834" s="155" t="s">
        <v>1794</v>
      </c>
    </row>
    <row r="1835" spans="1:12" ht="12" x14ac:dyDescent="0.2">
      <c r="A1835" s="71" t="s">
        <v>140</v>
      </c>
      <c r="B1835" s="72"/>
      <c r="C1835" s="73">
        <f>SUM(C1780:C1834)</f>
        <v>714.32001518108882</v>
      </c>
      <c r="D1835" s="73">
        <f>SUM(D1780:D1834)</f>
        <v>11.022121014964217</v>
      </c>
      <c r="E1835" s="73">
        <f>SUM(E1780:E1834)</f>
        <v>663.2928844068532</v>
      </c>
      <c r="F1835" s="73">
        <f>SUM(F1780:F1834)</f>
        <v>40.005009759271303</v>
      </c>
      <c r="G1835" s="73"/>
      <c r="H1835" s="365">
        <f>SUM(H1780:H1834)</f>
        <v>0</v>
      </c>
      <c r="I1835" s="365">
        <f>SUM(I1780:I1834)</f>
        <v>714.32001518108882</v>
      </c>
      <c r="J1835" s="73">
        <f>SUM(J1780:J1834)</f>
        <v>0</v>
      </c>
      <c r="K1835" s="73">
        <f>SUM(K1780:K1834)</f>
        <v>0</v>
      </c>
      <c r="L1835" s="157"/>
    </row>
    <row r="1836" spans="1:12" ht="12" x14ac:dyDescent="0.2">
      <c r="A1836" s="158" t="s">
        <v>1620</v>
      </c>
      <c r="B1836" s="8" t="s">
        <v>1621</v>
      </c>
      <c r="C1836" s="8" t="s">
        <v>1622</v>
      </c>
      <c r="D1836" s="9" t="s">
        <v>655</v>
      </c>
      <c r="E1836" s="424" t="s">
        <v>1615</v>
      </c>
      <c r="F1836" s="9" t="s">
        <v>1374</v>
      </c>
      <c r="G1836" s="9"/>
      <c r="H1836" s="383" t="s">
        <v>1913</v>
      </c>
      <c r="I1836" s="139" t="s">
        <v>405</v>
      </c>
      <c r="J1836" s="361" t="s">
        <v>406</v>
      </c>
      <c r="K1836" s="67" t="s">
        <v>404</v>
      </c>
      <c r="L1836" s="154" t="s">
        <v>1818</v>
      </c>
    </row>
    <row r="1837" spans="1:12" ht="12" x14ac:dyDescent="0.2">
      <c r="A1837" s="70" t="s">
        <v>1204</v>
      </c>
      <c r="B1837" s="39" t="s">
        <v>402</v>
      </c>
      <c r="C1837" s="168">
        <v>82.5</v>
      </c>
      <c r="D1837" s="168"/>
      <c r="E1837" s="395"/>
      <c r="F1837" s="168">
        <f>C1837</f>
        <v>82.5</v>
      </c>
      <c r="G1837" s="15" t="s">
        <v>1911</v>
      </c>
      <c r="H1837" s="168">
        <f t="shared" ref="H1837:H1846" si="147">C1837</f>
        <v>82.5</v>
      </c>
      <c r="I1837" s="358"/>
      <c r="J1837" s="137"/>
      <c r="K1837" s="168"/>
      <c r="L1837" s="155" t="s">
        <v>1786</v>
      </c>
    </row>
    <row r="1838" spans="1:12" ht="12" x14ac:dyDescent="0.2">
      <c r="A1838" s="70" t="s">
        <v>1204</v>
      </c>
      <c r="B1838" s="39" t="s">
        <v>679</v>
      </c>
      <c r="C1838" s="17">
        <v>47.36</v>
      </c>
      <c r="D1838" s="144"/>
      <c r="E1838" s="144"/>
      <c r="F1838" s="168">
        <f>C1838</f>
        <v>47.36</v>
      </c>
      <c r="G1838" s="15" t="s">
        <v>1911</v>
      </c>
      <c r="H1838" s="168">
        <f t="shared" si="147"/>
        <v>47.36</v>
      </c>
      <c r="I1838" s="358"/>
      <c r="J1838" s="137"/>
      <c r="K1838" s="144"/>
      <c r="L1838" s="155" t="s">
        <v>1793</v>
      </c>
    </row>
    <row r="1839" spans="1:12" ht="12" x14ac:dyDescent="0.2">
      <c r="A1839" s="70" t="s">
        <v>1204</v>
      </c>
      <c r="B1839" s="39" t="s">
        <v>815</v>
      </c>
      <c r="C1839" s="17">
        <v>428.73</v>
      </c>
      <c r="D1839" s="144"/>
      <c r="E1839" s="144"/>
      <c r="F1839" s="168">
        <f>C1839</f>
        <v>428.73</v>
      </c>
      <c r="G1839" s="15" t="s">
        <v>1911</v>
      </c>
      <c r="H1839" s="168">
        <f t="shared" si="147"/>
        <v>428.73</v>
      </c>
      <c r="I1839" s="358"/>
      <c r="J1839" s="137"/>
      <c r="K1839" s="144"/>
      <c r="L1839" s="155" t="s">
        <v>1793</v>
      </c>
    </row>
    <row r="1840" spans="1:12" ht="12" x14ac:dyDescent="0.2">
      <c r="A1840" s="70" t="s">
        <v>1204</v>
      </c>
      <c r="B1840" s="39" t="s">
        <v>1644</v>
      </c>
      <c r="C1840" s="17">
        <v>6.24</v>
      </c>
      <c r="D1840" s="17"/>
      <c r="E1840" s="137"/>
      <c r="F1840" s="17">
        <f>C1840</f>
        <v>6.24</v>
      </c>
      <c r="G1840" s="15" t="s">
        <v>1911</v>
      </c>
      <c r="H1840" s="168">
        <f t="shared" si="147"/>
        <v>6.24</v>
      </c>
      <c r="I1840" s="358"/>
      <c r="J1840" s="137"/>
      <c r="K1840" s="17"/>
      <c r="L1840" s="155" t="s">
        <v>1794</v>
      </c>
    </row>
    <row r="1841" spans="1:13" ht="12" x14ac:dyDescent="0.2">
      <c r="A1841" s="70" t="s">
        <v>1204</v>
      </c>
      <c r="B1841" s="39" t="s">
        <v>1624</v>
      </c>
      <c r="C1841" s="17">
        <v>9.09</v>
      </c>
      <c r="D1841" s="17"/>
      <c r="E1841" s="137"/>
      <c r="F1841" s="17">
        <v>9.09</v>
      </c>
      <c r="G1841" s="15" t="s">
        <v>1911</v>
      </c>
      <c r="H1841" s="168">
        <f t="shared" si="147"/>
        <v>9.09</v>
      </c>
      <c r="I1841" s="358"/>
      <c r="J1841" s="137"/>
      <c r="K1841" s="144"/>
      <c r="L1841" s="155" t="s">
        <v>1793</v>
      </c>
    </row>
    <row r="1842" spans="1:13" ht="12" x14ac:dyDescent="0.2">
      <c r="A1842" s="70" t="s">
        <v>1204</v>
      </c>
      <c r="B1842" s="39" t="s">
        <v>1451</v>
      </c>
      <c r="C1842" s="17">
        <v>7.34</v>
      </c>
      <c r="D1842" s="17"/>
      <c r="E1842" s="137"/>
      <c r="F1842" s="17">
        <v>7.34</v>
      </c>
      <c r="G1842" s="15" t="s">
        <v>1911</v>
      </c>
      <c r="H1842" s="168">
        <f t="shared" si="147"/>
        <v>7.34</v>
      </c>
      <c r="I1842" s="358"/>
      <c r="J1842" s="137"/>
      <c r="K1842" s="144"/>
      <c r="L1842" s="155" t="s">
        <v>1786</v>
      </c>
    </row>
    <row r="1843" spans="1:13" ht="12" x14ac:dyDescent="0.2">
      <c r="A1843" s="70" t="s">
        <v>1204</v>
      </c>
      <c r="B1843" s="39" t="s">
        <v>1665</v>
      </c>
      <c r="C1843" s="17">
        <v>3.11</v>
      </c>
      <c r="D1843" s="17"/>
      <c r="E1843" s="137"/>
      <c r="F1843" s="17">
        <v>3.11</v>
      </c>
      <c r="G1843" s="15" t="s">
        <v>1911</v>
      </c>
      <c r="H1843" s="168">
        <f t="shared" si="147"/>
        <v>3.11</v>
      </c>
      <c r="I1843" s="358"/>
      <c r="J1843" s="137"/>
      <c r="K1843" s="144"/>
      <c r="L1843" s="155" t="s">
        <v>1786</v>
      </c>
    </row>
    <row r="1844" spans="1:13" ht="12" x14ac:dyDescent="0.2">
      <c r="A1844" s="70" t="s">
        <v>1204</v>
      </c>
      <c r="B1844" s="39" t="s">
        <v>1623</v>
      </c>
      <c r="C1844" s="17">
        <v>62.69</v>
      </c>
      <c r="D1844" s="17"/>
      <c r="E1844" s="137"/>
      <c r="F1844" s="17">
        <v>62.69</v>
      </c>
      <c r="G1844" s="15" t="s">
        <v>1911</v>
      </c>
      <c r="H1844" s="168">
        <f t="shared" si="147"/>
        <v>62.69</v>
      </c>
      <c r="I1844" s="358"/>
      <c r="J1844" s="137"/>
      <c r="K1844" s="144"/>
      <c r="L1844" s="155" t="s">
        <v>1786</v>
      </c>
    </row>
    <row r="1845" spans="1:13" ht="12" x14ac:dyDescent="0.2">
      <c r="A1845" s="70" t="s">
        <v>1204</v>
      </c>
      <c r="B1845" s="39" t="s">
        <v>1456</v>
      </c>
      <c r="C1845" s="17">
        <v>7.13</v>
      </c>
      <c r="D1845" s="17"/>
      <c r="E1845" s="137"/>
      <c r="F1845" s="17">
        <v>7.13</v>
      </c>
      <c r="G1845" s="15" t="s">
        <v>1911</v>
      </c>
      <c r="H1845" s="319">
        <f t="shared" si="147"/>
        <v>7.13</v>
      </c>
      <c r="I1845" s="358"/>
      <c r="J1845" s="137"/>
      <c r="K1845" s="144"/>
      <c r="L1845" s="155"/>
      <c r="M1845" s="284"/>
    </row>
    <row r="1846" spans="1:13" ht="12" x14ac:dyDescent="0.2">
      <c r="A1846" s="70" t="s">
        <v>1204</v>
      </c>
      <c r="B1846" s="39" t="s">
        <v>1448</v>
      </c>
      <c r="C1846" s="17">
        <v>29.54</v>
      </c>
      <c r="D1846" s="17"/>
      <c r="E1846" s="137"/>
      <c r="F1846" s="17">
        <v>29.54</v>
      </c>
      <c r="G1846" s="15" t="s">
        <v>1911</v>
      </c>
      <c r="H1846" s="168">
        <f t="shared" si="147"/>
        <v>29.54</v>
      </c>
      <c r="I1846" s="358"/>
      <c r="J1846" s="137"/>
      <c r="K1846" s="144"/>
      <c r="L1846" s="155" t="s">
        <v>1786</v>
      </c>
    </row>
    <row r="1847" spans="1:13" ht="12" x14ac:dyDescent="0.2">
      <c r="A1847" s="71" t="s">
        <v>140</v>
      </c>
      <c r="B1847" s="72"/>
      <c r="C1847" s="73">
        <f>SUM(C1837:C1846)</f>
        <v>683.73000000000013</v>
      </c>
      <c r="D1847" s="73">
        <f>SUM(D1837:D1846)</f>
        <v>0</v>
      </c>
      <c r="E1847" s="73">
        <f>SUM(E1837:E1846)</f>
        <v>0</v>
      </c>
      <c r="F1847" s="73">
        <f>SUM(F1837:F1846)</f>
        <v>683.73000000000013</v>
      </c>
      <c r="G1847" s="73"/>
      <c r="H1847" s="73">
        <f>SUM(H1837:H1846)</f>
        <v>683.73000000000013</v>
      </c>
      <c r="I1847" s="73">
        <f t="shared" ref="I1847:J1847" si="148">SUM(I1837:I1846)</f>
        <v>0</v>
      </c>
      <c r="J1847" s="73">
        <f t="shared" si="148"/>
        <v>0</v>
      </c>
      <c r="K1847" s="73">
        <f>SUM(K1837:K1846)</f>
        <v>0</v>
      </c>
      <c r="L1847" s="157"/>
    </row>
    <row r="1848" spans="1:13" ht="12" x14ac:dyDescent="0.2">
      <c r="A1848" s="158" t="s">
        <v>1620</v>
      </c>
      <c r="B1848" s="8" t="s">
        <v>1621</v>
      </c>
      <c r="C1848" s="8" t="s">
        <v>1622</v>
      </c>
      <c r="D1848" s="9" t="s">
        <v>655</v>
      </c>
      <c r="E1848" s="424" t="s">
        <v>1615</v>
      </c>
      <c r="F1848" s="9" t="s">
        <v>745</v>
      </c>
      <c r="G1848" s="9"/>
      <c r="H1848" s="383" t="s">
        <v>1913</v>
      </c>
      <c r="I1848" s="139" t="s">
        <v>405</v>
      </c>
      <c r="J1848" s="361" t="s">
        <v>406</v>
      </c>
      <c r="K1848" s="67" t="s">
        <v>404</v>
      </c>
      <c r="L1848" s="154" t="s">
        <v>1818</v>
      </c>
    </row>
    <row r="1849" spans="1:13" ht="12" x14ac:dyDescent="0.2">
      <c r="A1849" s="70" t="s">
        <v>19</v>
      </c>
      <c r="B1849" s="39" t="s">
        <v>1398</v>
      </c>
      <c r="C1849" s="17">
        <v>9.6486349561328062</v>
      </c>
      <c r="D1849" s="144"/>
      <c r="E1849" s="137"/>
      <c r="F1849" s="17">
        <v>9.6486349561328062</v>
      </c>
      <c r="G1849" s="15" t="s">
        <v>1911</v>
      </c>
      <c r="H1849" s="15">
        <f t="shared" ref="H1849:H1862" si="149">C1849</f>
        <v>9.6486349561328062</v>
      </c>
      <c r="I1849" s="356"/>
      <c r="J1849" s="137"/>
      <c r="K1849" s="144"/>
      <c r="L1849" s="155" t="s">
        <v>1810</v>
      </c>
    </row>
    <row r="1850" spans="1:13" ht="12" x14ac:dyDescent="0.2">
      <c r="A1850" s="70" t="s">
        <v>19</v>
      </c>
      <c r="B1850" s="39" t="s">
        <v>1049</v>
      </c>
      <c r="C1850" s="17">
        <v>7.3647385171168072</v>
      </c>
      <c r="D1850" s="17"/>
      <c r="E1850" s="137"/>
      <c r="F1850" s="17">
        <f>C1850</f>
        <v>7.3647385171168072</v>
      </c>
      <c r="G1850" s="15" t="s">
        <v>1911</v>
      </c>
      <c r="H1850" s="15">
        <f t="shared" si="149"/>
        <v>7.3647385171168072</v>
      </c>
      <c r="I1850" s="356"/>
      <c r="J1850" s="137"/>
      <c r="K1850" s="144"/>
      <c r="L1850" s="155" t="s">
        <v>1794</v>
      </c>
    </row>
    <row r="1851" spans="1:13" ht="12" x14ac:dyDescent="0.2">
      <c r="A1851" s="70" t="s">
        <v>19</v>
      </c>
      <c r="B1851" s="39" t="s">
        <v>1050</v>
      </c>
      <c r="C1851" s="17">
        <v>7.3647385171168072</v>
      </c>
      <c r="D1851" s="17"/>
      <c r="E1851" s="137"/>
      <c r="F1851" s="17">
        <f>C1851</f>
        <v>7.3647385171168072</v>
      </c>
      <c r="G1851" s="15" t="s">
        <v>1911</v>
      </c>
      <c r="H1851" s="15">
        <f t="shared" si="149"/>
        <v>7.3647385171168072</v>
      </c>
      <c r="I1851" s="356"/>
      <c r="J1851" s="137"/>
      <c r="K1851" s="144"/>
      <c r="L1851" s="155" t="s">
        <v>1794</v>
      </c>
    </row>
    <row r="1852" spans="1:13" s="282" customFormat="1" ht="12" x14ac:dyDescent="0.2">
      <c r="A1852" s="70" t="s">
        <v>19</v>
      </c>
      <c r="B1852" s="39" t="s">
        <v>710</v>
      </c>
      <c r="C1852" s="17">
        <v>20.108218647858248</v>
      </c>
      <c r="D1852" s="144"/>
      <c r="E1852" s="144"/>
      <c r="F1852" s="17">
        <f t="shared" ref="F1852:F1854" si="150">C1852</f>
        <v>20.108218647858248</v>
      </c>
      <c r="G1852" s="15" t="s">
        <v>1911</v>
      </c>
      <c r="H1852" s="15">
        <f t="shared" si="149"/>
        <v>20.108218647858248</v>
      </c>
      <c r="I1852" s="359"/>
      <c r="J1852" s="1"/>
      <c r="K1852" s="144"/>
      <c r="L1852" s="155" t="s">
        <v>1810</v>
      </c>
    </row>
    <row r="1853" spans="1:13" ht="12" x14ac:dyDescent="0.2">
      <c r="A1853" s="70" t="s">
        <v>19</v>
      </c>
      <c r="B1853" s="39" t="s">
        <v>710</v>
      </c>
      <c r="C1853" s="17">
        <v>15.441125924651644</v>
      </c>
      <c r="D1853" s="144"/>
      <c r="E1853" s="144"/>
      <c r="F1853" s="17">
        <f t="shared" si="150"/>
        <v>15.441125924651644</v>
      </c>
      <c r="G1853" s="15" t="s">
        <v>1911</v>
      </c>
      <c r="H1853" s="15">
        <f t="shared" si="149"/>
        <v>15.441125924651644</v>
      </c>
      <c r="I1853" s="356"/>
      <c r="J1853" s="137"/>
      <c r="K1853" s="144"/>
      <c r="L1853" s="155" t="s">
        <v>1810</v>
      </c>
    </row>
    <row r="1854" spans="1:13" ht="12" x14ac:dyDescent="0.2">
      <c r="A1854" s="70" t="s">
        <v>19</v>
      </c>
      <c r="B1854" s="39" t="s">
        <v>710</v>
      </c>
      <c r="C1854" s="17">
        <v>36.194793566144853</v>
      </c>
      <c r="D1854" s="144"/>
      <c r="E1854" s="144"/>
      <c r="F1854" s="17">
        <f t="shared" si="150"/>
        <v>36.194793566144853</v>
      </c>
      <c r="G1854" s="15" t="s">
        <v>1911</v>
      </c>
      <c r="H1854" s="15">
        <f t="shared" si="149"/>
        <v>36.194793566144853</v>
      </c>
      <c r="I1854" s="356"/>
      <c r="J1854" s="137"/>
      <c r="K1854" s="144"/>
      <c r="L1854" s="155" t="s">
        <v>1810</v>
      </c>
    </row>
    <row r="1855" spans="1:13" ht="12" x14ac:dyDescent="0.2">
      <c r="A1855" s="70" t="s">
        <v>19</v>
      </c>
      <c r="B1855" s="39" t="s">
        <v>1610</v>
      </c>
      <c r="C1855" s="17">
        <v>200</v>
      </c>
      <c r="D1855" s="17"/>
      <c r="E1855" s="17"/>
      <c r="F1855" s="17">
        <f>C1855</f>
        <v>200</v>
      </c>
      <c r="G1855" s="15" t="s">
        <v>1911</v>
      </c>
      <c r="H1855" s="15">
        <f t="shared" si="149"/>
        <v>200</v>
      </c>
      <c r="I1855" s="356"/>
      <c r="J1855" s="137"/>
      <c r="K1855" s="17"/>
      <c r="L1855" s="155" t="s">
        <v>1810</v>
      </c>
    </row>
    <row r="1856" spans="1:13" ht="12" x14ac:dyDescent="0.2">
      <c r="A1856" s="70" t="s">
        <v>1609</v>
      </c>
      <c r="B1856" s="39" t="s">
        <v>709</v>
      </c>
      <c r="C1856" s="17">
        <v>25.420760364699809</v>
      </c>
      <c r="D1856" s="144"/>
      <c r="E1856" s="144"/>
      <c r="F1856" s="17">
        <f t="shared" ref="F1856:F1862" si="151">C1856</f>
        <v>25.420760364699809</v>
      </c>
      <c r="G1856" s="15" t="s">
        <v>1911</v>
      </c>
      <c r="H1856" s="15">
        <f t="shared" si="149"/>
        <v>25.420760364699809</v>
      </c>
      <c r="I1856" s="356"/>
      <c r="J1856" s="137"/>
      <c r="K1856" s="144"/>
      <c r="L1856" s="155" t="s">
        <v>1810</v>
      </c>
    </row>
    <row r="1857" spans="1:12" ht="12" x14ac:dyDescent="0.2">
      <c r="A1857" s="70" t="s">
        <v>1205</v>
      </c>
      <c r="B1857" s="39" t="s">
        <v>1372</v>
      </c>
      <c r="C1857" s="17">
        <v>12.677280233958369</v>
      </c>
      <c r="D1857" s="144"/>
      <c r="E1857" s="144"/>
      <c r="F1857" s="17">
        <f t="shared" si="151"/>
        <v>12.677280233958369</v>
      </c>
      <c r="G1857" s="15" t="s">
        <v>1911</v>
      </c>
      <c r="H1857" s="15">
        <f t="shared" si="149"/>
        <v>12.677280233958369</v>
      </c>
      <c r="I1857" s="356"/>
      <c r="J1857" s="137"/>
      <c r="K1857" s="144"/>
      <c r="L1857" s="155" t="s">
        <v>1810</v>
      </c>
    </row>
    <row r="1858" spans="1:12" s="296" customFormat="1" ht="12" x14ac:dyDescent="0.2">
      <c r="A1858" s="70" t="s">
        <v>1205</v>
      </c>
      <c r="B1858" s="39" t="s">
        <v>1005</v>
      </c>
      <c r="C1858" s="17">
        <v>12.147681059693788</v>
      </c>
      <c r="D1858" s="144"/>
      <c r="E1858" s="144"/>
      <c r="F1858" s="17">
        <f t="shared" si="151"/>
        <v>12.147681059693788</v>
      </c>
      <c r="G1858" s="15" t="s">
        <v>1911</v>
      </c>
      <c r="H1858" s="15">
        <f t="shared" si="149"/>
        <v>12.147681059693788</v>
      </c>
      <c r="I1858" s="360"/>
      <c r="J1858" s="364"/>
      <c r="K1858" s="144"/>
      <c r="L1858" s="155" t="s">
        <v>1802</v>
      </c>
    </row>
    <row r="1859" spans="1:12" ht="12" x14ac:dyDescent="0.2">
      <c r="A1859" s="70" t="s">
        <v>1205</v>
      </c>
      <c r="B1859" s="39" t="s">
        <v>710</v>
      </c>
      <c r="C1859" s="17">
        <v>11.634631859624978</v>
      </c>
      <c r="D1859" s="144"/>
      <c r="E1859" s="144"/>
      <c r="F1859" s="17">
        <f t="shared" si="151"/>
        <v>11.634631859624978</v>
      </c>
      <c r="G1859" s="15" t="s">
        <v>1911</v>
      </c>
      <c r="H1859" s="15">
        <f t="shared" si="149"/>
        <v>11.634631859624978</v>
      </c>
      <c r="I1859" s="356"/>
      <c r="J1859" s="137"/>
      <c r="K1859" s="144"/>
      <c r="L1859" s="155" t="s">
        <v>1810</v>
      </c>
    </row>
    <row r="1860" spans="1:12" ht="11.25" customHeight="1" x14ac:dyDescent="0.2">
      <c r="A1860" s="70" t="s">
        <v>1205</v>
      </c>
      <c r="B1860" s="39" t="s">
        <v>142</v>
      </c>
      <c r="C1860" s="17">
        <v>11.121582659556166</v>
      </c>
      <c r="D1860" s="144"/>
      <c r="E1860" s="144"/>
      <c r="F1860" s="17">
        <f t="shared" si="151"/>
        <v>11.121582659556166</v>
      </c>
      <c r="G1860" s="15" t="s">
        <v>1911</v>
      </c>
      <c r="H1860" s="15">
        <f t="shared" si="149"/>
        <v>11.121582659556166</v>
      </c>
      <c r="I1860" s="356"/>
      <c r="J1860" s="137"/>
      <c r="K1860" s="144"/>
      <c r="L1860" s="155" t="s">
        <v>1810</v>
      </c>
    </row>
    <row r="1861" spans="1:12" ht="12" x14ac:dyDescent="0.2">
      <c r="A1861" s="70" t="s">
        <v>1205</v>
      </c>
      <c r="B1861" s="39" t="s">
        <v>142</v>
      </c>
      <c r="C1861" s="17">
        <v>10.608533459487356</v>
      </c>
      <c r="D1861" s="144"/>
      <c r="E1861" s="144"/>
      <c r="F1861" s="17">
        <f t="shared" si="151"/>
        <v>10.608533459487356</v>
      </c>
      <c r="G1861" s="15" t="s">
        <v>1911</v>
      </c>
      <c r="H1861" s="15">
        <f t="shared" si="149"/>
        <v>10.608533459487356</v>
      </c>
      <c r="I1861" s="356"/>
      <c r="J1861" s="137"/>
      <c r="K1861" s="144"/>
      <c r="L1861" s="155" t="s">
        <v>1810</v>
      </c>
    </row>
    <row r="1862" spans="1:12" ht="12" x14ac:dyDescent="0.2">
      <c r="A1862" s="70" t="s">
        <v>1205</v>
      </c>
      <c r="B1862" s="39" t="s">
        <v>827</v>
      </c>
      <c r="C1862" s="17">
        <v>12.677280233958369</v>
      </c>
      <c r="D1862" s="144"/>
      <c r="E1862" s="406"/>
      <c r="F1862" s="17">
        <f t="shared" si="151"/>
        <v>12.677280233958369</v>
      </c>
      <c r="G1862" s="15" t="s">
        <v>1911</v>
      </c>
      <c r="H1862" s="15">
        <f t="shared" si="149"/>
        <v>12.677280233958369</v>
      </c>
      <c r="I1862" s="356"/>
      <c r="J1862" s="137"/>
      <c r="K1862" s="144"/>
      <c r="L1862" s="155" t="s">
        <v>1810</v>
      </c>
    </row>
    <row r="1863" spans="1:12" ht="12" x14ac:dyDescent="0.2">
      <c r="A1863" s="71" t="s">
        <v>140</v>
      </c>
      <c r="B1863" s="72"/>
      <c r="C1863" s="73">
        <f>SUM(C1849:C1862)</f>
        <v>392.40999999999997</v>
      </c>
      <c r="D1863" s="73">
        <f>SUM(D1849:D1862)</f>
        <v>0</v>
      </c>
      <c r="E1863" s="73">
        <f>SUM(E1849:E1862)</f>
        <v>0</v>
      </c>
      <c r="F1863" s="73">
        <f>SUM(F1849:F1862)</f>
        <v>392.40999999999997</v>
      </c>
      <c r="G1863" s="73"/>
      <c r="H1863" s="73">
        <f>SUM(H1849:H1862)</f>
        <v>392.40999999999997</v>
      </c>
      <c r="I1863" s="73">
        <f t="shared" ref="I1863:J1863" si="152">SUM(I1849:I1862)</f>
        <v>0</v>
      </c>
      <c r="J1863" s="73">
        <f t="shared" si="152"/>
        <v>0</v>
      </c>
      <c r="K1863" s="73">
        <f>SUM(K1849:K1862)</f>
        <v>0</v>
      </c>
      <c r="L1863" s="157"/>
    </row>
    <row r="1864" spans="1:12" ht="12" x14ac:dyDescent="0.2">
      <c r="A1864" s="20" t="s">
        <v>1620</v>
      </c>
      <c r="B1864" s="68" t="s">
        <v>1621</v>
      </c>
      <c r="C1864" s="8" t="s">
        <v>1622</v>
      </c>
      <c r="D1864" s="9" t="s">
        <v>655</v>
      </c>
      <c r="E1864" s="9" t="s">
        <v>1615</v>
      </c>
      <c r="F1864" s="9" t="s">
        <v>1374</v>
      </c>
      <c r="G1864" s="9"/>
      <c r="H1864" s="383" t="s">
        <v>1913</v>
      </c>
      <c r="I1864" s="67" t="s">
        <v>405</v>
      </c>
      <c r="J1864" s="67" t="s">
        <v>406</v>
      </c>
      <c r="K1864" s="67" t="s">
        <v>404</v>
      </c>
      <c r="L1864" s="154"/>
    </row>
    <row r="1865" spans="1:12" ht="12" x14ac:dyDescent="0.2">
      <c r="A1865" s="71" t="s">
        <v>140</v>
      </c>
      <c r="B1865" s="72"/>
      <c r="C1865" s="22"/>
      <c r="D1865" s="22"/>
      <c r="E1865" s="22"/>
      <c r="F1865" s="22"/>
      <c r="G1865" s="149"/>
      <c r="H1865" s="149"/>
      <c r="I1865" s="73"/>
      <c r="J1865" s="73"/>
      <c r="K1865" s="73"/>
      <c r="L1865" s="161"/>
    </row>
    <row r="1866" spans="1:12" ht="12" x14ac:dyDescent="0.2">
      <c r="A1866" s="162"/>
      <c r="B1866" s="98"/>
      <c r="C1866" s="8" t="s">
        <v>1622</v>
      </c>
      <c r="D1866" s="9" t="s">
        <v>655</v>
      </c>
      <c r="E1866" s="9" t="s">
        <v>1615</v>
      </c>
      <c r="F1866" s="9" t="s">
        <v>1374</v>
      </c>
      <c r="G1866" s="9"/>
      <c r="H1866" s="383" t="s">
        <v>1919</v>
      </c>
      <c r="I1866" s="67" t="s">
        <v>405</v>
      </c>
      <c r="J1866" s="67" t="s">
        <v>406</v>
      </c>
      <c r="K1866" s="67" t="s">
        <v>404</v>
      </c>
      <c r="L1866" s="157"/>
    </row>
    <row r="1867" spans="1:12" ht="12.75" thickBot="1" x14ac:dyDescent="0.25">
      <c r="A1867" s="519" t="s">
        <v>664</v>
      </c>
      <c r="B1867" s="520"/>
      <c r="C1867" s="99">
        <f>C14+C37+C54+C77+C124+C174+C201+C227+C445+C475+C504+C539+C605+C636+C675+C722+C764+C794+C815+C854+C893+C922+C949+C994+C1048+C1068+C1083+C1120+C1172+C1205+C1235+C1271+C1316+C1351+C1386+C1426+C1447+C1486+C1523+C1580+C1618+C1651+C1708+C1716+C1745+C1748+C1778+C1835+C1847+C1863+C80</f>
        <v>34636.764314597123</v>
      </c>
      <c r="D1867" s="99">
        <f>D14+D37+D54+D77+D80+D124+D174+D201+D227+D445+D475+D504+D539+D605+D636+D675+D722+D764+D794+D815+D854+D893+D922+D949+D994+D1048+D1068+D1083+D1120+D1172+D1205+D1235+D1271+D1316+D1351+D1386+D1426+D1447+D1486+D1523+D1580+D1618+D1651+D1708+D1716+D1748+D1778+D1835+D1847+D1863+D1745</f>
        <v>6261.4315892705345</v>
      </c>
      <c r="E1867" s="99">
        <f>E14+E37+E54+E77+E80+E124+E174+E201+E227+E445+E475+E504+E539+E605+E636+E675+E722+E764+E794+E815+E854+E893+E922+E949+E994+E1048+E1068+E1083+E1120+E1172+E1205+E1235+E1271+E1316+E1351+E1386+E1426+E1447+E1486+E1523+E1580+E1618+E1651+E1708+E1716+E1748+E1778+E1835+E1847+E1863+E1745</f>
        <v>16168.389012969625</v>
      </c>
      <c r="F1867" s="99">
        <f t="shared" ref="F1867" si="153">F14+F37+F54+F77+F80+F124+F174+F201+F227+F445+F475+F504+F539+F605+F636+F675+F722+F764+F794+F815+F854+F893+F922+F949+F994+F1048+F1068+F1083+F1120+F1172+F1205+F1235+F1271+F1316+F1351+F1386+F1426+F1447+F1486+F1523+F1580+F1618+F1651+F1708+F1716+F1748+F1778+F1835+F1847+F1863+F1745</f>
        <v>12206.943712356959</v>
      </c>
      <c r="G1867" s="99">
        <f>G14+G37+G54+G77+G80+G124+G174+G201+G227+G445+G475+G504+G539+G605+G636+G675+G722+G764+G794+G815+G854+G893+G922+G949+G994+G1048+G1068+G1083+G1120+G1172+G1205+G1235+G1271+G1316+G1351+G1386+G1426+G1447+G1486+G1523+G1580+G1618+G1651+G1708+G1716+G1748+G1778+G1835+G1847+G1863+G1865</f>
        <v>0</v>
      </c>
      <c r="H1867" s="99">
        <f>H14+H37+H54+H77+H80+H124+H174+H201+H227+H445+H475+H504+H539+H605++H636+H675+H722+H764+H794+H815+H854+H893+H922+H949+H994+H1048+H1068+H1083+H1120+H1172+H1205+H1235+H1271+H1316+H1351+H1386+H1426+H1447+H1486+H1523+H1580+H1618+H1651+H1708+H1716+H1745+H1748+H1778+H1835+H1847+H1863</f>
        <v>6444.2242527908902</v>
      </c>
      <c r="I1867" s="99">
        <f t="shared" ref="I1867:J1867" si="154">I14+I37+I54+I77+I80+I124+I174+I201+I227+I445+I475+I504+I539+I605++I636+I675+I722+I764+I794+I815+I854+I893+I922+I949+I994+I1048+I1068+I1083+I1120+I1172+I1205+I1235+I1271+I1316+I1351+I1386+I1426+I1447+I1486+I1523+I1580+I1618+I1651+I1708+I1716+I1745+I1748+I1778+I1835+I1847+I1863</f>
        <v>23849.091026304577</v>
      </c>
      <c r="J1867" s="99">
        <f t="shared" si="154"/>
        <v>4343.447364372204</v>
      </c>
      <c r="K1867" s="99">
        <f>K14+K37+K54+K77+K80+K124+K174+K201+K227+K445+K475+K504+K539+K605+K636+K675+K722+K764+K794+K815+K854+K893+K922+K949+K994+K1048+K1068+K1083+K1120+K1172+K1205+K1235+K1271+K1316+K1351+K1386+K1426+K1447+K1486+K1523+K1580+K1618+K1651+K1708+K1716+K1745+K1748+K1778+K1835+K1847+K1863</f>
        <v>12561.391234892046</v>
      </c>
      <c r="L1867" s="297"/>
    </row>
    <row r="1868" spans="1:12" x14ac:dyDescent="0.2">
      <c r="B1868" s="289"/>
      <c r="C1868" s="298"/>
      <c r="D1868" s="298"/>
      <c r="E1868" s="298"/>
      <c r="F1868" s="298"/>
      <c r="G1868" s="298"/>
      <c r="H1868" s="298"/>
      <c r="I1868" s="175"/>
      <c r="J1868" s="175"/>
      <c r="K1868" s="298"/>
      <c r="L1868" s="289"/>
    </row>
    <row r="1869" spans="1:12" x14ac:dyDescent="0.2">
      <c r="C1869" s="299"/>
      <c r="D1869" s="299"/>
      <c r="E1869" s="299"/>
      <c r="F1869" s="299"/>
      <c r="G1869" s="299"/>
      <c r="H1869" s="299"/>
      <c r="K1869" s="299"/>
      <c r="L1869" s="289"/>
    </row>
    <row r="1870" spans="1:12" x14ac:dyDescent="0.2">
      <c r="C1870" s="299"/>
      <c r="D1870" s="299"/>
      <c r="E1870" s="299"/>
      <c r="F1870" s="299"/>
      <c r="G1870" s="299"/>
      <c r="H1870" s="299"/>
      <c r="I1870" s="301"/>
      <c r="J1870" s="301"/>
      <c r="K1870" s="302"/>
      <c r="L1870" s="289"/>
    </row>
    <row r="1871" spans="1:12" x14ac:dyDescent="0.2">
      <c r="C1871" s="299"/>
      <c r="D1871" s="299"/>
      <c r="E1871" s="299"/>
      <c r="F1871" s="299"/>
      <c r="G1871" s="299"/>
      <c r="H1871" s="299"/>
      <c r="I1871" s="303"/>
      <c r="J1871" s="303"/>
      <c r="K1871" s="304"/>
      <c r="L1871" s="289"/>
    </row>
    <row r="1872" spans="1:12" s="296" customFormat="1" x14ac:dyDescent="0.2">
      <c r="A1872" s="287"/>
      <c r="B1872" s="287"/>
      <c r="C1872" s="299"/>
      <c r="D1872" s="299"/>
      <c r="E1872" s="299"/>
      <c r="F1872" s="299"/>
      <c r="G1872" s="299"/>
      <c r="H1872" s="299"/>
      <c r="I1872" s="301"/>
      <c r="J1872" s="301"/>
      <c r="K1872" s="304"/>
      <c r="L1872" s="287"/>
    </row>
    <row r="1873" spans="1:12" s="138" customFormat="1" x14ac:dyDescent="0.2">
      <c r="A1873" s="287"/>
      <c r="B1873" s="287"/>
      <c r="C1873" s="300"/>
      <c r="D1873" s="300"/>
      <c r="E1873" s="300"/>
      <c r="F1873" s="300"/>
      <c r="G1873" s="300"/>
      <c r="H1873" s="300"/>
      <c r="I1873" s="305"/>
      <c r="J1873" s="305"/>
      <c r="K1873" s="300"/>
      <c r="L1873" s="287"/>
    </row>
    <row r="1874" spans="1:12" x14ac:dyDescent="0.2">
      <c r="C1874" s="305"/>
      <c r="D1874" s="305"/>
      <c r="E1874" s="305"/>
      <c r="F1874" s="305"/>
      <c r="G1874" s="305"/>
      <c r="H1874" s="305"/>
      <c r="I1874" s="299"/>
      <c r="J1874" s="299"/>
    </row>
    <row r="1875" spans="1:12" x14ac:dyDescent="0.2">
      <c r="C1875" s="305"/>
      <c r="D1875" s="305"/>
      <c r="E1875" s="305"/>
      <c r="F1875" s="305"/>
      <c r="G1875" s="305"/>
      <c r="H1875" s="305"/>
    </row>
    <row r="1876" spans="1:12" x14ac:dyDescent="0.2">
      <c r="C1876" s="305"/>
      <c r="D1876" s="305"/>
      <c r="E1876" s="305"/>
      <c r="F1876" s="305"/>
      <c r="G1876" s="305"/>
      <c r="H1876" s="305"/>
    </row>
    <row r="1878" spans="1:12" s="284" customFormat="1" x14ac:dyDescent="0.2">
      <c r="A1878" s="287"/>
      <c r="B1878" s="287"/>
      <c r="C1878" s="300"/>
      <c r="D1878" s="300"/>
      <c r="E1878" s="300"/>
      <c r="F1878" s="300"/>
      <c r="G1878" s="300"/>
      <c r="H1878" s="300"/>
      <c r="I1878" s="300"/>
      <c r="J1878" s="300"/>
      <c r="K1878" s="300"/>
      <c r="L1878" s="287"/>
    </row>
  </sheetData>
  <autoFilter ref="A3:XFA1867"/>
  <mergeCells count="2">
    <mergeCell ref="A1867:B1867"/>
    <mergeCell ref="A1745:B1745"/>
  </mergeCells>
  <phoneticPr fontId="3" type="noConversion"/>
  <printOptions horizontalCentered="1" verticalCentered="1"/>
  <pageMargins left="0.19685039370078741" right="0.19685039370078741" top="0.39370078740157483" bottom="0.47244094488188981" header="0.19685039370078741" footer="0.19685039370078741"/>
  <pageSetup paperSize="9" scale="85" orientation="landscape" horizontalDpi="180" verticalDpi="180" r:id="rId1"/>
  <headerFooter alignWithMargins="0"/>
  <rowBreaks count="11" manualBreakCount="11">
    <brk id="1175" max="16383" man="1"/>
    <brk id="1240" max="16383" man="1"/>
    <brk id="1301" max="16383" man="1"/>
    <brk id="1351" max="16383" man="1"/>
    <brk id="1411" max="16383" man="1"/>
    <brk id="1476" max="16383" man="1"/>
    <brk id="1540" max="16383" man="1"/>
    <brk id="1601" max="16383" man="1"/>
    <brk id="1665" max="16383" man="1"/>
    <brk id="1724" max="16383" man="1"/>
    <brk id="179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01"/>
  <sheetViews>
    <sheetView topLeftCell="A1467" zoomScaleNormal="75" zoomScaleSheetLayoutView="100" workbookViewId="0">
      <pane xSplit="1" topLeftCell="C1" activePane="topRight" state="frozen"/>
      <selection activeCell="A221" sqref="A221"/>
      <selection pane="topRight" activeCell="I1495" sqref="I1495"/>
    </sheetView>
  </sheetViews>
  <sheetFormatPr defaultRowHeight="11.25" x14ac:dyDescent="0.2"/>
  <cols>
    <col min="1" max="1" width="32.28515625" style="173" customWidth="1"/>
    <col min="2" max="2" width="38.85546875" style="173" bestFit="1" customWidth="1"/>
    <col min="3" max="3" width="11.7109375" style="174" bestFit="1" customWidth="1"/>
    <col min="4" max="4" width="11.140625" style="174" customWidth="1"/>
    <col min="5" max="5" width="11.7109375" style="174" customWidth="1"/>
    <col min="6" max="6" width="11.42578125" style="174" customWidth="1"/>
    <col min="7" max="7" width="21.5703125" style="174" bestFit="1" customWidth="1"/>
    <col min="8" max="8" width="21.5703125" style="174" customWidth="1"/>
    <col min="9" max="9" width="16.140625" style="174" customWidth="1"/>
    <col min="10" max="10" width="13.28515625" style="174" bestFit="1" customWidth="1"/>
    <col min="11" max="11" width="14.5703125" style="174" customWidth="1"/>
    <col min="12" max="12" width="97.85546875" style="138" hidden="1" customWidth="1"/>
    <col min="13" max="13" width="45.28515625" style="138" bestFit="1" customWidth="1"/>
    <col min="14" max="16384" width="9.140625" style="138"/>
  </cols>
  <sheetData>
    <row r="1" spans="1:12" ht="12" x14ac:dyDescent="0.2">
      <c r="A1" s="492" t="s">
        <v>1620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</row>
    <row r="2" spans="1:12" ht="12" x14ac:dyDescent="0.2">
      <c r="A2" s="525" t="s">
        <v>1405</v>
      </c>
      <c r="B2" s="526"/>
      <c r="C2" s="526"/>
      <c r="D2" s="526"/>
      <c r="E2" s="526"/>
      <c r="F2" s="526"/>
      <c r="G2" s="526"/>
      <c r="H2" s="526"/>
      <c r="I2" s="526"/>
      <c r="J2" s="526"/>
      <c r="K2" s="526"/>
    </row>
    <row r="3" spans="1:12" ht="12" x14ac:dyDescent="0.2">
      <c r="A3" s="8" t="s">
        <v>1620</v>
      </c>
      <c r="B3" s="8" t="s">
        <v>1621</v>
      </c>
      <c r="C3" s="8" t="s">
        <v>1622</v>
      </c>
      <c r="D3" s="9" t="s">
        <v>655</v>
      </c>
      <c r="E3" s="9" t="s">
        <v>1615</v>
      </c>
      <c r="F3" s="9" t="s">
        <v>1374</v>
      </c>
      <c r="G3" s="9" t="s">
        <v>1002</v>
      </c>
      <c r="H3" s="67" t="s">
        <v>1915</v>
      </c>
      <c r="I3" s="67" t="s">
        <v>406</v>
      </c>
      <c r="J3" s="67" t="s">
        <v>405</v>
      </c>
      <c r="K3" s="67" t="s">
        <v>657</v>
      </c>
      <c r="L3" s="8" t="s">
        <v>1821</v>
      </c>
    </row>
    <row r="4" spans="1:12" ht="12" x14ac:dyDescent="0.2">
      <c r="A4" s="20" t="s">
        <v>436</v>
      </c>
      <c r="B4" s="68" t="s">
        <v>403</v>
      </c>
      <c r="C4" s="168">
        <v>65.069999999999993</v>
      </c>
      <c r="D4" s="338"/>
      <c r="E4" s="431">
        <v>65.069999999999993</v>
      </c>
      <c r="F4" s="341"/>
      <c r="G4" s="168" t="s">
        <v>1912</v>
      </c>
      <c r="H4" s="355"/>
      <c r="I4" s="168">
        <f>C4</f>
        <v>65.069999999999993</v>
      </c>
      <c r="J4" s="338"/>
      <c r="K4" s="168"/>
      <c r="L4" s="68" t="s">
        <v>1810</v>
      </c>
    </row>
    <row r="5" spans="1:12" ht="12" x14ac:dyDescent="0.2">
      <c r="A5" s="20" t="s">
        <v>436</v>
      </c>
      <c r="B5" s="68" t="s">
        <v>412</v>
      </c>
      <c r="C5" s="168">
        <v>14.29</v>
      </c>
      <c r="D5" s="338"/>
      <c r="E5" s="431">
        <v>14.29</v>
      </c>
      <c r="F5" s="341"/>
      <c r="G5" s="355" t="s">
        <v>1912</v>
      </c>
      <c r="H5" s="355"/>
      <c r="I5" s="168">
        <f t="shared" ref="I5:I38" si="0">C5</f>
        <v>14.29</v>
      </c>
      <c r="J5" s="338"/>
      <c r="K5" s="168"/>
      <c r="L5" s="68" t="s">
        <v>1810</v>
      </c>
    </row>
    <row r="6" spans="1:12" ht="12" x14ac:dyDescent="0.2">
      <c r="A6" s="20" t="s">
        <v>436</v>
      </c>
      <c r="B6" s="68" t="s">
        <v>800</v>
      </c>
      <c r="C6" s="168">
        <v>16.670000000000002</v>
      </c>
      <c r="D6" s="338"/>
      <c r="E6" s="431">
        <v>16.670000000000002</v>
      </c>
      <c r="F6" s="341"/>
      <c r="G6" s="355" t="s">
        <v>1912</v>
      </c>
      <c r="H6" s="355"/>
      <c r="I6" s="168">
        <f t="shared" si="0"/>
        <v>16.670000000000002</v>
      </c>
      <c r="J6" s="338"/>
      <c r="K6" s="168"/>
      <c r="L6" s="68" t="s">
        <v>1793</v>
      </c>
    </row>
    <row r="7" spans="1:12" ht="12" x14ac:dyDescent="0.2">
      <c r="A7" s="20" t="s">
        <v>436</v>
      </c>
      <c r="B7" s="68" t="s">
        <v>947</v>
      </c>
      <c r="C7" s="168">
        <v>27.41</v>
      </c>
      <c r="D7" s="338"/>
      <c r="E7" s="431">
        <v>27.41</v>
      </c>
      <c r="F7" s="341"/>
      <c r="G7" s="355" t="s">
        <v>1912</v>
      </c>
      <c r="H7" s="355"/>
      <c r="I7" s="168">
        <f t="shared" si="0"/>
        <v>27.41</v>
      </c>
      <c r="J7" s="338"/>
      <c r="K7" s="168"/>
      <c r="L7" s="68" t="s">
        <v>1793</v>
      </c>
    </row>
    <row r="8" spans="1:12" ht="12" x14ac:dyDescent="0.2">
      <c r="A8" s="20" t="s">
        <v>436</v>
      </c>
      <c r="B8" s="68" t="s">
        <v>948</v>
      </c>
      <c r="C8" s="168">
        <v>11.11</v>
      </c>
      <c r="D8" s="338"/>
      <c r="E8" s="431">
        <v>11.11</v>
      </c>
      <c r="F8" s="341"/>
      <c r="G8" s="355" t="s">
        <v>1912</v>
      </c>
      <c r="H8" s="355"/>
      <c r="I8" s="168">
        <f t="shared" si="0"/>
        <v>11.11</v>
      </c>
      <c r="J8" s="338"/>
      <c r="K8" s="168"/>
      <c r="L8" s="68" t="s">
        <v>1793</v>
      </c>
    </row>
    <row r="9" spans="1:12" ht="12" x14ac:dyDescent="0.2">
      <c r="A9" s="20" t="s">
        <v>436</v>
      </c>
      <c r="B9" s="68" t="s">
        <v>346</v>
      </c>
      <c r="C9" s="15">
        <v>16.45</v>
      </c>
      <c r="D9" s="15"/>
      <c r="E9" s="15">
        <v>16.45</v>
      </c>
      <c r="F9" s="427"/>
      <c r="G9" s="355" t="s">
        <v>1912</v>
      </c>
      <c r="H9" s="355"/>
      <c r="I9" s="168">
        <f t="shared" si="0"/>
        <v>16.45</v>
      </c>
      <c r="J9" s="338"/>
      <c r="K9" s="168"/>
      <c r="L9" s="68" t="s">
        <v>1793</v>
      </c>
    </row>
    <row r="10" spans="1:12" ht="12" x14ac:dyDescent="0.2">
      <c r="A10" s="20" t="s">
        <v>436</v>
      </c>
      <c r="B10" s="68" t="s">
        <v>347</v>
      </c>
      <c r="C10" s="15">
        <v>16.46</v>
      </c>
      <c r="D10" s="15"/>
      <c r="E10" s="15">
        <v>16.46</v>
      </c>
      <c r="F10" s="168"/>
      <c r="G10" s="355" t="s">
        <v>1912</v>
      </c>
      <c r="H10" s="355"/>
      <c r="I10" s="168">
        <f t="shared" si="0"/>
        <v>16.46</v>
      </c>
      <c r="J10" s="338"/>
      <c r="K10" s="168"/>
      <c r="L10" s="68" t="s">
        <v>1793</v>
      </c>
    </row>
    <row r="11" spans="1:12" ht="12" x14ac:dyDescent="0.2">
      <c r="A11" s="20" t="s">
        <v>436</v>
      </c>
      <c r="B11" s="68" t="s">
        <v>348</v>
      </c>
      <c r="C11" s="15">
        <v>17.79</v>
      </c>
      <c r="D11" s="15"/>
      <c r="E11" s="15">
        <v>17.79</v>
      </c>
      <c r="F11" s="168"/>
      <c r="G11" s="355" t="s">
        <v>1912</v>
      </c>
      <c r="H11" s="355"/>
      <c r="I11" s="168">
        <f t="shared" si="0"/>
        <v>17.79</v>
      </c>
      <c r="J11" s="338"/>
      <c r="K11" s="168"/>
      <c r="L11" s="68" t="s">
        <v>1793</v>
      </c>
    </row>
    <row r="12" spans="1:12" ht="12" x14ac:dyDescent="0.2">
      <c r="A12" s="20" t="s">
        <v>436</v>
      </c>
      <c r="B12" s="68" t="s">
        <v>349</v>
      </c>
      <c r="C12" s="15">
        <v>17.79</v>
      </c>
      <c r="D12" s="15"/>
      <c r="E12" s="15">
        <v>17.79</v>
      </c>
      <c r="F12" s="168"/>
      <c r="G12" s="355" t="s">
        <v>1912</v>
      </c>
      <c r="H12" s="355"/>
      <c r="I12" s="168">
        <f t="shared" si="0"/>
        <v>17.79</v>
      </c>
      <c r="J12" s="338"/>
      <c r="K12" s="168"/>
      <c r="L12" s="68" t="s">
        <v>1793</v>
      </c>
    </row>
    <row r="13" spans="1:12" ht="12" x14ac:dyDescent="0.2">
      <c r="A13" s="20" t="s">
        <v>436</v>
      </c>
      <c r="B13" s="68" t="s">
        <v>350</v>
      </c>
      <c r="C13" s="15">
        <v>17.79</v>
      </c>
      <c r="D13" s="15"/>
      <c r="E13" s="15">
        <v>17.79</v>
      </c>
      <c r="F13" s="168"/>
      <c r="G13" s="355" t="s">
        <v>1912</v>
      </c>
      <c r="H13" s="355"/>
      <c r="I13" s="168">
        <f t="shared" si="0"/>
        <v>17.79</v>
      </c>
      <c r="J13" s="338"/>
      <c r="K13" s="168"/>
      <c r="L13" s="68" t="s">
        <v>1793</v>
      </c>
    </row>
    <row r="14" spans="1:12" ht="12" x14ac:dyDescent="0.2">
      <c r="A14" s="20" t="s">
        <v>436</v>
      </c>
      <c r="B14" s="68" t="s">
        <v>351</v>
      </c>
      <c r="C14" s="15">
        <v>17.79</v>
      </c>
      <c r="D14" s="15"/>
      <c r="E14" s="15">
        <v>17.79</v>
      </c>
      <c r="F14" s="168"/>
      <c r="G14" s="355" t="s">
        <v>1912</v>
      </c>
      <c r="H14" s="355"/>
      <c r="I14" s="168">
        <f t="shared" si="0"/>
        <v>17.79</v>
      </c>
      <c r="J14" s="338"/>
      <c r="K14" s="168"/>
      <c r="L14" s="68" t="s">
        <v>1793</v>
      </c>
    </row>
    <row r="15" spans="1:12" ht="12" x14ac:dyDescent="0.2">
      <c r="A15" s="20" t="s">
        <v>436</v>
      </c>
      <c r="B15" s="68" t="s">
        <v>1629</v>
      </c>
      <c r="C15" s="15">
        <v>7.5</v>
      </c>
      <c r="E15" s="168"/>
      <c r="F15" s="15">
        <f>(C15)</f>
        <v>7.5</v>
      </c>
      <c r="G15" s="355" t="s">
        <v>1912</v>
      </c>
      <c r="H15" s="355"/>
      <c r="I15" s="168">
        <f t="shared" si="0"/>
        <v>7.5</v>
      </c>
      <c r="J15" s="338"/>
      <c r="K15" s="168"/>
      <c r="L15" s="68" t="s">
        <v>1794</v>
      </c>
    </row>
    <row r="16" spans="1:12" ht="12" x14ac:dyDescent="0.2">
      <c r="A16" s="20" t="s">
        <v>436</v>
      </c>
      <c r="B16" s="68" t="s">
        <v>437</v>
      </c>
      <c r="C16" s="15">
        <v>8.58</v>
      </c>
      <c r="D16" s="15">
        <f>(C16)</f>
        <v>8.58</v>
      </c>
      <c r="E16" s="168"/>
      <c r="F16" s="168"/>
      <c r="G16" s="355" t="s">
        <v>1912</v>
      </c>
      <c r="H16" s="355"/>
      <c r="I16" s="168">
        <f t="shared" si="0"/>
        <v>8.58</v>
      </c>
      <c r="J16" s="338"/>
      <c r="K16" s="168"/>
      <c r="L16" s="68" t="s">
        <v>1794</v>
      </c>
    </row>
    <row r="17" spans="1:12" ht="12" x14ac:dyDescent="0.2">
      <c r="A17" s="20" t="s">
        <v>436</v>
      </c>
      <c r="B17" s="68" t="s">
        <v>1634</v>
      </c>
      <c r="C17" s="15">
        <v>6.9</v>
      </c>
      <c r="D17" s="15">
        <f>(C17)</f>
        <v>6.9</v>
      </c>
      <c r="E17" s="168"/>
      <c r="F17" s="168"/>
      <c r="G17" s="355" t="s">
        <v>1912</v>
      </c>
      <c r="H17" s="355"/>
      <c r="I17" s="168">
        <f t="shared" si="0"/>
        <v>6.9</v>
      </c>
      <c r="J17" s="338"/>
      <c r="K17" s="168"/>
      <c r="L17" s="68" t="s">
        <v>1794</v>
      </c>
    </row>
    <row r="18" spans="1:12" ht="12" x14ac:dyDescent="0.2">
      <c r="A18" s="20" t="s">
        <v>436</v>
      </c>
      <c r="B18" s="68" t="s">
        <v>488</v>
      </c>
      <c r="C18" s="15">
        <v>4.29</v>
      </c>
      <c r="D18" s="168"/>
      <c r="E18" s="15">
        <f>(C18)</f>
        <v>4.29</v>
      </c>
      <c r="F18" s="168"/>
      <c r="G18" s="355" t="s">
        <v>1912</v>
      </c>
      <c r="H18" s="355"/>
      <c r="I18" s="168">
        <f t="shared" si="0"/>
        <v>4.29</v>
      </c>
      <c r="J18" s="338"/>
      <c r="K18" s="168"/>
      <c r="L18" s="68"/>
    </row>
    <row r="19" spans="1:12" ht="12" x14ac:dyDescent="0.2">
      <c r="A19" s="20" t="s">
        <v>436</v>
      </c>
      <c r="B19" s="68" t="s">
        <v>233</v>
      </c>
      <c r="C19" s="15">
        <v>5.92</v>
      </c>
      <c r="D19" s="15"/>
      <c r="E19" s="15">
        <f>(C19)</f>
        <v>5.92</v>
      </c>
      <c r="F19" s="168"/>
      <c r="G19" s="355" t="s">
        <v>1912</v>
      </c>
      <c r="H19" s="355"/>
      <c r="I19" s="168">
        <f t="shared" si="0"/>
        <v>5.92</v>
      </c>
      <c r="J19" s="338"/>
      <c r="K19" s="168"/>
      <c r="L19" s="68" t="s">
        <v>1793</v>
      </c>
    </row>
    <row r="20" spans="1:12" ht="12" x14ac:dyDescent="0.2">
      <c r="A20" s="20" t="s">
        <v>436</v>
      </c>
      <c r="B20" s="68" t="s">
        <v>484</v>
      </c>
      <c r="C20" s="15">
        <v>7.04</v>
      </c>
      <c r="D20" s="15">
        <f>(C20)</f>
        <v>7.04</v>
      </c>
      <c r="E20" s="15"/>
      <c r="F20" s="168"/>
      <c r="G20" s="355" t="s">
        <v>1912</v>
      </c>
      <c r="H20" s="355"/>
      <c r="I20" s="168">
        <f t="shared" si="0"/>
        <v>7.04</v>
      </c>
      <c r="J20" s="338"/>
      <c r="K20" s="168"/>
      <c r="L20" s="68" t="s">
        <v>1793</v>
      </c>
    </row>
    <row r="21" spans="1:12" ht="12" x14ac:dyDescent="0.2">
      <c r="A21" s="20" t="s">
        <v>436</v>
      </c>
      <c r="B21" s="68" t="s">
        <v>1644</v>
      </c>
      <c r="C21" s="15">
        <v>4.9800000000000004</v>
      </c>
      <c r="D21" s="15"/>
      <c r="E21" s="15">
        <f>C21</f>
        <v>4.9800000000000004</v>
      </c>
      <c r="F21" s="168"/>
      <c r="G21" s="355" t="s">
        <v>1912</v>
      </c>
      <c r="H21" s="355"/>
      <c r="I21" s="168">
        <f t="shared" si="0"/>
        <v>4.9800000000000004</v>
      </c>
      <c r="J21" s="338"/>
      <c r="K21" s="168"/>
      <c r="L21" s="68" t="s">
        <v>1794</v>
      </c>
    </row>
    <row r="22" spans="1:12" ht="12" x14ac:dyDescent="0.2">
      <c r="A22" s="20" t="s">
        <v>436</v>
      </c>
      <c r="B22" s="68" t="s">
        <v>149</v>
      </c>
      <c r="C22" s="15">
        <v>4.9800000000000004</v>
      </c>
      <c r="D22" s="15">
        <f>(C22)</f>
        <v>4.9800000000000004</v>
      </c>
      <c r="E22" s="168"/>
      <c r="F22" s="168"/>
      <c r="G22" s="355" t="s">
        <v>1912</v>
      </c>
      <c r="H22" s="355"/>
      <c r="I22" s="168">
        <f t="shared" si="0"/>
        <v>4.9800000000000004</v>
      </c>
      <c r="J22" s="338"/>
      <c r="K22" s="168"/>
      <c r="L22" s="68" t="s">
        <v>1793</v>
      </c>
    </row>
    <row r="23" spans="1:12" ht="12" x14ac:dyDescent="0.2">
      <c r="A23" s="20" t="s">
        <v>436</v>
      </c>
      <c r="B23" s="68" t="s">
        <v>485</v>
      </c>
      <c r="C23" s="15">
        <v>4.9800000000000004</v>
      </c>
      <c r="D23" s="168"/>
      <c r="E23" s="168"/>
      <c r="F23" s="15">
        <f>(C23)</f>
        <v>4.9800000000000004</v>
      </c>
      <c r="G23" s="355" t="s">
        <v>1912</v>
      </c>
      <c r="H23" s="355"/>
      <c r="I23" s="168">
        <f t="shared" si="0"/>
        <v>4.9800000000000004</v>
      </c>
      <c r="J23" s="338"/>
      <c r="K23" s="168"/>
      <c r="L23" s="68" t="s">
        <v>1793</v>
      </c>
    </row>
    <row r="24" spans="1:12" ht="12" x14ac:dyDescent="0.2">
      <c r="A24" s="20" t="s">
        <v>436</v>
      </c>
      <c r="B24" s="68" t="s">
        <v>439</v>
      </c>
      <c r="C24" s="15">
        <v>16.46</v>
      </c>
      <c r="D24" s="15"/>
      <c r="E24" s="15">
        <v>16.46</v>
      </c>
      <c r="F24" s="168"/>
      <c r="G24" s="355" t="s">
        <v>1912</v>
      </c>
      <c r="H24" s="355"/>
      <c r="I24" s="168">
        <f t="shared" si="0"/>
        <v>16.46</v>
      </c>
      <c r="J24" s="338"/>
      <c r="K24" s="168"/>
      <c r="L24" s="68" t="s">
        <v>1793</v>
      </c>
    </row>
    <row r="25" spans="1:12" ht="12" x14ac:dyDescent="0.2">
      <c r="A25" s="20" t="s">
        <v>436</v>
      </c>
      <c r="B25" s="68" t="s">
        <v>440</v>
      </c>
      <c r="C25" s="15">
        <v>16.38</v>
      </c>
      <c r="D25" s="15"/>
      <c r="E25" s="15">
        <f>C25</f>
        <v>16.38</v>
      </c>
      <c r="F25" s="168"/>
      <c r="G25" s="355" t="s">
        <v>1912</v>
      </c>
      <c r="H25" s="355"/>
      <c r="I25" s="168">
        <f t="shared" si="0"/>
        <v>16.38</v>
      </c>
      <c r="J25" s="338"/>
      <c r="K25" s="168"/>
      <c r="L25" s="68" t="s">
        <v>1793</v>
      </c>
    </row>
    <row r="26" spans="1:12" ht="12" x14ac:dyDescent="0.2">
      <c r="A26" s="20" t="s">
        <v>436</v>
      </c>
      <c r="B26" s="68" t="s">
        <v>441</v>
      </c>
      <c r="C26" s="15">
        <v>18.66</v>
      </c>
      <c r="D26" s="15"/>
      <c r="E26" s="15">
        <v>18.66</v>
      </c>
      <c r="G26" s="355" t="s">
        <v>1912</v>
      </c>
      <c r="H26" s="355"/>
      <c r="I26" s="168">
        <f t="shared" si="0"/>
        <v>18.66</v>
      </c>
      <c r="J26" s="338"/>
      <c r="K26" s="168"/>
      <c r="L26" s="68" t="s">
        <v>1793</v>
      </c>
    </row>
    <row r="27" spans="1:12" ht="12" x14ac:dyDescent="0.2">
      <c r="A27" s="20" t="s">
        <v>436</v>
      </c>
      <c r="B27" s="68" t="s">
        <v>491</v>
      </c>
      <c r="C27" s="15">
        <v>3.98</v>
      </c>
      <c r="D27" s="15"/>
      <c r="E27" s="15">
        <f>C27</f>
        <v>3.98</v>
      </c>
      <c r="F27" s="168"/>
      <c r="G27" s="355" t="s">
        <v>1912</v>
      </c>
      <c r="H27" s="355"/>
      <c r="I27" s="168">
        <f t="shared" si="0"/>
        <v>3.98</v>
      </c>
      <c r="J27" s="338"/>
      <c r="K27" s="168"/>
      <c r="L27" s="68" t="s">
        <v>1794</v>
      </c>
    </row>
    <row r="28" spans="1:12" ht="12" x14ac:dyDescent="0.2">
      <c r="A28" s="20" t="s">
        <v>436</v>
      </c>
      <c r="B28" s="68" t="s">
        <v>490</v>
      </c>
      <c r="C28" s="15">
        <v>3.98</v>
      </c>
      <c r="D28" s="15"/>
      <c r="E28" s="15">
        <f>C28</f>
        <v>3.98</v>
      </c>
      <c r="F28" s="168"/>
      <c r="G28" s="355" t="s">
        <v>1912</v>
      </c>
      <c r="H28" s="355"/>
      <c r="I28" s="168">
        <f t="shared" si="0"/>
        <v>3.98</v>
      </c>
      <c r="J28" s="338"/>
      <c r="K28" s="168"/>
      <c r="L28" s="68" t="s">
        <v>1794</v>
      </c>
    </row>
    <row r="29" spans="1:12" ht="12" x14ac:dyDescent="0.2">
      <c r="A29" s="20" t="s">
        <v>436</v>
      </c>
      <c r="B29" s="68" t="s">
        <v>1665</v>
      </c>
      <c r="C29" s="15">
        <v>17.25</v>
      </c>
      <c r="D29" s="168"/>
      <c r="E29" s="15">
        <f>(C29)</f>
        <v>17.25</v>
      </c>
      <c r="G29" s="355" t="s">
        <v>1912</v>
      </c>
      <c r="H29" s="355"/>
      <c r="I29" s="168">
        <f t="shared" si="0"/>
        <v>17.25</v>
      </c>
      <c r="J29" s="338"/>
      <c r="K29" s="168"/>
      <c r="L29" s="68" t="s">
        <v>1793</v>
      </c>
    </row>
    <row r="30" spans="1:12" ht="12" x14ac:dyDescent="0.2">
      <c r="A30" s="20" t="s">
        <v>436</v>
      </c>
      <c r="B30" s="68" t="s">
        <v>487</v>
      </c>
      <c r="C30" s="15">
        <v>12.7</v>
      </c>
      <c r="D30" s="15">
        <f>C30</f>
        <v>12.7</v>
      </c>
      <c r="F30" s="168"/>
      <c r="G30" s="355" t="s">
        <v>1912</v>
      </c>
      <c r="H30" s="355"/>
      <c r="I30" s="168">
        <f t="shared" si="0"/>
        <v>12.7</v>
      </c>
      <c r="J30" s="338"/>
      <c r="K30" s="168"/>
      <c r="L30" s="68" t="s">
        <v>1793</v>
      </c>
    </row>
    <row r="31" spans="1:12" ht="12" x14ac:dyDescent="0.2">
      <c r="A31" s="20" t="s">
        <v>436</v>
      </c>
      <c r="B31" s="68" t="s">
        <v>489</v>
      </c>
      <c r="C31" s="15">
        <v>4.29</v>
      </c>
      <c r="D31" s="168"/>
      <c r="E31" s="15">
        <f>(C31)</f>
        <v>4.29</v>
      </c>
      <c r="F31" s="168"/>
      <c r="G31" s="355" t="s">
        <v>1912</v>
      </c>
      <c r="H31" s="355"/>
      <c r="I31" s="168">
        <f t="shared" si="0"/>
        <v>4.29</v>
      </c>
      <c r="J31" s="338"/>
      <c r="K31" s="168"/>
      <c r="L31" s="68"/>
    </row>
    <row r="32" spans="1:12" ht="12" x14ac:dyDescent="0.2">
      <c r="A32" s="20" t="s">
        <v>436</v>
      </c>
      <c r="B32" s="68" t="s">
        <v>490</v>
      </c>
      <c r="C32" s="15">
        <v>2.61</v>
      </c>
      <c r="D32" s="15"/>
      <c r="E32" s="15">
        <f>(C32)</f>
        <v>2.61</v>
      </c>
      <c r="F32" s="168"/>
      <c r="G32" s="355" t="s">
        <v>1912</v>
      </c>
      <c r="H32" s="355"/>
      <c r="I32" s="168">
        <f t="shared" si="0"/>
        <v>2.61</v>
      </c>
      <c r="J32" s="338"/>
      <c r="K32" s="168"/>
      <c r="L32" s="68" t="s">
        <v>1794</v>
      </c>
    </row>
    <row r="33" spans="1:12" ht="12" x14ac:dyDescent="0.2">
      <c r="A33" s="20" t="s">
        <v>436</v>
      </c>
      <c r="B33" s="68" t="s">
        <v>492</v>
      </c>
      <c r="C33" s="15">
        <v>2.5499999999999998</v>
      </c>
      <c r="D33" s="15"/>
      <c r="E33" s="15">
        <f>(C33)</f>
        <v>2.5499999999999998</v>
      </c>
      <c r="F33" s="168"/>
      <c r="G33" s="355" t="s">
        <v>1912</v>
      </c>
      <c r="H33" s="355"/>
      <c r="I33" s="168">
        <f t="shared" si="0"/>
        <v>2.5499999999999998</v>
      </c>
      <c r="J33" s="338"/>
      <c r="K33" s="168"/>
      <c r="L33" s="68" t="s">
        <v>1794</v>
      </c>
    </row>
    <row r="34" spans="1:12" ht="12" x14ac:dyDescent="0.2">
      <c r="A34" s="20" t="s">
        <v>436</v>
      </c>
      <c r="B34" s="68" t="s">
        <v>1632</v>
      </c>
      <c r="C34" s="15">
        <v>37.340000000000003</v>
      </c>
      <c r="D34" s="15"/>
      <c r="E34" s="15">
        <f>(C34)</f>
        <v>37.340000000000003</v>
      </c>
      <c r="F34" s="168"/>
      <c r="G34" s="355" t="s">
        <v>1912</v>
      </c>
      <c r="H34" s="355"/>
      <c r="I34" s="168">
        <f t="shared" si="0"/>
        <v>37.340000000000003</v>
      </c>
      <c r="J34" s="338"/>
      <c r="K34" s="168"/>
      <c r="L34" s="68" t="s">
        <v>1793</v>
      </c>
    </row>
    <row r="35" spans="1:12" ht="12" x14ac:dyDescent="0.2">
      <c r="A35" s="20" t="s">
        <v>436</v>
      </c>
      <c r="B35" s="68" t="s">
        <v>331</v>
      </c>
      <c r="C35" s="15">
        <v>9.27</v>
      </c>
      <c r="D35" s="15"/>
      <c r="E35" s="15">
        <f>(C35)</f>
        <v>9.27</v>
      </c>
      <c r="F35" s="15"/>
      <c r="G35" s="355" t="s">
        <v>1912</v>
      </c>
      <c r="H35" s="355"/>
      <c r="I35" s="168">
        <f t="shared" si="0"/>
        <v>9.27</v>
      </c>
      <c r="J35" s="338"/>
      <c r="K35" s="168"/>
      <c r="L35" s="68" t="s">
        <v>1793</v>
      </c>
    </row>
    <row r="36" spans="1:12" ht="12" x14ac:dyDescent="0.2">
      <c r="A36" s="20" t="s">
        <v>436</v>
      </c>
      <c r="B36" s="68" t="s">
        <v>486</v>
      </c>
      <c r="C36" s="15">
        <v>2.87</v>
      </c>
      <c r="D36" s="168"/>
      <c r="E36" s="168"/>
      <c r="F36" s="15">
        <f>(C36)</f>
        <v>2.87</v>
      </c>
      <c r="G36" s="355" t="s">
        <v>1912</v>
      </c>
      <c r="H36" s="355"/>
      <c r="I36" s="168">
        <f t="shared" si="0"/>
        <v>2.87</v>
      </c>
      <c r="J36" s="338"/>
      <c r="K36" s="168"/>
      <c r="L36" s="68" t="s">
        <v>1793</v>
      </c>
    </row>
    <row r="37" spans="1:12" ht="12" x14ac:dyDescent="0.2">
      <c r="A37" s="20" t="s">
        <v>436</v>
      </c>
      <c r="B37" s="68" t="s">
        <v>1624</v>
      </c>
      <c r="C37" s="15">
        <v>1.57</v>
      </c>
      <c r="D37" s="168"/>
      <c r="E37" s="168"/>
      <c r="F37" s="15">
        <f>(C37)</f>
        <v>1.57</v>
      </c>
      <c r="G37" s="355" t="s">
        <v>1912</v>
      </c>
      <c r="H37" s="355"/>
      <c r="I37" s="168">
        <f t="shared" si="0"/>
        <v>1.57</v>
      </c>
      <c r="J37" s="338"/>
      <c r="K37" s="168"/>
      <c r="L37" s="68" t="s">
        <v>1793</v>
      </c>
    </row>
    <row r="38" spans="1:12" ht="12" x14ac:dyDescent="0.2">
      <c r="A38" s="20" t="s">
        <v>436</v>
      </c>
      <c r="B38" s="68" t="s">
        <v>1624</v>
      </c>
      <c r="C38" s="15">
        <v>3.31</v>
      </c>
      <c r="D38" s="15"/>
      <c r="E38" s="168"/>
      <c r="F38" s="15">
        <f>(C38)</f>
        <v>3.31</v>
      </c>
      <c r="G38" s="355" t="s">
        <v>1912</v>
      </c>
      <c r="H38" s="355"/>
      <c r="I38" s="168">
        <f t="shared" si="0"/>
        <v>3.31</v>
      </c>
      <c r="J38" s="338"/>
      <c r="K38" s="168"/>
      <c r="L38" s="68" t="s">
        <v>1793</v>
      </c>
    </row>
    <row r="39" spans="1:12" s="169" customFormat="1" ht="12" x14ac:dyDescent="0.2">
      <c r="A39" s="100" t="s">
        <v>140</v>
      </c>
      <c r="B39" s="98"/>
      <c r="C39" s="73">
        <f>SUM(C4:C38)</f>
        <v>447.0100000000001</v>
      </c>
      <c r="D39" s="73">
        <f>SUM(D4:D38)</f>
        <v>40.200000000000003</v>
      </c>
      <c r="E39" s="73">
        <f>SUM(E4:E38)</f>
        <v>386.58000000000004</v>
      </c>
      <c r="F39" s="73">
        <f>SUM(F4:F38)</f>
        <v>20.23</v>
      </c>
      <c r="G39" s="73"/>
      <c r="H39" s="73">
        <f>SUM(H4:H38)</f>
        <v>0</v>
      </c>
      <c r="I39" s="73">
        <f>SUM(I4:I38)</f>
        <v>447.0100000000001</v>
      </c>
      <c r="J39" s="73">
        <f>SUM(J4:J38)</f>
        <v>0</v>
      </c>
      <c r="K39" s="73">
        <f>SUM(K4:K38)</f>
        <v>0</v>
      </c>
      <c r="L39" s="98"/>
    </row>
    <row r="40" spans="1:12" ht="12" x14ac:dyDescent="0.2">
      <c r="A40" s="102" t="s">
        <v>1620</v>
      </c>
      <c r="B40" s="102" t="s">
        <v>1621</v>
      </c>
      <c r="C40" s="102" t="s">
        <v>1622</v>
      </c>
      <c r="D40" s="103" t="s">
        <v>655</v>
      </c>
      <c r="E40" s="103" t="s">
        <v>1615</v>
      </c>
      <c r="F40" s="103" t="s">
        <v>754</v>
      </c>
      <c r="G40" s="103" t="s">
        <v>1002</v>
      </c>
      <c r="H40" s="67" t="s">
        <v>1915</v>
      </c>
      <c r="I40" s="67" t="s">
        <v>406</v>
      </c>
      <c r="J40" s="67" t="s">
        <v>405</v>
      </c>
      <c r="K40" s="67" t="s">
        <v>657</v>
      </c>
      <c r="L40" s="8" t="s">
        <v>1822</v>
      </c>
    </row>
    <row r="41" spans="1:12" ht="12" x14ac:dyDescent="0.2">
      <c r="A41" s="20" t="s">
        <v>816</v>
      </c>
      <c r="B41" s="527" t="s">
        <v>817</v>
      </c>
      <c r="C41" s="528"/>
      <c r="D41" s="528"/>
      <c r="E41" s="528"/>
      <c r="F41" s="528"/>
      <c r="G41" s="528"/>
      <c r="H41" s="528"/>
      <c r="I41" s="528"/>
      <c r="J41" s="528"/>
      <c r="K41" s="528"/>
      <c r="L41" s="2"/>
    </row>
    <row r="42" spans="1:12" ht="12" x14ac:dyDescent="0.2">
      <c r="A42" s="102" t="s">
        <v>1620</v>
      </c>
      <c r="B42" s="102" t="s">
        <v>1621</v>
      </c>
      <c r="C42" s="102" t="s">
        <v>1622</v>
      </c>
      <c r="D42" s="103" t="s">
        <v>655</v>
      </c>
      <c r="E42" s="103" t="s">
        <v>1615</v>
      </c>
      <c r="F42" s="103" t="s">
        <v>754</v>
      </c>
      <c r="G42" s="103" t="s">
        <v>1002</v>
      </c>
      <c r="H42" s="67" t="s">
        <v>1915</v>
      </c>
      <c r="I42" s="67" t="s">
        <v>406</v>
      </c>
      <c r="J42" s="67" t="s">
        <v>405</v>
      </c>
      <c r="K42" s="67" t="s">
        <v>657</v>
      </c>
      <c r="L42" s="2"/>
    </row>
    <row r="43" spans="1:12" ht="12" x14ac:dyDescent="0.2">
      <c r="A43" s="20" t="s">
        <v>128</v>
      </c>
      <c r="B43" s="68" t="s">
        <v>403</v>
      </c>
      <c r="C43" s="168">
        <v>82.92</v>
      </c>
      <c r="D43" s="168"/>
      <c r="E43" s="168"/>
      <c r="F43" s="168">
        <f>C43</f>
        <v>82.92</v>
      </c>
      <c r="G43" s="168" t="s">
        <v>1912</v>
      </c>
      <c r="H43" s="355"/>
      <c r="I43" s="168">
        <f>C43</f>
        <v>82.92</v>
      </c>
      <c r="J43" s="338"/>
      <c r="K43" s="168"/>
      <c r="L43" s="68" t="s">
        <v>1786</v>
      </c>
    </row>
    <row r="44" spans="1:12" ht="12" x14ac:dyDescent="0.2">
      <c r="A44" s="20" t="s">
        <v>128</v>
      </c>
      <c r="B44" s="68" t="s">
        <v>1682</v>
      </c>
      <c r="C44" s="15">
        <v>7.08</v>
      </c>
      <c r="D44" s="15">
        <f>(C44)</f>
        <v>7.08</v>
      </c>
      <c r="E44" s="15"/>
      <c r="F44" s="168"/>
      <c r="G44" s="355" t="s">
        <v>1912</v>
      </c>
      <c r="H44" s="355"/>
      <c r="I44" s="168">
        <f t="shared" ref="I44:I68" si="1">C44</f>
        <v>7.08</v>
      </c>
      <c r="J44" s="338"/>
      <c r="K44" s="168"/>
      <c r="L44" s="68" t="s">
        <v>1794</v>
      </c>
    </row>
    <row r="45" spans="1:12" ht="12" x14ac:dyDescent="0.2">
      <c r="A45" s="20" t="s">
        <v>128</v>
      </c>
      <c r="B45" s="68" t="s">
        <v>1683</v>
      </c>
      <c r="C45" s="15">
        <v>13.21</v>
      </c>
      <c r="D45" s="15">
        <f>(C45)</f>
        <v>13.21</v>
      </c>
      <c r="E45" s="15"/>
      <c r="F45" s="168"/>
      <c r="G45" s="355" t="s">
        <v>1912</v>
      </c>
      <c r="H45" s="355"/>
      <c r="I45" s="168">
        <f t="shared" si="1"/>
        <v>13.21</v>
      </c>
      <c r="J45" s="338"/>
      <c r="K45" s="168"/>
      <c r="L45" s="68" t="s">
        <v>1793</v>
      </c>
    </row>
    <row r="46" spans="1:12" ht="12" x14ac:dyDescent="0.2">
      <c r="A46" s="20" t="s">
        <v>128</v>
      </c>
      <c r="B46" s="68" t="s">
        <v>1495</v>
      </c>
      <c r="C46" s="15">
        <v>5.69</v>
      </c>
      <c r="D46" s="15">
        <f>C46</f>
        <v>5.69</v>
      </c>
      <c r="E46" s="15"/>
      <c r="G46" s="355" t="s">
        <v>1912</v>
      </c>
      <c r="H46" s="355"/>
      <c r="I46" s="168">
        <f t="shared" si="1"/>
        <v>5.69</v>
      </c>
      <c r="J46" s="338"/>
      <c r="K46" s="168"/>
      <c r="L46" s="68" t="s">
        <v>1793</v>
      </c>
    </row>
    <row r="47" spans="1:12" ht="12" x14ac:dyDescent="0.2">
      <c r="A47" s="20" t="s">
        <v>128</v>
      </c>
      <c r="B47" s="68" t="s">
        <v>290</v>
      </c>
      <c r="C47" s="15">
        <v>16.34</v>
      </c>
      <c r="D47" s="168"/>
      <c r="E47" s="15"/>
      <c r="F47" s="15">
        <f>C47</f>
        <v>16.34</v>
      </c>
      <c r="G47" s="355" t="s">
        <v>1912</v>
      </c>
      <c r="H47" s="355"/>
      <c r="I47" s="168">
        <f t="shared" si="1"/>
        <v>16.34</v>
      </c>
      <c r="J47" s="338"/>
      <c r="K47" s="168"/>
      <c r="L47" s="68" t="s">
        <v>1793</v>
      </c>
    </row>
    <row r="48" spans="1:12" ht="12" x14ac:dyDescent="0.2">
      <c r="A48" s="20" t="s">
        <v>128</v>
      </c>
      <c r="B48" s="68" t="s">
        <v>1644</v>
      </c>
      <c r="C48" s="15">
        <v>8.06</v>
      </c>
      <c r="D48" s="15"/>
      <c r="E48" s="15">
        <f>C48</f>
        <v>8.06</v>
      </c>
      <c r="F48" s="168"/>
      <c r="G48" s="355" t="s">
        <v>1912</v>
      </c>
      <c r="H48" s="355"/>
      <c r="I48" s="168">
        <f t="shared" si="1"/>
        <v>8.06</v>
      </c>
      <c r="J48" s="338"/>
      <c r="K48" s="168"/>
      <c r="L48" s="68" t="s">
        <v>1794</v>
      </c>
    </row>
    <row r="49" spans="1:12" ht="12" x14ac:dyDescent="0.2">
      <c r="A49" s="20" t="s">
        <v>128</v>
      </c>
      <c r="B49" s="68" t="s">
        <v>144</v>
      </c>
      <c r="C49" s="15">
        <v>20.68</v>
      </c>
      <c r="D49" s="168"/>
      <c r="E49" s="15">
        <f>(C49)</f>
        <v>20.68</v>
      </c>
      <c r="F49" s="168"/>
      <c r="G49" s="355" t="s">
        <v>1912</v>
      </c>
      <c r="H49" s="355"/>
      <c r="I49" s="168">
        <f t="shared" si="1"/>
        <v>20.68</v>
      </c>
      <c r="J49" s="338"/>
      <c r="K49" s="168"/>
      <c r="L49" s="68" t="s">
        <v>1793</v>
      </c>
    </row>
    <row r="50" spans="1:12" ht="12" x14ac:dyDescent="0.2">
      <c r="A50" s="20" t="s">
        <v>128</v>
      </c>
      <c r="B50" s="68" t="s">
        <v>442</v>
      </c>
      <c r="C50" s="15">
        <v>5.03</v>
      </c>
      <c r="D50" s="168"/>
      <c r="E50" s="168"/>
      <c r="F50" s="15">
        <f t="shared" ref="F50:F56" si="2">(C50)</f>
        <v>5.03</v>
      </c>
      <c r="G50" s="355" t="s">
        <v>1912</v>
      </c>
      <c r="H50" s="355"/>
      <c r="I50" s="168">
        <f t="shared" si="1"/>
        <v>5.03</v>
      </c>
      <c r="J50" s="338"/>
      <c r="K50" s="168"/>
      <c r="L50" s="68" t="s">
        <v>1793</v>
      </c>
    </row>
    <row r="51" spans="1:12" ht="12" x14ac:dyDescent="0.2">
      <c r="A51" s="20" t="s">
        <v>128</v>
      </c>
      <c r="B51" s="68" t="s">
        <v>1684</v>
      </c>
      <c r="C51" s="15">
        <v>2.7</v>
      </c>
      <c r="D51" s="15"/>
      <c r="E51" s="168"/>
      <c r="F51" s="15">
        <f t="shared" si="2"/>
        <v>2.7</v>
      </c>
      <c r="G51" s="355" t="s">
        <v>1912</v>
      </c>
      <c r="H51" s="355"/>
      <c r="I51" s="168">
        <f t="shared" si="1"/>
        <v>2.7</v>
      </c>
      <c r="J51" s="338"/>
      <c r="K51" s="168"/>
      <c r="L51" s="68" t="s">
        <v>1793</v>
      </c>
    </row>
    <row r="52" spans="1:12" ht="12" x14ac:dyDescent="0.2">
      <c r="A52" s="20" t="s">
        <v>128</v>
      </c>
      <c r="B52" s="68" t="s">
        <v>1665</v>
      </c>
      <c r="C52" s="15">
        <v>5.81</v>
      </c>
      <c r="D52" s="168"/>
      <c r="E52" s="15"/>
      <c r="F52" s="15">
        <f t="shared" si="2"/>
        <v>5.81</v>
      </c>
      <c r="G52" s="355" t="s">
        <v>1912</v>
      </c>
      <c r="H52" s="355"/>
      <c r="I52" s="168">
        <f t="shared" si="1"/>
        <v>5.81</v>
      </c>
      <c r="J52" s="338"/>
      <c r="K52" s="168"/>
      <c r="L52" s="68" t="s">
        <v>1813</v>
      </c>
    </row>
    <row r="53" spans="1:12" ht="12" x14ac:dyDescent="0.2">
      <c r="A53" s="20" t="s">
        <v>128</v>
      </c>
      <c r="B53" s="68" t="s">
        <v>1629</v>
      </c>
      <c r="C53" s="15">
        <v>3.73</v>
      </c>
      <c r="E53" s="168"/>
      <c r="F53" s="15">
        <f t="shared" si="2"/>
        <v>3.73</v>
      </c>
      <c r="G53" s="355" t="s">
        <v>1912</v>
      </c>
      <c r="H53" s="355"/>
      <c r="I53" s="168">
        <f t="shared" si="1"/>
        <v>3.73</v>
      </c>
      <c r="J53" s="338"/>
      <c r="K53" s="168"/>
      <c r="L53" s="68" t="s">
        <v>1794</v>
      </c>
    </row>
    <row r="54" spans="1:12" ht="12" x14ac:dyDescent="0.2">
      <c r="A54" s="20" t="s">
        <v>128</v>
      </c>
      <c r="B54" s="68" t="s">
        <v>135</v>
      </c>
      <c r="C54" s="15">
        <v>10.08</v>
      </c>
      <c r="D54" s="168"/>
      <c r="E54" s="168"/>
      <c r="F54" s="15">
        <f t="shared" si="2"/>
        <v>10.08</v>
      </c>
      <c r="G54" s="355" t="s">
        <v>1912</v>
      </c>
      <c r="H54" s="355"/>
      <c r="I54" s="168">
        <f t="shared" si="1"/>
        <v>10.08</v>
      </c>
      <c r="J54" s="338"/>
      <c r="K54" s="168"/>
      <c r="L54" s="68" t="s">
        <v>1813</v>
      </c>
    </row>
    <row r="55" spans="1:12" ht="12" x14ac:dyDescent="0.2">
      <c r="A55" s="20" t="s">
        <v>128</v>
      </c>
      <c r="B55" s="68" t="s">
        <v>302</v>
      </c>
      <c r="C55" s="15">
        <v>71.14</v>
      </c>
      <c r="D55" s="168"/>
      <c r="E55" s="168"/>
      <c r="F55" s="15">
        <f t="shared" si="2"/>
        <v>71.14</v>
      </c>
      <c r="G55" s="355" t="s">
        <v>1912</v>
      </c>
      <c r="H55" s="355"/>
      <c r="I55" s="168">
        <f t="shared" si="1"/>
        <v>71.14</v>
      </c>
      <c r="J55" s="338"/>
      <c r="K55" s="168"/>
      <c r="L55" s="68" t="s">
        <v>1813</v>
      </c>
    </row>
    <row r="56" spans="1:12" ht="12" x14ac:dyDescent="0.2">
      <c r="A56" s="20" t="s">
        <v>128</v>
      </c>
      <c r="B56" s="68" t="s">
        <v>1657</v>
      </c>
      <c r="C56" s="15">
        <v>11.2</v>
      </c>
      <c r="D56" s="168"/>
      <c r="E56" s="168"/>
      <c r="F56" s="15">
        <f t="shared" si="2"/>
        <v>11.2</v>
      </c>
      <c r="G56" s="168" t="s">
        <v>1912</v>
      </c>
      <c r="H56" s="355"/>
      <c r="I56" s="168">
        <f t="shared" si="1"/>
        <v>11.2</v>
      </c>
      <c r="J56" s="338"/>
      <c r="K56" s="168"/>
      <c r="L56" s="68" t="s">
        <v>1813</v>
      </c>
    </row>
    <row r="57" spans="1:12" ht="12" x14ac:dyDescent="0.2">
      <c r="A57" s="20" t="s">
        <v>128</v>
      </c>
      <c r="B57" s="68" t="s">
        <v>493</v>
      </c>
      <c r="C57" s="15">
        <v>3.12</v>
      </c>
      <c r="D57" s="15"/>
      <c r="E57" s="15">
        <f>C57</f>
        <v>3.12</v>
      </c>
      <c r="F57" s="168"/>
      <c r="G57" s="355" t="s">
        <v>1912</v>
      </c>
      <c r="H57" s="355"/>
      <c r="I57" s="168">
        <f t="shared" si="1"/>
        <v>3.12</v>
      </c>
      <c r="J57" s="338"/>
      <c r="K57" s="168"/>
      <c r="L57" s="68" t="s">
        <v>1794</v>
      </c>
    </row>
    <row r="58" spans="1:12" ht="12" x14ac:dyDescent="0.2">
      <c r="A58" s="20" t="s">
        <v>128</v>
      </c>
      <c r="B58" s="68" t="s">
        <v>494</v>
      </c>
      <c r="C58" s="15">
        <v>3.12</v>
      </c>
      <c r="D58" s="15"/>
      <c r="E58" s="15">
        <f>C58</f>
        <v>3.12</v>
      </c>
      <c r="F58" s="168"/>
      <c r="G58" s="355" t="s">
        <v>1912</v>
      </c>
      <c r="H58" s="355"/>
      <c r="I58" s="168">
        <f t="shared" si="1"/>
        <v>3.12</v>
      </c>
      <c r="J58" s="338"/>
      <c r="K58" s="168"/>
      <c r="L58" s="68" t="s">
        <v>1794</v>
      </c>
    </row>
    <row r="59" spans="1:12" ht="12" x14ac:dyDescent="0.2">
      <c r="A59" s="20" t="s">
        <v>128</v>
      </c>
      <c r="B59" s="68" t="s">
        <v>495</v>
      </c>
      <c r="C59" s="15">
        <v>2.94</v>
      </c>
      <c r="D59" s="15"/>
      <c r="E59" s="15">
        <f>C59</f>
        <v>2.94</v>
      </c>
      <c r="F59" s="168"/>
      <c r="G59" s="355" t="s">
        <v>1912</v>
      </c>
      <c r="H59" s="355"/>
      <c r="I59" s="168">
        <f t="shared" si="1"/>
        <v>2.94</v>
      </c>
      <c r="J59" s="338"/>
      <c r="K59" s="168"/>
      <c r="L59" s="68" t="s">
        <v>1794</v>
      </c>
    </row>
    <row r="60" spans="1:12" ht="12" x14ac:dyDescent="0.2">
      <c r="A60" s="20" t="s">
        <v>128</v>
      </c>
      <c r="B60" s="68" t="s">
        <v>496</v>
      </c>
      <c r="C60" s="15">
        <v>2.94</v>
      </c>
      <c r="D60" s="15"/>
      <c r="E60" s="15">
        <f>C60</f>
        <v>2.94</v>
      </c>
      <c r="F60" s="168"/>
      <c r="G60" s="355" t="s">
        <v>1912</v>
      </c>
      <c r="H60" s="355"/>
      <c r="I60" s="168">
        <f t="shared" si="1"/>
        <v>2.94</v>
      </c>
      <c r="J60" s="338"/>
      <c r="K60" s="168"/>
      <c r="L60" s="68" t="s">
        <v>1794</v>
      </c>
    </row>
    <row r="61" spans="1:12" ht="12" x14ac:dyDescent="0.2">
      <c r="A61" s="20" t="s">
        <v>128</v>
      </c>
      <c r="B61" s="68" t="s">
        <v>443</v>
      </c>
      <c r="C61" s="15">
        <v>15.9</v>
      </c>
      <c r="D61" s="15"/>
      <c r="E61" s="15">
        <f>(C61)</f>
        <v>15.9</v>
      </c>
      <c r="F61" s="341"/>
      <c r="G61" s="355" t="s">
        <v>1912</v>
      </c>
      <c r="H61" s="355"/>
      <c r="I61" s="168">
        <f t="shared" si="1"/>
        <v>15.9</v>
      </c>
      <c r="J61" s="338"/>
      <c r="K61" s="168"/>
      <c r="L61" s="68" t="s">
        <v>1813</v>
      </c>
    </row>
    <row r="62" spans="1:12" ht="12" x14ac:dyDescent="0.2">
      <c r="A62" s="20" t="s">
        <v>128</v>
      </c>
      <c r="B62" s="68" t="s">
        <v>1645</v>
      </c>
      <c r="C62" s="15">
        <v>13.46</v>
      </c>
      <c r="D62" s="15"/>
      <c r="E62" s="15">
        <f>(C62)</f>
        <v>13.46</v>
      </c>
      <c r="F62" s="341"/>
      <c r="G62" s="355" t="s">
        <v>1912</v>
      </c>
      <c r="H62" s="355"/>
      <c r="I62" s="168">
        <f t="shared" si="1"/>
        <v>13.46</v>
      </c>
      <c r="J62" s="338"/>
      <c r="K62" s="168"/>
      <c r="L62" s="68" t="s">
        <v>1813</v>
      </c>
    </row>
    <row r="63" spans="1:12" ht="12" x14ac:dyDescent="0.2">
      <c r="A63" s="20" t="s">
        <v>128</v>
      </c>
      <c r="B63" s="68" t="s">
        <v>1665</v>
      </c>
      <c r="C63" s="15">
        <v>4.71</v>
      </c>
      <c r="D63" s="15"/>
      <c r="E63" s="15">
        <f>(C63)</f>
        <v>4.71</v>
      </c>
      <c r="F63" s="341"/>
      <c r="G63" s="355" t="s">
        <v>1912</v>
      </c>
      <c r="H63" s="355"/>
      <c r="I63" s="168">
        <f t="shared" si="1"/>
        <v>4.71</v>
      </c>
      <c r="J63" s="338"/>
      <c r="K63" s="168"/>
      <c r="L63" s="68" t="s">
        <v>1813</v>
      </c>
    </row>
    <row r="64" spans="1:12" ht="12" x14ac:dyDescent="0.2">
      <c r="A64" s="20" t="s">
        <v>128</v>
      </c>
      <c r="B64" s="68" t="s">
        <v>1040</v>
      </c>
      <c r="C64" s="15">
        <v>16.489999999999998</v>
      </c>
      <c r="D64" s="168"/>
      <c r="E64" s="15">
        <f>(C64)</f>
        <v>16.489999999999998</v>
      </c>
      <c r="F64" s="341"/>
      <c r="G64" s="355" t="s">
        <v>1912</v>
      </c>
      <c r="H64" s="355"/>
      <c r="I64" s="168">
        <f t="shared" si="1"/>
        <v>16.489999999999998</v>
      </c>
      <c r="J64" s="338"/>
      <c r="K64" s="168"/>
      <c r="L64" s="68" t="s">
        <v>1813</v>
      </c>
    </row>
    <row r="65" spans="1:12" ht="12" x14ac:dyDescent="0.2">
      <c r="A65" s="20" t="s">
        <v>128</v>
      </c>
      <c r="B65" s="68" t="s">
        <v>1634</v>
      </c>
      <c r="C65" s="15">
        <v>4.68</v>
      </c>
      <c r="D65" s="15">
        <f>(C65)</f>
        <v>4.68</v>
      </c>
      <c r="E65" s="15"/>
      <c r="F65" s="168"/>
      <c r="G65" s="355" t="s">
        <v>1912</v>
      </c>
      <c r="H65" s="355"/>
      <c r="I65" s="168">
        <f t="shared" si="1"/>
        <v>4.68</v>
      </c>
      <c r="J65" s="338"/>
      <c r="K65" s="168"/>
      <c r="L65" s="68" t="s">
        <v>1794</v>
      </c>
    </row>
    <row r="66" spans="1:12" ht="12" x14ac:dyDescent="0.2">
      <c r="A66" s="20" t="s">
        <v>128</v>
      </c>
      <c r="B66" s="68" t="s">
        <v>702</v>
      </c>
      <c r="C66" s="15">
        <v>19.260000000000002</v>
      </c>
      <c r="D66" s="15">
        <f>(C66)</f>
        <v>19.260000000000002</v>
      </c>
      <c r="E66" s="15"/>
      <c r="F66" s="168"/>
      <c r="G66" s="355" t="s">
        <v>1912</v>
      </c>
      <c r="H66" s="355"/>
      <c r="I66" s="168">
        <f t="shared" si="1"/>
        <v>19.260000000000002</v>
      </c>
      <c r="J66" s="338"/>
      <c r="K66" s="168"/>
      <c r="L66" s="68" t="s">
        <v>1793</v>
      </c>
    </row>
    <row r="67" spans="1:12" ht="12" x14ac:dyDescent="0.2">
      <c r="A67" s="20" t="s">
        <v>128</v>
      </c>
      <c r="B67" s="68" t="s">
        <v>703</v>
      </c>
      <c r="C67" s="15">
        <v>19.260000000000002</v>
      </c>
      <c r="D67" s="15">
        <f>(C67)</f>
        <v>19.260000000000002</v>
      </c>
      <c r="E67" s="15"/>
      <c r="F67" s="168"/>
      <c r="G67" s="355" t="s">
        <v>1912</v>
      </c>
      <c r="H67" s="355"/>
      <c r="I67" s="168">
        <f t="shared" si="1"/>
        <v>19.260000000000002</v>
      </c>
      <c r="J67" s="338"/>
      <c r="K67" s="168"/>
      <c r="L67" s="68" t="s">
        <v>1793</v>
      </c>
    </row>
    <row r="68" spans="1:12" ht="12" x14ac:dyDescent="0.2">
      <c r="A68" s="20" t="s">
        <v>128</v>
      </c>
      <c r="B68" s="68" t="s">
        <v>704</v>
      </c>
      <c r="C68" s="15">
        <v>12.99</v>
      </c>
      <c r="D68" s="15">
        <f>(C68)</f>
        <v>12.99</v>
      </c>
      <c r="E68" s="15"/>
      <c r="F68" s="168"/>
      <c r="G68" s="355" t="s">
        <v>1912</v>
      </c>
      <c r="H68" s="355"/>
      <c r="I68" s="168">
        <f t="shared" si="1"/>
        <v>12.99</v>
      </c>
      <c r="J68" s="338"/>
      <c r="K68" s="168"/>
      <c r="L68" s="68" t="s">
        <v>1793</v>
      </c>
    </row>
    <row r="69" spans="1:12" s="169" customFormat="1" ht="12" x14ac:dyDescent="0.2">
      <c r="A69" s="100" t="s">
        <v>140</v>
      </c>
      <c r="B69" s="98"/>
      <c r="C69" s="73">
        <f>SUM(C43:C68)</f>
        <v>382.53999999999996</v>
      </c>
      <c r="D69" s="73">
        <f>SUM(D43:D68)</f>
        <v>82.17</v>
      </c>
      <c r="E69" s="73">
        <f>SUM(E43:E68)</f>
        <v>91.419999999999987</v>
      </c>
      <c r="F69" s="73">
        <f>SUM(F43:F68)</f>
        <v>208.95</v>
      </c>
      <c r="G69" s="73"/>
      <c r="H69" s="73">
        <f>SUM(H43:H68)</f>
        <v>0</v>
      </c>
      <c r="I69" s="73">
        <f>SUM(I43:I68)</f>
        <v>382.53999999999996</v>
      </c>
      <c r="J69" s="73">
        <f t="shared" ref="J69:K69" si="3">SUM(J43:J68)</f>
        <v>0</v>
      </c>
      <c r="K69" s="73">
        <f t="shared" si="3"/>
        <v>0</v>
      </c>
      <c r="L69" s="163"/>
    </row>
    <row r="70" spans="1:12" ht="12" x14ac:dyDescent="0.2">
      <c r="A70" s="102" t="s">
        <v>1620</v>
      </c>
      <c r="B70" s="102" t="s">
        <v>1621</v>
      </c>
      <c r="C70" s="102" t="s">
        <v>1622</v>
      </c>
      <c r="D70" s="9" t="s">
        <v>655</v>
      </c>
      <c r="E70" s="9" t="s">
        <v>1615</v>
      </c>
      <c r="F70" s="9" t="s">
        <v>754</v>
      </c>
      <c r="G70" s="9" t="s">
        <v>1002</v>
      </c>
      <c r="H70" s="67" t="s">
        <v>1915</v>
      </c>
      <c r="I70" s="67" t="s">
        <v>406</v>
      </c>
      <c r="J70" s="67" t="s">
        <v>405</v>
      </c>
      <c r="K70" s="67" t="s">
        <v>657</v>
      </c>
      <c r="L70" s="8" t="s">
        <v>1822</v>
      </c>
    </row>
    <row r="71" spans="1:12" ht="12" x14ac:dyDescent="0.2">
      <c r="A71" s="20" t="s">
        <v>129</v>
      </c>
      <c r="B71" s="68" t="s">
        <v>403</v>
      </c>
      <c r="C71" s="168">
        <v>100.79</v>
      </c>
      <c r="D71" s="168"/>
      <c r="E71" s="168"/>
      <c r="F71" s="168">
        <v>100.79</v>
      </c>
      <c r="G71" s="355" t="s">
        <v>1912</v>
      </c>
      <c r="H71" s="355"/>
      <c r="I71" s="168">
        <f>C71</f>
        <v>100.79</v>
      </c>
      <c r="J71" s="338"/>
      <c r="K71" s="168"/>
      <c r="L71" s="68" t="s">
        <v>1786</v>
      </c>
    </row>
    <row r="72" spans="1:12" ht="12" x14ac:dyDescent="0.2">
      <c r="A72" s="20" t="s">
        <v>129</v>
      </c>
      <c r="B72" s="68" t="s">
        <v>412</v>
      </c>
      <c r="C72" s="168">
        <v>8.68</v>
      </c>
      <c r="D72" s="168"/>
      <c r="E72" s="168"/>
      <c r="F72" s="168">
        <v>8.68</v>
      </c>
      <c r="G72" s="355" t="s">
        <v>1912</v>
      </c>
      <c r="H72" s="355"/>
      <c r="I72" s="168">
        <f t="shared" ref="I72:I99" si="4">C72</f>
        <v>8.68</v>
      </c>
      <c r="J72" s="338"/>
      <c r="K72" s="168"/>
      <c r="L72" s="68" t="s">
        <v>1786</v>
      </c>
    </row>
    <row r="73" spans="1:12" ht="12" x14ac:dyDescent="0.2">
      <c r="A73" s="20" t="s">
        <v>129</v>
      </c>
      <c r="B73" s="68" t="s">
        <v>346</v>
      </c>
      <c r="C73" s="15">
        <v>9.07</v>
      </c>
      <c r="D73" s="15"/>
      <c r="E73" s="15">
        <f t="shared" ref="E73:E88" si="5">(C73)</f>
        <v>9.07</v>
      </c>
      <c r="F73" s="168"/>
      <c r="G73" s="355" t="s">
        <v>1912</v>
      </c>
      <c r="H73" s="355"/>
      <c r="I73" s="168">
        <f t="shared" si="4"/>
        <v>9.07</v>
      </c>
      <c r="J73" s="338"/>
      <c r="K73" s="168"/>
      <c r="L73" s="68" t="s">
        <v>1793</v>
      </c>
    </row>
    <row r="74" spans="1:12" ht="12" x14ac:dyDescent="0.2">
      <c r="A74" s="20" t="s">
        <v>129</v>
      </c>
      <c r="B74" s="68" t="s">
        <v>347</v>
      </c>
      <c r="C74" s="15">
        <v>12.54</v>
      </c>
      <c r="D74" s="15"/>
      <c r="E74" s="15">
        <f t="shared" si="5"/>
        <v>12.54</v>
      </c>
      <c r="F74" s="168"/>
      <c r="G74" s="355" t="s">
        <v>1912</v>
      </c>
      <c r="H74" s="355"/>
      <c r="I74" s="168">
        <f t="shared" si="4"/>
        <v>12.54</v>
      </c>
      <c r="J74" s="338"/>
      <c r="K74" s="168"/>
      <c r="L74" s="68" t="s">
        <v>1793</v>
      </c>
    </row>
    <row r="75" spans="1:12" ht="12" x14ac:dyDescent="0.2">
      <c r="A75" s="20" t="s">
        <v>129</v>
      </c>
      <c r="B75" s="68" t="s">
        <v>348</v>
      </c>
      <c r="C75" s="15">
        <v>12.48</v>
      </c>
      <c r="D75" s="15"/>
      <c r="E75" s="15">
        <f t="shared" si="5"/>
        <v>12.48</v>
      </c>
      <c r="F75" s="168"/>
      <c r="G75" s="355" t="s">
        <v>1912</v>
      </c>
      <c r="H75" s="355"/>
      <c r="I75" s="168">
        <f t="shared" si="4"/>
        <v>12.48</v>
      </c>
      <c r="J75" s="338"/>
      <c r="K75" s="168"/>
      <c r="L75" s="68" t="s">
        <v>1793</v>
      </c>
    </row>
    <row r="76" spans="1:12" ht="12" x14ac:dyDescent="0.2">
      <c r="A76" s="20" t="s">
        <v>129</v>
      </c>
      <c r="B76" s="68" t="s">
        <v>349</v>
      </c>
      <c r="C76" s="15">
        <v>12.99</v>
      </c>
      <c r="D76" s="15"/>
      <c r="E76" s="15">
        <f t="shared" si="5"/>
        <v>12.99</v>
      </c>
      <c r="F76" s="168"/>
      <c r="G76" s="355" t="s">
        <v>1912</v>
      </c>
      <c r="H76" s="355"/>
      <c r="I76" s="168">
        <f t="shared" si="4"/>
        <v>12.99</v>
      </c>
      <c r="J76" s="338"/>
      <c r="K76" s="168"/>
      <c r="L76" s="68" t="s">
        <v>1793</v>
      </c>
    </row>
    <row r="77" spans="1:12" ht="12" x14ac:dyDescent="0.2">
      <c r="A77" s="20" t="s">
        <v>129</v>
      </c>
      <c r="B77" s="68" t="s">
        <v>350</v>
      </c>
      <c r="C77" s="15">
        <v>9.07</v>
      </c>
      <c r="D77" s="15"/>
      <c r="E77" s="15">
        <f t="shared" si="5"/>
        <v>9.07</v>
      </c>
      <c r="F77" s="168"/>
      <c r="G77" s="355" t="s">
        <v>1912</v>
      </c>
      <c r="H77" s="355"/>
      <c r="I77" s="168">
        <f t="shared" si="4"/>
        <v>9.07</v>
      </c>
      <c r="J77" s="338"/>
      <c r="K77" s="168"/>
      <c r="L77" s="68" t="s">
        <v>1793</v>
      </c>
    </row>
    <row r="78" spans="1:12" ht="12" x14ac:dyDescent="0.2">
      <c r="A78" s="20" t="s">
        <v>129</v>
      </c>
      <c r="B78" s="68" t="s">
        <v>351</v>
      </c>
      <c r="C78" s="15">
        <v>12.99</v>
      </c>
      <c r="D78" s="15"/>
      <c r="E78" s="15">
        <f t="shared" si="5"/>
        <v>12.99</v>
      </c>
      <c r="F78" s="168"/>
      <c r="G78" s="355" t="s">
        <v>1912</v>
      </c>
      <c r="H78" s="355"/>
      <c r="I78" s="168">
        <f t="shared" si="4"/>
        <v>12.99</v>
      </c>
      <c r="J78" s="338"/>
      <c r="K78" s="168"/>
      <c r="L78" s="68" t="s">
        <v>1793</v>
      </c>
    </row>
    <row r="79" spans="1:12" ht="12" x14ac:dyDescent="0.2">
      <c r="A79" s="20" t="s">
        <v>129</v>
      </c>
      <c r="B79" s="68" t="s">
        <v>352</v>
      </c>
      <c r="C79" s="15">
        <v>12.54</v>
      </c>
      <c r="D79" s="15"/>
      <c r="E79" s="15">
        <f t="shared" si="5"/>
        <v>12.54</v>
      </c>
      <c r="F79" s="168"/>
      <c r="G79" s="355" t="s">
        <v>1912</v>
      </c>
      <c r="H79" s="355"/>
      <c r="I79" s="168">
        <f t="shared" si="4"/>
        <v>12.54</v>
      </c>
      <c r="J79" s="338"/>
      <c r="K79" s="168"/>
      <c r="L79" s="68" t="s">
        <v>1793</v>
      </c>
    </row>
    <row r="80" spans="1:12" ht="12" x14ac:dyDescent="0.2">
      <c r="A80" s="20" t="s">
        <v>129</v>
      </c>
      <c r="B80" s="68" t="s">
        <v>431</v>
      </c>
      <c r="C80" s="15">
        <v>12.99</v>
      </c>
      <c r="D80" s="15"/>
      <c r="E80" s="15">
        <f t="shared" si="5"/>
        <v>12.99</v>
      </c>
      <c r="F80" s="168"/>
      <c r="G80" s="355" t="s">
        <v>1912</v>
      </c>
      <c r="H80" s="355"/>
      <c r="I80" s="168">
        <f t="shared" si="4"/>
        <v>12.99</v>
      </c>
      <c r="J80" s="338"/>
      <c r="K80" s="168"/>
      <c r="L80" s="68" t="s">
        <v>1793</v>
      </c>
    </row>
    <row r="81" spans="1:12" ht="12" x14ac:dyDescent="0.2">
      <c r="A81" s="20" t="s">
        <v>129</v>
      </c>
      <c r="B81" s="68" t="s">
        <v>432</v>
      </c>
      <c r="C81" s="15">
        <v>12.32</v>
      </c>
      <c r="D81" s="15"/>
      <c r="E81" s="15">
        <f t="shared" si="5"/>
        <v>12.32</v>
      </c>
      <c r="F81" s="168"/>
      <c r="G81" s="355" t="s">
        <v>1912</v>
      </c>
      <c r="H81" s="355"/>
      <c r="I81" s="168">
        <f t="shared" si="4"/>
        <v>12.32</v>
      </c>
      <c r="J81" s="338"/>
      <c r="K81" s="168"/>
      <c r="L81" s="68" t="s">
        <v>1793</v>
      </c>
    </row>
    <row r="82" spans="1:12" ht="12" x14ac:dyDescent="0.2">
      <c r="A82" s="20" t="s">
        <v>129</v>
      </c>
      <c r="B82" s="68" t="s">
        <v>433</v>
      </c>
      <c r="C82" s="15">
        <v>11.42</v>
      </c>
      <c r="D82" s="15"/>
      <c r="E82" s="15">
        <f t="shared" si="5"/>
        <v>11.42</v>
      </c>
      <c r="F82" s="168"/>
      <c r="G82" s="355" t="s">
        <v>1912</v>
      </c>
      <c r="H82" s="355"/>
      <c r="I82" s="168">
        <f t="shared" si="4"/>
        <v>11.42</v>
      </c>
      <c r="J82" s="338"/>
      <c r="K82" s="168"/>
      <c r="L82" s="68" t="s">
        <v>1793</v>
      </c>
    </row>
    <row r="83" spans="1:12" ht="12" x14ac:dyDescent="0.2">
      <c r="A83" s="20" t="s">
        <v>129</v>
      </c>
      <c r="B83" s="68" t="s">
        <v>434</v>
      </c>
      <c r="C83" s="15">
        <v>12.32</v>
      </c>
      <c r="D83" s="15"/>
      <c r="E83" s="15">
        <f t="shared" si="5"/>
        <v>12.32</v>
      </c>
      <c r="F83" s="168"/>
      <c r="G83" s="355" t="s">
        <v>1912</v>
      </c>
      <c r="H83" s="355"/>
      <c r="I83" s="168">
        <f t="shared" si="4"/>
        <v>12.32</v>
      </c>
      <c r="J83" s="338"/>
      <c r="K83" s="168"/>
      <c r="L83" s="68" t="s">
        <v>1793</v>
      </c>
    </row>
    <row r="84" spans="1:12" ht="12" x14ac:dyDescent="0.2">
      <c r="A84" s="20" t="s">
        <v>129</v>
      </c>
      <c r="B84" s="68" t="s">
        <v>435</v>
      </c>
      <c r="C84" s="15">
        <v>12.99</v>
      </c>
      <c r="D84" s="15"/>
      <c r="E84" s="15">
        <f t="shared" si="5"/>
        <v>12.99</v>
      </c>
      <c r="F84" s="168"/>
      <c r="G84" s="355" t="s">
        <v>1912</v>
      </c>
      <c r="H84" s="355"/>
      <c r="I84" s="168">
        <f t="shared" si="4"/>
        <v>12.99</v>
      </c>
      <c r="J84" s="338"/>
      <c r="K84" s="168"/>
      <c r="L84" s="68" t="s">
        <v>1793</v>
      </c>
    </row>
    <row r="85" spans="1:12" ht="12" x14ac:dyDescent="0.2">
      <c r="A85" s="20" t="s">
        <v>129</v>
      </c>
      <c r="B85" s="68" t="s">
        <v>444</v>
      </c>
      <c r="C85" s="15">
        <v>12.64</v>
      </c>
      <c r="D85" s="15"/>
      <c r="E85" s="15">
        <f t="shared" si="5"/>
        <v>12.64</v>
      </c>
      <c r="F85" s="168"/>
      <c r="G85" s="355" t="s">
        <v>1912</v>
      </c>
      <c r="H85" s="355"/>
      <c r="I85" s="168">
        <f t="shared" si="4"/>
        <v>12.64</v>
      </c>
      <c r="J85" s="338"/>
      <c r="K85" s="168"/>
      <c r="L85" s="68" t="s">
        <v>1793</v>
      </c>
    </row>
    <row r="86" spans="1:12" ht="12" x14ac:dyDescent="0.2">
      <c r="A86" s="20" t="s">
        <v>129</v>
      </c>
      <c r="B86" s="68" t="s">
        <v>445</v>
      </c>
      <c r="C86" s="15">
        <v>8.06</v>
      </c>
      <c r="D86" s="15"/>
      <c r="E86" s="15">
        <f t="shared" si="5"/>
        <v>8.06</v>
      </c>
      <c r="F86" s="168"/>
      <c r="G86" s="355" t="s">
        <v>1912</v>
      </c>
      <c r="H86" s="355"/>
      <c r="I86" s="168">
        <f t="shared" si="4"/>
        <v>8.06</v>
      </c>
      <c r="J86" s="338"/>
      <c r="K86" s="168"/>
      <c r="L86" s="68" t="s">
        <v>1793</v>
      </c>
    </row>
    <row r="87" spans="1:12" ht="12" x14ac:dyDescent="0.2">
      <c r="A87" s="20" t="s">
        <v>129</v>
      </c>
      <c r="B87" s="68" t="s">
        <v>493</v>
      </c>
      <c r="C87" s="15">
        <v>3.48</v>
      </c>
      <c r="D87" s="15"/>
      <c r="E87" s="15">
        <f t="shared" si="5"/>
        <v>3.48</v>
      </c>
      <c r="F87" s="168"/>
      <c r="G87" s="355" t="s">
        <v>1912</v>
      </c>
      <c r="H87" s="355"/>
      <c r="I87" s="168">
        <f t="shared" si="4"/>
        <v>3.48</v>
      </c>
      <c r="J87" s="338"/>
      <c r="K87" s="168"/>
      <c r="L87" s="68" t="s">
        <v>1794</v>
      </c>
    </row>
    <row r="88" spans="1:12" ht="12" x14ac:dyDescent="0.2">
      <c r="A88" s="20" t="s">
        <v>129</v>
      </c>
      <c r="B88" s="68" t="s">
        <v>494</v>
      </c>
      <c r="C88" s="15">
        <v>12.99</v>
      </c>
      <c r="D88" s="15"/>
      <c r="E88" s="15">
        <f t="shared" si="5"/>
        <v>12.99</v>
      </c>
      <c r="F88" s="168"/>
      <c r="G88" s="355" t="s">
        <v>1912</v>
      </c>
      <c r="H88" s="355"/>
      <c r="I88" s="168">
        <f t="shared" si="4"/>
        <v>12.99</v>
      </c>
      <c r="J88" s="338"/>
      <c r="K88" s="168"/>
      <c r="L88" s="68" t="s">
        <v>1794</v>
      </c>
    </row>
    <row r="89" spans="1:12" ht="12" x14ac:dyDescent="0.2">
      <c r="A89" s="20" t="s">
        <v>129</v>
      </c>
      <c r="B89" s="68" t="s">
        <v>497</v>
      </c>
      <c r="C89" s="15">
        <v>12.32</v>
      </c>
      <c r="D89" s="15"/>
      <c r="E89" s="168"/>
      <c r="F89" s="15">
        <f>(C89)</f>
        <v>12.32</v>
      </c>
      <c r="G89" s="355" t="s">
        <v>1912</v>
      </c>
      <c r="H89" s="355"/>
      <c r="I89" s="168">
        <f t="shared" si="4"/>
        <v>12.32</v>
      </c>
      <c r="J89" s="338"/>
      <c r="K89" s="168"/>
      <c r="L89" s="68" t="s">
        <v>1793</v>
      </c>
    </row>
    <row r="90" spans="1:12" ht="12" x14ac:dyDescent="0.2">
      <c r="A90" s="20" t="s">
        <v>129</v>
      </c>
      <c r="B90" s="68" t="s">
        <v>498</v>
      </c>
      <c r="C90" s="15">
        <v>11.12</v>
      </c>
      <c r="D90" s="15"/>
      <c r="E90" s="168"/>
      <c r="F90" s="15">
        <f>(C90)</f>
        <v>11.12</v>
      </c>
      <c r="G90" s="355" t="s">
        <v>1912</v>
      </c>
      <c r="H90" s="355"/>
      <c r="I90" s="168">
        <f t="shared" si="4"/>
        <v>11.12</v>
      </c>
      <c r="J90" s="338"/>
      <c r="K90" s="168"/>
      <c r="L90" s="68" t="s">
        <v>1793</v>
      </c>
    </row>
    <row r="91" spans="1:12" ht="12" x14ac:dyDescent="0.2">
      <c r="A91" s="20" t="s">
        <v>129</v>
      </c>
      <c r="B91" s="68" t="s">
        <v>1624</v>
      </c>
      <c r="C91" s="15">
        <v>11.95</v>
      </c>
      <c r="D91" s="168"/>
      <c r="E91" s="94"/>
      <c r="F91" s="15">
        <f>(C91)</f>
        <v>11.95</v>
      </c>
      <c r="G91" s="355" t="s">
        <v>1912</v>
      </c>
      <c r="H91" s="355"/>
      <c r="I91" s="168">
        <f t="shared" si="4"/>
        <v>11.95</v>
      </c>
      <c r="J91" s="338"/>
      <c r="K91" s="168"/>
      <c r="L91" s="68" t="s">
        <v>1793</v>
      </c>
    </row>
    <row r="92" spans="1:12" ht="12" x14ac:dyDescent="0.2">
      <c r="A92" s="20" t="s">
        <v>129</v>
      </c>
      <c r="B92" s="68" t="s">
        <v>495</v>
      </c>
      <c r="C92" s="15">
        <v>3.12</v>
      </c>
      <c r="D92" s="15"/>
      <c r="E92" s="15">
        <f t="shared" ref="E92:E97" si="6">(C92)</f>
        <v>3.12</v>
      </c>
      <c r="F92" s="168"/>
      <c r="G92" s="355" t="s">
        <v>1912</v>
      </c>
      <c r="H92" s="355"/>
      <c r="I92" s="168">
        <f t="shared" si="4"/>
        <v>3.12</v>
      </c>
      <c r="J92" s="338"/>
      <c r="K92" s="168"/>
      <c r="L92" s="68" t="s">
        <v>1794</v>
      </c>
    </row>
    <row r="93" spans="1:12" ht="12" x14ac:dyDescent="0.2">
      <c r="A93" s="20" t="s">
        <v>129</v>
      </c>
      <c r="B93" s="68" t="s">
        <v>496</v>
      </c>
      <c r="C93" s="15">
        <v>3.12</v>
      </c>
      <c r="D93" s="15"/>
      <c r="E93" s="15">
        <f t="shared" si="6"/>
        <v>3.12</v>
      </c>
      <c r="F93" s="168"/>
      <c r="G93" s="355" t="s">
        <v>1912</v>
      </c>
      <c r="H93" s="355"/>
      <c r="I93" s="168">
        <f t="shared" si="4"/>
        <v>3.12</v>
      </c>
      <c r="J93" s="338"/>
      <c r="K93" s="168"/>
      <c r="L93" s="68" t="s">
        <v>1794</v>
      </c>
    </row>
    <row r="94" spans="1:12" ht="12" x14ac:dyDescent="0.2">
      <c r="A94" s="20" t="s">
        <v>129</v>
      </c>
      <c r="B94" s="68" t="s">
        <v>164</v>
      </c>
      <c r="C94" s="15">
        <v>10.87</v>
      </c>
      <c r="D94" s="15"/>
      <c r="E94" s="15">
        <f t="shared" si="6"/>
        <v>10.87</v>
      </c>
      <c r="F94" s="168"/>
      <c r="G94" s="355" t="s">
        <v>1912</v>
      </c>
      <c r="H94" s="355"/>
      <c r="I94" s="168">
        <f t="shared" si="4"/>
        <v>10.87</v>
      </c>
      <c r="J94" s="338"/>
      <c r="K94" s="168"/>
      <c r="L94" s="68" t="s">
        <v>1793</v>
      </c>
    </row>
    <row r="95" spans="1:12" ht="12" x14ac:dyDescent="0.2">
      <c r="A95" s="20" t="s">
        <v>129</v>
      </c>
      <c r="B95" s="68" t="s">
        <v>499</v>
      </c>
      <c r="C95" s="15">
        <v>12.54</v>
      </c>
      <c r="D95" s="15"/>
      <c r="E95" s="15">
        <f t="shared" si="6"/>
        <v>12.54</v>
      </c>
      <c r="F95" s="168"/>
      <c r="G95" s="355" t="s">
        <v>1912</v>
      </c>
      <c r="H95" s="355"/>
      <c r="I95" s="168">
        <f t="shared" si="4"/>
        <v>12.54</v>
      </c>
      <c r="J95" s="338"/>
      <c r="K95" s="168"/>
      <c r="L95" s="68" t="s">
        <v>1794</v>
      </c>
    </row>
    <row r="96" spans="1:12" ht="12" x14ac:dyDescent="0.2">
      <c r="A96" s="20" t="s">
        <v>129</v>
      </c>
      <c r="B96" s="68" t="s">
        <v>500</v>
      </c>
      <c r="C96" s="15">
        <v>3.48</v>
      </c>
      <c r="D96" s="15"/>
      <c r="E96" s="15">
        <f t="shared" si="6"/>
        <v>3.48</v>
      </c>
      <c r="F96" s="168"/>
      <c r="G96" s="355" t="s">
        <v>1912</v>
      </c>
      <c r="H96" s="355"/>
      <c r="I96" s="168">
        <f t="shared" si="4"/>
        <v>3.48</v>
      </c>
      <c r="J96" s="338"/>
      <c r="K96" s="168"/>
      <c r="L96" s="68" t="s">
        <v>1794</v>
      </c>
    </row>
    <row r="97" spans="1:12" ht="12" x14ac:dyDescent="0.2">
      <c r="A97" s="20" t="s">
        <v>129</v>
      </c>
      <c r="B97" s="68" t="s">
        <v>1017</v>
      </c>
      <c r="C97" s="15">
        <v>19.93</v>
      </c>
      <c r="D97" s="15"/>
      <c r="E97" s="15">
        <f t="shared" si="6"/>
        <v>19.93</v>
      </c>
      <c r="F97" s="168"/>
      <c r="G97" s="355" t="s">
        <v>1912</v>
      </c>
      <c r="H97" s="355"/>
      <c r="I97" s="168">
        <f t="shared" si="4"/>
        <v>19.93</v>
      </c>
      <c r="J97" s="338"/>
      <c r="K97" s="168"/>
      <c r="L97" s="68" t="s">
        <v>1813</v>
      </c>
    </row>
    <row r="98" spans="1:12" ht="12" x14ac:dyDescent="0.2">
      <c r="A98" s="20" t="s">
        <v>129</v>
      </c>
      <c r="B98" s="68" t="s">
        <v>290</v>
      </c>
      <c r="C98" s="15">
        <v>19.93</v>
      </c>
      <c r="D98" s="15"/>
      <c r="E98" s="168"/>
      <c r="F98" s="15">
        <f>C98</f>
        <v>19.93</v>
      </c>
      <c r="G98" s="355" t="s">
        <v>1912</v>
      </c>
      <c r="H98" s="355"/>
      <c r="I98" s="168">
        <f t="shared" si="4"/>
        <v>19.93</v>
      </c>
      <c r="J98" s="338"/>
      <c r="K98" s="168"/>
      <c r="L98" s="68" t="s">
        <v>1813</v>
      </c>
    </row>
    <row r="99" spans="1:12" ht="12" x14ac:dyDescent="0.2">
      <c r="A99" s="20" t="s">
        <v>129</v>
      </c>
      <c r="B99" s="68" t="s">
        <v>1645</v>
      </c>
      <c r="C99" s="15">
        <v>4.49</v>
      </c>
      <c r="D99" s="15"/>
      <c r="E99" s="168"/>
      <c r="F99" s="15">
        <f>C99</f>
        <v>4.49</v>
      </c>
      <c r="G99" s="355" t="s">
        <v>1912</v>
      </c>
      <c r="H99" s="355"/>
      <c r="I99" s="168">
        <f t="shared" si="4"/>
        <v>4.49</v>
      </c>
      <c r="J99" s="338"/>
      <c r="K99" s="168"/>
      <c r="L99" s="68" t="s">
        <v>1813</v>
      </c>
    </row>
    <row r="100" spans="1:12" s="169" customFormat="1" ht="11.25" customHeight="1" x14ac:dyDescent="0.2">
      <c r="A100" s="100" t="s">
        <v>140</v>
      </c>
      <c r="B100" s="98"/>
      <c r="C100" s="73">
        <f>SUM(C71:C99)</f>
        <v>403.23000000000008</v>
      </c>
      <c r="D100" s="73">
        <f>SUM(D71:D99)</f>
        <v>0</v>
      </c>
      <c r="E100" s="73">
        <f t="shared" ref="E100:K100" si="7">SUM(E71:E99)</f>
        <v>233.95000000000002</v>
      </c>
      <c r="F100" s="73">
        <f t="shared" si="7"/>
        <v>169.28</v>
      </c>
      <c r="G100" s="73"/>
      <c r="H100" s="73">
        <f t="shared" si="7"/>
        <v>0</v>
      </c>
      <c r="I100" s="73">
        <f t="shared" si="7"/>
        <v>403.23000000000008</v>
      </c>
      <c r="J100" s="73">
        <f t="shared" si="7"/>
        <v>0</v>
      </c>
      <c r="K100" s="73">
        <f t="shared" si="7"/>
        <v>0</v>
      </c>
      <c r="L100" s="163"/>
    </row>
    <row r="101" spans="1:12" ht="12" x14ac:dyDescent="0.2">
      <c r="A101" s="102" t="s">
        <v>1620</v>
      </c>
      <c r="B101" s="102" t="s">
        <v>1621</v>
      </c>
      <c r="C101" s="102" t="s">
        <v>1622</v>
      </c>
      <c r="D101" s="103" t="s">
        <v>655</v>
      </c>
      <c r="E101" s="103" t="s">
        <v>1615</v>
      </c>
      <c r="F101" s="103" t="s">
        <v>754</v>
      </c>
      <c r="G101" s="103" t="s">
        <v>1002</v>
      </c>
      <c r="H101" s="67" t="s">
        <v>1915</v>
      </c>
      <c r="I101" s="67" t="s">
        <v>406</v>
      </c>
      <c r="J101" s="67" t="s">
        <v>405</v>
      </c>
      <c r="K101" s="67" t="s">
        <v>657</v>
      </c>
      <c r="L101" s="8" t="s">
        <v>1822</v>
      </c>
    </row>
    <row r="102" spans="1:12" ht="12" x14ac:dyDescent="0.2">
      <c r="A102" s="20" t="s">
        <v>1498</v>
      </c>
      <c r="B102" s="68" t="s">
        <v>418</v>
      </c>
      <c r="C102" s="168">
        <v>105.09</v>
      </c>
      <c r="D102" s="104"/>
      <c r="E102" s="104"/>
      <c r="F102" s="168">
        <f>C102</f>
        <v>105.09</v>
      </c>
      <c r="G102" s="355" t="s">
        <v>1912</v>
      </c>
      <c r="H102" s="355"/>
      <c r="I102" s="15">
        <f>C102</f>
        <v>105.09</v>
      </c>
      <c r="J102" s="15"/>
      <c r="K102" s="168"/>
      <c r="L102" s="68" t="s">
        <v>1813</v>
      </c>
    </row>
    <row r="103" spans="1:12" ht="12" x14ac:dyDescent="0.2">
      <c r="A103" s="20" t="s">
        <v>1498</v>
      </c>
      <c r="B103" s="68" t="s">
        <v>403</v>
      </c>
      <c r="C103" s="168">
        <v>41.84</v>
      </c>
      <c r="D103" s="104"/>
      <c r="E103" s="104"/>
      <c r="F103" s="168">
        <f>C103</f>
        <v>41.84</v>
      </c>
      <c r="G103" s="355" t="s">
        <v>1912</v>
      </c>
      <c r="H103" s="355"/>
      <c r="I103" s="15">
        <f t="shared" ref="I103:I143" si="8">C103</f>
        <v>41.84</v>
      </c>
      <c r="J103" s="15"/>
      <c r="K103" s="168"/>
      <c r="L103" s="68" t="s">
        <v>1813</v>
      </c>
    </row>
    <row r="104" spans="1:12" ht="12" x14ac:dyDescent="0.2">
      <c r="A104" s="20" t="s">
        <v>1498</v>
      </c>
      <c r="B104" s="68" t="s">
        <v>1488</v>
      </c>
      <c r="C104" s="15">
        <v>42.4</v>
      </c>
      <c r="D104" s="168"/>
      <c r="E104" s="168"/>
      <c r="F104" s="15">
        <f>C104</f>
        <v>42.4</v>
      </c>
      <c r="G104" s="355" t="s">
        <v>1912</v>
      </c>
      <c r="H104" s="355"/>
      <c r="I104" s="15">
        <f t="shared" si="8"/>
        <v>42.4</v>
      </c>
      <c r="J104" s="15"/>
      <c r="K104" s="168"/>
      <c r="L104" s="68" t="s">
        <v>1813</v>
      </c>
    </row>
    <row r="105" spans="1:12" ht="12" x14ac:dyDescent="0.2">
      <c r="A105" s="20" t="s">
        <v>1498</v>
      </c>
      <c r="B105" s="68" t="s">
        <v>1685</v>
      </c>
      <c r="C105" s="15">
        <v>13</v>
      </c>
      <c r="D105" s="168"/>
      <c r="E105" s="168"/>
      <c r="F105" s="15">
        <f>C105</f>
        <v>13</v>
      </c>
      <c r="G105" s="355" t="s">
        <v>1912</v>
      </c>
      <c r="H105" s="355"/>
      <c r="I105" s="15">
        <f t="shared" si="8"/>
        <v>13</v>
      </c>
      <c r="J105" s="15"/>
      <c r="K105" s="168"/>
      <c r="L105" s="68" t="s">
        <v>1813</v>
      </c>
    </row>
    <row r="106" spans="1:12" ht="12" x14ac:dyDescent="0.2">
      <c r="A106" s="20" t="s">
        <v>1498</v>
      </c>
      <c r="B106" s="68" t="s">
        <v>1489</v>
      </c>
      <c r="C106" s="15">
        <v>9</v>
      </c>
      <c r="D106" s="168"/>
      <c r="E106" s="15">
        <f>C106</f>
        <v>9</v>
      </c>
      <c r="F106" s="168"/>
      <c r="G106" s="355" t="s">
        <v>1912</v>
      </c>
      <c r="H106" s="355"/>
      <c r="I106" s="15">
        <f t="shared" si="8"/>
        <v>9</v>
      </c>
      <c r="J106" s="15"/>
      <c r="K106" s="168"/>
      <c r="L106" s="68" t="s">
        <v>1794</v>
      </c>
    </row>
    <row r="107" spans="1:12" ht="12" x14ac:dyDescent="0.2">
      <c r="A107" s="20" t="s">
        <v>1498</v>
      </c>
      <c r="B107" s="68" t="s">
        <v>1490</v>
      </c>
      <c r="C107" s="15">
        <v>9</v>
      </c>
      <c r="D107" s="168"/>
      <c r="E107" s="15">
        <f>C107</f>
        <v>9</v>
      </c>
      <c r="F107" s="168"/>
      <c r="G107" s="355" t="s">
        <v>1912</v>
      </c>
      <c r="H107" s="355"/>
      <c r="I107" s="15">
        <f t="shared" si="8"/>
        <v>9</v>
      </c>
      <c r="J107" s="15"/>
      <c r="K107" s="168"/>
      <c r="L107" s="68" t="s">
        <v>1794</v>
      </c>
    </row>
    <row r="108" spans="1:12" ht="12" x14ac:dyDescent="0.2">
      <c r="A108" s="20" t="s">
        <v>1498</v>
      </c>
      <c r="B108" s="68" t="s">
        <v>1491</v>
      </c>
      <c r="C108" s="15">
        <v>177</v>
      </c>
      <c r="D108" s="168"/>
      <c r="E108" s="15">
        <f>C108</f>
        <v>177</v>
      </c>
      <c r="F108" s="168"/>
      <c r="G108" s="355" t="s">
        <v>1912</v>
      </c>
      <c r="H108" s="355"/>
      <c r="I108" s="15">
        <f t="shared" si="8"/>
        <v>177</v>
      </c>
      <c r="J108" s="15"/>
      <c r="K108" s="168"/>
      <c r="L108" s="68" t="s">
        <v>1813</v>
      </c>
    </row>
    <row r="109" spans="1:12" ht="12" x14ac:dyDescent="0.2">
      <c r="A109" s="20" t="s">
        <v>1498</v>
      </c>
      <c r="B109" s="68" t="s">
        <v>1686</v>
      </c>
      <c r="C109" s="15">
        <v>11</v>
      </c>
      <c r="D109" s="168"/>
      <c r="E109" s="15">
        <f t="shared" ref="E109:E114" si="9">C109</f>
        <v>11</v>
      </c>
      <c r="F109" s="168"/>
      <c r="G109" s="355" t="s">
        <v>1912</v>
      </c>
      <c r="H109" s="355"/>
      <c r="I109" s="15">
        <f t="shared" si="8"/>
        <v>11</v>
      </c>
      <c r="J109" s="15"/>
      <c r="K109" s="168"/>
      <c r="L109" s="68" t="s">
        <v>1813</v>
      </c>
    </row>
    <row r="110" spans="1:12" ht="12" x14ac:dyDescent="0.2">
      <c r="A110" s="20" t="s">
        <v>1498</v>
      </c>
      <c r="B110" s="68" t="s">
        <v>1492</v>
      </c>
      <c r="C110" s="15">
        <v>13.39</v>
      </c>
      <c r="D110" s="168"/>
      <c r="E110" s="15">
        <f t="shared" si="9"/>
        <v>13.39</v>
      </c>
      <c r="F110" s="168"/>
      <c r="G110" s="355" t="s">
        <v>1912</v>
      </c>
      <c r="H110" s="355"/>
      <c r="I110" s="15">
        <f t="shared" si="8"/>
        <v>13.39</v>
      </c>
      <c r="J110" s="15"/>
      <c r="K110" s="168"/>
      <c r="L110" s="68" t="s">
        <v>1813</v>
      </c>
    </row>
    <row r="111" spans="1:12" ht="12" x14ac:dyDescent="0.2">
      <c r="A111" s="20" t="s">
        <v>1498</v>
      </c>
      <c r="B111" s="68" t="s">
        <v>1493</v>
      </c>
      <c r="C111" s="15">
        <v>3.8</v>
      </c>
      <c r="D111" s="168"/>
      <c r="E111" s="15">
        <f t="shared" si="9"/>
        <v>3.8</v>
      </c>
      <c r="F111" s="168"/>
      <c r="G111" s="355" t="s">
        <v>1912</v>
      </c>
      <c r="H111" s="355"/>
      <c r="I111" s="15">
        <f t="shared" si="8"/>
        <v>3.8</v>
      </c>
      <c r="J111" s="15"/>
      <c r="K111" s="168"/>
      <c r="L111" s="68" t="s">
        <v>1813</v>
      </c>
    </row>
    <row r="112" spans="1:12" ht="12" x14ac:dyDescent="0.2">
      <c r="A112" s="20" t="s">
        <v>1498</v>
      </c>
      <c r="B112" s="68" t="s">
        <v>1494</v>
      </c>
      <c r="C112" s="15">
        <v>3.86</v>
      </c>
      <c r="D112" s="168"/>
      <c r="E112" s="15">
        <f t="shared" si="9"/>
        <v>3.86</v>
      </c>
      <c r="F112" s="168"/>
      <c r="G112" s="355" t="s">
        <v>1912</v>
      </c>
      <c r="H112" s="355"/>
      <c r="I112" s="15">
        <f t="shared" si="8"/>
        <v>3.86</v>
      </c>
      <c r="J112" s="15"/>
      <c r="K112" s="168"/>
      <c r="L112" s="68" t="s">
        <v>1813</v>
      </c>
    </row>
    <row r="113" spans="1:12" ht="12" x14ac:dyDescent="0.2">
      <c r="A113" s="20" t="s">
        <v>1498</v>
      </c>
      <c r="B113" s="68" t="s">
        <v>1481</v>
      </c>
      <c r="C113" s="15">
        <v>13.39</v>
      </c>
      <c r="D113" s="168"/>
      <c r="E113" s="15">
        <f t="shared" si="9"/>
        <v>13.39</v>
      </c>
      <c r="F113" s="168"/>
      <c r="G113" s="355" t="s">
        <v>1912</v>
      </c>
      <c r="H113" s="355"/>
      <c r="I113" s="15">
        <f t="shared" si="8"/>
        <v>13.39</v>
      </c>
      <c r="J113" s="15"/>
      <c r="K113" s="168"/>
      <c r="L113" s="68" t="s">
        <v>1813</v>
      </c>
    </row>
    <row r="114" spans="1:12" ht="12" x14ac:dyDescent="0.2">
      <c r="A114" s="20" t="s">
        <v>1498</v>
      </c>
      <c r="B114" s="68" t="s">
        <v>1495</v>
      </c>
      <c r="C114" s="15">
        <v>5.82</v>
      </c>
      <c r="D114" s="168"/>
      <c r="E114" s="15">
        <f t="shared" si="9"/>
        <v>5.82</v>
      </c>
      <c r="F114" s="168"/>
      <c r="G114" s="355" t="s">
        <v>1912</v>
      </c>
      <c r="H114" s="355"/>
      <c r="I114" s="15">
        <f t="shared" si="8"/>
        <v>5.82</v>
      </c>
      <c r="J114" s="15"/>
      <c r="K114" s="168"/>
      <c r="L114" s="68" t="s">
        <v>1813</v>
      </c>
    </row>
    <row r="115" spans="1:12" ht="12" x14ac:dyDescent="0.2">
      <c r="A115" s="20" t="s">
        <v>1498</v>
      </c>
      <c r="B115" s="68" t="s">
        <v>1634</v>
      </c>
      <c r="C115" s="15">
        <v>5.83</v>
      </c>
      <c r="D115" s="15">
        <f>C115</f>
        <v>5.83</v>
      </c>
      <c r="E115" s="168"/>
      <c r="F115" s="168"/>
      <c r="G115" s="355" t="s">
        <v>1912</v>
      </c>
      <c r="H115" s="355"/>
      <c r="I115" s="15">
        <f t="shared" si="8"/>
        <v>5.83</v>
      </c>
      <c r="J115" s="15"/>
      <c r="K115" s="168"/>
      <c r="L115" s="68" t="s">
        <v>1794</v>
      </c>
    </row>
    <row r="116" spans="1:12" ht="12" x14ac:dyDescent="0.2">
      <c r="A116" s="20" t="s">
        <v>1498</v>
      </c>
      <c r="B116" s="68" t="s">
        <v>1480</v>
      </c>
      <c r="C116" s="15">
        <v>22</v>
      </c>
      <c r="D116" s="168"/>
      <c r="E116" s="15">
        <f>C116</f>
        <v>22</v>
      </c>
      <c r="F116" s="168"/>
      <c r="G116" s="355" t="s">
        <v>1912</v>
      </c>
      <c r="H116" s="355"/>
      <c r="I116" s="15">
        <f t="shared" si="8"/>
        <v>22</v>
      </c>
      <c r="J116" s="15"/>
      <c r="K116" s="168"/>
      <c r="L116" s="68" t="s">
        <v>1813</v>
      </c>
    </row>
    <row r="117" spans="1:12" ht="12" x14ac:dyDescent="0.2">
      <c r="A117" s="20" t="s">
        <v>1498</v>
      </c>
      <c r="B117" s="68" t="s">
        <v>1482</v>
      </c>
      <c r="C117" s="15">
        <v>12.02</v>
      </c>
      <c r="D117" s="168"/>
      <c r="E117" s="15">
        <f t="shared" ref="E117:E123" si="10">C117</f>
        <v>12.02</v>
      </c>
      <c r="F117" s="168"/>
      <c r="G117" s="355" t="s">
        <v>1912</v>
      </c>
      <c r="H117" s="355"/>
      <c r="I117" s="15">
        <f t="shared" si="8"/>
        <v>12.02</v>
      </c>
      <c r="J117" s="15"/>
      <c r="K117" s="168"/>
      <c r="L117" s="68" t="s">
        <v>1813</v>
      </c>
    </row>
    <row r="118" spans="1:12" ht="12" x14ac:dyDescent="0.2">
      <c r="A118" s="20" t="s">
        <v>1498</v>
      </c>
      <c r="B118" s="68" t="s">
        <v>1496</v>
      </c>
      <c r="C118" s="15">
        <v>40.65</v>
      </c>
      <c r="D118" s="168"/>
      <c r="E118" s="15"/>
      <c r="F118" s="15">
        <f>C118</f>
        <v>40.65</v>
      </c>
      <c r="G118" s="355" t="s">
        <v>1912</v>
      </c>
      <c r="H118" s="355"/>
      <c r="I118" s="15">
        <f t="shared" si="8"/>
        <v>40.65</v>
      </c>
      <c r="J118" s="15"/>
      <c r="K118" s="168"/>
      <c r="L118" s="68" t="s">
        <v>1813</v>
      </c>
    </row>
    <row r="119" spans="1:12" ht="12" x14ac:dyDescent="0.2">
      <c r="A119" s="20" t="s">
        <v>1498</v>
      </c>
      <c r="B119" s="68" t="s">
        <v>1505</v>
      </c>
      <c r="C119" s="15">
        <v>3.81</v>
      </c>
      <c r="D119" s="168"/>
      <c r="E119" s="15">
        <f t="shared" si="10"/>
        <v>3.81</v>
      </c>
      <c r="F119" s="168"/>
      <c r="G119" s="355" t="s">
        <v>1912</v>
      </c>
      <c r="H119" s="355"/>
      <c r="I119" s="15">
        <f t="shared" si="8"/>
        <v>3.81</v>
      </c>
      <c r="J119" s="15"/>
      <c r="K119" s="168"/>
      <c r="L119" s="68" t="s">
        <v>1794</v>
      </c>
    </row>
    <row r="120" spans="1:12" ht="12" x14ac:dyDescent="0.2">
      <c r="A120" s="20" t="s">
        <v>1498</v>
      </c>
      <c r="B120" s="68" t="s">
        <v>1506</v>
      </c>
      <c r="C120" s="15">
        <v>3.85</v>
      </c>
      <c r="D120" s="168"/>
      <c r="E120" s="15">
        <f t="shared" si="10"/>
        <v>3.85</v>
      </c>
      <c r="F120" s="168"/>
      <c r="G120" s="355" t="s">
        <v>1912</v>
      </c>
      <c r="H120" s="355"/>
      <c r="I120" s="15">
        <f t="shared" si="8"/>
        <v>3.85</v>
      </c>
      <c r="J120" s="15"/>
      <c r="K120" s="168"/>
      <c r="L120" s="68" t="s">
        <v>1794</v>
      </c>
    </row>
    <row r="121" spans="1:12" ht="12" x14ac:dyDescent="0.2">
      <c r="A121" s="20" t="s">
        <v>1498</v>
      </c>
      <c r="B121" s="68" t="s">
        <v>1479</v>
      </c>
      <c r="C121" s="15">
        <v>16.170000000000002</v>
      </c>
      <c r="D121" s="168"/>
      <c r="E121" s="15">
        <f t="shared" si="10"/>
        <v>16.170000000000002</v>
      </c>
      <c r="F121" s="168"/>
      <c r="G121" s="355" t="s">
        <v>1912</v>
      </c>
      <c r="H121" s="355"/>
      <c r="I121" s="15">
        <f t="shared" si="8"/>
        <v>16.170000000000002</v>
      </c>
      <c r="J121" s="15"/>
      <c r="K121" s="168"/>
      <c r="L121" s="68" t="s">
        <v>1813</v>
      </c>
    </row>
    <row r="122" spans="1:12" ht="12" x14ac:dyDescent="0.2">
      <c r="A122" s="20" t="s">
        <v>1498</v>
      </c>
      <c r="B122" s="68" t="s">
        <v>1507</v>
      </c>
      <c r="C122" s="15">
        <v>3.23</v>
      </c>
      <c r="D122" s="168"/>
      <c r="E122" s="15">
        <f t="shared" si="10"/>
        <v>3.23</v>
      </c>
      <c r="F122" s="168"/>
      <c r="G122" s="355" t="s">
        <v>1912</v>
      </c>
      <c r="H122" s="355"/>
      <c r="I122" s="15">
        <f t="shared" si="8"/>
        <v>3.23</v>
      </c>
      <c r="J122" s="15"/>
      <c r="K122" s="168"/>
      <c r="L122" s="68" t="s">
        <v>1793</v>
      </c>
    </row>
    <row r="123" spans="1:12" ht="12" x14ac:dyDescent="0.2">
      <c r="A123" s="20" t="s">
        <v>1498</v>
      </c>
      <c r="B123" s="68" t="s">
        <v>134</v>
      </c>
      <c r="C123" s="15">
        <v>2.61</v>
      </c>
      <c r="D123" s="168"/>
      <c r="E123" s="15">
        <f t="shared" si="10"/>
        <v>2.61</v>
      </c>
      <c r="F123" s="168"/>
      <c r="G123" s="355" t="s">
        <v>1912</v>
      </c>
      <c r="H123" s="355"/>
      <c r="I123" s="15">
        <f t="shared" si="8"/>
        <v>2.61</v>
      </c>
      <c r="J123" s="15"/>
      <c r="K123" s="168"/>
      <c r="L123" s="68" t="s">
        <v>1793</v>
      </c>
    </row>
    <row r="124" spans="1:12" ht="12" x14ac:dyDescent="0.2">
      <c r="A124" s="20" t="s">
        <v>1498</v>
      </c>
      <c r="B124" s="68" t="s">
        <v>1508</v>
      </c>
      <c r="C124" s="15">
        <v>2.4900000000000002</v>
      </c>
      <c r="D124" s="15">
        <f>C124</f>
        <v>2.4900000000000002</v>
      </c>
      <c r="E124" s="168"/>
      <c r="F124" s="168"/>
      <c r="G124" s="355" t="s">
        <v>1912</v>
      </c>
      <c r="H124" s="355"/>
      <c r="I124" s="15">
        <f t="shared" si="8"/>
        <v>2.4900000000000002</v>
      </c>
      <c r="J124" s="15"/>
      <c r="K124" s="168"/>
      <c r="L124" s="68" t="s">
        <v>1793</v>
      </c>
    </row>
    <row r="125" spans="1:12" ht="12" x14ac:dyDescent="0.2">
      <c r="A125" s="20" t="s">
        <v>1498</v>
      </c>
      <c r="B125" s="68" t="s">
        <v>1629</v>
      </c>
      <c r="C125" s="15">
        <v>2.85</v>
      </c>
      <c r="E125" s="168"/>
      <c r="F125" s="15">
        <f>C125</f>
        <v>2.85</v>
      </c>
      <c r="G125" s="355" t="s">
        <v>1912</v>
      </c>
      <c r="H125" s="355"/>
      <c r="I125" s="15">
        <f t="shared" si="8"/>
        <v>2.85</v>
      </c>
      <c r="J125" s="15"/>
      <c r="K125" s="168"/>
      <c r="L125" s="68" t="s">
        <v>1794</v>
      </c>
    </row>
    <row r="126" spans="1:12" ht="12" x14ac:dyDescent="0.2">
      <c r="A126" s="20" t="s">
        <v>1498</v>
      </c>
      <c r="B126" s="68" t="s">
        <v>1509</v>
      </c>
      <c r="C126" s="15">
        <v>2.66</v>
      </c>
      <c r="D126" s="168"/>
      <c r="E126" s="168"/>
      <c r="F126" s="15">
        <f>C126</f>
        <v>2.66</v>
      </c>
      <c r="G126" s="355" t="s">
        <v>1912</v>
      </c>
      <c r="H126" s="355"/>
      <c r="I126" s="15">
        <f t="shared" si="8"/>
        <v>2.66</v>
      </c>
      <c r="J126" s="15"/>
      <c r="K126" s="168"/>
      <c r="L126" s="68" t="s">
        <v>1813</v>
      </c>
    </row>
    <row r="127" spans="1:12" ht="12" x14ac:dyDescent="0.2">
      <c r="A127" s="20" t="s">
        <v>1498</v>
      </c>
      <c r="B127" s="68" t="s">
        <v>668</v>
      </c>
      <c r="C127" s="15">
        <v>3.07</v>
      </c>
      <c r="D127" s="168"/>
      <c r="E127" s="15">
        <f t="shared" ref="E127:E132" si="11">C127</f>
        <v>3.07</v>
      </c>
      <c r="F127" s="168"/>
      <c r="G127" s="355" t="s">
        <v>1912</v>
      </c>
      <c r="H127" s="355"/>
      <c r="I127" s="15">
        <f t="shared" si="8"/>
        <v>3.07</v>
      </c>
      <c r="J127" s="15"/>
      <c r="K127" s="168"/>
      <c r="L127" s="68" t="s">
        <v>1794</v>
      </c>
    </row>
    <row r="128" spans="1:12" ht="12" x14ac:dyDescent="0.2">
      <c r="A128" s="20" t="s">
        <v>1498</v>
      </c>
      <c r="B128" s="68" t="s">
        <v>669</v>
      </c>
      <c r="C128" s="15">
        <v>3.09</v>
      </c>
      <c r="D128" s="168"/>
      <c r="E128" s="15">
        <f t="shared" si="11"/>
        <v>3.09</v>
      </c>
      <c r="F128" s="168"/>
      <c r="G128" s="355" t="s">
        <v>1912</v>
      </c>
      <c r="H128" s="355"/>
      <c r="I128" s="15">
        <f t="shared" si="8"/>
        <v>3.09</v>
      </c>
      <c r="J128" s="15"/>
      <c r="K128" s="168"/>
      <c r="L128" s="68" t="s">
        <v>1794</v>
      </c>
    </row>
    <row r="129" spans="1:12" ht="12" x14ac:dyDescent="0.2">
      <c r="A129" s="20" t="s">
        <v>1498</v>
      </c>
      <c r="B129" s="68" t="s">
        <v>1127</v>
      </c>
      <c r="C129" s="15">
        <v>6.81</v>
      </c>
      <c r="D129" s="168"/>
      <c r="E129" s="15">
        <f t="shared" si="11"/>
        <v>6.81</v>
      </c>
      <c r="F129" s="168"/>
      <c r="G129" s="355" t="s">
        <v>1912</v>
      </c>
      <c r="H129" s="355"/>
      <c r="I129" s="15">
        <f t="shared" si="8"/>
        <v>6.81</v>
      </c>
      <c r="J129" s="15"/>
      <c r="K129" s="168"/>
      <c r="L129" s="68" t="s">
        <v>1793</v>
      </c>
    </row>
    <row r="130" spans="1:12" ht="12" x14ac:dyDescent="0.2">
      <c r="A130" s="20" t="s">
        <v>1498</v>
      </c>
      <c r="B130" s="68" t="s">
        <v>667</v>
      </c>
      <c r="C130" s="15">
        <v>6.68</v>
      </c>
      <c r="D130" s="168"/>
      <c r="E130" s="15">
        <f t="shared" si="11"/>
        <v>6.68</v>
      </c>
      <c r="F130" s="168"/>
      <c r="G130" s="355" t="s">
        <v>1912</v>
      </c>
      <c r="H130" s="355"/>
      <c r="I130" s="15">
        <f t="shared" si="8"/>
        <v>6.68</v>
      </c>
      <c r="J130" s="15"/>
      <c r="K130" s="168"/>
      <c r="L130" s="68" t="s">
        <v>1794</v>
      </c>
    </row>
    <row r="131" spans="1:12" ht="12" x14ac:dyDescent="0.2">
      <c r="A131" s="20" t="s">
        <v>1498</v>
      </c>
      <c r="B131" s="68" t="s">
        <v>665</v>
      </c>
      <c r="C131" s="15">
        <v>9.92</v>
      </c>
      <c r="D131" s="168"/>
      <c r="E131" s="15">
        <f t="shared" si="11"/>
        <v>9.92</v>
      </c>
      <c r="F131" s="168"/>
      <c r="G131" s="355" t="s">
        <v>1912</v>
      </c>
      <c r="H131" s="355"/>
      <c r="I131" s="15">
        <f t="shared" si="8"/>
        <v>9.92</v>
      </c>
      <c r="J131" s="15"/>
      <c r="K131" s="168"/>
      <c r="L131" s="68" t="s">
        <v>1794</v>
      </c>
    </row>
    <row r="132" spans="1:12" ht="12" x14ac:dyDescent="0.2">
      <c r="A132" s="20" t="s">
        <v>1498</v>
      </c>
      <c r="B132" s="68" t="s">
        <v>666</v>
      </c>
      <c r="C132" s="15">
        <v>9.9700000000000006</v>
      </c>
      <c r="D132" s="168"/>
      <c r="E132" s="15">
        <f t="shared" si="11"/>
        <v>9.9700000000000006</v>
      </c>
      <c r="F132" s="168"/>
      <c r="G132" s="355" t="s">
        <v>1912</v>
      </c>
      <c r="H132" s="355"/>
      <c r="I132" s="15">
        <f t="shared" si="8"/>
        <v>9.9700000000000006</v>
      </c>
      <c r="J132" s="15"/>
      <c r="K132" s="168"/>
      <c r="L132" s="68" t="s">
        <v>1794</v>
      </c>
    </row>
    <row r="133" spans="1:12" ht="12" x14ac:dyDescent="0.2">
      <c r="A133" s="20" t="s">
        <v>1498</v>
      </c>
      <c r="B133" s="68" t="s">
        <v>676</v>
      </c>
      <c r="C133" s="15">
        <v>2.61</v>
      </c>
      <c r="D133" s="168"/>
      <c r="E133" s="168"/>
      <c r="F133" s="15">
        <f>C133</f>
        <v>2.61</v>
      </c>
      <c r="G133" s="355" t="s">
        <v>1912</v>
      </c>
      <c r="H133" s="355"/>
      <c r="I133" s="15">
        <f t="shared" si="8"/>
        <v>2.61</v>
      </c>
      <c r="J133" s="15"/>
      <c r="K133" s="168"/>
      <c r="L133" s="68" t="s">
        <v>1793</v>
      </c>
    </row>
    <row r="134" spans="1:12" ht="12" x14ac:dyDescent="0.2">
      <c r="A134" s="20" t="s">
        <v>1498</v>
      </c>
      <c r="B134" s="68" t="s">
        <v>1130</v>
      </c>
      <c r="C134" s="15">
        <v>9.92</v>
      </c>
      <c r="D134" s="168"/>
      <c r="E134" s="15">
        <f>C134</f>
        <v>9.92</v>
      </c>
      <c r="F134" s="168"/>
      <c r="G134" s="355" t="s">
        <v>1912</v>
      </c>
      <c r="H134" s="355"/>
      <c r="I134" s="15">
        <f t="shared" si="8"/>
        <v>9.92</v>
      </c>
      <c r="J134" s="15"/>
      <c r="K134" s="168"/>
      <c r="L134" s="68" t="s">
        <v>1793</v>
      </c>
    </row>
    <row r="135" spans="1:12" ht="12" x14ac:dyDescent="0.2">
      <c r="A135" s="20" t="s">
        <v>1498</v>
      </c>
      <c r="B135" s="68" t="s">
        <v>159</v>
      </c>
      <c r="C135" s="15">
        <v>9.9700000000000006</v>
      </c>
      <c r="D135" s="168"/>
      <c r="E135" s="168"/>
      <c r="F135" s="15">
        <f>C135</f>
        <v>9.9700000000000006</v>
      </c>
      <c r="G135" s="355" t="s">
        <v>1912</v>
      </c>
      <c r="H135" s="355"/>
      <c r="I135" s="15">
        <f t="shared" si="8"/>
        <v>9.9700000000000006</v>
      </c>
      <c r="J135" s="15"/>
      <c r="K135" s="168"/>
      <c r="L135" s="68" t="s">
        <v>1793</v>
      </c>
    </row>
    <row r="136" spans="1:12" ht="12" x14ac:dyDescent="0.2">
      <c r="A136" s="20" t="s">
        <v>1498</v>
      </c>
      <c r="B136" s="68" t="s">
        <v>1131</v>
      </c>
      <c r="C136" s="15">
        <v>41.73</v>
      </c>
      <c r="D136" s="168"/>
      <c r="E136" s="168"/>
      <c r="F136" s="15">
        <f>C136</f>
        <v>41.73</v>
      </c>
      <c r="G136" s="355" t="s">
        <v>1912</v>
      </c>
      <c r="H136" s="355"/>
      <c r="I136" s="15">
        <f t="shared" si="8"/>
        <v>41.73</v>
      </c>
      <c r="J136" s="15"/>
      <c r="K136" s="168"/>
      <c r="L136" s="68" t="s">
        <v>1793</v>
      </c>
    </row>
    <row r="137" spans="1:12" ht="12" x14ac:dyDescent="0.2">
      <c r="A137" s="20" t="s">
        <v>1498</v>
      </c>
      <c r="B137" s="68" t="s">
        <v>1623</v>
      </c>
      <c r="C137" s="15">
        <v>14.06</v>
      </c>
      <c r="D137" s="168"/>
      <c r="E137" s="168"/>
      <c r="F137" s="15">
        <f>C137</f>
        <v>14.06</v>
      </c>
      <c r="G137" s="355" t="s">
        <v>1912</v>
      </c>
      <c r="H137" s="355"/>
      <c r="I137" s="15">
        <f t="shared" si="8"/>
        <v>14.06</v>
      </c>
      <c r="J137" s="15"/>
      <c r="K137" s="168"/>
      <c r="L137" s="68" t="s">
        <v>1813</v>
      </c>
    </row>
    <row r="138" spans="1:12" ht="12" x14ac:dyDescent="0.2">
      <c r="A138" s="20" t="s">
        <v>1498</v>
      </c>
      <c r="B138" s="68" t="s">
        <v>1132</v>
      </c>
      <c r="C138" s="15">
        <v>3.86</v>
      </c>
      <c r="D138" s="168"/>
      <c r="E138" s="15">
        <f>C138</f>
        <v>3.86</v>
      </c>
      <c r="F138" s="168"/>
      <c r="G138" s="355" t="s">
        <v>1912</v>
      </c>
      <c r="H138" s="355"/>
      <c r="I138" s="15">
        <f t="shared" si="8"/>
        <v>3.86</v>
      </c>
      <c r="J138" s="15"/>
      <c r="K138" s="168"/>
      <c r="L138" s="68" t="s">
        <v>1794</v>
      </c>
    </row>
    <row r="139" spans="1:12" ht="12" x14ac:dyDescent="0.2">
      <c r="A139" s="20" t="s">
        <v>1498</v>
      </c>
      <c r="B139" s="68" t="s">
        <v>1133</v>
      </c>
      <c r="C139" s="15">
        <v>3.84</v>
      </c>
      <c r="D139" s="168"/>
      <c r="E139" s="15">
        <f>C139</f>
        <v>3.84</v>
      </c>
      <c r="F139" s="168"/>
      <c r="G139" s="355" t="s">
        <v>1912</v>
      </c>
      <c r="H139" s="355"/>
      <c r="I139" s="15">
        <f t="shared" si="8"/>
        <v>3.84</v>
      </c>
      <c r="J139" s="15"/>
      <c r="K139" s="168"/>
      <c r="L139" s="68" t="s">
        <v>1794</v>
      </c>
    </row>
    <row r="140" spans="1:12" ht="12" x14ac:dyDescent="0.2">
      <c r="A140" s="20" t="s">
        <v>1498</v>
      </c>
      <c r="B140" s="68" t="s">
        <v>1147</v>
      </c>
      <c r="C140" s="15">
        <v>3.87</v>
      </c>
      <c r="D140" s="168"/>
      <c r="E140" s="15">
        <f>C140</f>
        <v>3.87</v>
      </c>
      <c r="F140" s="168"/>
      <c r="G140" s="355" t="s">
        <v>1912</v>
      </c>
      <c r="H140" s="355"/>
      <c r="I140" s="15">
        <f t="shared" si="8"/>
        <v>3.87</v>
      </c>
      <c r="J140" s="15"/>
      <c r="K140" s="168"/>
      <c r="L140" s="68" t="s">
        <v>1794</v>
      </c>
    </row>
    <row r="141" spans="1:12" ht="12" x14ac:dyDescent="0.2">
      <c r="A141" s="20" t="s">
        <v>1498</v>
      </c>
      <c r="B141" s="68" t="s">
        <v>1134</v>
      </c>
      <c r="C141" s="15">
        <v>39.92</v>
      </c>
      <c r="D141" s="168"/>
      <c r="E141" s="168"/>
      <c r="F141" s="15">
        <f>C141</f>
        <v>39.92</v>
      </c>
      <c r="G141" s="355" t="s">
        <v>1912</v>
      </c>
      <c r="H141" s="355"/>
      <c r="I141" s="15">
        <f t="shared" si="8"/>
        <v>39.92</v>
      </c>
      <c r="J141" s="15"/>
      <c r="K141" s="168"/>
      <c r="L141" s="68" t="s">
        <v>1793</v>
      </c>
    </row>
    <row r="142" spans="1:12" ht="12" x14ac:dyDescent="0.2">
      <c r="A142" s="20" t="s">
        <v>1498</v>
      </c>
      <c r="B142" s="68" t="s">
        <v>1135</v>
      </c>
      <c r="C142" s="15">
        <v>4.37</v>
      </c>
      <c r="D142" s="168"/>
      <c r="E142" s="168"/>
      <c r="F142" s="15">
        <f>C142</f>
        <v>4.37</v>
      </c>
      <c r="G142" s="355" t="s">
        <v>1912</v>
      </c>
      <c r="H142" s="355"/>
      <c r="I142" s="15">
        <f t="shared" si="8"/>
        <v>4.37</v>
      </c>
      <c r="J142" s="15"/>
      <c r="K142" s="168"/>
      <c r="L142" s="68"/>
    </row>
    <row r="143" spans="1:12" ht="12" x14ac:dyDescent="0.2">
      <c r="A143" s="20" t="s">
        <v>1498</v>
      </c>
      <c r="B143" s="68" t="s">
        <v>1665</v>
      </c>
      <c r="C143" s="15">
        <v>9.59</v>
      </c>
      <c r="D143" s="168"/>
      <c r="E143" s="168"/>
      <c r="F143" s="15">
        <f>C143</f>
        <v>9.59</v>
      </c>
      <c r="G143" s="355" t="s">
        <v>1912</v>
      </c>
      <c r="H143" s="355"/>
      <c r="I143" s="15">
        <f t="shared" si="8"/>
        <v>9.59</v>
      </c>
      <c r="J143" s="15"/>
      <c r="K143" s="168"/>
      <c r="L143" s="68" t="s">
        <v>1813</v>
      </c>
    </row>
    <row r="144" spans="1:12" ht="12" x14ac:dyDescent="0.2">
      <c r="A144" s="100" t="s">
        <v>140</v>
      </c>
      <c r="B144" s="98"/>
      <c r="C144" s="73">
        <f>SUM(C102:C143)</f>
        <v>750.04</v>
      </c>
      <c r="D144" s="73">
        <f>SUM(D102:D143)</f>
        <v>8.32</v>
      </c>
      <c r="E144" s="73">
        <f>SUM(E102:E143)</f>
        <v>370.98000000000008</v>
      </c>
      <c r="F144" s="73">
        <f>SUM(F102:F143)</f>
        <v>370.74000000000007</v>
      </c>
      <c r="G144" s="73"/>
      <c r="H144" s="73">
        <f>SUM(H102:H143)</f>
        <v>0</v>
      </c>
      <c r="I144" s="73">
        <f>SUM(I102:I143)</f>
        <v>750.04</v>
      </c>
      <c r="J144" s="73">
        <f>SUM(J102:J143)</f>
        <v>0</v>
      </c>
      <c r="K144" s="73">
        <f>SUM(K102:K143)</f>
        <v>0</v>
      </c>
      <c r="L144" s="163"/>
    </row>
    <row r="145" spans="1:12" ht="12" x14ac:dyDescent="0.2">
      <c r="A145" s="102" t="s">
        <v>1620</v>
      </c>
      <c r="B145" s="102" t="s">
        <v>1621</v>
      </c>
      <c r="C145" s="102" t="s">
        <v>1622</v>
      </c>
      <c r="D145" s="103" t="s">
        <v>655</v>
      </c>
      <c r="E145" s="103" t="s">
        <v>1615</v>
      </c>
      <c r="F145" s="103" t="s">
        <v>754</v>
      </c>
      <c r="G145" s="103" t="s">
        <v>1002</v>
      </c>
      <c r="H145" s="67" t="s">
        <v>1915</v>
      </c>
      <c r="I145" s="67" t="s">
        <v>406</v>
      </c>
      <c r="J145" s="67" t="s">
        <v>405</v>
      </c>
      <c r="K145" s="67" t="s">
        <v>657</v>
      </c>
      <c r="L145" s="8" t="s">
        <v>1822</v>
      </c>
    </row>
    <row r="146" spans="1:12" ht="12" x14ac:dyDescent="0.2">
      <c r="A146" s="20" t="s">
        <v>1499</v>
      </c>
      <c r="B146" s="68" t="s">
        <v>403</v>
      </c>
      <c r="C146" s="168">
        <v>108.61</v>
      </c>
      <c r="D146" s="104"/>
      <c r="E146" s="104"/>
      <c r="F146" s="104">
        <f>C146</f>
        <v>108.61</v>
      </c>
      <c r="G146" s="355" t="s">
        <v>1912</v>
      </c>
      <c r="H146" s="355"/>
      <c r="I146" s="168">
        <f>C146</f>
        <v>108.61</v>
      </c>
      <c r="J146" s="338"/>
      <c r="K146" s="168"/>
      <c r="L146" s="68" t="s">
        <v>1786</v>
      </c>
    </row>
    <row r="147" spans="1:12" ht="12" x14ac:dyDescent="0.2">
      <c r="A147" s="20" t="s">
        <v>1499</v>
      </c>
      <c r="B147" s="68" t="s">
        <v>1136</v>
      </c>
      <c r="C147" s="168">
        <v>256.56</v>
      </c>
      <c r="D147" s="168"/>
      <c r="E147" s="168"/>
      <c r="F147" s="15">
        <f>C147</f>
        <v>256.56</v>
      </c>
      <c r="G147" s="355" t="s">
        <v>1912</v>
      </c>
      <c r="H147" s="355"/>
      <c r="I147" s="168">
        <f t="shared" ref="I147:I185" si="12">C147</f>
        <v>256.56</v>
      </c>
      <c r="J147" s="338"/>
      <c r="K147" s="168"/>
      <c r="L147" s="68" t="s">
        <v>1823</v>
      </c>
    </row>
    <row r="148" spans="1:12" ht="12" x14ac:dyDescent="0.2">
      <c r="A148" s="20" t="s">
        <v>1499</v>
      </c>
      <c r="B148" s="68" t="s">
        <v>1479</v>
      </c>
      <c r="C148" s="15">
        <v>14.59</v>
      </c>
      <c r="D148" s="168"/>
      <c r="E148" s="15">
        <f>C148</f>
        <v>14.59</v>
      </c>
      <c r="F148" s="168"/>
      <c r="G148" s="355" t="s">
        <v>1912</v>
      </c>
      <c r="H148" s="355"/>
      <c r="I148" s="168">
        <f t="shared" si="12"/>
        <v>14.59</v>
      </c>
      <c r="J148" s="338"/>
      <c r="K148" s="168"/>
      <c r="L148" s="68" t="s">
        <v>1813</v>
      </c>
    </row>
    <row r="149" spans="1:12" ht="12" x14ac:dyDescent="0.2">
      <c r="A149" s="20" t="s">
        <v>1499</v>
      </c>
      <c r="B149" s="68" t="s">
        <v>1480</v>
      </c>
      <c r="C149" s="15">
        <v>11.8</v>
      </c>
      <c r="D149" s="168"/>
      <c r="E149" s="15">
        <f t="shared" ref="E149:E155" si="13">C149</f>
        <v>11.8</v>
      </c>
      <c r="F149" s="168"/>
      <c r="G149" s="355" t="s">
        <v>1912</v>
      </c>
      <c r="H149" s="355"/>
      <c r="I149" s="168">
        <f t="shared" si="12"/>
        <v>11.8</v>
      </c>
      <c r="J149" s="338"/>
      <c r="K149" s="168"/>
      <c r="L149" s="68" t="s">
        <v>1813</v>
      </c>
    </row>
    <row r="150" spans="1:12" ht="12" x14ac:dyDescent="0.2">
      <c r="A150" s="20" t="s">
        <v>1499</v>
      </c>
      <c r="B150" s="68" t="s">
        <v>1137</v>
      </c>
      <c r="C150" s="15">
        <v>3.58</v>
      </c>
      <c r="D150" s="168"/>
      <c r="E150" s="15">
        <f t="shared" si="13"/>
        <v>3.58</v>
      </c>
      <c r="F150" s="168"/>
      <c r="G150" s="355" t="s">
        <v>1912</v>
      </c>
      <c r="H150" s="355"/>
      <c r="I150" s="168">
        <f t="shared" si="12"/>
        <v>3.58</v>
      </c>
      <c r="J150" s="338"/>
      <c r="K150" s="168"/>
      <c r="L150" s="68" t="s">
        <v>1794</v>
      </c>
    </row>
    <row r="151" spans="1:12" ht="12" x14ac:dyDescent="0.2">
      <c r="A151" s="20" t="s">
        <v>1499</v>
      </c>
      <c r="B151" s="68" t="s">
        <v>1138</v>
      </c>
      <c r="C151" s="15">
        <v>3.58</v>
      </c>
      <c r="D151" s="168"/>
      <c r="E151" s="15">
        <f t="shared" si="13"/>
        <v>3.58</v>
      </c>
      <c r="F151" s="168"/>
      <c r="G151" s="355" t="s">
        <v>1912</v>
      </c>
      <c r="H151" s="355"/>
      <c r="I151" s="168">
        <f t="shared" si="12"/>
        <v>3.58</v>
      </c>
      <c r="J151" s="338"/>
      <c r="K151" s="168"/>
      <c r="L151" s="68" t="s">
        <v>1794</v>
      </c>
    </row>
    <row r="152" spans="1:12" ht="12" x14ac:dyDescent="0.2">
      <c r="A152" s="20" t="s">
        <v>1499</v>
      </c>
      <c r="B152" s="68" t="s">
        <v>444</v>
      </c>
      <c r="C152" s="15">
        <v>11.72</v>
      </c>
      <c r="D152" s="168"/>
      <c r="E152" s="15">
        <f t="shared" si="13"/>
        <v>11.72</v>
      </c>
      <c r="F152" s="168"/>
      <c r="G152" s="355" t="s">
        <v>1912</v>
      </c>
      <c r="H152" s="355"/>
      <c r="I152" s="168">
        <f t="shared" si="12"/>
        <v>11.72</v>
      </c>
      <c r="J152" s="338"/>
      <c r="K152" s="168"/>
      <c r="L152" s="68" t="s">
        <v>1813</v>
      </c>
    </row>
    <row r="153" spans="1:12" ht="12" x14ac:dyDescent="0.2">
      <c r="A153" s="20" t="s">
        <v>1499</v>
      </c>
      <c r="B153" s="68" t="s">
        <v>948</v>
      </c>
      <c r="C153" s="15">
        <v>41.47</v>
      </c>
      <c r="D153" s="168"/>
      <c r="E153" s="15">
        <f>C153</f>
        <v>41.47</v>
      </c>
      <c r="G153" s="355" t="s">
        <v>1912</v>
      </c>
      <c r="H153" s="355"/>
      <c r="I153" s="168">
        <f t="shared" si="12"/>
        <v>41.47</v>
      </c>
      <c r="J153" s="338"/>
      <c r="K153" s="168"/>
      <c r="L153" s="68" t="s">
        <v>1813</v>
      </c>
    </row>
    <row r="154" spans="1:12" ht="12" x14ac:dyDescent="0.2">
      <c r="A154" s="20" t="s">
        <v>1499</v>
      </c>
      <c r="B154" s="68" t="s">
        <v>1140</v>
      </c>
      <c r="C154" s="15">
        <v>4.84</v>
      </c>
      <c r="D154" s="168"/>
      <c r="E154" s="15">
        <f t="shared" si="13"/>
        <v>4.84</v>
      </c>
      <c r="F154" s="168"/>
      <c r="G154" s="355" t="s">
        <v>1912</v>
      </c>
      <c r="H154" s="355"/>
      <c r="I154" s="168">
        <f t="shared" si="12"/>
        <v>4.84</v>
      </c>
      <c r="J154" s="338"/>
      <c r="K154" s="168"/>
      <c r="L154" s="68" t="s">
        <v>1794</v>
      </c>
    </row>
    <row r="155" spans="1:12" ht="12" x14ac:dyDescent="0.2">
      <c r="A155" s="20" t="s">
        <v>1499</v>
      </c>
      <c r="B155" s="68" t="s">
        <v>1141</v>
      </c>
      <c r="C155" s="15">
        <v>9.81</v>
      </c>
      <c r="D155" s="168"/>
      <c r="E155" s="15">
        <f t="shared" si="13"/>
        <v>9.81</v>
      </c>
      <c r="F155" s="168"/>
      <c r="G155" s="355" t="s">
        <v>1912</v>
      </c>
      <c r="H155" s="355"/>
      <c r="I155" s="168">
        <f t="shared" si="12"/>
        <v>9.81</v>
      </c>
      <c r="J155" s="338"/>
      <c r="K155" s="168"/>
      <c r="L155" s="68" t="s">
        <v>1813</v>
      </c>
    </row>
    <row r="156" spans="1:12" ht="12" x14ac:dyDescent="0.2">
      <c r="A156" s="20" t="s">
        <v>1499</v>
      </c>
      <c r="B156" s="68" t="s">
        <v>168</v>
      </c>
      <c r="C156" s="15">
        <v>13.55</v>
      </c>
      <c r="D156" s="168"/>
      <c r="E156" s="168"/>
      <c r="F156" s="15">
        <f>C156</f>
        <v>13.55</v>
      </c>
      <c r="G156" s="355" t="s">
        <v>1912</v>
      </c>
      <c r="H156" s="355"/>
      <c r="I156" s="168">
        <f t="shared" si="12"/>
        <v>13.55</v>
      </c>
      <c r="J156" s="338"/>
      <c r="K156" s="168"/>
      <c r="L156" s="68" t="s">
        <v>1791</v>
      </c>
    </row>
    <row r="157" spans="1:12" ht="12" x14ac:dyDescent="0.2">
      <c r="A157" s="20" t="s">
        <v>1499</v>
      </c>
      <c r="B157" s="68" t="s">
        <v>1142</v>
      </c>
      <c r="C157" s="15">
        <v>3.23</v>
      </c>
      <c r="D157" s="168"/>
      <c r="E157" s="168"/>
      <c r="F157" s="15">
        <f>C157</f>
        <v>3.23</v>
      </c>
      <c r="G157" s="355" t="s">
        <v>1912</v>
      </c>
      <c r="H157" s="355"/>
      <c r="I157" s="168">
        <f t="shared" si="12"/>
        <v>3.23</v>
      </c>
      <c r="J157" s="338"/>
      <c r="K157" s="168"/>
      <c r="L157" s="68" t="s">
        <v>1813</v>
      </c>
    </row>
    <row r="158" spans="1:12" ht="12" x14ac:dyDescent="0.2">
      <c r="A158" s="20" t="s">
        <v>1499</v>
      </c>
      <c r="B158" s="68" t="s">
        <v>1143</v>
      </c>
      <c r="C158" s="15">
        <v>18.940000000000001</v>
      </c>
      <c r="D158" s="168"/>
      <c r="E158" s="15">
        <f>C158</f>
        <v>18.940000000000001</v>
      </c>
      <c r="F158" s="168"/>
      <c r="G158" s="355" t="s">
        <v>1912</v>
      </c>
      <c r="H158" s="355"/>
      <c r="I158" s="168">
        <f t="shared" si="12"/>
        <v>18.940000000000001</v>
      </c>
      <c r="J158" s="338"/>
      <c r="K158" s="168"/>
      <c r="L158" s="68" t="s">
        <v>1813</v>
      </c>
    </row>
    <row r="159" spans="1:12" ht="12" x14ac:dyDescent="0.2">
      <c r="A159" s="20" t="s">
        <v>1499</v>
      </c>
      <c r="B159" s="68" t="s">
        <v>1144</v>
      </c>
      <c r="C159" s="15">
        <v>9.94</v>
      </c>
      <c r="D159" s="168"/>
      <c r="E159" s="168"/>
      <c r="F159" s="15">
        <f>C159</f>
        <v>9.94</v>
      </c>
      <c r="G159" s="355" t="s">
        <v>1912</v>
      </c>
      <c r="H159" s="355"/>
      <c r="I159" s="168">
        <f t="shared" si="12"/>
        <v>9.94</v>
      </c>
      <c r="J159" s="338"/>
      <c r="K159" s="168"/>
      <c r="L159" s="68" t="s">
        <v>1793</v>
      </c>
    </row>
    <row r="160" spans="1:12" ht="12" x14ac:dyDescent="0.2">
      <c r="A160" s="20" t="s">
        <v>1499</v>
      </c>
      <c r="B160" s="68" t="s">
        <v>947</v>
      </c>
      <c r="C160" s="15">
        <v>15.89</v>
      </c>
      <c r="D160" s="168"/>
      <c r="E160" s="168"/>
      <c r="F160" s="15">
        <f>C160</f>
        <v>15.89</v>
      </c>
      <c r="G160" s="355" t="s">
        <v>1912</v>
      </c>
      <c r="H160" s="355"/>
      <c r="I160" s="168">
        <f t="shared" si="12"/>
        <v>15.89</v>
      </c>
      <c r="J160" s="338"/>
      <c r="K160" s="168"/>
      <c r="L160" s="68" t="s">
        <v>1813</v>
      </c>
    </row>
    <row r="161" spans="1:12" ht="12" x14ac:dyDescent="0.2">
      <c r="A161" s="20" t="s">
        <v>1499</v>
      </c>
      <c r="B161" s="68" t="s">
        <v>445</v>
      </c>
      <c r="C161" s="15">
        <v>13.38</v>
      </c>
      <c r="D161" s="168"/>
      <c r="E161" s="15">
        <f>C161</f>
        <v>13.38</v>
      </c>
      <c r="F161" s="168"/>
      <c r="G161" s="355" t="s">
        <v>1912</v>
      </c>
      <c r="H161" s="355"/>
      <c r="I161" s="168">
        <f t="shared" si="12"/>
        <v>13.38</v>
      </c>
      <c r="J161" s="338"/>
      <c r="K161" s="168"/>
      <c r="L161" s="68" t="s">
        <v>1813</v>
      </c>
    </row>
    <row r="162" spans="1:12" ht="12" x14ac:dyDescent="0.2">
      <c r="A162" s="20" t="s">
        <v>1499</v>
      </c>
      <c r="B162" s="68" t="s">
        <v>444</v>
      </c>
      <c r="C162" s="15">
        <v>13.38</v>
      </c>
      <c r="D162" s="168"/>
      <c r="E162" s="15">
        <f t="shared" ref="E162:E170" si="14">C162</f>
        <v>13.38</v>
      </c>
      <c r="F162" s="168"/>
      <c r="G162" s="355" t="s">
        <v>1912</v>
      </c>
      <c r="H162" s="355"/>
      <c r="I162" s="168">
        <f t="shared" si="12"/>
        <v>13.38</v>
      </c>
      <c r="J162" s="338"/>
      <c r="K162" s="168"/>
      <c r="L162" s="68" t="s">
        <v>1813</v>
      </c>
    </row>
    <row r="163" spans="1:12" ht="12" x14ac:dyDescent="0.2">
      <c r="A163" s="20" t="s">
        <v>1499</v>
      </c>
      <c r="B163" s="68" t="s">
        <v>435</v>
      </c>
      <c r="C163" s="15">
        <v>13.38</v>
      </c>
      <c r="D163" s="168"/>
      <c r="E163" s="15">
        <f t="shared" si="14"/>
        <v>13.38</v>
      </c>
      <c r="F163" s="168"/>
      <c r="G163" s="355" t="s">
        <v>1912</v>
      </c>
      <c r="H163" s="355"/>
      <c r="I163" s="168">
        <f t="shared" si="12"/>
        <v>13.38</v>
      </c>
      <c r="J163" s="338"/>
      <c r="K163" s="168"/>
      <c r="L163" s="68" t="s">
        <v>1813</v>
      </c>
    </row>
    <row r="164" spans="1:12" ht="12" x14ac:dyDescent="0.2">
      <c r="A164" s="20" t="s">
        <v>1499</v>
      </c>
      <c r="B164" s="68" t="s">
        <v>434</v>
      </c>
      <c r="C164" s="15">
        <v>13.38</v>
      </c>
      <c r="D164" s="168"/>
      <c r="E164" s="15">
        <f t="shared" si="14"/>
        <v>13.38</v>
      </c>
      <c r="F164" s="168"/>
      <c r="G164" s="355" t="s">
        <v>1912</v>
      </c>
      <c r="H164" s="355"/>
      <c r="I164" s="168">
        <f t="shared" si="12"/>
        <v>13.38</v>
      </c>
      <c r="J164" s="338"/>
      <c r="K164" s="168"/>
      <c r="L164" s="68" t="s">
        <v>1813</v>
      </c>
    </row>
    <row r="165" spans="1:12" ht="12" x14ac:dyDescent="0.2">
      <c r="A165" s="20" t="s">
        <v>1499</v>
      </c>
      <c r="B165" s="68" t="s">
        <v>433</v>
      </c>
      <c r="C165" s="15">
        <v>13.38</v>
      </c>
      <c r="D165" s="168"/>
      <c r="E165" s="15">
        <f t="shared" si="14"/>
        <v>13.38</v>
      </c>
      <c r="F165" s="168"/>
      <c r="G165" s="355" t="s">
        <v>1912</v>
      </c>
      <c r="H165" s="355"/>
      <c r="I165" s="168">
        <f t="shared" si="12"/>
        <v>13.38</v>
      </c>
      <c r="J165" s="338"/>
      <c r="K165" s="168"/>
      <c r="L165" s="68" t="s">
        <v>1813</v>
      </c>
    </row>
    <row r="166" spans="1:12" ht="12" x14ac:dyDescent="0.2">
      <c r="A166" s="20" t="s">
        <v>1499</v>
      </c>
      <c r="B166" s="68" t="s">
        <v>1101</v>
      </c>
      <c r="C166" s="15">
        <v>13.38</v>
      </c>
      <c r="D166" s="168"/>
      <c r="E166" s="15">
        <f t="shared" si="14"/>
        <v>13.38</v>
      </c>
      <c r="F166" s="168"/>
      <c r="G166" s="355" t="s">
        <v>1912</v>
      </c>
      <c r="H166" s="355"/>
      <c r="I166" s="168">
        <f t="shared" si="12"/>
        <v>13.38</v>
      </c>
      <c r="J166" s="338"/>
      <c r="K166" s="168"/>
      <c r="L166" s="68" t="s">
        <v>1813</v>
      </c>
    </row>
    <row r="167" spans="1:12" ht="12" x14ac:dyDescent="0.2">
      <c r="A167" s="20" t="s">
        <v>1499</v>
      </c>
      <c r="B167" s="68" t="s">
        <v>1100</v>
      </c>
      <c r="C167" s="15">
        <v>13.38</v>
      </c>
      <c r="D167" s="168"/>
      <c r="E167" s="15">
        <f t="shared" si="14"/>
        <v>13.38</v>
      </c>
      <c r="F167" s="168"/>
      <c r="G167" s="355" t="s">
        <v>1912</v>
      </c>
      <c r="H167" s="355"/>
      <c r="I167" s="168">
        <f t="shared" si="12"/>
        <v>13.38</v>
      </c>
      <c r="J167" s="338"/>
      <c r="K167" s="168"/>
      <c r="L167" s="68" t="s">
        <v>1813</v>
      </c>
    </row>
    <row r="168" spans="1:12" ht="12" x14ac:dyDescent="0.2">
      <c r="A168" s="20" t="s">
        <v>1499</v>
      </c>
      <c r="B168" s="68" t="s">
        <v>1099</v>
      </c>
      <c r="C168" s="15">
        <v>13.38</v>
      </c>
      <c r="D168" s="168"/>
      <c r="E168" s="15">
        <f t="shared" si="14"/>
        <v>13.38</v>
      </c>
      <c r="F168" s="168"/>
      <c r="G168" s="355" t="s">
        <v>1912</v>
      </c>
      <c r="H168" s="355"/>
      <c r="I168" s="168">
        <f t="shared" si="12"/>
        <v>13.38</v>
      </c>
      <c r="J168" s="338"/>
      <c r="K168" s="168"/>
      <c r="L168" s="68" t="s">
        <v>1813</v>
      </c>
    </row>
    <row r="169" spans="1:12" ht="12" x14ac:dyDescent="0.2">
      <c r="A169" s="20" t="s">
        <v>1499</v>
      </c>
      <c r="B169" s="68" t="s">
        <v>331</v>
      </c>
      <c r="C169" s="15">
        <v>7.8</v>
      </c>
      <c r="D169" s="168"/>
      <c r="E169" s="15">
        <f t="shared" si="14"/>
        <v>7.8</v>
      </c>
      <c r="F169" s="168"/>
      <c r="G169" s="355" t="s">
        <v>1912</v>
      </c>
      <c r="H169" s="355"/>
      <c r="I169" s="168">
        <f t="shared" si="12"/>
        <v>7.8</v>
      </c>
      <c r="J169" s="338"/>
      <c r="K169" s="168"/>
      <c r="L169" s="68" t="s">
        <v>1793</v>
      </c>
    </row>
    <row r="170" spans="1:12" ht="12" x14ac:dyDescent="0.2">
      <c r="A170" s="20" t="s">
        <v>1499</v>
      </c>
      <c r="B170" s="68" t="s">
        <v>1495</v>
      </c>
      <c r="C170" s="15">
        <v>5.83</v>
      </c>
      <c r="D170" s="168"/>
      <c r="E170" s="15">
        <f t="shared" si="14"/>
        <v>5.83</v>
      </c>
      <c r="F170" s="168"/>
      <c r="G170" s="355" t="s">
        <v>1912</v>
      </c>
      <c r="H170" s="355"/>
      <c r="I170" s="168">
        <f t="shared" si="12"/>
        <v>5.83</v>
      </c>
      <c r="J170" s="338"/>
      <c r="K170" s="168"/>
      <c r="L170" s="68" t="s">
        <v>1793</v>
      </c>
    </row>
    <row r="171" spans="1:12" ht="12" x14ac:dyDescent="0.2">
      <c r="A171" s="20" t="s">
        <v>1499</v>
      </c>
      <c r="B171" s="68" t="s">
        <v>1634</v>
      </c>
      <c r="C171" s="15">
        <v>5.83</v>
      </c>
      <c r="D171" s="15">
        <f>C171</f>
        <v>5.83</v>
      </c>
      <c r="E171" s="168"/>
      <c r="F171" s="168"/>
      <c r="G171" s="355" t="s">
        <v>1912</v>
      </c>
      <c r="H171" s="355"/>
      <c r="I171" s="168">
        <f t="shared" si="12"/>
        <v>5.83</v>
      </c>
      <c r="J171" s="338"/>
      <c r="K171" s="168"/>
      <c r="L171" s="68" t="s">
        <v>1794</v>
      </c>
    </row>
    <row r="172" spans="1:12" ht="12" x14ac:dyDescent="0.2">
      <c r="A172" s="20" t="s">
        <v>1499</v>
      </c>
      <c r="B172" s="68" t="s">
        <v>1508</v>
      </c>
      <c r="C172" s="15">
        <v>5.81</v>
      </c>
      <c r="D172" s="15">
        <f>C172</f>
        <v>5.81</v>
      </c>
      <c r="E172" s="168"/>
      <c r="F172" s="168"/>
      <c r="G172" s="355" t="s">
        <v>1912</v>
      </c>
      <c r="H172" s="355"/>
      <c r="I172" s="168">
        <f t="shared" si="12"/>
        <v>5.81</v>
      </c>
      <c r="J172" s="338"/>
      <c r="K172" s="168"/>
      <c r="L172" s="68" t="s">
        <v>1793</v>
      </c>
    </row>
    <row r="173" spans="1:12" ht="12" x14ac:dyDescent="0.2">
      <c r="A173" s="20" t="s">
        <v>1499</v>
      </c>
      <c r="B173" s="68" t="s">
        <v>1629</v>
      </c>
      <c r="C173" s="15">
        <v>3.82</v>
      </c>
      <c r="E173" s="168"/>
      <c r="F173" s="15">
        <f>C173</f>
        <v>3.82</v>
      </c>
      <c r="G173" s="355" t="s">
        <v>1912</v>
      </c>
      <c r="H173" s="355"/>
      <c r="I173" s="168">
        <f t="shared" si="12"/>
        <v>3.82</v>
      </c>
      <c r="J173" s="338"/>
      <c r="K173" s="168"/>
      <c r="L173" s="68" t="s">
        <v>1794</v>
      </c>
    </row>
    <row r="174" spans="1:12" ht="12" x14ac:dyDescent="0.2">
      <c r="A174" s="20" t="s">
        <v>1499</v>
      </c>
      <c r="B174" s="68" t="s">
        <v>1145</v>
      </c>
      <c r="C174" s="15">
        <v>3.07</v>
      </c>
      <c r="D174" s="168"/>
      <c r="E174" s="15">
        <f>C174</f>
        <v>3.07</v>
      </c>
      <c r="F174" s="168"/>
      <c r="G174" s="355" t="s">
        <v>1912</v>
      </c>
      <c r="H174" s="355"/>
      <c r="I174" s="168">
        <f t="shared" si="12"/>
        <v>3.07</v>
      </c>
      <c r="J174" s="338"/>
      <c r="K174" s="168"/>
      <c r="L174" s="68" t="s">
        <v>1793</v>
      </c>
    </row>
    <row r="175" spans="1:12" ht="12" x14ac:dyDescent="0.2">
      <c r="A175" s="20" t="s">
        <v>1499</v>
      </c>
      <c r="B175" s="68" t="s">
        <v>1146</v>
      </c>
      <c r="C175" s="15">
        <v>3.09</v>
      </c>
      <c r="D175" s="168"/>
      <c r="E175" s="15">
        <f>C175</f>
        <v>3.09</v>
      </c>
      <c r="F175" s="168"/>
      <c r="G175" s="355" t="s">
        <v>1912</v>
      </c>
      <c r="H175" s="355"/>
      <c r="I175" s="168">
        <f t="shared" si="12"/>
        <v>3.09</v>
      </c>
      <c r="J175" s="338"/>
      <c r="K175" s="168"/>
      <c r="L175" s="68" t="s">
        <v>1793</v>
      </c>
    </row>
    <row r="176" spans="1:12" ht="12" x14ac:dyDescent="0.2">
      <c r="A176" s="20" t="s">
        <v>1499</v>
      </c>
      <c r="B176" s="68" t="s">
        <v>1484</v>
      </c>
      <c r="C176" s="15">
        <v>11.68</v>
      </c>
      <c r="D176" s="168"/>
      <c r="E176" s="15">
        <f>C176</f>
        <v>11.68</v>
      </c>
      <c r="F176" s="168"/>
      <c r="G176" s="355" t="s">
        <v>1912</v>
      </c>
      <c r="H176" s="355"/>
      <c r="I176" s="168">
        <f t="shared" si="12"/>
        <v>11.68</v>
      </c>
      <c r="J176" s="338"/>
      <c r="K176" s="168"/>
      <c r="L176" s="68" t="s">
        <v>1793</v>
      </c>
    </row>
    <row r="177" spans="1:12" ht="12" x14ac:dyDescent="0.2">
      <c r="A177" s="20" t="s">
        <v>1499</v>
      </c>
      <c r="B177" s="68" t="s">
        <v>1483</v>
      </c>
      <c r="C177" s="15">
        <v>11.63</v>
      </c>
      <c r="D177" s="168"/>
      <c r="E177" s="15">
        <f>C177</f>
        <v>11.63</v>
      </c>
      <c r="F177" s="168"/>
      <c r="G177" s="355" t="s">
        <v>1912</v>
      </c>
      <c r="H177" s="355"/>
      <c r="I177" s="168">
        <f t="shared" si="12"/>
        <v>11.63</v>
      </c>
      <c r="J177" s="338"/>
      <c r="K177" s="168"/>
      <c r="L177" s="68" t="s">
        <v>1793</v>
      </c>
    </row>
    <row r="178" spans="1:12" ht="12" x14ac:dyDescent="0.2">
      <c r="A178" s="20" t="s">
        <v>1499</v>
      </c>
      <c r="B178" s="68" t="s">
        <v>1482</v>
      </c>
      <c r="C178" s="15">
        <v>20.3</v>
      </c>
      <c r="D178" s="168"/>
      <c r="E178" s="15">
        <f>C178</f>
        <v>20.3</v>
      </c>
      <c r="F178" s="168"/>
      <c r="G178" s="355" t="s">
        <v>1912</v>
      </c>
      <c r="H178" s="355"/>
      <c r="I178" s="168">
        <f t="shared" si="12"/>
        <v>20.3</v>
      </c>
      <c r="J178" s="338"/>
      <c r="K178" s="168"/>
      <c r="L178" s="68" t="s">
        <v>1793</v>
      </c>
    </row>
    <row r="179" spans="1:12" ht="12" x14ac:dyDescent="0.2">
      <c r="A179" s="20" t="s">
        <v>1499</v>
      </c>
      <c r="B179" s="68" t="s">
        <v>1509</v>
      </c>
      <c r="C179" s="15">
        <v>5.93</v>
      </c>
      <c r="D179" s="168"/>
      <c r="E179" s="168"/>
      <c r="F179" s="15">
        <f>C179</f>
        <v>5.93</v>
      </c>
      <c r="G179" s="355" t="s">
        <v>1912</v>
      </c>
      <c r="H179" s="355"/>
      <c r="I179" s="168">
        <f t="shared" si="12"/>
        <v>5.93</v>
      </c>
      <c r="J179" s="338"/>
      <c r="K179" s="168"/>
      <c r="L179" s="68" t="s">
        <v>1793</v>
      </c>
    </row>
    <row r="180" spans="1:12" ht="12" x14ac:dyDescent="0.2">
      <c r="A180" s="20" t="s">
        <v>1499</v>
      </c>
      <c r="B180" s="68" t="s">
        <v>1148</v>
      </c>
      <c r="C180" s="15">
        <v>16.79</v>
      </c>
      <c r="D180" s="168"/>
      <c r="E180" s="15">
        <f>C180</f>
        <v>16.79</v>
      </c>
      <c r="F180" s="168"/>
      <c r="G180" s="355" t="s">
        <v>1912</v>
      </c>
      <c r="H180" s="355"/>
      <c r="I180" s="168">
        <f t="shared" si="12"/>
        <v>16.79</v>
      </c>
      <c r="J180" s="338"/>
      <c r="K180" s="168"/>
      <c r="L180" s="68" t="s">
        <v>1793</v>
      </c>
    </row>
    <row r="181" spans="1:12" ht="12" x14ac:dyDescent="0.2">
      <c r="A181" s="20" t="s">
        <v>1499</v>
      </c>
      <c r="B181" s="68" t="s">
        <v>1149</v>
      </c>
      <c r="C181" s="15">
        <v>31.17</v>
      </c>
      <c r="D181" s="168"/>
      <c r="E181" s="168"/>
      <c r="F181" s="15">
        <f>C181</f>
        <v>31.17</v>
      </c>
      <c r="G181" s="355" t="s">
        <v>1912</v>
      </c>
      <c r="H181" s="355"/>
      <c r="I181" s="168">
        <f t="shared" si="12"/>
        <v>31.17</v>
      </c>
      <c r="J181" s="338"/>
      <c r="K181" s="168"/>
      <c r="L181" s="68" t="s">
        <v>1793</v>
      </c>
    </row>
    <row r="182" spans="1:12" ht="12" x14ac:dyDescent="0.2">
      <c r="A182" s="20" t="s">
        <v>1499</v>
      </c>
      <c r="B182" s="68" t="s">
        <v>233</v>
      </c>
      <c r="C182" s="15">
        <v>11.66</v>
      </c>
      <c r="D182" s="168"/>
      <c r="E182" s="168"/>
      <c r="F182" s="15">
        <f>C182</f>
        <v>11.66</v>
      </c>
      <c r="G182" s="355" t="s">
        <v>1912</v>
      </c>
      <c r="H182" s="355"/>
      <c r="I182" s="168">
        <f t="shared" si="12"/>
        <v>11.66</v>
      </c>
      <c r="J182" s="338"/>
      <c r="K182" s="168"/>
      <c r="L182" s="68" t="s">
        <v>1793</v>
      </c>
    </row>
    <row r="183" spans="1:12" ht="12" x14ac:dyDescent="0.2">
      <c r="A183" s="20" t="s">
        <v>1499</v>
      </c>
      <c r="B183" s="68" t="s">
        <v>670</v>
      </c>
      <c r="C183" s="15">
        <v>11.66</v>
      </c>
      <c r="D183" s="168"/>
      <c r="E183" s="15">
        <f>C183</f>
        <v>11.66</v>
      </c>
      <c r="F183" s="168"/>
      <c r="G183" s="355" t="s">
        <v>1912</v>
      </c>
      <c r="H183" s="355"/>
      <c r="I183" s="168">
        <f t="shared" si="12"/>
        <v>11.66</v>
      </c>
      <c r="J183" s="338"/>
      <c r="K183" s="168"/>
      <c r="L183" s="68" t="s">
        <v>1793</v>
      </c>
    </row>
    <row r="184" spans="1:12" ht="12" x14ac:dyDescent="0.2">
      <c r="A184" s="20" t="s">
        <v>1499</v>
      </c>
      <c r="B184" s="68" t="s">
        <v>1135</v>
      </c>
      <c r="C184" s="15">
        <v>4.6900000000000004</v>
      </c>
      <c r="D184" s="168"/>
      <c r="E184" s="15">
        <f>C184</f>
        <v>4.6900000000000004</v>
      </c>
      <c r="F184" s="168"/>
      <c r="G184" s="355" t="s">
        <v>1912</v>
      </c>
      <c r="H184" s="355"/>
      <c r="I184" s="168">
        <f t="shared" si="12"/>
        <v>4.6900000000000004</v>
      </c>
      <c r="J184" s="338"/>
      <c r="K184" s="168"/>
      <c r="L184" s="68"/>
    </row>
    <row r="185" spans="1:12" ht="12" x14ac:dyDescent="0.2">
      <c r="A185" s="20" t="s">
        <v>1499</v>
      </c>
      <c r="B185" s="68" t="s">
        <v>671</v>
      </c>
      <c r="C185" s="15">
        <v>11.66</v>
      </c>
      <c r="D185" s="168"/>
      <c r="E185" s="15">
        <f>C185</f>
        <v>11.66</v>
      </c>
      <c r="F185" s="168"/>
      <c r="G185" s="355" t="s">
        <v>1912</v>
      </c>
      <c r="H185" s="355"/>
      <c r="I185" s="168">
        <f t="shared" si="12"/>
        <v>11.66</v>
      </c>
      <c r="J185" s="338"/>
      <c r="K185" s="168"/>
      <c r="L185" s="68" t="s">
        <v>1793</v>
      </c>
    </row>
    <row r="186" spans="1:12" ht="12" x14ac:dyDescent="0.2">
      <c r="A186" s="100" t="s">
        <v>140</v>
      </c>
      <c r="B186" s="98"/>
      <c r="C186" s="73">
        <f>SUM(C146:C185)</f>
        <v>807.56999999999982</v>
      </c>
      <c r="D186" s="73">
        <f>SUM(D146:D185)</f>
        <v>11.64</v>
      </c>
      <c r="E186" s="73">
        <f>SUM(E146:E185)</f>
        <v>335.57000000000005</v>
      </c>
      <c r="F186" s="73">
        <f>SUM(F146:F185)</f>
        <v>460.36000000000007</v>
      </c>
      <c r="G186" s="73"/>
      <c r="H186" s="73">
        <f t="shared" ref="H186:J186" si="15">SUM(H146:H185)</f>
        <v>0</v>
      </c>
      <c r="I186" s="73">
        <f t="shared" si="15"/>
        <v>807.56999999999982</v>
      </c>
      <c r="J186" s="73">
        <f t="shared" si="15"/>
        <v>0</v>
      </c>
      <c r="K186" s="73">
        <f>SUM(K146:K185)</f>
        <v>0</v>
      </c>
      <c r="L186" s="163"/>
    </row>
    <row r="187" spans="1:12" ht="12" x14ac:dyDescent="0.2">
      <c r="A187" s="102" t="s">
        <v>1620</v>
      </c>
      <c r="B187" s="102" t="s">
        <v>1621</v>
      </c>
      <c r="C187" s="102" t="s">
        <v>1622</v>
      </c>
      <c r="D187" s="103" t="s">
        <v>655</v>
      </c>
      <c r="E187" s="103" t="s">
        <v>1615</v>
      </c>
      <c r="F187" s="103" t="s">
        <v>754</v>
      </c>
      <c r="G187" s="103" t="s">
        <v>1002</v>
      </c>
      <c r="H187" s="67" t="s">
        <v>1915</v>
      </c>
      <c r="I187" s="67" t="s">
        <v>406</v>
      </c>
      <c r="J187" s="67" t="s">
        <v>405</v>
      </c>
      <c r="K187" s="67" t="s">
        <v>657</v>
      </c>
      <c r="L187" s="8" t="s">
        <v>1822</v>
      </c>
    </row>
    <row r="188" spans="1:12" ht="12" x14ac:dyDescent="0.2">
      <c r="A188" s="20" t="s">
        <v>1500</v>
      </c>
      <c r="B188" s="68" t="s">
        <v>403</v>
      </c>
      <c r="C188" s="168">
        <v>64.16</v>
      </c>
      <c r="D188" s="168"/>
      <c r="E188" s="168"/>
      <c r="F188" s="168">
        <f t="shared" ref="F188:F194" si="16">C188</f>
        <v>64.16</v>
      </c>
      <c r="G188" s="355" t="s">
        <v>1912</v>
      </c>
      <c r="H188" s="355"/>
      <c r="I188" s="168">
        <f>C188</f>
        <v>64.16</v>
      </c>
      <c r="J188" s="338"/>
      <c r="K188" s="168"/>
      <c r="L188" s="68" t="s">
        <v>1786</v>
      </c>
    </row>
    <row r="189" spans="1:12" ht="12" x14ac:dyDescent="0.2">
      <c r="A189" s="20" t="s">
        <v>1500</v>
      </c>
      <c r="B189" s="68" t="s">
        <v>1364</v>
      </c>
      <c r="C189" s="15">
        <v>14.6</v>
      </c>
      <c r="D189" s="168"/>
      <c r="E189" s="168"/>
      <c r="F189" s="15">
        <f t="shared" si="16"/>
        <v>14.6</v>
      </c>
      <c r="G189" s="355" t="s">
        <v>1912</v>
      </c>
      <c r="H189" s="355"/>
      <c r="I189" s="168">
        <f t="shared" ref="I189:I220" si="17">C189</f>
        <v>14.6</v>
      </c>
      <c r="J189" s="338"/>
      <c r="K189" s="168"/>
      <c r="L189" s="68" t="s">
        <v>1786</v>
      </c>
    </row>
    <row r="190" spans="1:12" ht="12" x14ac:dyDescent="0.2">
      <c r="A190" s="20" t="s">
        <v>1500</v>
      </c>
      <c r="B190" s="68" t="s">
        <v>1364</v>
      </c>
      <c r="C190" s="15">
        <v>11.73</v>
      </c>
      <c r="D190" s="168"/>
      <c r="E190" s="168"/>
      <c r="F190" s="15">
        <f t="shared" si="16"/>
        <v>11.73</v>
      </c>
      <c r="G190" s="355" t="s">
        <v>1912</v>
      </c>
      <c r="H190" s="355"/>
      <c r="I190" s="168">
        <f t="shared" si="17"/>
        <v>11.73</v>
      </c>
      <c r="J190" s="338"/>
      <c r="K190" s="168"/>
      <c r="L190" s="68" t="s">
        <v>1786</v>
      </c>
    </row>
    <row r="191" spans="1:12" ht="12" x14ac:dyDescent="0.2">
      <c r="A191" s="20" t="s">
        <v>1500</v>
      </c>
      <c r="B191" s="68" t="s">
        <v>1364</v>
      </c>
      <c r="C191" s="15">
        <v>19.04</v>
      </c>
      <c r="D191" s="168"/>
      <c r="E191" s="168"/>
      <c r="F191" s="15">
        <f t="shared" si="16"/>
        <v>19.04</v>
      </c>
      <c r="G191" s="355" t="s">
        <v>1912</v>
      </c>
      <c r="H191" s="355"/>
      <c r="I191" s="168">
        <f t="shared" si="17"/>
        <v>19.04</v>
      </c>
      <c r="J191" s="338"/>
      <c r="K191" s="168"/>
      <c r="L191" s="68" t="s">
        <v>1786</v>
      </c>
    </row>
    <row r="192" spans="1:12" ht="12" x14ac:dyDescent="0.2">
      <c r="A192" s="20" t="s">
        <v>1500</v>
      </c>
      <c r="B192" s="68" t="s">
        <v>302</v>
      </c>
      <c r="C192" s="15">
        <v>55.47</v>
      </c>
      <c r="D192" s="168"/>
      <c r="E192" s="168"/>
      <c r="F192" s="15">
        <f t="shared" si="16"/>
        <v>55.47</v>
      </c>
      <c r="G192" s="355" t="s">
        <v>1912</v>
      </c>
      <c r="H192" s="355"/>
      <c r="I192" s="168">
        <f t="shared" si="17"/>
        <v>55.47</v>
      </c>
      <c r="J192" s="338"/>
      <c r="K192" s="168"/>
      <c r="L192" s="68" t="s">
        <v>1786</v>
      </c>
    </row>
    <row r="193" spans="1:12" ht="12" x14ac:dyDescent="0.2">
      <c r="A193" s="20" t="s">
        <v>1500</v>
      </c>
      <c r="B193" s="68" t="s">
        <v>1154</v>
      </c>
      <c r="C193" s="15">
        <v>18.600000000000001</v>
      </c>
      <c r="D193" s="168"/>
      <c r="E193" s="168"/>
      <c r="F193" s="15">
        <f t="shared" si="16"/>
        <v>18.600000000000001</v>
      </c>
      <c r="G193" s="355" t="s">
        <v>1912</v>
      </c>
      <c r="H193" s="355"/>
      <c r="I193" s="168">
        <f t="shared" si="17"/>
        <v>18.600000000000001</v>
      </c>
      <c r="J193" s="338"/>
      <c r="K193" s="168"/>
      <c r="L193" s="68" t="s">
        <v>1786</v>
      </c>
    </row>
    <row r="194" spans="1:12" ht="12" x14ac:dyDescent="0.2">
      <c r="A194" s="20" t="s">
        <v>1500</v>
      </c>
      <c r="B194" s="68" t="s">
        <v>1155</v>
      </c>
      <c r="C194" s="15">
        <v>25.59</v>
      </c>
      <c r="D194" s="168"/>
      <c r="E194" s="168"/>
      <c r="F194" s="15">
        <f t="shared" si="16"/>
        <v>25.59</v>
      </c>
      <c r="G194" s="355" t="s">
        <v>1912</v>
      </c>
      <c r="H194" s="355"/>
      <c r="I194" s="168">
        <f t="shared" si="17"/>
        <v>25.59</v>
      </c>
      <c r="J194" s="338"/>
      <c r="K194" s="168"/>
      <c r="L194" s="68" t="s">
        <v>1786</v>
      </c>
    </row>
    <row r="195" spans="1:12" ht="12" x14ac:dyDescent="0.2">
      <c r="A195" s="20" t="s">
        <v>1500</v>
      </c>
      <c r="B195" s="68" t="s">
        <v>1482</v>
      </c>
      <c r="C195" s="15">
        <v>13.38</v>
      </c>
      <c r="D195" s="168"/>
      <c r="E195" s="15">
        <f>C195</f>
        <v>13.38</v>
      </c>
      <c r="F195" s="168"/>
      <c r="G195" s="355" t="s">
        <v>1912</v>
      </c>
      <c r="H195" s="355"/>
      <c r="I195" s="168">
        <f t="shared" si="17"/>
        <v>13.38</v>
      </c>
      <c r="J195" s="338"/>
      <c r="K195" s="168"/>
      <c r="L195" s="68" t="s">
        <v>1786</v>
      </c>
    </row>
    <row r="196" spans="1:12" ht="12" x14ac:dyDescent="0.2">
      <c r="A196" s="20" t="s">
        <v>1500</v>
      </c>
      <c r="B196" s="68" t="s">
        <v>1481</v>
      </c>
      <c r="C196" s="15">
        <v>13.38</v>
      </c>
      <c r="D196" s="168"/>
      <c r="E196" s="15">
        <f>C196</f>
        <v>13.38</v>
      </c>
      <c r="F196" s="168"/>
      <c r="G196" s="355" t="s">
        <v>1912</v>
      </c>
      <c r="H196" s="355"/>
      <c r="I196" s="168">
        <f t="shared" si="17"/>
        <v>13.38</v>
      </c>
      <c r="J196" s="338"/>
      <c r="K196" s="168"/>
      <c r="L196" s="68" t="s">
        <v>1786</v>
      </c>
    </row>
    <row r="197" spans="1:12" ht="12" x14ac:dyDescent="0.2">
      <c r="A197" s="20" t="s">
        <v>1500</v>
      </c>
      <c r="B197" s="68" t="s">
        <v>1480</v>
      </c>
      <c r="C197" s="15">
        <v>13.38</v>
      </c>
      <c r="D197" s="168"/>
      <c r="E197" s="15">
        <f>C197</f>
        <v>13.38</v>
      </c>
      <c r="F197" s="168"/>
      <c r="G197" s="355" t="s">
        <v>1912</v>
      </c>
      <c r="H197" s="355"/>
      <c r="I197" s="168">
        <f t="shared" si="17"/>
        <v>13.38</v>
      </c>
      <c r="J197" s="338"/>
      <c r="K197" s="168"/>
      <c r="L197" s="68" t="s">
        <v>1786</v>
      </c>
    </row>
    <row r="198" spans="1:12" ht="12" x14ac:dyDescent="0.2">
      <c r="A198" s="20" t="s">
        <v>1500</v>
      </c>
      <c r="B198" s="68" t="s">
        <v>1479</v>
      </c>
      <c r="C198" s="15">
        <v>13.38</v>
      </c>
      <c r="D198" s="168"/>
      <c r="E198" s="15">
        <f>C198</f>
        <v>13.38</v>
      </c>
      <c r="F198" s="168"/>
      <c r="G198" s="355" t="s">
        <v>1912</v>
      </c>
      <c r="H198" s="355"/>
      <c r="I198" s="168">
        <f t="shared" si="17"/>
        <v>13.38</v>
      </c>
      <c r="J198" s="338"/>
      <c r="K198" s="168"/>
      <c r="L198" s="68" t="s">
        <v>1786</v>
      </c>
    </row>
    <row r="199" spans="1:12" ht="12" x14ac:dyDescent="0.2">
      <c r="A199" s="20" t="s">
        <v>1500</v>
      </c>
      <c r="B199" s="68" t="s">
        <v>1156</v>
      </c>
      <c r="C199" s="15">
        <v>13.38</v>
      </c>
      <c r="D199" s="168"/>
      <c r="E199" s="168"/>
      <c r="F199" s="15">
        <f>C199</f>
        <v>13.38</v>
      </c>
      <c r="G199" s="355" t="s">
        <v>1912</v>
      </c>
      <c r="H199" s="355"/>
      <c r="I199" s="168">
        <f t="shared" si="17"/>
        <v>13.38</v>
      </c>
      <c r="J199" s="338"/>
      <c r="K199" s="168"/>
      <c r="L199" s="68" t="s">
        <v>1793</v>
      </c>
    </row>
    <row r="200" spans="1:12" ht="12" x14ac:dyDescent="0.2">
      <c r="A200" s="20" t="s">
        <v>1500</v>
      </c>
      <c r="B200" s="68" t="s">
        <v>1157</v>
      </c>
      <c r="C200" s="15">
        <v>13.38</v>
      </c>
      <c r="D200" s="168"/>
      <c r="E200" s="168"/>
      <c r="F200" s="15">
        <f>C200</f>
        <v>13.38</v>
      </c>
      <c r="G200" s="355" t="s">
        <v>1912</v>
      </c>
      <c r="H200" s="355"/>
      <c r="I200" s="168">
        <f t="shared" si="17"/>
        <v>13.38</v>
      </c>
      <c r="J200" s="338"/>
      <c r="K200" s="168"/>
      <c r="L200" s="68" t="s">
        <v>1793</v>
      </c>
    </row>
    <row r="201" spans="1:12" ht="12" x14ac:dyDescent="0.2">
      <c r="A201" s="20" t="s">
        <v>1500</v>
      </c>
      <c r="B201" s="68" t="s">
        <v>1636</v>
      </c>
      <c r="C201" s="15">
        <v>12.03</v>
      </c>
      <c r="D201" s="168"/>
      <c r="E201" s="168"/>
      <c r="F201" s="15">
        <f>C201</f>
        <v>12.03</v>
      </c>
      <c r="G201" s="355" t="s">
        <v>1912</v>
      </c>
      <c r="H201" s="355"/>
      <c r="I201" s="168">
        <f t="shared" si="17"/>
        <v>12.03</v>
      </c>
      <c r="J201" s="338"/>
      <c r="K201" s="168"/>
      <c r="L201" s="68" t="s">
        <v>1795</v>
      </c>
    </row>
    <row r="202" spans="1:12" ht="12" x14ac:dyDescent="0.2">
      <c r="A202" s="20" t="s">
        <v>1500</v>
      </c>
      <c r="B202" s="68" t="s">
        <v>189</v>
      </c>
      <c r="C202" s="15">
        <v>11.4</v>
      </c>
      <c r="D202" s="168"/>
      <c r="E202" s="168"/>
      <c r="F202" s="15">
        <f>C202</f>
        <v>11.4</v>
      </c>
      <c r="G202" s="355" t="s">
        <v>1912</v>
      </c>
      <c r="H202" s="355"/>
      <c r="I202" s="168">
        <f t="shared" si="17"/>
        <v>11.4</v>
      </c>
      <c r="J202" s="338"/>
      <c r="K202" s="168"/>
      <c r="L202" s="68" t="s">
        <v>1794</v>
      </c>
    </row>
    <row r="203" spans="1:12" ht="12" x14ac:dyDescent="0.2">
      <c r="A203" s="20" t="s">
        <v>1500</v>
      </c>
      <c r="B203" s="68" t="s">
        <v>1158</v>
      </c>
      <c r="C203" s="15">
        <v>63.58</v>
      </c>
      <c r="D203" s="168"/>
      <c r="E203" s="168"/>
      <c r="F203" s="15">
        <f>C203</f>
        <v>63.58</v>
      </c>
      <c r="G203" s="355" t="s">
        <v>1912</v>
      </c>
      <c r="H203" s="355"/>
      <c r="I203" s="168">
        <f t="shared" si="17"/>
        <v>63.58</v>
      </c>
      <c r="J203" s="338"/>
      <c r="K203" s="168"/>
      <c r="L203" s="68" t="s">
        <v>1786</v>
      </c>
    </row>
    <row r="204" spans="1:12" ht="12" x14ac:dyDescent="0.2">
      <c r="A204" s="20" t="s">
        <v>1500</v>
      </c>
      <c r="B204" s="68" t="s">
        <v>1495</v>
      </c>
      <c r="C204" s="15">
        <v>5.83</v>
      </c>
      <c r="D204" s="15">
        <f>C204</f>
        <v>5.83</v>
      </c>
      <c r="F204" s="168"/>
      <c r="G204" s="355" t="s">
        <v>1912</v>
      </c>
      <c r="H204" s="355"/>
      <c r="I204" s="168">
        <f t="shared" si="17"/>
        <v>5.83</v>
      </c>
      <c r="J204" s="338"/>
      <c r="K204" s="168"/>
      <c r="L204" s="68" t="s">
        <v>1793</v>
      </c>
    </row>
    <row r="205" spans="1:12" ht="12" x14ac:dyDescent="0.2">
      <c r="A205" s="20" t="s">
        <v>1500</v>
      </c>
      <c r="B205" s="68" t="s">
        <v>1634</v>
      </c>
      <c r="C205" s="15">
        <v>5.82</v>
      </c>
      <c r="D205" s="15">
        <f>C205</f>
        <v>5.82</v>
      </c>
      <c r="E205" s="168"/>
      <c r="F205" s="168"/>
      <c r="G205" s="355" t="s">
        <v>1912</v>
      </c>
      <c r="H205" s="355"/>
      <c r="I205" s="168">
        <f t="shared" si="17"/>
        <v>5.82</v>
      </c>
      <c r="J205" s="338"/>
      <c r="K205" s="168"/>
      <c r="L205" s="68" t="s">
        <v>1794</v>
      </c>
    </row>
    <row r="206" spans="1:12" ht="12" x14ac:dyDescent="0.2">
      <c r="A206" s="20" t="s">
        <v>1500</v>
      </c>
      <c r="B206" s="68" t="s">
        <v>1630</v>
      </c>
      <c r="C206" s="15">
        <v>5.08</v>
      </c>
      <c r="D206" s="168"/>
      <c r="E206" s="168"/>
      <c r="F206" s="15">
        <f>C206</f>
        <v>5.08</v>
      </c>
      <c r="G206" s="355" t="s">
        <v>1912</v>
      </c>
      <c r="H206" s="355"/>
      <c r="I206" s="168">
        <f t="shared" si="17"/>
        <v>5.08</v>
      </c>
      <c r="J206" s="338"/>
      <c r="K206" s="168"/>
      <c r="L206" s="68" t="s">
        <v>1793</v>
      </c>
    </row>
    <row r="207" spans="1:12" ht="12" x14ac:dyDescent="0.2">
      <c r="A207" s="20" t="s">
        <v>1500</v>
      </c>
      <c r="B207" s="68" t="s">
        <v>331</v>
      </c>
      <c r="C207" s="15">
        <v>3.86</v>
      </c>
      <c r="D207" s="168"/>
      <c r="E207" s="15">
        <f>C207</f>
        <v>3.86</v>
      </c>
      <c r="F207" s="168"/>
      <c r="G207" s="355" t="s">
        <v>1912</v>
      </c>
      <c r="H207" s="355"/>
      <c r="I207" s="168">
        <f t="shared" si="17"/>
        <v>3.86</v>
      </c>
      <c r="J207" s="338"/>
      <c r="K207" s="168"/>
      <c r="L207" s="68" t="s">
        <v>1793</v>
      </c>
    </row>
    <row r="208" spans="1:12" ht="12" x14ac:dyDescent="0.2">
      <c r="A208" s="20" t="s">
        <v>1500</v>
      </c>
      <c r="B208" s="68" t="s">
        <v>1627</v>
      </c>
      <c r="C208" s="15">
        <v>2.19</v>
      </c>
      <c r="D208" s="168"/>
      <c r="E208" s="168"/>
      <c r="F208" s="15">
        <f>C208</f>
        <v>2.19</v>
      </c>
      <c r="G208" s="355" t="s">
        <v>1912</v>
      </c>
      <c r="H208" s="355"/>
      <c r="I208" s="168">
        <f t="shared" si="17"/>
        <v>2.19</v>
      </c>
      <c r="J208" s="338"/>
      <c r="K208" s="168"/>
      <c r="L208" s="68" t="s">
        <v>1793</v>
      </c>
    </row>
    <row r="209" spans="1:12" ht="12" x14ac:dyDescent="0.2">
      <c r="A209" s="20" t="s">
        <v>1500</v>
      </c>
      <c r="B209" s="68" t="s">
        <v>1159</v>
      </c>
      <c r="C209" s="15">
        <v>12.01</v>
      </c>
      <c r="D209" s="168"/>
      <c r="E209" s="168"/>
      <c r="F209" s="15">
        <f>C209</f>
        <v>12.01</v>
      </c>
      <c r="G209" s="355" t="s">
        <v>1912</v>
      </c>
      <c r="H209" s="355"/>
      <c r="I209" s="168">
        <f t="shared" si="17"/>
        <v>12.01</v>
      </c>
      <c r="J209" s="338"/>
      <c r="K209" s="168"/>
      <c r="L209" s="68" t="s">
        <v>1794</v>
      </c>
    </row>
    <row r="210" spans="1:12" ht="12" x14ac:dyDescent="0.2">
      <c r="A210" s="20" t="s">
        <v>1500</v>
      </c>
      <c r="B210" s="68" t="s">
        <v>1145</v>
      </c>
      <c r="C210" s="15">
        <v>2.46</v>
      </c>
      <c r="D210" s="168"/>
      <c r="E210" s="15">
        <f>C210</f>
        <v>2.46</v>
      </c>
      <c r="F210" s="168"/>
      <c r="G210" s="355" t="s">
        <v>1912</v>
      </c>
      <c r="H210" s="355"/>
      <c r="I210" s="168">
        <f t="shared" si="17"/>
        <v>2.46</v>
      </c>
      <c r="J210" s="338"/>
      <c r="K210" s="168"/>
      <c r="L210" s="68" t="s">
        <v>1793</v>
      </c>
    </row>
    <row r="211" spans="1:12" ht="12" x14ac:dyDescent="0.2">
      <c r="A211" s="20" t="s">
        <v>1500</v>
      </c>
      <c r="B211" s="68" t="s">
        <v>1146</v>
      </c>
      <c r="C211" s="15">
        <v>2.46</v>
      </c>
      <c r="D211" s="168"/>
      <c r="E211" s="15">
        <f>C211</f>
        <v>2.46</v>
      </c>
      <c r="F211" s="168"/>
      <c r="G211" s="355" t="s">
        <v>1912</v>
      </c>
      <c r="H211" s="355"/>
      <c r="I211" s="168">
        <f t="shared" si="17"/>
        <v>2.46</v>
      </c>
      <c r="J211" s="338"/>
      <c r="K211" s="168"/>
      <c r="L211" s="68" t="s">
        <v>1793</v>
      </c>
    </row>
    <row r="212" spans="1:12" ht="12" x14ac:dyDescent="0.2">
      <c r="A212" s="20" t="s">
        <v>1500</v>
      </c>
      <c r="B212" s="68" t="s">
        <v>1509</v>
      </c>
      <c r="C212" s="15">
        <v>5.93</v>
      </c>
      <c r="D212" s="168"/>
      <c r="E212" s="168"/>
      <c r="F212" s="15">
        <f>C212</f>
        <v>5.93</v>
      </c>
      <c r="G212" s="355" t="s">
        <v>1912</v>
      </c>
      <c r="H212" s="355"/>
      <c r="I212" s="168">
        <f t="shared" si="17"/>
        <v>5.93</v>
      </c>
      <c r="J212" s="338"/>
      <c r="K212" s="168"/>
      <c r="L212" s="68" t="s">
        <v>1793</v>
      </c>
    </row>
    <row r="213" spans="1:12" ht="12" x14ac:dyDescent="0.2">
      <c r="A213" s="20" t="s">
        <v>1500</v>
      </c>
      <c r="B213" s="68" t="s">
        <v>419</v>
      </c>
      <c r="C213" s="15">
        <v>31.17</v>
      </c>
      <c r="D213" s="168"/>
      <c r="E213" s="168"/>
      <c r="F213" s="15">
        <f>C213</f>
        <v>31.17</v>
      </c>
      <c r="G213" s="355" t="s">
        <v>1912</v>
      </c>
      <c r="H213" s="355"/>
      <c r="I213" s="168">
        <f t="shared" si="17"/>
        <v>31.17</v>
      </c>
      <c r="J213" s="338"/>
      <c r="K213" s="168"/>
      <c r="L213" s="68" t="s">
        <v>1793</v>
      </c>
    </row>
    <row r="214" spans="1:12" ht="12" x14ac:dyDescent="0.2">
      <c r="A214" s="20" t="s">
        <v>1500</v>
      </c>
      <c r="B214" s="68" t="s">
        <v>1150</v>
      </c>
      <c r="C214" s="15">
        <v>3.85</v>
      </c>
      <c r="D214" s="168"/>
      <c r="E214" s="15">
        <f>C214</f>
        <v>3.85</v>
      </c>
      <c r="F214" s="168"/>
      <c r="G214" s="355" t="s">
        <v>1912</v>
      </c>
      <c r="H214" s="355"/>
      <c r="I214" s="168">
        <f t="shared" si="17"/>
        <v>3.85</v>
      </c>
      <c r="J214" s="338"/>
      <c r="K214" s="168"/>
      <c r="L214" s="68" t="s">
        <v>1793</v>
      </c>
    </row>
    <row r="215" spans="1:12" ht="12" x14ac:dyDescent="0.2">
      <c r="A215" s="20" t="s">
        <v>1500</v>
      </c>
      <c r="B215" s="68" t="s">
        <v>1151</v>
      </c>
      <c r="C215" s="15">
        <v>3.85</v>
      </c>
      <c r="D215" s="168"/>
      <c r="E215" s="15">
        <f>C215</f>
        <v>3.85</v>
      </c>
      <c r="F215" s="168"/>
      <c r="G215" s="355" t="s">
        <v>1912</v>
      </c>
      <c r="H215" s="355"/>
      <c r="I215" s="168">
        <f t="shared" si="17"/>
        <v>3.85</v>
      </c>
      <c r="J215" s="338"/>
      <c r="K215" s="168"/>
      <c r="L215" s="68" t="s">
        <v>1793</v>
      </c>
    </row>
    <row r="216" spans="1:12" ht="12" x14ac:dyDescent="0.2">
      <c r="A216" s="20" t="s">
        <v>1500</v>
      </c>
      <c r="B216" s="68" t="s">
        <v>672</v>
      </c>
      <c r="C216" s="15">
        <v>3.86</v>
      </c>
      <c r="D216" s="168"/>
      <c r="E216" s="15">
        <f>C216</f>
        <v>3.86</v>
      </c>
      <c r="F216" s="168"/>
      <c r="G216" s="355" t="s">
        <v>1912</v>
      </c>
      <c r="H216" s="355"/>
      <c r="I216" s="168">
        <f t="shared" si="17"/>
        <v>3.86</v>
      </c>
      <c r="J216" s="338"/>
      <c r="K216" s="168"/>
      <c r="L216" s="68" t="s">
        <v>1794</v>
      </c>
    </row>
    <row r="217" spans="1:12" ht="12" x14ac:dyDescent="0.2">
      <c r="A217" s="20" t="s">
        <v>1500</v>
      </c>
      <c r="B217" s="68" t="s">
        <v>1629</v>
      </c>
      <c r="C217" s="15">
        <v>2.85</v>
      </c>
      <c r="E217" s="168"/>
      <c r="F217" s="15">
        <f>C217</f>
        <v>2.85</v>
      </c>
      <c r="G217" s="355" t="s">
        <v>1912</v>
      </c>
      <c r="H217" s="355"/>
      <c r="I217" s="168">
        <f t="shared" si="17"/>
        <v>2.85</v>
      </c>
      <c r="J217" s="338"/>
      <c r="K217" s="168"/>
      <c r="L217" s="68" t="s">
        <v>1794</v>
      </c>
    </row>
    <row r="218" spans="1:12" ht="12" x14ac:dyDescent="0.2">
      <c r="A218" s="20" t="s">
        <v>1500</v>
      </c>
      <c r="B218" s="68" t="s">
        <v>673</v>
      </c>
      <c r="C218" s="15">
        <v>4.66</v>
      </c>
      <c r="D218" s="168"/>
      <c r="E218" s="168"/>
      <c r="F218" s="15">
        <f>C218</f>
        <v>4.66</v>
      </c>
      <c r="G218" s="355" t="s">
        <v>1912</v>
      </c>
      <c r="H218" s="355"/>
      <c r="I218" s="168">
        <f t="shared" si="17"/>
        <v>4.66</v>
      </c>
      <c r="J218" s="338"/>
      <c r="K218" s="168"/>
      <c r="L218" s="68" t="s">
        <v>1791</v>
      </c>
    </row>
    <row r="219" spans="1:12" ht="12" x14ac:dyDescent="0.2">
      <c r="A219" s="20" t="s">
        <v>1500</v>
      </c>
      <c r="B219" s="68" t="s">
        <v>1160</v>
      </c>
      <c r="C219" s="15">
        <v>2.85</v>
      </c>
      <c r="D219" s="168"/>
      <c r="E219" s="15">
        <f>C219</f>
        <v>2.85</v>
      </c>
      <c r="F219" s="168"/>
      <c r="G219" s="355" t="s">
        <v>1912</v>
      </c>
      <c r="H219" s="355"/>
      <c r="I219" s="168">
        <f t="shared" si="17"/>
        <v>2.85</v>
      </c>
      <c r="J219" s="338"/>
      <c r="K219" s="168"/>
      <c r="L219" s="68" t="s">
        <v>1802</v>
      </c>
    </row>
    <row r="220" spans="1:12" ht="12" x14ac:dyDescent="0.2">
      <c r="A220" s="20" t="s">
        <v>1500</v>
      </c>
      <c r="B220" s="68" t="s">
        <v>474</v>
      </c>
      <c r="C220" s="15">
        <v>15.63</v>
      </c>
      <c r="D220" s="168"/>
      <c r="E220" s="168"/>
      <c r="F220" s="15">
        <f>C220</f>
        <v>15.63</v>
      </c>
      <c r="G220" s="355" t="s">
        <v>1912</v>
      </c>
      <c r="H220" s="355"/>
      <c r="I220" s="168">
        <f t="shared" si="17"/>
        <v>15.63</v>
      </c>
      <c r="J220" s="338"/>
      <c r="K220" s="168"/>
      <c r="L220" s="68" t="s">
        <v>1791</v>
      </c>
    </row>
    <row r="221" spans="1:12" ht="12" x14ac:dyDescent="0.2">
      <c r="A221" s="20" t="s">
        <v>1500</v>
      </c>
      <c r="B221" s="68" t="s">
        <v>1135</v>
      </c>
      <c r="C221" s="15">
        <v>4.6900000000000004</v>
      </c>
      <c r="D221" s="168"/>
      <c r="E221" s="168"/>
      <c r="F221" s="15">
        <f>C221</f>
        <v>4.6900000000000004</v>
      </c>
      <c r="G221" s="355" t="s">
        <v>1912</v>
      </c>
      <c r="H221" s="355"/>
      <c r="I221" s="15">
        <v>4.6900000000000004</v>
      </c>
      <c r="J221" s="15"/>
      <c r="K221" s="168"/>
      <c r="L221" s="68"/>
    </row>
    <row r="222" spans="1:12" s="170" customFormat="1" ht="11.25" customHeight="1" x14ac:dyDescent="0.2">
      <c r="A222" s="100" t="s">
        <v>140</v>
      </c>
      <c r="B222" s="98"/>
      <c r="C222" s="73">
        <f>SUM(C188:C221)</f>
        <v>495.53</v>
      </c>
      <c r="D222" s="73">
        <f>SUM(D188:D221)</f>
        <v>11.65</v>
      </c>
      <c r="E222" s="73">
        <f>SUM(E188:E221)</f>
        <v>76.709999999999994</v>
      </c>
      <c r="F222" s="73">
        <f>SUM(F188:F221)</f>
        <v>407.17</v>
      </c>
      <c r="G222" s="73"/>
      <c r="H222" s="73">
        <f t="shared" ref="H222:K222" si="18">SUM(H188:H221)</f>
        <v>0</v>
      </c>
      <c r="I222" s="73">
        <f t="shared" si="18"/>
        <v>495.53</v>
      </c>
      <c r="J222" s="73">
        <f t="shared" si="18"/>
        <v>0</v>
      </c>
      <c r="K222" s="73">
        <f t="shared" si="18"/>
        <v>0</v>
      </c>
      <c r="L222" s="163"/>
    </row>
    <row r="223" spans="1:12" s="170" customFormat="1" ht="11.25" customHeight="1" x14ac:dyDescent="0.2">
      <c r="A223" s="102" t="s">
        <v>1620</v>
      </c>
      <c r="B223" s="102" t="s">
        <v>1621</v>
      </c>
      <c r="C223" s="102" t="s">
        <v>1622</v>
      </c>
      <c r="D223" s="103" t="s">
        <v>655</v>
      </c>
      <c r="E223" s="103" t="s">
        <v>1615</v>
      </c>
      <c r="F223" s="103" t="s">
        <v>754</v>
      </c>
      <c r="G223" s="103" t="s">
        <v>1002</v>
      </c>
      <c r="H223" s="67" t="s">
        <v>1915</v>
      </c>
      <c r="I223" s="67" t="s">
        <v>406</v>
      </c>
      <c r="J223" s="67" t="s">
        <v>405</v>
      </c>
      <c r="K223" s="67" t="s">
        <v>657</v>
      </c>
      <c r="L223" s="8" t="s">
        <v>1822</v>
      </c>
    </row>
    <row r="224" spans="1:12" s="170" customFormat="1" ht="11.25" customHeight="1" x14ac:dyDescent="0.2">
      <c r="A224" s="20" t="s">
        <v>1501</v>
      </c>
      <c r="B224" s="68" t="s">
        <v>403</v>
      </c>
      <c r="C224" s="168">
        <v>78.39</v>
      </c>
      <c r="D224" s="104"/>
      <c r="E224" s="104"/>
      <c r="F224" s="168">
        <f>C224</f>
        <v>78.39</v>
      </c>
      <c r="G224" s="355" t="s">
        <v>1912</v>
      </c>
      <c r="H224" s="355"/>
      <c r="I224" s="15">
        <f>C224</f>
        <v>78.39</v>
      </c>
      <c r="J224" s="15"/>
      <c r="K224" s="168"/>
      <c r="L224" s="68" t="s">
        <v>1786</v>
      </c>
    </row>
    <row r="225" spans="1:12" s="170" customFormat="1" ht="11.25" customHeight="1" x14ac:dyDescent="0.2">
      <c r="A225" s="20" t="s">
        <v>1501</v>
      </c>
      <c r="B225" s="68" t="s">
        <v>419</v>
      </c>
      <c r="C225" s="168">
        <v>31.6</v>
      </c>
      <c r="D225" s="104"/>
      <c r="E225" s="104"/>
      <c r="F225" s="168">
        <f>C225</f>
        <v>31.6</v>
      </c>
      <c r="G225" s="355" t="s">
        <v>1912</v>
      </c>
      <c r="H225" s="355"/>
      <c r="I225" s="15">
        <f t="shared" ref="I225:I271" si="19">C225</f>
        <v>31.6</v>
      </c>
      <c r="J225" s="15"/>
      <c r="K225" s="168"/>
      <c r="L225" s="68" t="s">
        <v>1786</v>
      </c>
    </row>
    <row r="226" spans="1:12" s="170" customFormat="1" ht="11.25" customHeight="1" x14ac:dyDescent="0.2">
      <c r="A226" s="20" t="s">
        <v>1501</v>
      </c>
      <c r="B226" s="68" t="s">
        <v>1479</v>
      </c>
      <c r="C226" s="15">
        <v>14.6</v>
      </c>
      <c r="D226" s="15"/>
      <c r="E226" s="15">
        <f t="shared" ref="E226:E232" si="20">C226</f>
        <v>14.6</v>
      </c>
      <c r="F226" s="15"/>
      <c r="G226" s="355" t="s">
        <v>1912</v>
      </c>
      <c r="H226" s="355"/>
      <c r="I226" s="15">
        <f t="shared" si="19"/>
        <v>14.6</v>
      </c>
      <c r="J226" s="15"/>
      <c r="K226" s="168"/>
      <c r="L226" s="68" t="s">
        <v>1793</v>
      </c>
    </row>
    <row r="227" spans="1:12" s="170" customFormat="1" ht="11.25" customHeight="1" x14ac:dyDescent="0.2">
      <c r="A227" s="20" t="s">
        <v>1501</v>
      </c>
      <c r="B227" s="68" t="s">
        <v>1480</v>
      </c>
      <c r="C227" s="15">
        <v>11.68</v>
      </c>
      <c r="D227" s="15"/>
      <c r="E227" s="15">
        <f t="shared" si="20"/>
        <v>11.68</v>
      </c>
      <c r="F227" s="15"/>
      <c r="G227" s="355" t="s">
        <v>1912</v>
      </c>
      <c r="H227" s="355"/>
      <c r="I227" s="15">
        <f t="shared" si="19"/>
        <v>11.68</v>
      </c>
      <c r="J227" s="15"/>
      <c r="K227" s="168"/>
      <c r="L227" s="68" t="s">
        <v>1793</v>
      </c>
    </row>
    <row r="228" spans="1:12" s="170" customFormat="1" ht="11.25" customHeight="1" x14ac:dyDescent="0.2">
      <c r="A228" s="20" t="s">
        <v>1501</v>
      </c>
      <c r="B228" s="68" t="s">
        <v>1162</v>
      </c>
      <c r="C228" s="15">
        <v>3.61</v>
      </c>
      <c r="D228" s="15"/>
      <c r="E228" s="15">
        <f t="shared" si="20"/>
        <v>3.61</v>
      </c>
      <c r="F228" s="15"/>
      <c r="G228" s="355" t="s">
        <v>1912</v>
      </c>
      <c r="H228" s="355"/>
      <c r="I228" s="15">
        <f t="shared" si="19"/>
        <v>3.61</v>
      </c>
      <c r="J228" s="15"/>
      <c r="K228" s="168"/>
      <c r="L228" s="68" t="s">
        <v>1794</v>
      </c>
    </row>
    <row r="229" spans="1:12" s="170" customFormat="1" ht="11.25" customHeight="1" x14ac:dyDescent="0.2">
      <c r="A229" s="20" t="s">
        <v>1501</v>
      </c>
      <c r="B229" s="68" t="s">
        <v>1163</v>
      </c>
      <c r="C229" s="15">
        <v>3.61</v>
      </c>
      <c r="D229" s="15"/>
      <c r="E229" s="15">
        <f t="shared" si="20"/>
        <v>3.61</v>
      </c>
      <c r="F229" s="15"/>
      <c r="G229" s="355" t="s">
        <v>1912</v>
      </c>
      <c r="H229" s="355"/>
      <c r="I229" s="15">
        <f t="shared" si="19"/>
        <v>3.61</v>
      </c>
      <c r="J229" s="15"/>
      <c r="K229" s="168"/>
      <c r="L229" s="68" t="s">
        <v>1794</v>
      </c>
    </row>
    <row r="230" spans="1:12" s="170" customFormat="1" ht="11.25" customHeight="1" x14ac:dyDescent="0.2">
      <c r="A230" s="20" t="s">
        <v>1501</v>
      </c>
      <c r="B230" s="77" t="s">
        <v>1164</v>
      </c>
      <c r="C230" s="168">
        <v>11.72</v>
      </c>
      <c r="D230" s="15"/>
      <c r="E230" s="15">
        <f t="shared" si="20"/>
        <v>11.72</v>
      </c>
      <c r="F230" s="15"/>
      <c r="G230" s="355" t="s">
        <v>1912</v>
      </c>
      <c r="H230" s="355"/>
      <c r="I230" s="15">
        <f t="shared" si="19"/>
        <v>11.72</v>
      </c>
      <c r="J230" s="15"/>
      <c r="K230" s="168"/>
      <c r="L230" s="68" t="s">
        <v>1793</v>
      </c>
    </row>
    <row r="231" spans="1:12" s="170" customFormat="1" ht="11.25" customHeight="1" x14ac:dyDescent="0.2">
      <c r="A231" s="20" t="s">
        <v>1501</v>
      </c>
      <c r="B231" s="68" t="s">
        <v>1139</v>
      </c>
      <c r="C231" s="15">
        <v>41.35</v>
      </c>
      <c r="D231" s="15"/>
      <c r="E231" s="15">
        <f t="shared" si="20"/>
        <v>41.35</v>
      </c>
      <c r="G231" s="355" t="s">
        <v>1912</v>
      </c>
      <c r="H231" s="355"/>
      <c r="I231" s="15">
        <f t="shared" si="19"/>
        <v>41.35</v>
      </c>
      <c r="J231" s="15"/>
      <c r="K231" s="168"/>
      <c r="L231" s="68" t="s">
        <v>1793</v>
      </c>
    </row>
    <row r="232" spans="1:12" s="170" customFormat="1" ht="11.25" customHeight="1" x14ac:dyDescent="0.2">
      <c r="A232" s="20" t="s">
        <v>1501</v>
      </c>
      <c r="B232" s="68" t="s">
        <v>1165</v>
      </c>
      <c r="C232" s="15">
        <v>3.59</v>
      </c>
      <c r="D232" s="15"/>
      <c r="E232" s="15">
        <f t="shared" si="20"/>
        <v>3.59</v>
      </c>
      <c r="F232" s="15"/>
      <c r="G232" s="355" t="s">
        <v>1912</v>
      </c>
      <c r="H232" s="355"/>
      <c r="I232" s="15">
        <f t="shared" si="19"/>
        <v>3.59</v>
      </c>
      <c r="J232" s="15"/>
      <c r="K232" s="168"/>
      <c r="L232" s="68" t="s">
        <v>1794</v>
      </c>
    </row>
    <row r="233" spans="1:12" s="170" customFormat="1" ht="11.25" customHeight="1" x14ac:dyDescent="0.2">
      <c r="A233" s="20" t="s">
        <v>1501</v>
      </c>
      <c r="B233" s="68" t="s">
        <v>1484</v>
      </c>
      <c r="C233" s="15">
        <v>12.75</v>
      </c>
      <c r="D233" s="15"/>
      <c r="E233" s="15">
        <f t="shared" ref="E233:E242" si="21">C233</f>
        <v>12.75</v>
      </c>
      <c r="F233" s="15"/>
      <c r="G233" s="355" t="s">
        <v>1912</v>
      </c>
      <c r="H233" s="355"/>
      <c r="I233" s="15">
        <f t="shared" si="19"/>
        <v>12.75</v>
      </c>
      <c r="J233" s="15"/>
      <c r="K233" s="168"/>
      <c r="L233" s="68" t="s">
        <v>1793</v>
      </c>
    </row>
    <row r="234" spans="1:12" s="170" customFormat="1" ht="11.25" customHeight="1" x14ac:dyDescent="0.2">
      <c r="A234" s="20" t="s">
        <v>1501</v>
      </c>
      <c r="B234" s="68" t="s">
        <v>1099</v>
      </c>
      <c r="C234" s="15">
        <v>16.78</v>
      </c>
      <c r="D234" s="15"/>
      <c r="E234" s="15">
        <f t="shared" si="21"/>
        <v>16.78</v>
      </c>
      <c r="F234" s="15"/>
      <c r="G234" s="355" t="s">
        <v>1912</v>
      </c>
      <c r="H234" s="355"/>
      <c r="I234" s="15">
        <f t="shared" si="19"/>
        <v>16.78</v>
      </c>
      <c r="J234" s="15"/>
      <c r="K234" s="168"/>
      <c r="L234" s="68" t="s">
        <v>1793</v>
      </c>
    </row>
    <row r="235" spans="1:12" s="170" customFormat="1" ht="11.25" customHeight="1" x14ac:dyDescent="0.2">
      <c r="A235" s="20" t="s">
        <v>1501</v>
      </c>
      <c r="B235" s="68" t="s">
        <v>1166</v>
      </c>
      <c r="C235" s="15">
        <v>3.67</v>
      </c>
      <c r="D235" s="15"/>
      <c r="E235" s="15">
        <f t="shared" si="21"/>
        <v>3.67</v>
      </c>
      <c r="F235" s="15"/>
      <c r="G235" s="355" t="s">
        <v>1912</v>
      </c>
      <c r="H235" s="355"/>
      <c r="I235" s="15">
        <f t="shared" si="19"/>
        <v>3.67</v>
      </c>
      <c r="J235" s="15"/>
      <c r="K235" s="168"/>
      <c r="L235" s="68" t="s">
        <v>1794</v>
      </c>
    </row>
    <row r="236" spans="1:12" s="170" customFormat="1" ht="11.25" customHeight="1" x14ac:dyDescent="0.2">
      <c r="A236" s="20" t="s">
        <v>1501</v>
      </c>
      <c r="B236" s="68" t="s">
        <v>1167</v>
      </c>
      <c r="C236" s="15">
        <v>3.69</v>
      </c>
      <c r="D236" s="15"/>
      <c r="E236" s="15">
        <f t="shared" si="21"/>
        <v>3.69</v>
      </c>
      <c r="F236" s="15"/>
      <c r="G236" s="355" t="s">
        <v>1912</v>
      </c>
      <c r="H236" s="355"/>
      <c r="I236" s="15">
        <f t="shared" si="19"/>
        <v>3.69</v>
      </c>
      <c r="J236" s="15"/>
      <c r="K236" s="168"/>
      <c r="L236" s="68" t="s">
        <v>1794</v>
      </c>
    </row>
    <row r="237" spans="1:12" s="170" customFormat="1" ht="11.25" customHeight="1" x14ac:dyDescent="0.2">
      <c r="A237" s="20" t="s">
        <v>1501</v>
      </c>
      <c r="B237" s="68" t="s">
        <v>674</v>
      </c>
      <c r="C237" s="15">
        <v>2.2799999999999998</v>
      </c>
      <c r="D237" s="15"/>
      <c r="E237" s="15">
        <f t="shared" si="21"/>
        <v>2.2799999999999998</v>
      </c>
      <c r="F237" s="15"/>
      <c r="G237" s="355" t="s">
        <v>1912</v>
      </c>
      <c r="H237" s="355"/>
      <c r="I237" s="15">
        <f t="shared" si="19"/>
        <v>2.2799999999999998</v>
      </c>
      <c r="J237" s="15"/>
      <c r="K237" s="168"/>
      <c r="L237" s="68" t="s">
        <v>1793</v>
      </c>
    </row>
    <row r="238" spans="1:12" s="170" customFormat="1" ht="11.25" customHeight="1" x14ac:dyDescent="0.2">
      <c r="A238" s="20" t="s">
        <v>1501</v>
      </c>
      <c r="B238" s="68" t="s">
        <v>1100</v>
      </c>
      <c r="C238" s="15">
        <v>16.809999999999999</v>
      </c>
      <c r="D238" s="15"/>
      <c r="E238" s="15">
        <f t="shared" si="21"/>
        <v>16.809999999999999</v>
      </c>
      <c r="F238" s="15"/>
      <c r="G238" s="355" t="s">
        <v>1912</v>
      </c>
      <c r="H238" s="355"/>
      <c r="I238" s="15">
        <f t="shared" si="19"/>
        <v>16.809999999999999</v>
      </c>
      <c r="J238" s="15"/>
      <c r="K238" s="168"/>
      <c r="L238" s="68" t="s">
        <v>1793</v>
      </c>
    </row>
    <row r="239" spans="1:12" s="170" customFormat="1" ht="11.25" customHeight="1" x14ac:dyDescent="0.2">
      <c r="A239" s="20" t="s">
        <v>1501</v>
      </c>
      <c r="B239" s="68" t="s">
        <v>1483</v>
      </c>
      <c r="C239" s="15">
        <v>16.16</v>
      </c>
      <c r="D239" s="15"/>
      <c r="E239" s="15">
        <f t="shared" si="21"/>
        <v>16.16</v>
      </c>
      <c r="F239" s="15"/>
      <c r="G239" s="355" t="s">
        <v>1912</v>
      </c>
      <c r="H239" s="355"/>
      <c r="I239" s="15">
        <f t="shared" si="19"/>
        <v>16.16</v>
      </c>
      <c r="J239" s="15"/>
      <c r="K239" s="168"/>
      <c r="L239" s="68" t="s">
        <v>1793</v>
      </c>
    </row>
    <row r="240" spans="1:12" s="170" customFormat="1" ht="11.25" customHeight="1" x14ac:dyDescent="0.2">
      <c r="A240" s="20" t="s">
        <v>1501</v>
      </c>
      <c r="B240" s="68" t="s">
        <v>1168</v>
      </c>
      <c r="C240" s="15">
        <v>3.37</v>
      </c>
      <c r="D240" s="15"/>
      <c r="E240" s="15">
        <f t="shared" si="21"/>
        <v>3.37</v>
      </c>
      <c r="F240" s="15"/>
      <c r="G240" s="355" t="s">
        <v>1912</v>
      </c>
      <c r="H240" s="355"/>
      <c r="I240" s="15">
        <f t="shared" si="19"/>
        <v>3.37</v>
      </c>
      <c r="J240" s="15"/>
      <c r="K240" s="168"/>
      <c r="L240" s="68" t="s">
        <v>1794</v>
      </c>
    </row>
    <row r="241" spans="1:12" s="170" customFormat="1" ht="11.25" customHeight="1" x14ac:dyDescent="0.2">
      <c r="A241" s="20" t="s">
        <v>1501</v>
      </c>
      <c r="B241" s="68" t="s">
        <v>1169</v>
      </c>
      <c r="C241" s="15">
        <v>3.35</v>
      </c>
      <c r="D241" s="15"/>
      <c r="E241" s="15">
        <f t="shared" si="21"/>
        <v>3.35</v>
      </c>
      <c r="F241" s="15"/>
      <c r="G241" s="355" t="s">
        <v>1912</v>
      </c>
      <c r="H241" s="355"/>
      <c r="I241" s="15">
        <f t="shared" si="19"/>
        <v>3.35</v>
      </c>
      <c r="J241" s="15"/>
      <c r="K241" s="168"/>
      <c r="L241" s="68" t="s">
        <v>1794</v>
      </c>
    </row>
    <row r="242" spans="1:12" s="170" customFormat="1" ht="11.25" customHeight="1" x14ac:dyDescent="0.2">
      <c r="A242" s="20" t="s">
        <v>1501</v>
      </c>
      <c r="B242" s="68" t="s">
        <v>1482</v>
      </c>
      <c r="C242" s="15">
        <v>13.04</v>
      </c>
      <c r="D242" s="15"/>
      <c r="E242" s="15">
        <f t="shared" si="21"/>
        <v>13.04</v>
      </c>
      <c r="F242" s="15"/>
      <c r="G242" s="355" t="s">
        <v>1912</v>
      </c>
      <c r="H242" s="355"/>
      <c r="I242" s="15">
        <f t="shared" si="19"/>
        <v>13.04</v>
      </c>
      <c r="J242" s="15"/>
      <c r="K242" s="168"/>
      <c r="L242" s="68" t="s">
        <v>1793</v>
      </c>
    </row>
    <row r="243" spans="1:12" s="170" customFormat="1" ht="11.25" customHeight="1" x14ac:dyDescent="0.2">
      <c r="A243" s="20" t="s">
        <v>1501</v>
      </c>
      <c r="B243" s="68" t="s">
        <v>1645</v>
      </c>
      <c r="C243" s="15">
        <v>10.14</v>
      </c>
      <c r="D243" s="15"/>
      <c r="E243" s="15">
        <f>C243</f>
        <v>10.14</v>
      </c>
      <c r="G243" s="355" t="s">
        <v>1912</v>
      </c>
      <c r="H243" s="355"/>
      <c r="I243" s="15">
        <f t="shared" si="19"/>
        <v>10.14</v>
      </c>
      <c r="J243" s="15"/>
      <c r="K243" s="168"/>
      <c r="L243" s="68" t="s">
        <v>1793</v>
      </c>
    </row>
    <row r="244" spans="1:12" s="170" customFormat="1" ht="11.25" customHeight="1" x14ac:dyDescent="0.2">
      <c r="A244" s="20" t="s">
        <v>1501</v>
      </c>
      <c r="B244" s="68" t="s">
        <v>1158</v>
      </c>
      <c r="C244" s="15">
        <v>52.21</v>
      </c>
      <c r="D244" s="15"/>
      <c r="E244" s="15"/>
      <c r="F244" s="15">
        <f>C244</f>
        <v>52.21</v>
      </c>
      <c r="G244" s="355" t="s">
        <v>1912</v>
      </c>
      <c r="H244" s="355"/>
      <c r="I244" s="15">
        <f t="shared" si="19"/>
        <v>52.21</v>
      </c>
      <c r="J244" s="15"/>
      <c r="K244" s="168"/>
      <c r="L244" s="68" t="s">
        <v>1793</v>
      </c>
    </row>
    <row r="245" spans="1:12" s="170" customFormat="1" ht="11.25" customHeight="1" x14ac:dyDescent="0.2">
      <c r="A245" s="20" t="s">
        <v>1501</v>
      </c>
      <c r="B245" s="68" t="s">
        <v>445</v>
      </c>
      <c r="C245" s="15">
        <v>13.37</v>
      </c>
      <c r="D245" s="15"/>
      <c r="E245" s="15">
        <f>C245</f>
        <v>13.37</v>
      </c>
      <c r="F245" s="15"/>
      <c r="G245" s="355" t="s">
        <v>1912</v>
      </c>
      <c r="H245" s="355"/>
      <c r="I245" s="15">
        <f t="shared" si="19"/>
        <v>13.37</v>
      </c>
      <c r="J245" s="15"/>
      <c r="K245" s="168"/>
      <c r="L245" s="68" t="s">
        <v>1793</v>
      </c>
    </row>
    <row r="246" spans="1:12" s="170" customFormat="1" ht="11.25" customHeight="1" x14ac:dyDescent="0.2">
      <c r="A246" s="20" t="s">
        <v>1501</v>
      </c>
      <c r="B246" s="68" t="s">
        <v>1170</v>
      </c>
      <c r="C246" s="15">
        <v>3.85</v>
      </c>
      <c r="D246" s="15"/>
      <c r="E246" s="15">
        <f t="shared" ref="E246:E256" si="22">C246</f>
        <v>3.85</v>
      </c>
      <c r="F246" s="15"/>
      <c r="G246" s="355" t="s">
        <v>1912</v>
      </c>
      <c r="H246" s="355"/>
      <c r="I246" s="15">
        <f t="shared" si="19"/>
        <v>3.85</v>
      </c>
      <c r="J246" s="15"/>
      <c r="K246" s="168"/>
      <c r="L246" s="68" t="s">
        <v>1794</v>
      </c>
    </row>
    <row r="247" spans="1:12" s="170" customFormat="1" ht="11.25" customHeight="1" x14ac:dyDescent="0.2">
      <c r="A247" s="20" t="s">
        <v>1501</v>
      </c>
      <c r="B247" s="68" t="s">
        <v>1171</v>
      </c>
      <c r="C247" s="15">
        <v>3.85</v>
      </c>
      <c r="D247" s="15"/>
      <c r="E247" s="15">
        <f t="shared" si="22"/>
        <v>3.85</v>
      </c>
      <c r="F247" s="15"/>
      <c r="G247" s="355" t="s">
        <v>1912</v>
      </c>
      <c r="H247" s="355"/>
      <c r="I247" s="15">
        <f t="shared" si="19"/>
        <v>3.85</v>
      </c>
      <c r="J247" s="15"/>
      <c r="K247" s="168"/>
      <c r="L247" s="68" t="s">
        <v>1794</v>
      </c>
    </row>
    <row r="248" spans="1:12" s="170" customFormat="1" ht="11.25" customHeight="1" x14ac:dyDescent="0.2">
      <c r="A248" s="20" t="s">
        <v>1501</v>
      </c>
      <c r="B248" s="68" t="s">
        <v>444</v>
      </c>
      <c r="C248" s="15">
        <v>13.34</v>
      </c>
      <c r="D248" s="15"/>
      <c r="E248" s="15">
        <f t="shared" si="22"/>
        <v>13.34</v>
      </c>
      <c r="F248" s="15"/>
      <c r="G248" s="355" t="s">
        <v>1912</v>
      </c>
      <c r="H248" s="355"/>
      <c r="I248" s="15">
        <f t="shared" si="19"/>
        <v>13.34</v>
      </c>
      <c r="J248" s="15"/>
      <c r="K248" s="168"/>
      <c r="L248" s="68" t="s">
        <v>1793</v>
      </c>
    </row>
    <row r="249" spans="1:12" s="170" customFormat="1" ht="11.25" customHeight="1" x14ac:dyDescent="0.2">
      <c r="A249" s="20" t="s">
        <v>1501</v>
      </c>
      <c r="B249" s="68" t="s">
        <v>435</v>
      </c>
      <c r="C249" s="15">
        <v>13.39</v>
      </c>
      <c r="D249" s="15"/>
      <c r="E249" s="15">
        <f t="shared" si="22"/>
        <v>13.39</v>
      </c>
      <c r="F249" s="15"/>
      <c r="G249" s="355" t="s">
        <v>1912</v>
      </c>
      <c r="H249" s="355"/>
      <c r="I249" s="15">
        <f t="shared" si="19"/>
        <v>13.39</v>
      </c>
      <c r="J249" s="15"/>
      <c r="K249" s="168"/>
      <c r="L249" s="68" t="s">
        <v>1793</v>
      </c>
    </row>
    <row r="250" spans="1:12" s="170" customFormat="1" ht="11.25" customHeight="1" x14ac:dyDescent="0.2">
      <c r="A250" s="20" t="s">
        <v>1501</v>
      </c>
      <c r="B250" s="68" t="s">
        <v>1172</v>
      </c>
      <c r="C250" s="15">
        <v>3.8</v>
      </c>
      <c r="D250" s="15"/>
      <c r="E250" s="15">
        <f t="shared" si="22"/>
        <v>3.8</v>
      </c>
      <c r="F250" s="15"/>
      <c r="G250" s="355" t="s">
        <v>1912</v>
      </c>
      <c r="H250" s="355"/>
      <c r="I250" s="15">
        <f t="shared" si="19"/>
        <v>3.8</v>
      </c>
      <c r="J250" s="15"/>
      <c r="K250" s="168"/>
      <c r="L250" s="68" t="s">
        <v>1794</v>
      </c>
    </row>
    <row r="251" spans="1:12" s="170" customFormat="1" ht="11.25" customHeight="1" x14ac:dyDescent="0.2">
      <c r="A251" s="20" t="s">
        <v>1501</v>
      </c>
      <c r="B251" s="68" t="s">
        <v>1173</v>
      </c>
      <c r="C251" s="15">
        <v>3.85</v>
      </c>
      <c r="D251" s="15"/>
      <c r="E251" s="15">
        <f t="shared" si="22"/>
        <v>3.85</v>
      </c>
      <c r="F251" s="15"/>
      <c r="G251" s="355" t="s">
        <v>1912</v>
      </c>
      <c r="H251" s="355"/>
      <c r="I251" s="15">
        <f t="shared" si="19"/>
        <v>3.85</v>
      </c>
      <c r="J251" s="15"/>
      <c r="K251" s="168"/>
      <c r="L251" s="68" t="s">
        <v>1794</v>
      </c>
    </row>
    <row r="252" spans="1:12" s="170" customFormat="1" ht="11.25" customHeight="1" x14ac:dyDescent="0.2">
      <c r="A252" s="20" t="s">
        <v>1501</v>
      </c>
      <c r="B252" s="68" t="s">
        <v>434</v>
      </c>
      <c r="C252" s="15">
        <v>13.39</v>
      </c>
      <c r="D252" s="15"/>
      <c r="E252" s="15">
        <f t="shared" si="22"/>
        <v>13.39</v>
      </c>
      <c r="F252" s="15"/>
      <c r="G252" s="355" t="s">
        <v>1912</v>
      </c>
      <c r="H252" s="355"/>
      <c r="I252" s="15">
        <f t="shared" si="19"/>
        <v>13.39</v>
      </c>
      <c r="J252" s="15"/>
      <c r="K252" s="168"/>
      <c r="L252" s="68" t="s">
        <v>1793</v>
      </c>
    </row>
    <row r="253" spans="1:12" s="170" customFormat="1" ht="11.25" customHeight="1" x14ac:dyDescent="0.2">
      <c r="A253" s="20" t="s">
        <v>1501</v>
      </c>
      <c r="B253" s="68" t="s">
        <v>433</v>
      </c>
      <c r="C253" s="15">
        <v>13.34</v>
      </c>
      <c r="D253" s="15"/>
      <c r="E253" s="15">
        <f t="shared" si="22"/>
        <v>13.34</v>
      </c>
      <c r="F253" s="15"/>
      <c r="G253" s="355" t="s">
        <v>1912</v>
      </c>
      <c r="H253" s="355"/>
      <c r="I253" s="15">
        <f t="shared" si="19"/>
        <v>13.34</v>
      </c>
      <c r="J253" s="15"/>
      <c r="K253" s="168"/>
      <c r="L253" s="68" t="s">
        <v>1793</v>
      </c>
    </row>
    <row r="254" spans="1:12" s="170" customFormat="1" ht="11.25" customHeight="1" x14ac:dyDescent="0.2">
      <c r="A254" s="20" t="s">
        <v>1501</v>
      </c>
      <c r="B254" s="68" t="s">
        <v>1174</v>
      </c>
      <c r="C254" s="15">
        <v>3.85</v>
      </c>
      <c r="D254" s="15"/>
      <c r="E254" s="15">
        <f t="shared" si="22"/>
        <v>3.85</v>
      </c>
      <c r="F254" s="15"/>
      <c r="G254" s="355" t="s">
        <v>1912</v>
      </c>
      <c r="H254" s="355"/>
      <c r="I254" s="15">
        <f t="shared" si="19"/>
        <v>3.85</v>
      </c>
      <c r="J254" s="15"/>
      <c r="K254" s="168"/>
      <c r="L254" s="68" t="s">
        <v>1794</v>
      </c>
    </row>
    <row r="255" spans="1:12" s="170" customFormat="1" ht="11.25" customHeight="1" x14ac:dyDescent="0.2">
      <c r="A255" s="20" t="s">
        <v>1501</v>
      </c>
      <c r="B255" s="68" t="s">
        <v>1175</v>
      </c>
      <c r="C255" s="15">
        <v>3.85</v>
      </c>
      <c r="D255" s="15"/>
      <c r="E255" s="15">
        <f t="shared" si="22"/>
        <v>3.85</v>
      </c>
      <c r="F255" s="15"/>
      <c r="G255" s="355" t="s">
        <v>1912</v>
      </c>
      <c r="H255" s="355"/>
      <c r="I255" s="15">
        <f t="shared" si="19"/>
        <v>3.85</v>
      </c>
      <c r="J255" s="15"/>
      <c r="K255" s="168"/>
      <c r="L255" s="68" t="s">
        <v>1794</v>
      </c>
    </row>
    <row r="256" spans="1:12" s="170" customFormat="1" ht="11.25" customHeight="1" x14ac:dyDescent="0.2">
      <c r="A256" s="20" t="s">
        <v>1501</v>
      </c>
      <c r="B256" s="68" t="s">
        <v>1101</v>
      </c>
      <c r="C256" s="15">
        <v>16.170000000000002</v>
      </c>
      <c r="D256" s="15"/>
      <c r="E256" s="15">
        <f t="shared" si="22"/>
        <v>16.170000000000002</v>
      </c>
      <c r="F256" s="15"/>
      <c r="G256" s="355" t="s">
        <v>1912</v>
      </c>
      <c r="H256" s="355"/>
      <c r="I256" s="15">
        <f t="shared" si="19"/>
        <v>16.170000000000002</v>
      </c>
      <c r="J256" s="15"/>
      <c r="K256" s="168"/>
      <c r="L256" s="68" t="s">
        <v>1793</v>
      </c>
    </row>
    <row r="257" spans="1:12" s="170" customFormat="1" ht="11.25" customHeight="1" x14ac:dyDescent="0.2">
      <c r="A257" s="20" t="s">
        <v>1501</v>
      </c>
      <c r="B257" s="68" t="s">
        <v>1629</v>
      </c>
      <c r="C257" s="15">
        <v>1.86</v>
      </c>
      <c r="D257" s="15">
        <f>C257</f>
        <v>1.86</v>
      </c>
      <c r="E257" s="15"/>
      <c r="F257" s="15"/>
      <c r="G257" s="355" t="s">
        <v>1912</v>
      </c>
      <c r="H257" s="355"/>
      <c r="I257" s="15">
        <f t="shared" si="19"/>
        <v>1.86</v>
      </c>
      <c r="J257" s="15"/>
      <c r="K257" s="168"/>
      <c r="L257" s="68" t="s">
        <v>1794</v>
      </c>
    </row>
    <row r="258" spans="1:12" s="170" customFormat="1" ht="11.25" customHeight="1" x14ac:dyDescent="0.2">
      <c r="A258" s="20" t="s">
        <v>1501</v>
      </c>
      <c r="B258" s="68" t="s">
        <v>1176</v>
      </c>
      <c r="C258" s="15">
        <v>2.19</v>
      </c>
      <c r="D258" s="15">
        <f>C258</f>
        <v>2.19</v>
      </c>
      <c r="E258" s="15"/>
      <c r="F258" s="15"/>
      <c r="G258" s="355" t="s">
        <v>1912</v>
      </c>
      <c r="H258" s="355"/>
      <c r="I258" s="15">
        <f t="shared" si="19"/>
        <v>2.19</v>
      </c>
      <c r="J258" s="15"/>
      <c r="K258" s="168"/>
      <c r="L258" s="68" t="s">
        <v>1793</v>
      </c>
    </row>
    <row r="259" spans="1:12" s="170" customFormat="1" ht="11.25" customHeight="1" x14ac:dyDescent="0.2">
      <c r="A259" s="20" t="s">
        <v>1501</v>
      </c>
      <c r="B259" s="68" t="s">
        <v>1145</v>
      </c>
      <c r="C259" s="15">
        <v>3.07</v>
      </c>
      <c r="D259" s="15"/>
      <c r="E259" s="15">
        <f>C259</f>
        <v>3.07</v>
      </c>
      <c r="F259" s="15"/>
      <c r="G259" s="355" t="s">
        <v>1912</v>
      </c>
      <c r="H259" s="355"/>
      <c r="I259" s="15">
        <f t="shared" si="19"/>
        <v>3.07</v>
      </c>
      <c r="J259" s="15"/>
      <c r="K259" s="168"/>
      <c r="L259" s="68" t="s">
        <v>1793</v>
      </c>
    </row>
    <row r="260" spans="1:12" s="170" customFormat="1" ht="11.25" customHeight="1" x14ac:dyDescent="0.2">
      <c r="A260" s="20" t="s">
        <v>1501</v>
      </c>
      <c r="B260" s="68" t="s">
        <v>1146</v>
      </c>
      <c r="C260" s="15">
        <v>3.09</v>
      </c>
      <c r="D260" s="15"/>
      <c r="E260" s="15">
        <f>C260</f>
        <v>3.09</v>
      </c>
      <c r="F260" s="15"/>
      <c r="G260" s="355" t="s">
        <v>1912</v>
      </c>
      <c r="H260" s="355"/>
      <c r="I260" s="15">
        <f t="shared" si="19"/>
        <v>3.09</v>
      </c>
      <c r="J260" s="15"/>
      <c r="K260" s="105"/>
      <c r="L260" s="68" t="s">
        <v>1793</v>
      </c>
    </row>
    <row r="261" spans="1:12" s="170" customFormat="1" ht="11.25" customHeight="1" x14ac:dyDescent="0.2">
      <c r="A261" s="20" t="s">
        <v>1501</v>
      </c>
      <c r="B261" s="68" t="s">
        <v>1177</v>
      </c>
      <c r="C261" s="15">
        <v>14.1</v>
      </c>
      <c r="D261" s="15"/>
      <c r="E261" s="15">
        <f>C261</f>
        <v>14.1</v>
      </c>
      <c r="F261" s="15"/>
      <c r="G261" s="355" t="s">
        <v>1912</v>
      </c>
      <c r="H261" s="355"/>
      <c r="I261" s="15">
        <f t="shared" si="19"/>
        <v>14.1</v>
      </c>
      <c r="J261" s="15"/>
      <c r="K261" s="105"/>
      <c r="L261" s="68" t="s">
        <v>1793</v>
      </c>
    </row>
    <row r="262" spans="1:12" s="170" customFormat="1" ht="11.25" customHeight="1" x14ac:dyDescent="0.2">
      <c r="A262" s="20" t="s">
        <v>1501</v>
      </c>
      <c r="B262" s="68" t="s">
        <v>1634</v>
      </c>
      <c r="C262" s="15">
        <v>6.7</v>
      </c>
      <c r="D262" s="15">
        <f>C262</f>
        <v>6.7</v>
      </c>
      <c r="E262" s="15"/>
      <c r="F262" s="15"/>
      <c r="G262" s="355" t="s">
        <v>1912</v>
      </c>
      <c r="H262" s="355"/>
      <c r="I262" s="15">
        <f t="shared" si="19"/>
        <v>6.7</v>
      </c>
      <c r="J262" s="15"/>
      <c r="K262" s="105"/>
      <c r="L262" s="68" t="s">
        <v>1794</v>
      </c>
    </row>
    <row r="263" spans="1:12" s="170" customFormat="1" ht="11.25" customHeight="1" x14ac:dyDescent="0.2">
      <c r="A263" s="20" t="s">
        <v>1501</v>
      </c>
      <c r="B263" s="68" t="s">
        <v>1495</v>
      </c>
      <c r="C263" s="15">
        <v>5.73</v>
      </c>
      <c r="D263" s="15"/>
      <c r="E263" s="15">
        <f>C263</f>
        <v>5.73</v>
      </c>
      <c r="F263" s="15"/>
      <c r="G263" s="355" t="s">
        <v>1912</v>
      </c>
      <c r="H263" s="355"/>
      <c r="I263" s="15">
        <f t="shared" si="19"/>
        <v>5.73</v>
      </c>
      <c r="J263" s="15"/>
      <c r="K263" s="105"/>
      <c r="L263" s="68" t="s">
        <v>1793</v>
      </c>
    </row>
    <row r="264" spans="1:12" s="170" customFormat="1" ht="11.25" customHeight="1" x14ac:dyDescent="0.2">
      <c r="A264" s="20" t="s">
        <v>1501</v>
      </c>
      <c r="B264" s="68" t="s">
        <v>1178</v>
      </c>
      <c r="C264" s="15">
        <v>5.17</v>
      </c>
      <c r="D264" s="15"/>
      <c r="E264" s="15">
        <f>C264</f>
        <v>5.17</v>
      </c>
      <c r="F264" s="15"/>
      <c r="G264" s="355" t="s">
        <v>1912</v>
      </c>
      <c r="H264" s="355"/>
      <c r="I264" s="15">
        <f t="shared" si="19"/>
        <v>5.17</v>
      </c>
      <c r="J264" s="15"/>
      <c r="K264" s="105"/>
      <c r="L264" s="68" t="s">
        <v>1793</v>
      </c>
    </row>
    <row r="265" spans="1:12" s="170" customFormat="1" ht="11.25" customHeight="1" x14ac:dyDescent="0.2">
      <c r="A265" s="20" t="s">
        <v>1501</v>
      </c>
      <c r="B265" s="68" t="s">
        <v>331</v>
      </c>
      <c r="C265" s="15">
        <v>4.04</v>
      </c>
      <c r="D265" s="15"/>
      <c r="E265" s="15">
        <f>C265</f>
        <v>4.04</v>
      </c>
      <c r="F265" s="15"/>
      <c r="G265" s="355" t="s">
        <v>1912</v>
      </c>
      <c r="H265" s="355"/>
      <c r="I265" s="15">
        <f t="shared" si="19"/>
        <v>4.04</v>
      </c>
      <c r="J265" s="15"/>
      <c r="K265" s="105"/>
      <c r="L265" s="68" t="s">
        <v>1793</v>
      </c>
    </row>
    <row r="266" spans="1:12" s="170" customFormat="1" ht="11.25" customHeight="1" x14ac:dyDescent="0.2">
      <c r="A266" s="20" t="s">
        <v>1501</v>
      </c>
      <c r="B266" s="68" t="s">
        <v>1509</v>
      </c>
      <c r="C266" s="15">
        <v>5.93</v>
      </c>
      <c r="D266" s="15"/>
      <c r="E266" s="15"/>
      <c r="F266" s="15">
        <f>C266</f>
        <v>5.93</v>
      </c>
      <c r="G266" s="355" t="s">
        <v>1912</v>
      </c>
      <c r="H266" s="355"/>
      <c r="I266" s="15">
        <f t="shared" si="19"/>
        <v>5.93</v>
      </c>
      <c r="J266" s="15"/>
      <c r="K266" s="105"/>
      <c r="L266" s="68" t="s">
        <v>1793</v>
      </c>
    </row>
    <row r="267" spans="1:12" s="170" customFormat="1" ht="11.25" customHeight="1" x14ac:dyDescent="0.2">
      <c r="A267" s="20" t="s">
        <v>1501</v>
      </c>
      <c r="B267" s="68" t="s">
        <v>1179</v>
      </c>
      <c r="C267" s="15">
        <v>11.66</v>
      </c>
      <c r="D267" s="15"/>
      <c r="E267" s="15">
        <f>C267</f>
        <v>11.66</v>
      </c>
      <c r="F267" s="15"/>
      <c r="G267" s="355" t="s">
        <v>1912</v>
      </c>
      <c r="H267" s="355"/>
      <c r="I267" s="15">
        <f t="shared" si="19"/>
        <v>11.66</v>
      </c>
      <c r="J267" s="15"/>
      <c r="K267" s="105"/>
      <c r="L267" s="68" t="s">
        <v>1793</v>
      </c>
    </row>
    <row r="268" spans="1:12" s="170" customFormat="1" ht="11.25" customHeight="1" x14ac:dyDescent="0.2">
      <c r="A268" s="20" t="s">
        <v>1501</v>
      </c>
      <c r="B268" s="68" t="s">
        <v>159</v>
      </c>
      <c r="C268" s="15">
        <v>11.66</v>
      </c>
      <c r="D268" s="15"/>
      <c r="E268" s="15">
        <f>C268</f>
        <v>11.66</v>
      </c>
      <c r="G268" s="355" t="s">
        <v>1912</v>
      </c>
      <c r="H268" s="355"/>
      <c r="I268" s="15">
        <f t="shared" si="19"/>
        <v>11.66</v>
      </c>
      <c r="J268" s="15"/>
      <c r="K268" s="105"/>
      <c r="L268" s="68" t="s">
        <v>1793</v>
      </c>
    </row>
    <row r="269" spans="1:12" s="170" customFormat="1" ht="11.25" customHeight="1" x14ac:dyDescent="0.2">
      <c r="A269" s="20" t="s">
        <v>1501</v>
      </c>
      <c r="B269" s="68" t="s">
        <v>1150</v>
      </c>
      <c r="C269" s="15">
        <v>11.66</v>
      </c>
      <c r="D269" s="15"/>
      <c r="E269" s="15">
        <f>C269</f>
        <v>11.66</v>
      </c>
      <c r="F269" s="15"/>
      <c r="G269" s="355" t="s">
        <v>1912</v>
      </c>
      <c r="H269" s="355"/>
      <c r="I269" s="15">
        <f t="shared" si="19"/>
        <v>11.66</v>
      </c>
      <c r="J269" s="15"/>
      <c r="K269" s="105"/>
      <c r="L269" s="68" t="s">
        <v>1793</v>
      </c>
    </row>
    <row r="270" spans="1:12" s="170" customFormat="1" ht="11.25" customHeight="1" x14ac:dyDescent="0.2">
      <c r="A270" s="20" t="s">
        <v>1501</v>
      </c>
      <c r="B270" s="68" t="s">
        <v>1151</v>
      </c>
      <c r="C270" s="15">
        <v>11.66</v>
      </c>
      <c r="D270" s="15"/>
      <c r="E270" s="15">
        <f>C270</f>
        <v>11.66</v>
      </c>
      <c r="F270" s="15"/>
      <c r="G270" s="355" t="s">
        <v>1912</v>
      </c>
      <c r="H270" s="355"/>
      <c r="I270" s="15">
        <f t="shared" si="19"/>
        <v>11.66</v>
      </c>
      <c r="J270" s="15"/>
      <c r="K270" s="105"/>
      <c r="L270" s="68" t="s">
        <v>1793</v>
      </c>
    </row>
    <row r="271" spans="1:12" s="170" customFormat="1" ht="11.25" customHeight="1" x14ac:dyDescent="0.2">
      <c r="A271" s="20" t="s">
        <v>1501</v>
      </c>
      <c r="B271" s="68" t="s">
        <v>1135</v>
      </c>
      <c r="C271" s="15">
        <v>4.6900000000000004</v>
      </c>
      <c r="D271" s="15"/>
      <c r="E271" s="15">
        <f>C271</f>
        <v>4.6900000000000004</v>
      </c>
      <c r="F271" s="15"/>
      <c r="G271" s="355" t="s">
        <v>1912</v>
      </c>
      <c r="H271" s="355"/>
      <c r="I271" s="15">
        <f t="shared" si="19"/>
        <v>4.6900000000000004</v>
      </c>
      <c r="J271" s="15"/>
      <c r="K271" s="105"/>
      <c r="L271" s="135"/>
    </row>
    <row r="272" spans="1:12" s="170" customFormat="1" ht="11.25" customHeight="1" x14ac:dyDescent="0.2">
      <c r="A272" s="100" t="s">
        <v>140</v>
      </c>
      <c r="B272" s="98"/>
      <c r="C272" s="73">
        <f>SUM(C224:C271)</f>
        <v>563.66000000000008</v>
      </c>
      <c r="D272" s="73">
        <f t="shared" ref="D272:K272" si="23">SUM(D224:D271)</f>
        <v>10.75</v>
      </c>
      <c r="E272" s="73">
        <f t="shared" si="23"/>
        <v>384.7800000000002</v>
      </c>
      <c r="F272" s="73">
        <f t="shared" si="23"/>
        <v>168.13000000000002</v>
      </c>
      <c r="G272" s="73"/>
      <c r="H272" s="73">
        <f t="shared" si="23"/>
        <v>0</v>
      </c>
      <c r="I272" s="73">
        <f t="shared" si="23"/>
        <v>563.66000000000008</v>
      </c>
      <c r="J272" s="73">
        <f t="shared" si="23"/>
        <v>0</v>
      </c>
      <c r="K272" s="73">
        <f t="shared" si="23"/>
        <v>0</v>
      </c>
      <c r="L272" s="163"/>
    </row>
    <row r="273" spans="1:12" s="170" customFormat="1" ht="11.25" customHeight="1" x14ac:dyDescent="0.2">
      <c r="A273" s="102" t="s">
        <v>1620</v>
      </c>
      <c r="B273" s="102" t="s">
        <v>1621</v>
      </c>
      <c r="C273" s="102" t="s">
        <v>1622</v>
      </c>
      <c r="D273" s="103" t="s">
        <v>655</v>
      </c>
      <c r="E273" s="103" t="s">
        <v>1615</v>
      </c>
      <c r="F273" s="103" t="s">
        <v>754</v>
      </c>
      <c r="G273" s="103" t="s">
        <v>1002</v>
      </c>
      <c r="H273" s="67" t="s">
        <v>1915</v>
      </c>
      <c r="I273" s="67" t="s">
        <v>406</v>
      </c>
      <c r="J273" s="67" t="s">
        <v>405</v>
      </c>
      <c r="K273" s="67" t="s">
        <v>657</v>
      </c>
      <c r="L273" s="8" t="s">
        <v>1822</v>
      </c>
    </row>
    <row r="274" spans="1:12" s="170" customFormat="1" ht="11.25" customHeight="1" x14ac:dyDescent="0.2">
      <c r="A274" s="20" t="s">
        <v>1502</v>
      </c>
      <c r="B274" s="68" t="s">
        <v>403</v>
      </c>
      <c r="C274" s="168">
        <v>78.39</v>
      </c>
      <c r="D274" s="168"/>
      <c r="E274" s="168"/>
      <c r="F274" s="168">
        <f>C274</f>
        <v>78.39</v>
      </c>
      <c r="G274" s="355" t="s">
        <v>1912</v>
      </c>
      <c r="H274" s="355"/>
      <c r="I274" s="15">
        <f>C274</f>
        <v>78.39</v>
      </c>
      <c r="J274" s="15"/>
      <c r="K274" s="168"/>
      <c r="L274" s="68" t="s">
        <v>1786</v>
      </c>
    </row>
    <row r="275" spans="1:12" s="170" customFormat="1" ht="11.25" customHeight="1" x14ac:dyDescent="0.2">
      <c r="A275" s="20" t="s">
        <v>1502</v>
      </c>
      <c r="B275" s="68" t="s">
        <v>1479</v>
      </c>
      <c r="C275" s="15">
        <v>14.6</v>
      </c>
      <c r="D275" s="15"/>
      <c r="E275" s="15">
        <f t="shared" ref="E275:E281" si="24">C275</f>
        <v>14.6</v>
      </c>
      <c r="F275" s="168"/>
      <c r="G275" s="355" t="s">
        <v>1912</v>
      </c>
      <c r="H275" s="355"/>
      <c r="I275" s="15">
        <f>C275</f>
        <v>14.6</v>
      </c>
      <c r="J275" s="15"/>
      <c r="K275" s="105"/>
      <c r="L275" s="68" t="s">
        <v>1813</v>
      </c>
    </row>
    <row r="276" spans="1:12" s="170" customFormat="1" ht="11.25" customHeight="1" x14ac:dyDescent="0.2">
      <c r="A276" s="20" t="s">
        <v>1502</v>
      </c>
      <c r="B276" s="68" t="s">
        <v>1480</v>
      </c>
      <c r="C276" s="15">
        <v>11.68</v>
      </c>
      <c r="D276" s="15"/>
      <c r="E276" s="15">
        <f t="shared" si="24"/>
        <v>11.68</v>
      </c>
      <c r="F276" s="168"/>
      <c r="G276" s="355" t="s">
        <v>1912</v>
      </c>
      <c r="H276" s="355"/>
      <c r="I276" s="15">
        <f>C276</f>
        <v>11.68</v>
      </c>
      <c r="J276" s="15"/>
      <c r="K276" s="105"/>
      <c r="L276" s="68" t="s">
        <v>1813</v>
      </c>
    </row>
    <row r="277" spans="1:12" s="170" customFormat="1" ht="11.25" customHeight="1" x14ac:dyDescent="0.2">
      <c r="A277" s="20" t="s">
        <v>1502</v>
      </c>
      <c r="B277" s="68" t="s">
        <v>2</v>
      </c>
      <c r="C277" s="15">
        <v>3.61</v>
      </c>
      <c r="D277" s="15"/>
      <c r="E277" s="15">
        <f t="shared" si="24"/>
        <v>3.61</v>
      </c>
      <c r="F277" s="168"/>
      <c r="G277" s="355" t="s">
        <v>1912</v>
      </c>
      <c r="H277" s="355"/>
      <c r="I277" s="15">
        <f>C277</f>
        <v>3.61</v>
      </c>
      <c r="J277" s="15"/>
      <c r="K277" s="105"/>
      <c r="L277" s="68" t="s">
        <v>1813</v>
      </c>
    </row>
    <row r="278" spans="1:12" s="170" customFormat="1" ht="11.25" customHeight="1" x14ac:dyDescent="0.2">
      <c r="A278" s="20" t="s">
        <v>1502</v>
      </c>
      <c r="B278" s="106" t="s">
        <v>1481</v>
      </c>
      <c r="C278" s="15">
        <v>11.72</v>
      </c>
      <c r="D278" s="15"/>
      <c r="E278" s="15">
        <f t="shared" si="24"/>
        <v>11.72</v>
      </c>
      <c r="F278" s="168"/>
      <c r="G278" s="355" t="s">
        <v>1912</v>
      </c>
      <c r="H278" s="355"/>
      <c r="I278" s="15">
        <f t="shared" ref="I278:I320" si="25">C278</f>
        <v>11.72</v>
      </c>
      <c r="J278" s="15"/>
      <c r="K278" s="105"/>
      <c r="L278" s="68" t="s">
        <v>1813</v>
      </c>
    </row>
    <row r="279" spans="1:12" s="170" customFormat="1" ht="11.25" customHeight="1" x14ac:dyDescent="0.2">
      <c r="A279" s="20" t="s">
        <v>1502</v>
      </c>
      <c r="B279" s="68" t="s">
        <v>3</v>
      </c>
      <c r="C279" s="15">
        <v>3.61</v>
      </c>
      <c r="D279" s="15"/>
      <c r="E279" s="15">
        <f t="shared" si="24"/>
        <v>3.61</v>
      </c>
      <c r="F279" s="168"/>
      <c r="G279" s="355" t="s">
        <v>1912</v>
      </c>
      <c r="H279" s="355"/>
      <c r="I279" s="15">
        <f t="shared" si="25"/>
        <v>3.61</v>
      </c>
      <c r="J279" s="15"/>
      <c r="K279" s="105"/>
      <c r="L279" s="68" t="s">
        <v>1813</v>
      </c>
    </row>
    <row r="280" spans="1:12" s="170" customFormat="1" ht="11.25" customHeight="1" x14ac:dyDescent="0.2">
      <c r="A280" s="20" t="s">
        <v>1502</v>
      </c>
      <c r="B280" s="68" t="s">
        <v>1645</v>
      </c>
      <c r="C280" s="15">
        <v>41.35</v>
      </c>
      <c r="D280" s="15"/>
      <c r="E280" s="15">
        <f t="shared" si="24"/>
        <v>41.35</v>
      </c>
      <c r="G280" s="355" t="s">
        <v>1912</v>
      </c>
      <c r="H280" s="355"/>
      <c r="I280" s="15">
        <f t="shared" si="25"/>
        <v>41.35</v>
      </c>
      <c r="J280" s="15"/>
      <c r="K280" s="105"/>
      <c r="L280" s="68" t="s">
        <v>1813</v>
      </c>
    </row>
    <row r="281" spans="1:12" s="170" customFormat="1" ht="11.25" customHeight="1" x14ac:dyDescent="0.2">
      <c r="A281" s="20" t="s">
        <v>1502</v>
      </c>
      <c r="B281" s="68" t="s">
        <v>1484</v>
      </c>
      <c r="C281" s="15">
        <v>12.75</v>
      </c>
      <c r="D281" s="15"/>
      <c r="E281" s="15">
        <f t="shared" si="24"/>
        <v>12.75</v>
      </c>
      <c r="F281" s="168"/>
      <c r="G281" s="355" t="s">
        <v>1912</v>
      </c>
      <c r="H281" s="355"/>
      <c r="I281" s="15">
        <f t="shared" si="25"/>
        <v>12.75</v>
      </c>
      <c r="J281" s="15"/>
      <c r="K281" s="105"/>
      <c r="L281" s="68" t="s">
        <v>1813</v>
      </c>
    </row>
    <row r="282" spans="1:12" s="170" customFormat="1" ht="11.25" customHeight="1" x14ac:dyDescent="0.2">
      <c r="A282" s="20" t="s">
        <v>1502</v>
      </c>
      <c r="B282" s="68" t="s">
        <v>4</v>
      </c>
      <c r="C282" s="15">
        <v>3.59</v>
      </c>
      <c r="D282" s="15"/>
      <c r="E282" s="15">
        <f t="shared" ref="E282:E305" si="26">C282</f>
        <v>3.59</v>
      </c>
      <c r="F282" s="168"/>
      <c r="G282" s="355" t="s">
        <v>1912</v>
      </c>
      <c r="H282" s="355"/>
      <c r="I282" s="15">
        <f t="shared" si="25"/>
        <v>3.59</v>
      </c>
      <c r="J282" s="15"/>
      <c r="K282" s="105"/>
      <c r="L282" s="68" t="s">
        <v>1813</v>
      </c>
    </row>
    <row r="283" spans="1:12" s="170" customFormat="1" ht="11.25" customHeight="1" x14ac:dyDescent="0.2">
      <c r="A283" s="20" t="s">
        <v>1502</v>
      </c>
      <c r="B283" s="68" t="s">
        <v>1099</v>
      </c>
      <c r="C283" s="15">
        <v>16.78</v>
      </c>
      <c r="D283" s="15"/>
      <c r="E283" s="15">
        <f t="shared" si="26"/>
        <v>16.78</v>
      </c>
      <c r="F283" s="168"/>
      <c r="G283" s="355" t="s">
        <v>1912</v>
      </c>
      <c r="H283" s="355"/>
      <c r="I283" s="15">
        <f t="shared" si="25"/>
        <v>16.78</v>
      </c>
      <c r="J283" s="15"/>
      <c r="K283" s="105"/>
      <c r="L283" s="68" t="s">
        <v>1813</v>
      </c>
    </row>
    <row r="284" spans="1:12" s="170" customFormat="1" ht="11.25" customHeight="1" x14ac:dyDescent="0.2">
      <c r="A284" s="20" t="s">
        <v>1502</v>
      </c>
      <c r="B284" s="68" t="s">
        <v>5</v>
      </c>
      <c r="C284" s="15">
        <v>3.69</v>
      </c>
      <c r="D284" s="15"/>
      <c r="E284" s="15">
        <f t="shared" si="26"/>
        <v>3.69</v>
      </c>
      <c r="F284" s="168"/>
      <c r="G284" s="355" t="s">
        <v>1912</v>
      </c>
      <c r="H284" s="355"/>
      <c r="I284" s="15">
        <f t="shared" si="25"/>
        <v>3.69</v>
      </c>
      <c r="J284" s="15"/>
      <c r="K284" s="105"/>
      <c r="L284" s="68" t="s">
        <v>1813</v>
      </c>
    </row>
    <row r="285" spans="1:12" s="170" customFormat="1" ht="11.25" customHeight="1" x14ac:dyDescent="0.2">
      <c r="A285" s="20" t="s">
        <v>1502</v>
      </c>
      <c r="B285" s="68" t="s">
        <v>1100</v>
      </c>
      <c r="C285" s="15">
        <v>16.809999999999999</v>
      </c>
      <c r="D285" s="15"/>
      <c r="E285" s="15">
        <f t="shared" si="26"/>
        <v>16.809999999999999</v>
      </c>
      <c r="F285" s="168"/>
      <c r="G285" s="355" t="s">
        <v>1912</v>
      </c>
      <c r="H285" s="355"/>
      <c r="I285" s="15">
        <f t="shared" si="25"/>
        <v>16.809999999999999</v>
      </c>
      <c r="J285" s="15"/>
      <c r="K285" s="105"/>
      <c r="L285" s="68" t="s">
        <v>1813</v>
      </c>
    </row>
    <row r="286" spans="1:12" s="170" customFormat="1" ht="11.25" customHeight="1" x14ac:dyDescent="0.2">
      <c r="A286" s="20" t="s">
        <v>1502</v>
      </c>
      <c r="B286" s="68" t="s">
        <v>6</v>
      </c>
      <c r="C286" s="15">
        <v>3.67</v>
      </c>
      <c r="D286" s="15"/>
      <c r="E286" s="15">
        <f t="shared" si="26"/>
        <v>3.67</v>
      </c>
      <c r="F286" s="168"/>
      <c r="G286" s="355" t="s">
        <v>1912</v>
      </c>
      <c r="H286" s="355"/>
      <c r="I286" s="15">
        <f t="shared" si="25"/>
        <v>3.67</v>
      </c>
      <c r="J286" s="15"/>
      <c r="K286" s="105"/>
      <c r="L286" s="68" t="s">
        <v>1813</v>
      </c>
    </row>
    <row r="287" spans="1:12" s="170" customFormat="1" ht="11.25" customHeight="1" x14ac:dyDescent="0.2">
      <c r="A287" s="20" t="s">
        <v>1502</v>
      </c>
      <c r="B287" s="68" t="s">
        <v>674</v>
      </c>
      <c r="C287" s="15">
        <v>2.2799999999999998</v>
      </c>
      <c r="D287" s="15"/>
      <c r="E287" s="15">
        <f t="shared" si="26"/>
        <v>2.2799999999999998</v>
      </c>
      <c r="F287" s="168"/>
      <c r="G287" s="355" t="s">
        <v>1912</v>
      </c>
      <c r="H287" s="355"/>
      <c r="I287" s="15">
        <f t="shared" si="25"/>
        <v>2.2799999999999998</v>
      </c>
      <c r="J287" s="15"/>
      <c r="K287" s="105"/>
      <c r="L287" s="68" t="s">
        <v>1813</v>
      </c>
    </row>
    <row r="288" spans="1:12" s="170" customFormat="1" ht="11.25" customHeight="1" x14ac:dyDescent="0.2">
      <c r="A288" s="20" t="s">
        <v>1502</v>
      </c>
      <c r="B288" s="68" t="s">
        <v>1645</v>
      </c>
      <c r="C288" s="15">
        <v>10.14</v>
      </c>
      <c r="D288" s="15"/>
      <c r="E288" s="15">
        <f>C288</f>
        <v>10.14</v>
      </c>
      <c r="G288" s="355" t="s">
        <v>1912</v>
      </c>
      <c r="H288" s="355"/>
      <c r="I288" s="15">
        <f t="shared" si="25"/>
        <v>10.14</v>
      </c>
      <c r="J288" s="15"/>
      <c r="K288" s="105"/>
      <c r="L288" s="68" t="s">
        <v>1813</v>
      </c>
    </row>
    <row r="289" spans="1:12" s="170" customFormat="1" ht="11.25" customHeight="1" x14ac:dyDescent="0.2">
      <c r="A289" s="20" t="s">
        <v>1502</v>
      </c>
      <c r="B289" s="68" t="s">
        <v>445</v>
      </c>
      <c r="C289" s="15">
        <v>13.37</v>
      </c>
      <c r="D289" s="15"/>
      <c r="E289" s="15">
        <f t="shared" si="26"/>
        <v>13.37</v>
      </c>
      <c r="F289" s="168"/>
      <c r="G289" s="355" t="s">
        <v>1912</v>
      </c>
      <c r="H289" s="355"/>
      <c r="I289" s="15">
        <f t="shared" si="25"/>
        <v>13.37</v>
      </c>
      <c r="J289" s="15"/>
      <c r="K289" s="105"/>
      <c r="L289" s="68" t="s">
        <v>1813</v>
      </c>
    </row>
    <row r="290" spans="1:12" s="170" customFormat="1" ht="11.25" customHeight="1" x14ac:dyDescent="0.2">
      <c r="A290" s="20" t="s">
        <v>1502</v>
      </c>
      <c r="B290" s="68" t="s">
        <v>7</v>
      </c>
      <c r="C290" s="15">
        <v>3.85</v>
      </c>
      <c r="D290" s="15"/>
      <c r="E290" s="15">
        <f t="shared" si="26"/>
        <v>3.85</v>
      </c>
      <c r="F290" s="168"/>
      <c r="G290" s="355" t="s">
        <v>1912</v>
      </c>
      <c r="H290" s="355"/>
      <c r="I290" s="15">
        <f t="shared" si="25"/>
        <v>3.85</v>
      </c>
      <c r="J290" s="15"/>
      <c r="K290" s="105"/>
      <c r="L290" s="68" t="s">
        <v>1813</v>
      </c>
    </row>
    <row r="291" spans="1:12" s="170" customFormat="1" ht="11.25" customHeight="1" x14ac:dyDescent="0.2">
      <c r="A291" s="20" t="s">
        <v>1502</v>
      </c>
      <c r="B291" s="68" t="s">
        <v>444</v>
      </c>
      <c r="C291" s="15">
        <v>13.34</v>
      </c>
      <c r="D291" s="15"/>
      <c r="E291" s="15">
        <f t="shared" si="26"/>
        <v>13.34</v>
      </c>
      <c r="F291" s="168"/>
      <c r="G291" s="355" t="s">
        <v>1912</v>
      </c>
      <c r="H291" s="355"/>
      <c r="I291" s="15">
        <f t="shared" si="25"/>
        <v>13.34</v>
      </c>
      <c r="J291" s="15"/>
      <c r="K291" s="105"/>
      <c r="L291" s="68" t="s">
        <v>1813</v>
      </c>
    </row>
    <row r="292" spans="1:12" s="170" customFormat="1" ht="11.25" customHeight="1" x14ac:dyDescent="0.2">
      <c r="A292" s="20" t="s">
        <v>1502</v>
      </c>
      <c r="B292" s="68" t="s">
        <v>8</v>
      </c>
      <c r="C292" s="15">
        <v>3.85</v>
      </c>
      <c r="D292" s="15"/>
      <c r="E292" s="15">
        <f t="shared" si="26"/>
        <v>3.85</v>
      </c>
      <c r="F292" s="168"/>
      <c r="G292" s="355" t="s">
        <v>1912</v>
      </c>
      <c r="H292" s="355"/>
      <c r="I292" s="15">
        <f t="shared" si="25"/>
        <v>3.85</v>
      </c>
      <c r="J292" s="15"/>
      <c r="K292" s="105"/>
      <c r="L292" s="68" t="s">
        <v>1813</v>
      </c>
    </row>
    <row r="293" spans="1:12" s="170" customFormat="1" ht="11.25" customHeight="1" x14ac:dyDescent="0.2">
      <c r="A293" s="20" t="s">
        <v>1502</v>
      </c>
      <c r="B293" s="68" t="s">
        <v>435</v>
      </c>
      <c r="C293" s="15">
        <v>13.39</v>
      </c>
      <c r="D293" s="15"/>
      <c r="E293" s="15">
        <f t="shared" si="26"/>
        <v>13.39</v>
      </c>
      <c r="F293" s="168"/>
      <c r="G293" s="355" t="s">
        <v>1912</v>
      </c>
      <c r="H293" s="355"/>
      <c r="I293" s="15">
        <f t="shared" si="25"/>
        <v>13.39</v>
      </c>
      <c r="J293" s="15"/>
      <c r="K293" s="105"/>
      <c r="L293" s="68" t="s">
        <v>1813</v>
      </c>
    </row>
    <row r="294" spans="1:12" s="170" customFormat="1" ht="11.25" customHeight="1" x14ac:dyDescent="0.2">
      <c r="A294" s="20" t="s">
        <v>1502</v>
      </c>
      <c r="B294" s="68" t="s">
        <v>9</v>
      </c>
      <c r="C294" s="15">
        <v>3.86</v>
      </c>
      <c r="D294" s="15"/>
      <c r="E294" s="15">
        <f t="shared" si="26"/>
        <v>3.86</v>
      </c>
      <c r="F294" s="168"/>
      <c r="G294" s="355" t="s">
        <v>1912</v>
      </c>
      <c r="H294" s="355"/>
      <c r="I294" s="15">
        <f t="shared" si="25"/>
        <v>3.86</v>
      </c>
      <c r="J294" s="15"/>
      <c r="K294" s="105"/>
      <c r="L294" s="68" t="s">
        <v>1813</v>
      </c>
    </row>
    <row r="295" spans="1:12" s="170" customFormat="1" ht="11.25" customHeight="1" x14ac:dyDescent="0.2">
      <c r="A295" s="20" t="s">
        <v>1502</v>
      </c>
      <c r="B295" s="68" t="s">
        <v>434</v>
      </c>
      <c r="C295" s="15">
        <v>13.39</v>
      </c>
      <c r="D295" s="15"/>
      <c r="E295" s="15">
        <f t="shared" si="26"/>
        <v>13.39</v>
      </c>
      <c r="F295" s="168"/>
      <c r="G295" s="355" t="s">
        <v>1912</v>
      </c>
      <c r="H295" s="355"/>
      <c r="I295" s="15">
        <f t="shared" si="25"/>
        <v>13.39</v>
      </c>
      <c r="J295" s="15"/>
      <c r="K295" s="105"/>
      <c r="L295" s="68" t="s">
        <v>1813</v>
      </c>
    </row>
    <row r="296" spans="1:12" s="170" customFormat="1" ht="11.25" customHeight="1" x14ac:dyDescent="0.2">
      <c r="A296" s="20" t="s">
        <v>1502</v>
      </c>
      <c r="B296" s="68" t="s">
        <v>10</v>
      </c>
      <c r="C296" s="15">
        <v>3.8</v>
      </c>
      <c r="D296" s="15"/>
      <c r="E296" s="15">
        <f t="shared" si="26"/>
        <v>3.8</v>
      </c>
      <c r="F296" s="168"/>
      <c r="G296" s="355" t="s">
        <v>1912</v>
      </c>
      <c r="H296" s="355"/>
      <c r="I296" s="15">
        <f t="shared" si="25"/>
        <v>3.8</v>
      </c>
      <c r="J296" s="15"/>
      <c r="K296" s="105"/>
      <c r="L296" s="68" t="s">
        <v>1813</v>
      </c>
    </row>
    <row r="297" spans="1:12" s="170" customFormat="1" ht="11.25" customHeight="1" x14ac:dyDescent="0.2">
      <c r="A297" s="20" t="s">
        <v>1502</v>
      </c>
      <c r="B297" s="68" t="s">
        <v>433</v>
      </c>
      <c r="C297" s="15">
        <v>13.34</v>
      </c>
      <c r="D297" s="15"/>
      <c r="E297" s="15">
        <f t="shared" si="26"/>
        <v>13.34</v>
      </c>
      <c r="F297" s="168"/>
      <c r="G297" s="355" t="s">
        <v>1912</v>
      </c>
      <c r="H297" s="355"/>
      <c r="I297" s="15">
        <f t="shared" si="25"/>
        <v>13.34</v>
      </c>
      <c r="J297" s="15"/>
      <c r="K297" s="105"/>
      <c r="L297" s="68" t="s">
        <v>1813</v>
      </c>
    </row>
    <row r="298" spans="1:12" s="170" customFormat="1" ht="11.25" customHeight="1" x14ac:dyDescent="0.2">
      <c r="A298" s="20" t="s">
        <v>1502</v>
      </c>
      <c r="B298" s="68" t="s">
        <v>11</v>
      </c>
      <c r="C298" s="15">
        <v>3.85</v>
      </c>
      <c r="D298" s="15"/>
      <c r="E298" s="15">
        <f t="shared" si="26"/>
        <v>3.85</v>
      </c>
      <c r="F298" s="168"/>
      <c r="G298" s="355" t="s">
        <v>1912</v>
      </c>
      <c r="H298" s="355"/>
      <c r="I298" s="15">
        <f t="shared" si="25"/>
        <v>3.85</v>
      </c>
      <c r="J298" s="15"/>
      <c r="K298" s="105"/>
      <c r="L298" s="68" t="s">
        <v>1813</v>
      </c>
    </row>
    <row r="299" spans="1:12" s="170" customFormat="1" ht="11.25" customHeight="1" x14ac:dyDescent="0.2">
      <c r="A299" s="20" t="s">
        <v>1502</v>
      </c>
      <c r="B299" s="68" t="s">
        <v>1101</v>
      </c>
      <c r="C299" s="15">
        <v>16.170000000000002</v>
      </c>
      <c r="D299" s="15"/>
      <c r="E299" s="15">
        <f t="shared" si="26"/>
        <v>16.170000000000002</v>
      </c>
      <c r="F299" s="168"/>
      <c r="G299" s="355" t="s">
        <v>1912</v>
      </c>
      <c r="H299" s="355"/>
      <c r="I299" s="15">
        <f t="shared" si="25"/>
        <v>16.170000000000002</v>
      </c>
      <c r="J299" s="15"/>
      <c r="K299" s="105"/>
      <c r="L299" s="68" t="s">
        <v>1813</v>
      </c>
    </row>
    <row r="300" spans="1:12" s="170" customFormat="1" ht="11.25" customHeight="1" x14ac:dyDescent="0.2">
      <c r="A300" s="20" t="s">
        <v>1502</v>
      </c>
      <c r="B300" s="68" t="s">
        <v>12</v>
      </c>
      <c r="C300" s="15">
        <v>3.85</v>
      </c>
      <c r="D300" s="15"/>
      <c r="E300" s="15">
        <f t="shared" si="26"/>
        <v>3.85</v>
      </c>
      <c r="F300" s="168"/>
      <c r="G300" s="355" t="s">
        <v>1912</v>
      </c>
      <c r="H300" s="355"/>
      <c r="I300" s="15">
        <f t="shared" si="25"/>
        <v>3.85</v>
      </c>
      <c r="J300" s="15"/>
      <c r="K300" s="105"/>
      <c r="L300" s="68" t="s">
        <v>1813</v>
      </c>
    </row>
    <row r="301" spans="1:12" s="170" customFormat="1" ht="11.25" customHeight="1" x14ac:dyDescent="0.2">
      <c r="A301" s="20" t="s">
        <v>1502</v>
      </c>
      <c r="B301" s="68" t="s">
        <v>1158</v>
      </c>
      <c r="C301" s="15">
        <v>52.21</v>
      </c>
      <c r="D301" s="15"/>
      <c r="E301" s="15">
        <f>C301</f>
        <v>52.21</v>
      </c>
      <c r="G301" s="355" t="s">
        <v>1912</v>
      </c>
      <c r="H301" s="355"/>
      <c r="I301" s="15">
        <f t="shared" si="25"/>
        <v>52.21</v>
      </c>
      <c r="J301" s="15"/>
      <c r="K301" s="105"/>
      <c r="L301" s="68" t="s">
        <v>1813</v>
      </c>
    </row>
    <row r="302" spans="1:12" s="170" customFormat="1" ht="11.25" customHeight="1" x14ac:dyDescent="0.2">
      <c r="A302" s="20" t="s">
        <v>1502</v>
      </c>
      <c r="B302" s="68" t="s">
        <v>1483</v>
      </c>
      <c r="C302" s="15">
        <v>16.16</v>
      </c>
      <c r="D302" s="15"/>
      <c r="E302" s="15">
        <f t="shared" si="26"/>
        <v>16.16</v>
      </c>
      <c r="F302" s="168"/>
      <c r="G302" s="355" t="s">
        <v>1912</v>
      </c>
      <c r="H302" s="355"/>
      <c r="I302" s="15">
        <f t="shared" si="25"/>
        <v>16.16</v>
      </c>
      <c r="J302" s="15"/>
      <c r="K302" s="105"/>
      <c r="L302" s="68" t="s">
        <v>1813</v>
      </c>
    </row>
    <row r="303" spans="1:12" s="170" customFormat="1" ht="11.25" customHeight="1" x14ac:dyDescent="0.2">
      <c r="A303" s="20" t="s">
        <v>1502</v>
      </c>
      <c r="B303" s="68" t="s">
        <v>13</v>
      </c>
      <c r="C303" s="15">
        <v>3.35</v>
      </c>
      <c r="D303" s="15"/>
      <c r="E303" s="15">
        <f t="shared" si="26"/>
        <v>3.35</v>
      </c>
      <c r="F303" s="168"/>
      <c r="G303" s="355" t="s">
        <v>1912</v>
      </c>
      <c r="H303" s="355"/>
      <c r="I303" s="15">
        <f t="shared" si="25"/>
        <v>3.35</v>
      </c>
      <c r="J303" s="15"/>
      <c r="K303" s="105"/>
      <c r="L303" s="68" t="s">
        <v>1813</v>
      </c>
    </row>
    <row r="304" spans="1:12" s="170" customFormat="1" ht="11.25" customHeight="1" x14ac:dyDescent="0.2">
      <c r="A304" s="20" t="s">
        <v>1502</v>
      </c>
      <c r="B304" s="68" t="s">
        <v>1482</v>
      </c>
      <c r="C304" s="15">
        <v>13.04</v>
      </c>
      <c r="D304" s="15"/>
      <c r="E304" s="15">
        <f t="shared" si="26"/>
        <v>13.04</v>
      </c>
      <c r="F304" s="168"/>
      <c r="G304" s="355" t="s">
        <v>1912</v>
      </c>
      <c r="H304" s="355"/>
      <c r="I304" s="15">
        <f t="shared" si="25"/>
        <v>13.04</v>
      </c>
      <c r="J304" s="15"/>
      <c r="K304" s="105"/>
      <c r="L304" s="68" t="s">
        <v>1813</v>
      </c>
    </row>
    <row r="305" spans="1:12" s="170" customFormat="1" ht="11.25" customHeight="1" x14ac:dyDescent="0.2">
      <c r="A305" s="20" t="s">
        <v>1502</v>
      </c>
      <c r="B305" s="68" t="s">
        <v>14</v>
      </c>
      <c r="C305" s="15">
        <v>3.37</v>
      </c>
      <c r="D305" s="15"/>
      <c r="E305" s="15">
        <f t="shared" si="26"/>
        <v>3.37</v>
      </c>
      <c r="F305" s="168"/>
      <c r="G305" s="355" t="s">
        <v>1912</v>
      </c>
      <c r="H305" s="355"/>
      <c r="I305" s="15">
        <f t="shared" si="25"/>
        <v>3.37</v>
      </c>
      <c r="J305" s="15"/>
      <c r="K305" s="105"/>
      <c r="L305" s="68" t="s">
        <v>1813</v>
      </c>
    </row>
    <row r="306" spans="1:12" s="170" customFormat="1" ht="11.25" customHeight="1" x14ac:dyDescent="0.2">
      <c r="A306" s="20" t="s">
        <v>1502</v>
      </c>
      <c r="B306" s="68" t="s">
        <v>1629</v>
      </c>
      <c r="C306" s="15">
        <v>1.86</v>
      </c>
      <c r="D306" s="15">
        <f>C306</f>
        <v>1.86</v>
      </c>
      <c r="E306" s="15"/>
      <c r="F306" s="168"/>
      <c r="G306" s="355" t="s">
        <v>1912</v>
      </c>
      <c r="H306" s="355"/>
      <c r="I306" s="15">
        <f t="shared" si="25"/>
        <v>1.86</v>
      </c>
      <c r="J306" s="15"/>
      <c r="K306" s="105"/>
      <c r="L306" s="68" t="s">
        <v>1794</v>
      </c>
    </row>
    <row r="307" spans="1:12" s="170" customFormat="1" ht="11.25" customHeight="1" x14ac:dyDescent="0.2">
      <c r="A307" s="20" t="s">
        <v>1502</v>
      </c>
      <c r="B307" s="68" t="s">
        <v>1176</v>
      </c>
      <c r="C307" s="15">
        <v>2.19</v>
      </c>
      <c r="D307" s="15"/>
      <c r="E307" s="15">
        <f>C307</f>
        <v>2.19</v>
      </c>
      <c r="F307" s="168"/>
      <c r="G307" s="355" t="s">
        <v>1912</v>
      </c>
      <c r="H307" s="355"/>
      <c r="I307" s="15">
        <f t="shared" si="25"/>
        <v>2.19</v>
      </c>
      <c r="J307" s="15"/>
      <c r="K307" s="105"/>
      <c r="L307" s="68" t="s">
        <v>1794</v>
      </c>
    </row>
    <row r="308" spans="1:12" s="170" customFormat="1" ht="11.25" customHeight="1" x14ac:dyDescent="0.2">
      <c r="A308" s="20" t="s">
        <v>1502</v>
      </c>
      <c r="B308" s="68" t="s">
        <v>1</v>
      </c>
      <c r="C308" s="15">
        <v>3.07</v>
      </c>
      <c r="D308" s="15"/>
      <c r="E308" s="15">
        <f>C308</f>
        <v>3.07</v>
      </c>
      <c r="F308" s="168"/>
      <c r="G308" s="355" t="s">
        <v>1912</v>
      </c>
      <c r="H308" s="355"/>
      <c r="I308" s="15">
        <f t="shared" si="25"/>
        <v>3.07</v>
      </c>
      <c r="J308" s="15"/>
      <c r="K308" s="105"/>
      <c r="L308" s="68" t="s">
        <v>1794</v>
      </c>
    </row>
    <row r="309" spans="1:12" s="170" customFormat="1" ht="11.25" customHeight="1" x14ac:dyDescent="0.2">
      <c r="A309" s="20" t="s">
        <v>1502</v>
      </c>
      <c r="B309" s="68" t="s">
        <v>1146</v>
      </c>
      <c r="C309" s="15">
        <v>3.09</v>
      </c>
      <c r="D309" s="15"/>
      <c r="E309" s="15">
        <f>C309</f>
        <v>3.09</v>
      </c>
      <c r="F309" s="168"/>
      <c r="G309" s="355" t="s">
        <v>1912</v>
      </c>
      <c r="H309" s="355"/>
      <c r="I309" s="15">
        <f t="shared" si="25"/>
        <v>3.09</v>
      </c>
      <c r="J309" s="15"/>
      <c r="K309" s="105"/>
      <c r="L309" s="68" t="s">
        <v>1794</v>
      </c>
    </row>
    <row r="310" spans="1:12" s="170" customFormat="1" ht="11.25" customHeight="1" x14ac:dyDescent="0.2">
      <c r="A310" s="20" t="s">
        <v>1502</v>
      </c>
      <c r="B310" s="68" t="s">
        <v>15</v>
      </c>
      <c r="C310" s="15">
        <v>14.1</v>
      </c>
      <c r="D310" s="15"/>
      <c r="E310" s="15">
        <f>C310</f>
        <v>14.1</v>
      </c>
      <c r="F310" s="168"/>
      <c r="G310" s="355" t="s">
        <v>1912</v>
      </c>
      <c r="H310" s="355"/>
      <c r="I310" s="15">
        <f t="shared" si="25"/>
        <v>14.1</v>
      </c>
      <c r="J310" s="15"/>
      <c r="K310" s="105"/>
      <c r="L310" s="68" t="s">
        <v>1813</v>
      </c>
    </row>
    <row r="311" spans="1:12" s="170" customFormat="1" ht="11.25" customHeight="1" x14ac:dyDescent="0.2">
      <c r="A311" s="20" t="s">
        <v>1502</v>
      </c>
      <c r="B311" s="68" t="s">
        <v>1634</v>
      </c>
      <c r="C311" s="15">
        <v>6.7</v>
      </c>
      <c r="D311" s="15">
        <f>C311</f>
        <v>6.7</v>
      </c>
      <c r="E311" s="15"/>
      <c r="F311" s="168"/>
      <c r="G311" s="355" t="s">
        <v>1912</v>
      </c>
      <c r="H311" s="355"/>
      <c r="I311" s="15">
        <f t="shared" si="25"/>
        <v>6.7</v>
      </c>
      <c r="J311" s="15"/>
      <c r="K311" s="105"/>
      <c r="L311" s="68" t="s">
        <v>1794</v>
      </c>
    </row>
    <row r="312" spans="1:12" s="170" customFormat="1" ht="11.25" customHeight="1" x14ac:dyDescent="0.2">
      <c r="A312" s="20" t="s">
        <v>1502</v>
      </c>
      <c r="B312" s="68" t="s">
        <v>1495</v>
      </c>
      <c r="C312" s="15">
        <v>5.73</v>
      </c>
      <c r="D312" s="15"/>
      <c r="E312" s="15">
        <f>C312</f>
        <v>5.73</v>
      </c>
      <c r="F312" s="168"/>
      <c r="G312" s="355" t="s">
        <v>1912</v>
      </c>
      <c r="H312" s="355"/>
      <c r="I312" s="15">
        <f t="shared" si="25"/>
        <v>5.73</v>
      </c>
      <c r="J312" s="15"/>
      <c r="K312" s="105"/>
      <c r="L312" s="68" t="s">
        <v>1794</v>
      </c>
    </row>
    <row r="313" spans="1:12" s="170" customFormat="1" ht="11.25" customHeight="1" x14ac:dyDescent="0.2">
      <c r="A313" s="20" t="s">
        <v>1502</v>
      </c>
      <c r="B313" s="68" t="s">
        <v>16</v>
      </c>
      <c r="C313" s="15">
        <v>5.17</v>
      </c>
      <c r="D313" s="15"/>
      <c r="E313" s="15">
        <f>C313</f>
        <v>5.17</v>
      </c>
      <c r="F313" s="168"/>
      <c r="G313" s="355" t="s">
        <v>1912</v>
      </c>
      <c r="H313" s="355"/>
      <c r="I313" s="15">
        <f t="shared" si="25"/>
        <v>5.17</v>
      </c>
      <c r="J313" s="15"/>
      <c r="K313" s="105"/>
      <c r="L313" s="68" t="s">
        <v>1813</v>
      </c>
    </row>
    <row r="314" spans="1:12" s="170" customFormat="1" ht="11.25" customHeight="1" x14ac:dyDescent="0.2">
      <c r="A314" s="20" t="s">
        <v>1502</v>
      </c>
      <c r="B314" s="68" t="s">
        <v>17</v>
      </c>
      <c r="C314" s="15">
        <v>4.04</v>
      </c>
      <c r="D314" s="15"/>
      <c r="E314" s="15">
        <f>C314</f>
        <v>4.04</v>
      </c>
      <c r="F314" s="168"/>
      <c r="G314" s="355" t="s">
        <v>1912</v>
      </c>
      <c r="H314" s="355"/>
      <c r="I314" s="15">
        <f t="shared" si="25"/>
        <v>4.04</v>
      </c>
      <c r="J314" s="15"/>
      <c r="K314" s="105"/>
      <c r="L314" s="68" t="s">
        <v>1813</v>
      </c>
    </row>
    <row r="315" spans="1:12" s="170" customFormat="1" ht="11.25" customHeight="1" x14ac:dyDescent="0.2">
      <c r="A315" s="20" t="s">
        <v>1502</v>
      </c>
      <c r="B315" s="68" t="s">
        <v>18</v>
      </c>
      <c r="C315" s="15">
        <v>11.66</v>
      </c>
      <c r="D315" s="15"/>
      <c r="E315" s="15">
        <f>C315</f>
        <v>11.66</v>
      </c>
      <c r="F315" s="168"/>
      <c r="G315" s="355" t="s">
        <v>1912</v>
      </c>
      <c r="H315" s="355"/>
      <c r="I315" s="15">
        <f t="shared" si="25"/>
        <v>11.66</v>
      </c>
      <c r="J315" s="15"/>
      <c r="K315" s="105"/>
      <c r="L315" s="68" t="s">
        <v>1813</v>
      </c>
    </row>
    <row r="316" spans="1:12" s="170" customFormat="1" ht="11.25" customHeight="1" x14ac:dyDescent="0.2">
      <c r="A316" s="20" t="s">
        <v>1502</v>
      </c>
      <c r="B316" s="68" t="s">
        <v>1509</v>
      </c>
      <c r="C316" s="15">
        <v>5.93</v>
      </c>
      <c r="D316" s="15"/>
      <c r="E316" s="15"/>
      <c r="F316" s="15">
        <f>C316</f>
        <v>5.93</v>
      </c>
      <c r="G316" s="355" t="s">
        <v>1912</v>
      </c>
      <c r="H316" s="355"/>
      <c r="I316" s="15">
        <f t="shared" si="25"/>
        <v>5.93</v>
      </c>
      <c r="J316" s="15"/>
      <c r="K316" s="105"/>
      <c r="L316" s="68" t="s">
        <v>1813</v>
      </c>
    </row>
    <row r="317" spans="1:12" s="170" customFormat="1" ht="11.25" customHeight="1" x14ac:dyDescent="0.2">
      <c r="A317" s="20" t="s">
        <v>1502</v>
      </c>
      <c r="B317" s="68" t="s">
        <v>159</v>
      </c>
      <c r="C317" s="15">
        <v>11.66</v>
      </c>
      <c r="D317" s="15"/>
      <c r="E317" s="15"/>
      <c r="F317" s="15">
        <f>C317</f>
        <v>11.66</v>
      </c>
      <c r="G317" s="355" t="s">
        <v>1912</v>
      </c>
      <c r="H317" s="355"/>
      <c r="I317" s="15">
        <f t="shared" si="25"/>
        <v>11.66</v>
      </c>
      <c r="J317" s="15"/>
      <c r="K317" s="105"/>
      <c r="L317" s="68" t="s">
        <v>1813</v>
      </c>
    </row>
    <row r="318" spans="1:12" s="170" customFormat="1" ht="11.25" customHeight="1" x14ac:dyDescent="0.2">
      <c r="A318" s="20" t="s">
        <v>1502</v>
      </c>
      <c r="B318" s="68" t="s">
        <v>1150</v>
      </c>
      <c r="C318" s="15">
        <v>11.66</v>
      </c>
      <c r="D318" s="15"/>
      <c r="E318" s="15">
        <f>C318</f>
        <v>11.66</v>
      </c>
      <c r="F318" s="168"/>
      <c r="G318" s="355" t="s">
        <v>1912</v>
      </c>
      <c r="H318" s="355"/>
      <c r="I318" s="15">
        <f t="shared" si="25"/>
        <v>11.66</v>
      </c>
      <c r="J318" s="15"/>
      <c r="K318" s="105"/>
      <c r="L318" s="68" t="s">
        <v>1794</v>
      </c>
    </row>
    <row r="319" spans="1:12" s="170" customFormat="1" ht="11.25" customHeight="1" x14ac:dyDescent="0.2">
      <c r="A319" s="20" t="s">
        <v>1502</v>
      </c>
      <c r="B319" s="68" t="s">
        <v>1151</v>
      </c>
      <c r="C319" s="15">
        <v>11.66</v>
      </c>
      <c r="D319" s="15"/>
      <c r="E319" s="15">
        <f>C319</f>
        <v>11.66</v>
      </c>
      <c r="F319" s="168"/>
      <c r="G319" s="355" t="s">
        <v>1912</v>
      </c>
      <c r="H319" s="355"/>
      <c r="I319" s="15">
        <f t="shared" si="25"/>
        <v>11.66</v>
      </c>
      <c r="J319" s="15"/>
      <c r="K319" s="105"/>
      <c r="L319" s="68" t="s">
        <v>1794</v>
      </c>
    </row>
    <row r="320" spans="1:12" s="170" customFormat="1" ht="11.25" customHeight="1" x14ac:dyDescent="0.2">
      <c r="A320" s="20" t="s">
        <v>1502</v>
      </c>
      <c r="B320" s="68" t="s">
        <v>1135</v>
      </c>
      <c r="C320" s="15">
        <v>4.6900000000000004</v>
      </c>
      <c r="D320" s="15"/>
      <c r="E320" s="15">
        <f>C320</f>
        <v>4.6900000000000004</v>
      </c>
      <c r="F320" s="168"/>
      <c r="G320" s="355" t="s">
        <v>1912</v>
      </c>
      <c r="H320" s="355"/>
      <c r="I320" s="15">
        <f t="shared" si="25"/>
        <v>4.6900000000000004</v>
      </c>
      <c r="J320" s="15"/>
      <c r="K320" s="105"/>
      <c r="L320" s="68"/>
    </row>
    <row r="321" spans="1:12" s="169" customFormat="1" ht="11.25" customHeight="1" x14ac:dyDescent="0.2">
      <c r="A321" s="100" t="s">
        <v>140</v>
      </c>
      <c r="B321" s="98"/>
      <c r="C321" s="73">
        <f>SUM(C274:C320)</f>
        <v>532.07000000000016</v>
      </c>
      <c r="D321" s="73">
        <f>SUM(D274:D320)</f>
        <v>8.56</v>
      </c>
      <c r="E321" s="73">
        <f>SUM(E274:E320)</f>
        <v>427.5300000000002</v>
      </c>
      <c r="F321" s="73">
        <f>SUM(F274:F320)</f>
        <v>95.97999999999999</v>
      </c>
      <c r="G321" s="73"/>
      <c r="H321" s="73">
        <f t="shared" ref="H321:K321" si="27">SUM(H274:H320)</f>
        <v>0</v>
      </c>
      <c r="I321" s="73">
        <f t="shared" si="27"/>
        <v>532.07000000000016</v>
      </c>
      <c r="J321" s="73">
        <f t="shared" si="27"/>
        <v>0</v>
      </c>
      <c r="K321" s="73">
        <f t="shared" si="27"/>
        <v>0</v>
      </c>
      <c r="L321" s="164"/>
    </row>
    <row r="322" spans="1:12" s="169" customFormat="1" ht="11.25" customHeight="1" x14ac:dyDescent="0.2">
      <c r="A322" s="102" t="s">
        <v>1620</v>
      </c>
      <c r="B322" s="102" t="s">
        <v>1621</v>
      </c>
      <c r="C322" s="102" t="s">
        <v>1622</v>
      </c>
      <c r="D322" s="103" t="s">
        <v>655</v>
      </c>
      <c r="E322" s="103" t="s">
        <v>1615</v>
      </c>
      <c r="F322" s="103" t="s">
        <v>754</v>
      </c>
      <c r="G322" s="103" t="s">
        <v>1002</v>
      </c>
      <c r="H322" s="67" t="s">
        <v>1915</v>
      </c>
      <c r="I322" s="67" t="s">
        <v>406</v>
      </c>
      <c r="J322" s="67" t="s">
        <v>405</v>
      </c>
      <c r="K322" s="67" t="s">
        <v>657</v>
      </c>
      <c r="L322" s="8" t="s">
        <v>1822</v>
      </c>
    </row>
    <row r="323" spans="1:12" s="169" customFormat="1" ht="11.25" customHeight="1" x14ac:dyDescent="0.2">
      <c r="A323" s="20" t="s">
        <v>1503</v>
      </c>
      <c r="B323" s="68" t="s">
        <v>403</v>
      </c>
      <c r="C323" s="168">
        <v>80.69</v>
      </c>
      <c r="D323" s="168"/>
      <c r="E323" s="168"/>
      <c r="F323" s="168">
        <f>C323</f>
        <v>80.69</v>
      </c>
      <c r="G323" s="355" t="s">
        <v>1912</v>
      </c>
      <c r="H323" s="355"/>
      <c r="I323" s="15">
        <f>C323</f>
        <v>80.69</v>
      </c>
      <c r="J323" s="15"/>
      <c r="K323" s="168"/>
      <c r="L323" s="68" t="s">
        <v>1813</v>
      </c>
    </row>
    <row r="324" spans="1:12" s="169" customFormat="1" ht="11.25" customHeight="1" x14ac:dyDescent="0.2">
      <c r="A324" s="20" t="s">
        <v>1503</v>
      </c>
      <c r="B324" s="68" t="s">
        <v>419</v>
      </c>
      <c r="C324" s="168">
        <v>31.6</v>
      </c>
      <c r="D324" s="168"/>
      <c r="E324" s="168"/>
      <c r="F324" s="168">
        <f>C324</f>
        <v>31.6</v>
      </c>
      <c r="G324" s="355" t="s">
        <v>1912</v>
      </c>
      <c r="H324" s="355"/>
      <c r="I324" s="15">
        <f t="shared" ref="I324:I366" si="28">C324</f>
        <v>31.6</v>
      </c>
      <c r="J324" s="15"/>
      <c r="K324" s="168"/>
      <c r="L324" s="68" t="s">
        <v>1813</v>
      </c>
    </row>
    <row r="325" spans="1:12" s="169" customFormat="1" ht="11.25" customHeight="1" x14ac:dyDescent="0.2">
      <c r="A325" s="20" t="s">
        <v>1503</v>
      </c>
      <c r="B325" s="68" t="s">
        <v>1479</v>
      </c>
      <c r="C325" s="15">
        <v>16.170000000000002</v>
      </c>
      <c r="D325" s="15"/>
      <c r="E325" s="15">
        <f>C325</f>
        <v>16.170000000000002</v>
      </c>
      <c r="F325" s="168"/>
      <c r="G325" s="355" t="s">
        <v>1912</v>
      </c>
      <c r="H325" s="355"/>
      <c r="I325" s="15">
        <f t="shared" si="28"/>
        <v>16.170000000000002</v>
      </c>
      <c r="J325" s="15"/>
      <c r="K325" s="168"/>
      <c r="L325" s="68" t="s">
        <v>1813</v>
      </c>
    </row>
    <row r="326" spans="1:12" s="169" customFormat="1" ht="11.25" customHeight="1" x14ac:dyDescent="0.2">
      <c r="A326" s="20" t="s">
        <v>1503</v>
      </c>
      <c r="B326" s="68" t="s">
        <v>1230</v>
      </c>
      <c r="C326" s="15">
        <v>3.85</v>
      </c>
      <c r="D326" s="168"/>
      <c r="E326" s="15">
        <f t="shared" ref="E326:E333" si="29">C326</f>
        <v>3.85</v>
      </c>
      <c r="F326" s="168"/>
      <c r="G326" s="355" t="s">
        <v>1912</v>
      </c>
      <c r="H326" s="355"/>
      <c r="I326" s="15">
        <f t="shared" si="28"/>
        <v>3.85</v>
      </c>
      <c r="J326" s="15"/>
      <c r="K326" s="168"/>
      <c r="L326" s="68" t="s">
        <v>1813</v>
      </c>
    </row>
    <row r="327" spans="1:12" s="169" customFormat="1" ht="11.25" customHeight="1" x14ac:dyDescent="0.2">
      <c r="A327" s="20" t="s">
        <v>1503</v>
      </c>
      <c r="B327" s="68" t="s">
        <v>1480</v>
      </c>
      <c r="C327" s="15">
        <v>13.34</v>
      </c>
      <c r="D327" s="168"/>
      <c r="E327" s="15">
        <f t="shared" si="29"/>
        <v>13.34</v>
      </c>
      <c r="F327" s="168"/>
      <c r="G327" s="355" t="s">
        <v>1912</v>
      </c>
      <c r="H327" s="355"/>
      <c r="I327" s="15">
        <f t="shared" si="28"/>
        <v>13.34</v>
      </c>
      <c r="J327" s="15"/>
      <c r="K327" s="168"/>
      <c r="L327" s="68" t="s">
        <v>1813</v>
      </c>
    </row>
    <row r="328" spans="1:12" s="169" customFormat="1" ht="11.25" customHeight="1" x14ac:dyDescent="0.2">
      <c r="A328" s="20" t="s">
        <v>1503</v>
      </c>
      <c r="B328" s="68" t="s">
        <v>1231</v>
      </c>
      <c r="C328" s="15">
        <v>3.85</v>
      </c>
      <c r="D328" s="168"/>
      <c r="E328" s="15">
        <f t="shared" si="29"/>
        <v>3.85</v>
      </c>
      <c r="F328" s="168"/>
      <c r="G328" s="355" t="s">
        <v>1912</v>
      </c>
      <c r="H328" s="355"/>
      <c r="I328" s="15">
        <f t="shared" si="28"/>
        <v>3.85</v>
      </c>
      <c r="J328" s="15"/>
      <c r="K328" s="168"/>
      <c r="L328" s="68" t="s">
        <v>1813</v>
      </c>
    </row>
    <row r="329" spans="1:12" s="169" customFormat="1" ht="11.25" customHeight="1" x14ac:dyDescent="0.2">
      <c r="A329" s="20" t="s">
        <v>1503</v>
      </c>
      <c r="B329" s="68" t="s">
        <v>1481</v>
      </c>
      <c r="C329" s="15">
        <v>13.39</v>
      </c>
      <c r="D329" s="168"/>
      <c r="E329" s="15">
        <f t="shared" si="29"/>
        <v>13.39</v>
      </c>
      <c r="F329" s="168"/>
      <c r="G329" s="355" t="s">
        <v>1912</v>
      </c>
      <c r="H329" s="355"/>
      <c r="I329" s="15">
        <f t="shared" si="28"/>
        <v>13.39</v>
      </c>
      <c r="J329" s="15"/>
      <c r="K329" s="168"/>
      <c r="L329" s="68" t="s">
        <v>1813</v>
      </c>
    </row>
    <row r="330" spans="1:12" s="169" customFormat="1" ht="11.25" customHeight="1" x14ac:dyDescent="0.2">
      <c r="A330" s="20" t="s">
        <v>1503</v>
      </c>
      <c r="B330" s="68" t="s">
        <v>1482</v>
      </c>
      <c r="C330" s="86">
        <v>16.13</v>
      </c>
      <c r="D330" s="88"/>
      <c r="E330" s="86">
        <f t="shared" si="29"/>
        <v>16.13</v>
      </c>
      <c r="F330" s="88"/>
      <c r="G330" s="355" t="s">
        <v>1912</v>
      </c>
      <c r="H330" s="355"/>
      <c r="I330" s="15">
        <f t="shared" si="28"/>
        <v>16.13</v>
      </c>
      <c r="J330" s="15"/>
      <c r="K330" s="88"/>
      <c r="L330" s="68" t="s">
        <v>1813</v>
      </c>
    </row>
    <row r="331" spans="1:12" s="169" customFormat="1" ht="11.25" customHeight="1" x14ac:dyDescent="0.2">
      <c r="A331" s="20" t="s">
        <v>1503</v>
      </c>
      <c r="B331" s="68" t="s">
        <v>1483</v>
      </c>
      <c r="C331" s="86">
        <v>13.38</v>
      </c>
      <c r="D331" s="88"/>
      <c r="E331" s="86">
        <f t="shared" si="29"/>
        <v>13.38</v>
      </c>
      <c r="F331" s="88"/>
      <c r="G331" s="355" t="s">
        <v>1912</v>
      </c>
      <c r="H331" s="355"/>
      <c r="I331" s="15">
        <f t="shared" si="28"/>
        <v>13.38</v>
      </c>
      <c r="J331" s="15"/>
      <c r="K331" s="88"/>
      <c r="L331" s="68" t="s">
        <v>1813</v>
      </c>
    </row>
    <row r="332" spans="1:12" s="169" customFormat="1" ht="11.25" customHeight="1" x14ac:dyDescent="0.2">
      <c r="A332" s="20" t="s">
        <v>1503</v>
      </c>
      <c r="B332" s="68" t="s">
        <v>1484</v>
      </c>
      <c r="C332" s="86">
        <v>13.38</v>
      </c>
      <c r="D332" s="88"/>
      <c r="E332" s="86">
        <f t="shared" si="29"/>
        <v>13.38</v>
      </c>
      <c r="F332" s="88"/>
      <c r="G332" s="355" t="s">
        <v>1912</v>
      </c>
      <c r="H332" s="355"/>
      <c r="I332" s="15">
        <f t="shared" si="28"/>
        <v>13.38</v>
      </c>
      <c r="J332" s="15"/>
      <c r="K332" s="88"/>
      <c r="L332" s="68" t="s">
        <v>1813</v>
      </c>
    </row>
    <row r="333" spans="1:12" s="169" customFormat="1" ht="11.25" customHeight="1" x14ac:dyDescent="0.2">
      <c r="A333" s="20" t="s">
        <v>1503</v>
      </c>
      <c r="B333" s="68" t="s">
        <v>1099</v>
      </c>
      <c r="C333" s="86">
        <v>13.38</v>
      </c>
      <c r="D333" s="88"/>
      <c r="E333" s="86">
        <f t="shared" si="29"/>
        <v>13.38</v>
      </c>
      <c r="F333" s="88"/>
      <c r="G333" s="355" t="s">
        <v>1912</v>
      </c>
      <c r="H333" s="355"/>
      <c r="I333" s="15">
        <f t="shared" si="28"/>
        <v>13.38</v>
      </c>
      <c r="J333" s="15"/>
      <c r="K333" s="88"/>
      <c r="L333" s="68" t="s">
        <v>1813</v>
      </c>
    </row>
    <row r="334" spans="1:12" s="169" customFormat="1" ht="11.25" customHeight="1" x14ac:dyDescent="0.2">
      <c r="A334" s="20" t="s">
        <v>1503</v>
      </c>
      <c r="B334" s="68" t="s">
        <v>1496</v>
      </c>
      <c r="C334" s="86">
        <v>52.21</v>
      </c>
      <c r="D334" s="88"/>
      <c r="E334" s="88"/>
      <c r="F334" s="86">
        <f>C334</f>
        <v>52.21</v>
      </c>
      <c r="G334" s="355" t="s">
        <v>1912</v>
      </c>
      <c r="H334" s="355"/>
      <c r="I334" s="15">
        <f t="shared" si="28"/>
        <v>52.21</v>
      </c>
      <c r="J334" s="15"/>
      <c r="K334" s="88"/>
      <c r="L334" s="68" t="s">
        <v>1813</v>
      </c>
    </row>
    <row r="335" spans="1:12" s="169" customFormat="1" ht="11.25" customHeight="1" x14ac:dyDescent="0.2">
      <c r="A335" s="20" t="s">
        <v>1503</v>
      </c>
      <c r="B335" s="68" t="s">
        <v>1645</v>
      </c>
      <c r="C335" s="86">
        <v>10.14</v>
      </c>
      <c r="D335" s="88"/>
      <c r="E335" s="88"/>
      <c r="F335" s="86">
        <f>C335</f>
        <v>10.14</v>
      </c>
      <c r="G335" s="355" t="s">
        <v>1912</v>
      </c>
      <c r="H335" s="355"/>
      <c r="I335" s="15">
        <f t="shared" si="28"/>
        <v>10.14</v>
      </c>
      <c r="J335" s="15"/>
      <c r="K335" s="88"/>
      <c r="L335" s="68" t="s">
        <v>1813</v>
      </c>
    </row>
    <row r="336" spans="1:12" s="169" customFormat="1" ht="11.25" customHeight="1" x14ac:dyDescent="0.2">
      <c r="A336" s="20" t="s">
        <v>1503</v>
      </c>
      <c r="B336" s="68" t="s">
        <v>1629</v>
      </c>
      <c r="C336" s="86">
        <v>1.86</v>
      </c>
      <c r="E336" s="88"/>
      <c r="F336" s="86">
        <f>C336</f>
        <v>1.86</v>
      </c>
      <c r="G336" s="355" t="s">
        <v>1912</v>
      </c>
      <c r="H336" s="355"/>
      <c r="I336" s="15">
        <f t="shared" si="28"/>
        <v>1.86</v>
      </c>
      <c r="J336" s="15"/>
      <c r="K336" s="88"/>
      <c r="L336" s="68" t="s">
        <v>1794</v>
      </c>
    </row>
    <row r="337" spans="1:12" s="169" customFormat="1" ht="11.25" customHeight="1" x14ac:dyDescent="0.2">
      <c r="A337" s="20" t="s">
        <v>1503</v>
      </c>
      <c r="B337" s="68" t="s">
        <v>1627</v>
      </c>
      <c r="C337" s="86">
        <v>2.19</v>
      </c>
      <c r="D337" s="88"/>
      <c r="E337" s="88"/>
      <c r="F337" s="86">
        <f>C337</f>
        <v>2.19</v>
      </c>
      <c r="G337" s="355" t="s">
        <v>1912</v>
      </c>
      <c r="H337" s="355"/>
      <c r="I337" s="15">
        <f t="shared" si="28"/>
        <v>2.19</v>
      </c>
      <c r="J337" s="15"/>
      <c r="K337" s="88"/>
      <c r="L337" s="68" t="s">
        <v>1813</v>
      </c>
    </row>
    <row r="338" spans="1:12" s="169" customFormat="1" ht="11.25" customHeight="1" x14ac:dyDescent="0.2">
      <c r="A338" s="20" t="s">
        <v>1503</v>
      </c>
      <c r="B338" s="68" t="s">
        <v>1232</v>
      </c>
      <c r="C338" s="86">
        <v>18.2</v>
      </c>
      <c r="D338" s="88"/>
      <c r="E338" s="88"/>
      <c r="F338" s="86">
        <f>C338</f>
        <v>18.2</v>
      </c>
      <c r="G338" s="355" t="s">
        <v>1912</v>
      </c>
      <c r="H338" s="355"/>
      <c r="I338" s="15">
        <f t="shared" si="28"/>
        <v>18.2</v>
      </c>
      <c r="J338" s="15"/>
      <c r="K338" s="88"/>
      <c r="L338" s="68" t="s">
        <v>1813</v>
      </c>
    </row>
    <row r="339" spans="1:12" s="169" customFormat="1" ht="11.25" customHeight="1" x14ac:dyDescent="0.2">
      <c r="A339" s="20" t="s">
        <v>1503</v>
      </c>
      <c r="B339" s="68" t="s">
        <v>1233</v>
      </c>
      <c r="C339" s="86">
        <v>2.4700000000000002</v>
      </c>
      <c r="D339" s="88"/>
      <c r="E339" s="86">
        <f>C339</f>
        <v>2.4700000000000002</v>
      </c>
      <c r="F339" s="88"/>
      <c r="G339" s="355" t="s">
        <v>1912</v>
      </c>
      <c r="H339" s="355"/>
      <c r="I339" s="15">
        <f t="shared" si="28"/>
        <v>2.4700000000000002</v>
      </c>
      <c r="J339" s="15"/>
      <c r="K339" s="88"/>
      <c r="L339" s="68" t="s">
        <v>1794</v>
      </c>
    </row>
    <row r="340" spans="1:12" s="169" customFormat="1" ht="11.25" customHeight="1" x14ac:dyDescent="0.2">
      <c r="A340" s="20" t="s">
        <v>1503</v>
      </c>
      <c r="B340" s="68" t="s">
        <v>1234</v>
      </c>
      <c r="C340" s="86">
        <v>2.46</v>
      </c>
      <c r="D340" s="88"/>
      <c r="E340" s="86">
        <f>C340</f>
        <v>2.46</v>
      </c>
      <c r="F340" s="88"/>
      <c r="G340" s="355" t="s">
        <v>1912</v>
      </c>
      <c r="H340" s="355"/>
      <c r="I340" s="15">
        <f t="shared" si="28"/>
        <v>2.46</v>
      </c>
      <c r="J340" s="15"/>
      <c r="K340" s="88"/>
      <c r="L340" s="68" t="s">
        <v>1794</v>
      </c>
    </row>
    <row r="341" spans="1:12" s="169" customFormat="1" ht="11.25" customHeight="1" x14ac:dyDescent="0.2">
      <c r="A341" s="20" t="s">
        <v>1503</v>
      </c>
      <c r="B341" s="68" t="s">
        <v>1235</v>
      </c>
      <c r="C341" s="86">
        <v>9.94</v>
      </c>
      <c r="D341" s="88"/>
      <c r="E341" s="88"/>
      <c r="F341" s="86">
        <f>C341</f>
        <v>9.94</v>
      </c>
      <c r="G341" s="355" t="s">
        <v>1912</v>
      </c>
      <c r="H341" s="355"/>
      <c r="I341" s="15">
        <f t="shared" si="28"/>
        <v>9.94</v>
      </c>
      <c r="J341" s="15"/>
      <c r="K341" s="88"/>
      <c r="L341" s="68" t="s">
        <v>1813</v>
      </c>
    </row>
    <row r="342" spans="1:12" s="169" customFormat="1" ht="11.25" customHeight="1" x14ac:dyDescent="0.2">
      <c r="A342" s="20" t="s">
        <v>1503</v>
      </c>
      <c r="B342" s="68" t="s">
        <v>1100</v>
      </c>
      <c r="C342" s="86">
        <v>16.809999999999999</v>
      </c>
      <c r="D342" s="88"/>
      <c r="E342" s="86">
        <f t="shared" ref="E342:E347" si="30">C342</f>
        <v>16.809999999999999</v>
      </c>
      <c r="F342" s="88"/>
      <c r="G342" s="355" t="s">
        <v>1912</v>
      </c>
      <c r="H342" s="355"/>
      <c r="I342" s="15">
        <f t="shared" si="28"/>
        <v>16.809999999999999</v>
      </c>
      <c r="J342" s="15"/>
      <c r="K342" s="88"/>
      <c r="L342" s="68" t="s">
        <v>1794</v>
      </c>
    </row>
    <row r="343" spans="1:12" s="169" customFormat="1" ht="11.25" customHeight="1" x14ac:dyDescent="0.2">
      <c r="A343" s="20" t="s">
        <v>1503</v>
      </c>
      <c r="B343" s="68" t="s">
        <v>1236</v>
      </c>
      <c r="C343" s="86">
        <v>3.67</v>
      </c>
      <c r="D343" s="88"/>
      <c r="E343" s="86">
        <f t="shared" si="30"/>
        <v>3.67</v>
      </c>
      <c r="F343" s="88"/>
      <c r="G343" s="355" t="s">
        <v>1912</v>
      </c>
      <c r="H343" s="355"/>
      <c r="I343" s="15">
        <f t="shared" si="28"/>
        <v>3.67</v>
      </c>
      <c r="J343" s="15"/>
      <c r="K343" s="88"/>
      <c r="L343" s="68" t="s">
        <v>1794</v>
      </c>
    </row>
    <row r="344" spans="1:12" s="169" customFormat="1" ht="11.25" customHeight="1" x14ac:dyDescent="0.2">
      <c r="A344" s="20" t="s">
        <v>1503</v>
      </c>
      <c r="B344" s="68" t="s">
        <v>1101</v>
      </c>
      <c r="C344" s="86">
        <v>16.78</v>
      </c>
      <c r="D344" s="88"/>
      <c r="E344" s="86">
        <f t="shared" si="30"/>
        <v>16.78</v>
      </c>
      <c r="F344" s="88"/>
      <c r="G344" s="355" t="s">
        <v>1912</v>
      </c>
      <c r="H344" s="355"/>
      <c r="I344" s="15">
        <f t="shared" si="28"/>
        <v>16.78</v>
      </c>
      <c r="J344" s="15"/>
      <c r="K344" s="88"/>
      <c r="L344" s="68" t="s">
        <v>1813</v>
      </c>
    </row>
    <row r="345" spans="1:12" s="169" customFormat="1" ht="11.25" customHeight="1" x14ac:dyDescent="0.2">
      <c r="A345" s="20" t="s">
        <v>1503</v>
      </c>
      <c r="B345" s="68" t="s">
        <v>1237</v>
      </c>
      <c r="C345" s="86">
        <v>3.69</v>
      </c>
      <c r="D345" s="88"/>
      <c r="E345" s="86">
        <f t="shared" si="30"/>
        <v>3.69</v>
      </c>
      <c r="F345" s="88"/>
      <c r="G345" s="355" t="s">
        <v>1912</v>
      </c>
      <c r="H345" s="355"/>
      <c r="I345" s="15">
        <f t="shared" si="28"/>
        <v>3.69</v>
      </c>
      <c r="J345" s="15"/>
      <c r="K345" s="88"/>
      <c r="L345" s="68" t="s">
        <v>1794</v>
      </c>
    </row>
    <row r="346" spans="1:12" s="169" customFormat="1" ht="11.25" customHeight="1" x14ac:dyDescent="0.2">
      <c r="A346" s="20" t="s">
        <v>1503</v>
      </c>
      <c r="B346" s="68" t="s">
        <v>674</v>
      </c>
      <c r="C346" s="86">
        <v>2.2799999999999998</v>
      </c>
      <c r="D346" s="88"/>
      <c r="E346" s="86">
        <f t="shared" si="30"/>
        <v>2.2799999999999998</v>
      </c>
      <c r="F346" s="88"/>
      <c r="G346" s="355" t="s">
        <v>1912</v>
      </c>
      <c r="H346" s="355"/>
      <c r="I346" s="15">
        <f t="shared" si="28"/>
        <v>2.2799999999999998</v>
      </c>
      <c r="J346" s="15"/>
      <c r="K346" s="88"/>
      <c r="L346" s="68" t="s">
        <v>1813</v>
      </c>
    </row>
    <row r="347" spans="1:12" s="169" customFormat="1" ht="11.25" customHeight="1" x14ac:dyDescent="0.2">
      <c r="A347" s="20" t="s">
        <v>1503</v>
      </c>
      <c r="B347" s="68" t="s">
        <v>433</v>
      </c>
      <c r="C347" s="86">
        <v>16.78</v>
      </c>
      <c r="D347" s="88"/>
      <c r="E347" s="86">
        <f t="shared" si="30"/>
        <v>16.78</v>
      </c>
      <c r="F347" s="88"/>
      <c r="G347" s="355" t="s">
        <v>1912</v>
      </c>
      <c r="H347" s="355"/>
      <c r="I347" s="15">
        <f t="shared" si="28"/>
        <v>16.78</v>
      </c>
      <c r="J347" s="15"/>
      <c r="K347" s="88"/>
      <c r="L347" s="68" t="s">
        <v>1813</v>
      </c>
    </row>
    <row r="348" spans="1:12" s="169" customFormat="1" ht="11.25" customHeight="1" x14ac:dyDescent="0.2">
      <c r="A348" s="20" t="s">
        <v>1503</v>
      </c>
      <c r="B348" s="68" t="s">
        <v>1645</v>
      </c>
      <c r="C348" s="86">
        <v>41.35</v>
      </c>
      <c r="D348" s="88"/>
      <c r="E348" s="86">
        <f>C348</f>
        <v>41.35</v>
      </c>
      <c r="G348" s="355" t="s">
        <v>1912</v>
      </c>
      <c r="H348" s="355"/>
      <c r="I348" s="15">
        <f t="shared" si="28"/>
        <v>41.35</v>
      </c>
      <c r="J348" s="15"/>
      <c r="K348" s="88"/>
      <c r="L348" s="68" t="s">
        <v>1813</v>
      </c>
    </row>
    <row r="349" spans="1:12" s="169" customFormat="1" ht="11.25" customHeight="1" x14ac:dyDescent="0.2">
      <c r="A349" s="20" t="s">
        <v>1503</v>
      </c>
      <c r="B349" s="68" t="s">
        <v>434</v>
      </c>
      <c r="C349" s="86">
        <v>11.72</v>
      </c>
      <c r="D349" s="88"/>
      <c r="E349" s="86">
        <f t="shared" ref="E349:E354" si="31">C349</f>
        <v>11.72</v>
      </c>
      <c r="F349" s="88"/>
      <c r="G349" s="355" t="s">
        <v>1912</v>
      </c>
      <c r="H349" s="355"/>
      <c r="I349" s="15">
        <f t="shared" si="28"/>
        <v>11.72</v>
      </c>
      <c r="J349" s="15"/>
      <c r="K349" s="88"/>
      <c r="L349" s="68" t="s">
        <v>1813</v>
      </c>
    </row>
    <row r="350" spans="1:12" s="169" customFormat="1" ht="11.25" customHeight="1" x14ac:dyDescent="0.2">
      <c r="A350" s="20" t="s">
        <v>1503</v>
      </c>
      <c r="B350" s="68" t="s">
        <v>725</v>
      </c>
      <c r="C350" s="86">
        <v>3.61</v>
      </c>
      <c r="D350" s="88"/>
      <c r="E350" s="86">
        <f t="shared" si="31"/>
        <v>3.61</v>
      </c>
      <c r="F350" s="88"/>
      <c r="G350" s="355" t="s">
        <v>1912</v>
      </c>
      <c r="H350" s="355"/>
      <c r="I350" s="15">
        <f t="shared" si="28"/>
        <v>3.61</v>
      </c>
      <c r="J350" s="15"/>
      <c r="K350" s="88"/>
      <c r="L350" s="68" t="s">
        <v>1813</v>
      </c>
    </row>
    <row r="351" spans="1:12" s="169" customFormat="1" ht="11.25" customHeight="1" x14ac:dyDescent="0.2">
      <c r="A351" s="20" t="s">
        <v>1503</v>
      </c>
      <c r="B351" s="68" t="s">
        <v>435</v>
      </c>
      <c r="C351" s="86">
        <v>11.68</v>
      </c>
      <c r="D351" s="88"/>
      <c r="E351" s="86">
        <f t="shared" si="31"/>
        <v>11.68</v>
      </c>
      <c r="F351" s="88"/>
      <c r="G351" s="355" t="s">
        <v>1912</v>
      </c>
      <c r="H351" s="355"/>
      <c r="I351" s="15">
        <f t="shared" si="28"/>
        <v>11.68</v>
      </c>
      <c r="J351" s="15"/>
      <c r="K351" s="88"/>
      <c r="L351" s="68" t="s">
        <v>1813</v>
      </c>
    </row>
    <row r="352" spans="1:12" s="169" customFormat="1" ht="11.25" customHeight="1" x14ac:dyDescent="0.2">
      <c r="A352" s="20" t="s">
        <v>1503</v>
      </c>
      <c r="B352" s="68" t="s">
        <v>726</v>
      </c>
      <c r="C352" s="86">
        <v>3.61</v>
      </c>
      <c r="D352" s="88"/>
      <c r="E352" s="86">
        <f t="shared" si="31"/>
        <v>3.61</v>
      </c>
      <c r="F352" s="88"/>
      <c r="G352" s="355" t="s">
        <v>1912</v>
      </c>
      <c r="H352" s="355"/>
      <c r="I352" s="15">
        <f t="shared" si="28"/>
        <v>3.61</v>
      </c>
      <c r="J352" s="15"/>
      <c r="K352" s="88"/>
      <c r="L352" s="68" t="s">
        <v>1813</v>
      </c>
    </row>
    <row r="353" spans="1:12" s="169" customFormat="1" ht="11.25" customHeight="1" x14ac:dyDescent="0.2">
      <c r="A353" s="20" t="s">
        <v>1503</v>
      </c>
      <c r="B353" s="68" t="s">
        <v>444</v>
      </c>
      <c r="C353" s="86">
        <v>4.5999999999999996</v>
      </c>
      <c r="D353" s="88"/>
      <c r="E353" s="86">
        <f t="shared" si="31"/>
        <v>4.5999999999999996</v>
      </c>
      <c r="F353" s="88"/>
      <c r="G353" s="355" t="s">
        <v>1912</v>
      </c>
      <c r="H353" s="355"/>
      <c r="I353" s="15">
        <f t="shared" si="28"/>
        <v>4.5999999999999996</v>
      </c>
      <c r="J353" s="15"/>
      <c r="K353" s="88"/>
      <c r="L353" s="68" t="s">
        <v>1813</v>
      </c>
    </row>
    <row r="354" spans="1:12" s="169" customFormat="1" ht="11.25" customHeight="1" x14ac:dyDescent="0.2">
      <c r="A354" s="20" t="s">
        <v>1503</v>
      </c>
      <c r="B354" s="68" t="s">
        <v>1135</v>
      </c>
      <c r="C354" s="86">
        <v>4.6900000000000004</v>
      </c>
      <c r="D354" s="88"/>
      <c r="E354" s="86">
        <f t="shared" si="31"/>
        <v>4.6900000000000004</v>
      </c>
      <c r="F354" s="88"/>
      <c r="G354" s="355" t="s">
        <v>1912</v>
      </c>
      <c r="H354" s="355"/>
      <c r="I354" s="15">
        <f t="shared" si="28"/>
        <v>4.6900000000000004</v>
      </c>
      <c r="J354" s="15"/>
      <c r="K354" s="88"/>
      <c r="L354" s="68"/>
    </row>
    <row r="355" spans="1:12" s="169" customFormat="1" ht="11.25" customHeight="1" x14ac:dyDescent="0.2">
      <c r="A355" s="20" t="s">
        <v>1503</v>
      </c>
      <c r="B355" s="68" t="s">
        <v>1509</v>
      </c>
      <c r="C355" s="86">
        <v>5.93</v>
      </c>
      <c r="D355" s="88"/>
      <c r="E355" s="88"/>
      <c r="F355" s="86">
        <f>C355</f>
        <v>5.93</v>
      </c>
      <c r="G355" s="355" t="s">
        <v>1912</v>
      </c>
      <c r="H355" s="355"/>
      <c r="I355" s="15">
        <f t="shared" si="28"/>
        <v>5.93</v>
      </c>
      <c r="J355" s="15"/>
      <c r="K355" s="88"/>
      <c r="L355" s="68" t="s">
        <v>1813</v>
      </c>
    </row>
    <row r="356" spans="1:12" s="169" customFormat="1" ht="11.25" customHeight="1" x14ac:dyDescent="0.2">
      <c r="A356" s="20" t="s">
        <v>1503</v>
      </c>
      <c r="B356" s="68" t="s">
        <v>1151</v>
      </c>
      <c r="C356" s="86">
        <v>11.66</v>
      </c>
      <c r="D356" s="88"/>
      <c r="E356" s="86">
        <f>C356</f>
        <v>11.66</v>
      </c>
      <c r="F356" s="88"/>
      <c r="G356" s="355" t="s">
        <v>1912</v>
      </c>
      <c r="H356" s="355"/>
      <c r="I356" s="15">
        <f t="shared" si="28"/>
        <v>11.66</v>
      </c>
      <c r="J356" s="15"/>
      <c r="K356" s="88"/>
      <c r="L356" s="68" t="s">
        <v>1794</v>
      </c>
    </row>
    <row r="357" spans="1:12" s="169" customFormat="1" ht="11.25" customHeight="1" x14ac:dyDescent="0.2">
      <c r="A357" s="20" t="s">
        <v>1503</v>
      </c>
      <c r="B357" s="68" t="s">
        <v>1150</v>
      </c>
      <c r="C357" s="86">
        <v>11.66</v>
      </c>
      <c r="D357" s="88"/>
      <c r="E357" s="86">
        <f>C357</f>
        <v>11.66</v>
      </c>
      <c r="F357" s="88"/>
      <c r="G357" s="355" t="s">
        <v>1912</v>
      </c>
      <c r="H357" s="355"/>
      <c r="I357" s="15">
        <f t="shared" si="28"/>
        <v>11.66</v>
      </c>
      <c r="J357" s="15"/>
      <c r="K357" s="88"/>
      <c r="L357" s="68" t="s">
        <v>1794</v>
      </c>
    </row>
    <row r="358" spans="1:12" s="169" customFormat="1" ht="11.25" customHeight="1" x14ac:dyDescent="0.2">
      <c r="A358" s="20" t="s">
        <v>1503</v>
      </c>
      <c r="B358" s="68" t="s">
        <v>135</v>
      </c>
      <c r="C358" s="86">
        <v>11.66</v>
      </c>
      <c r="D358" s="88"/>
      <c r="E358" s="88"/>
      <c r="F358" s="86">
        <f>C358</f>
        <v>11.66</v>
      </c>
      <c r="G358" s="355" t="s">
        <v>1912</v>
      </c>
      <c r="H358" s="355"/>
      <c r="I358" s="15">
        <f t="shared" si="28"/>
        <v>11.66</v>
      </c>
      <c r="J358" s="15"/>
      <c r="K358" s="88"/>
      <c r="L358" s="68" t="s">
        <v>1813</v>
      </c>
    </row>
    <row r="359" spans="1:12" s="169" customFormat="1" ht="11.25" customHeight="1" x14ac:dyDescent="0.2">
      <c r="A359" s="20" t="s">
        <v>1503</v>
      </c>
      <c r="B359" s="68" t="s">
        <v>233</v>
      </c>
      <c r="C359" s="86">
        <v>11.66</v>
      </c>
      <c r="D359" s="88"/>
      <c r="E359" s="88"/>
      <c r="F359" s="86">
        <f>C359</f>
        <v>11.66</v>
      </c>
      <c r="G359" s="355" t="s">
        <v>1912</v>
      </c>
      <c r="H359" s="355"/>
      <c r="I359" s="15">
        <f t="shared" si="28"/>
        <v>11.66</v>
      </c>
      <c r="J359" s="15"/>
      <c r="K359" s="88"/>
      <c r="L359" s="68" t="s">
        <v>1813</v>
      </c>
    </row>
    <row r="360" spans="1:12" s="169" customFormat="1" ht="11.25" customHeight="1" x14ac:dyDescent="0.2">
      <c r="A360" s="20" t="s">
        <v>1503</v>
      </c>
      <c r="B360" s="68" t="s">
        <v>150</v>
      </c>
      <c r="C360" s="86">
        <v>5.17</v>
      </c>
      <c r="D360" s="88"/>
      <c r="E360" s="88"/>
      <c r="F360" s="86">
        <f>C360</f>
        <v>5.17</v>
      </c>
      <c r="G360" s="355" t="s">
        <v>1912</v>
      </c>
      <c r="H360" s="355"/>
      <c r="I360" s="15">
        <f t="shared" si="28"/>
        <v>5.17</v>
      </c>
      <c r="J360" s="15"/>
      <c r="K360" s="88"/>
      <c r="L360" s="68" t="s">
        <v>1813</v>
      </c>
    </row>
    <row r="361" spans="1:12" s="169" customFormat="1" ht="11.25" customHeight="1" x14ac:dyDescent="0.2">
      <c r="A361" s="20" t="s">
        <v>1503</v>
      </c>
      <c r="B361" s="68" t="s">
        <v>331</v>
      </c>
      <c r="C361" s="86">
        <v>4.04</v>
      </c>
      <c r="D361" s="88"/>
      <c r="E361" s="86">
        <f>C361</f>
        <v>4.04</v>
      </c>
      <c r="F361" s="88"/>
      <c r="G361" s="355" t="s">
        <v>1912</v>
      </c>
      <c r="H361" s="355"/>
      <c r="I361" s="15">
        <f t="shared" si="28"/>
        <v>4.04</v>
      </c>
      <c r="J361" s="15"/>
      <c r="K361" s="88"/>
      <c r="L361" s="68" t="s">
        <v>1813</v>
      </c>
    </row>
    <row r="362" spans="1:12" s="169" customFormat="1" ht="11.25" customHeight="1" x14ac:dyDescent="0.2">
      <c r="A362" s="20" t="s">
        <v>1503</v>
      </c>
      <c r="B362" s="68" t="s">
        <v>1495</v>
      </c>
      <c r="C362" s="86">
        <v>5.73</v>
      </c>
      <c r="D362" s="88"/>
      <c r="E362" s="86">
        <f>C362</f>
        <v>5.73</v>
      </c>
      <c r="F362" s="88"/>
      <c r="G362" s="355" t="s">
        <v>1912</v>
      </c>
      <c r="H362" s="355"/>
      <c r="I362" s="15">
        <f t="shared" si="28"/>
        <v>5.73</v>
      </c>
      <c r="J362" s="15"/>
      <c r="K362" s="88"/>
      <c r="L362" s="68" t="s">
        <v>1813</v>
      </c>
    </row>
    <row r="363" spans="1:12" s="169" customFormat="1" ht="11.25" customHeight="1" x14ac:dyDescent="0.2">
      <c r="A363" s="20" t="s">
        <v>1503</v>
      </c>
      <c r="B363" s="68" t="s">
        <v>1634</v>
      </c>
      <c r="C363" s="86">
        <v>6.7</v>
      </c>
      <c r="D363" s="86">
        <f>C363</f>
        <v>6.7</v>
      </c>
      <c r="E363" s="88"/>
      <c r="F363" s="88"/>
      <c r="G363" s="355" t="s">
        <v>1912</v>
      </c>
      <c r="H363" s="355"/>
      <c r="I363" s="15">
        <f t="shared" si="28"/>
        <v>6.7</v>
      </c>
      <c r="J363" s="15"/>
      <c r="K363" s="88"/>
      <c r="L363" s="68" t="s">
        <v>1794</v>
      </c>
    </row>
    <row r="364" spans="1:12" s="169" customFormat="1" ht="11.25" customHeight="1" x14ac:dyDescent="0.2">
      <c r="A364" s="20" t="s">
        <v>1503</v>
      </c>
      <c r="B364" s="68" t="s">
        <v>727</v>
      </c>
      <c r="C364" s="86">
        <v>14.1</v>
      </c>
      <c r="D364" s="88"/>
      <c r="E364" s="86">
        <f>C364</f>
        <v>14.1</v>
      </c>
      <c r="F364" s="88"/>
      <c r="G364" s="355" t="s">
        <v>1912</v>
      </c>
      <c r="H364" s="355"/>
      <c r="I364" s="15">
        <f t="shared" si="28"/>
        <v>14.1</v>
      </c>
      <c r="J364" s="15"/>
      <c r="K364" s="88"/>
      <c r="L364" s="68" t="s">
        <v>1813</v>
      </c>
    </row>
    <row r="365" spans="1:12" s="169" customFormat="1" ht="11.25" customHeight="1" x14ac:dyDescent="0.2">
      <c r="A365" s="20" t="s">
        <v>1503</v>
      </c>
      <c r="B365" s="68" t="s">
        <v>1146</v>
      </c>
      <c r="C365" s="86">
        <v>3.09</v>
      </c>
      <c r="D365" s="88"/>
      <c r="E365" s="86">
        <f>C365</f>
        <v>3.09</v>
      </c>
      <c r="F365" s="88"/>
      <c r="G365" s="355" t="s">
        <v>1912</v>
      </c>
      <c r="H365" s="355"/>
      <c r="I365" s="15">
        <f t="shared" si="28"/>
        <v>3.09</v>
      </c>
      <c r="J365" s="15"/>
      <c r="K365" s="88"/>
      <c r="L365" s="68" t="s">
        <v>1794</v>
      </c>
    </row>
    <row r="366" spans="1:12" s="169" customFormat="1" ht="11.25" customHeight="1" x14ac:dyDescent="0.2">
      <c r="A366" s="20" t="s">
        <v>1503</v>
      </c>
      <c r="B366" s="68" t="s">
        <v>1145</v>
      </c>
      <c r="C366" s="86">
        <v>3.07</v>
      </c>
      <c r="D366" s="88"/>
      <c r="E366" s="86">
        <f>C366</f>
        <v>3.07</v>
      </c>
      <c r="F366" s="88"/>
      <c r="G366" s="355" t="s">
        <v>1912</v>
      </c>
      <c r="H366" s="355"/>
      <c r="I366" s="15">
        <f t="shared" si="28"/>
        <v>3.07</v>
      </c>
      <c r="J366" s="15"/>
      <c r="K366" s="88"/>
      <c r="L366" s="68" t="s">
        <v>1794</v>
      </c>
    </row>
    <row r="367" spans="1:12" s="169" customFormat="1" ht="11.25" customHeight="1" x14ac:dyDescent="0.2">
      <c r="A367" s="100" t="s">
        <v>140</v>
      </c>
      <c r="B367" s="98"/>
      <c r="C367" s="73">
        <f>SUM(C323:C366)</f>
        <v>554.37000000000023</v>
      </c>
      <c r="D367" s="73">
        <f>SUM(D323:D366)</f>
        <v>6.7</v>
      </c>
      <c r="E367" s="73">
        <f t="shared" ref="E367:K367" si="32">SUM(E323:E366)</f>
        <v>306.42000000000007</v>
      </c>
      <c r="F367" s="73">
        <f>SUM(F323:F366)</f>
        <v>241.24999999999997</v>
      </c>
      <c r="G367" s="73"/>
      <c r="H367" s="73">
        <f t="shared" si="32"/>
        <v>0</v>
      </c>
      <c r="I367" s="73">
        <f t="shared" si="32"/>
        <v>554.37000000000023</v>
      </c>
      <c r="J367" s="73">
        <f t="shared" si="32"/>
        <v>0</v>
      </c>
      <c r="K367" s="73">
        <f t="shared" si="32"/>
        <v>0</v>
      </c>
      <c r="L367" s="164"/>
    </row>
    <row r="368" spans="1:12" ht="12" x14ac:dyDescent="0.2">
      <c r="A368" s="102" t="s">
        <v>1620</v>
      </c>
      <c r="B368" s="102" t="s">
        <v>1621</v>
      </c>
      <c r="C368" s="102" t="s">
        <v>1622</v>
      </c>
      <c r="D368" s="103" t="s">
        <v>655</v>
      </c>
      <c r="E368" s="103" t="s">
        <v>1615</v>
      </c>
      <c r="F368" s="103" t="s">
        <v>754</v>
      </c>
      <c r="G368" s="103" t="s">
        <v>1002</v>
      </c>
      <c r="H368" s="67" t="s">
        <v>1915</v>
      </c>
      <c r="I368" s="67" t="s">
        <v>406</v>
      </c>
      <c r="J368" s="67" t="s">
        <v>405</v>
      </c>
      <c r="K368" s="67" t="s">
        <v>657</v>
      </c>
      <c r="L368" s="8" t="s">
        <v>1822</v>
      </c>
    </row>
    <row r="369" spans="1:12" ht="12" x14ac:dyDescent="0.2">
      <c r="A369" s="20" t="s">
        <v>1606</v>
      </c>
      <c r="B369" s="68" t="s">
        <v>403</v>
      </c>
      <c r="C369" s="168">
        <v>11.1</v>
      </c>
      <c r="D369" s="104"/>
      <c r="E369" s="104"/>
      <c r="F369" s="168">
        <f>C369</f>
        <v>11.1</v>
      </c>
      <c r="G369" s="355" t="s">
        <v>1912</v>
      </c>
      <c r="H369" s="355"/>
      <c r="I369" s="168">
        <f t="shared" ref="I369:I374" si="33">C369</f>
        <v>11.1</v>
      </c>
      <c r="J369" s="338"/>
      <c r="K369" s="168"/>
      <c r="L369" s="68" t="s">
        <v>1810</v>
      </c>
    </row>
    <row r="370" spans="1:12" ht="12" x14ac:dyDescent="0.2">
      <c r="A370" s="20" t="s">
        <v>1606</v>
      </c>
      <c r="B370" s="68" t="s">
        <v>412</v>
      </c>
      <c r="C370" s="168">
        <v>3.47</v>
      </c>
      <c r="D370" s="104"/>
      <c r="E370" s="104"/>
      <c r="F370" s="168">
        <f>C370</f>
        <v>3.47</v>
      </c>
      <c r="G370" s="355" t="s">
        <v>1912</v>
      </c>
      <c r="H370" s="355"/>
      <c r="I370" s="168">
        <f t="shared" si="33"/>
        <v>3.47</v>
      </c>
      <c r="J370" s="338"/>
      <c r="K370" s="168"/>
      <c r="L370" s="68" t="s">
        <v>1810</v>
      </c>
    </row>
    <row r="371" spans="1:12" ht="12" x14ac:dyDescent="0.2">
      <c r="A371" s="20" t="s">
        <v>1606</v>
      </c>
      <c r="B371" s="68" t="s">
        <v>1607</v>
      </c>
      <c r="C371" s="15">
        <v>117.49</v>
      </c>
      <c r="D371" s="168"/>
      <c r="E371" s="168"/>
      <c r="F371" s="15">
        <f>(C371)</f>
        <v>117.49</v>
      </c>
      <c r="G371" s="355" t="s">
        <v>1912</v>
      </c>
      <c r="H371" s="355"/>
      <c r="I371" s="168">
        <f t="shared" si="33"/>
        <v>117.49</v>
      </c>
      <c r="J371" s="338"/>
      <c r="K371" s="168"/>
      <c r="L371" s="68" t="s">
        <v>1810</v>
      </c>
    </row>
    <row r="372" spans="1:12" ht="12" x14ac:dyDescent="0.2">
      <c r="A372" s="20" t="s">
        <v>1606</v>
      </c>
      <c r="B372" s="68" t="s">
        <v>1624</v>
      </c>
      <c r="C372" s="15">
        <v>13.66</v>
      </c>
      <c r="D372" s="15"/>
      <c r="E372" s="168"/>
      <c r="F372" s="15">
        <f>(C372)</f>
        <v>13.66</v>
      </c>
      <c r="G372" s="355" t="s">
        <v>1912</v>
      </c>
      <c r="H372" s="355"/>
      <c r="I372" s="168">
        <f t="shared" si="33"/>
        <v>13.66</v>
      </c>
      <c r="J372" s="338"/>
      <c r="K372" s="168"/>
      <c r="L372" s="68" t="s">
        <v>1791</v>
      </c>
    </row>
    <row r="373" spans="1:12" ht="12" x14ac:dyDescent="0.2">
      <c r="A373" s="20" t="s">
        <v>1606</v>
      </c>
      <c r="B373" s="68" t="s">
        <v>1644</v>
      </c>
      <c r="C373" s="15">
        <v>3.52</v>
      </c>
      <c r="D373" s="15"/>
      <c r="F373" s="15">
        <v>3.52</v>
      </c>
      <c r="G373" s="355" t="s">
        <v>1912</v>
      </c>
      <c r="H373" s="355"/>
      <c r="I373" s="168">
        <f t="shared" si="33"/>
        <v>3.52</v>
      </c>
      <c r="J373" s="338"/>
      <c r="K373" s="168"/>
      <c r="L373" s="68" t="s">
        <v>1794</v>
      </c>
    </row>
    <row r="374" spans="1:12" ht="12" x14ac:dyDescent="0.2">
      <c r="A374" s="20" t="s">
        <v>1606</v>
      </c>
      <c r="B374" s="68" t="s">
        <v>1608</v>
      </c>
      <c r="C374" s="15">
        <v>20.260000000000002</v>
      </c>
      <c r="D374" s="168"/>
      <c r="E374" s="168"/>
      <c r="F374" s="15">
        <f>(C374)</f>
        <v>20.260000000000002</v>
      </c>
      <c r="G374" s="355" t="s">
        <v>1912</v>
      </c>
      <c r="H374" s="355"/>
      <c r="I374" s="168">
        <f t="shared" si="33"/>
        <v>20.260000000000002</v>
      </c>
      <c r="J374" s="338"/>
      <c r="K374" s="168"/>
      <c r="L374" s="68" t="s">
        <v>1810</v>
      </c>
    </row>
    <row r="375" spans="1:12" s="169" customFormat="1" ht="12" x14ac:dyDescent="0.2">
      <c r="A375" s="100" t="s">
        <v>140</v>
      </c>
      <c r="B375" s="98"/>
      <c r="C375" s="73">
        <f>SUM(C369:C374)</f>
        <v>169.5</v>
      </c>
      <c r="D375" s="73">
        <f>SUM(D369:D374)</f>
        <v>0</v>
      </c>
      <c r="E375" s="73">
        <f>SUM(E369:E374)</f>
        <v>0</v>
      </c>
      <c r="F375" s="73">
        <f>SUM(F369:F374)</f>
        <v>169.5</v>
      </c>
      <c r="G375" s="73"/>
      <c r="H375" s="73">
        <f t="shared" ref="H375:K375" si="34">SUM(H369:H374)</f>
        <v>0</v>
      </c>
      <c r="I375" s="73">
        <f t="shared" si="34"/>
        <v>169.5</v>
      </c>
      <c r="J375" s="73">
        <f t="shared" si="34"/>
        <v>0</v>
      </c>
      <c r="K375" s="73">
        <f t="shared" si="34"/>
        <v>0</v>
      </c>
      <c r="L375" s="164"/>
    </row>
    <row r="376" spans="1:12" ht="12" x14ac:dyDescent="0.2">
      <c r="A376" s="102" t="s">
        <v>1620</v>
      </c>
      <c r="B376" s="102" t="s">
        <v>1621</v>
      </c>
      <c r="C376" s="102" t="s">
        <v>1622</v>
      </c>
      <c r="D376" s="103" t="s">
        <v>655</v>
      </c>
      <c r="E376" s="103" t="s">
        <v>1615</v>
      </c>
      <c r="F376" s="103" t="s">
        <v>754</v>
      </c>
      <c r="G376" s="103" t="s">
        <v>1002</v>
      </c>
      <c r="H376" s="67" t="s">
        <v>1915</v>
      </c>
      <c r="I376" s="67" t="s">
        <v>406</v>
      </c>
      <c r="J376" s="67" t="s">
        <v>405</v>
      </c>
      <c r="K376" s="67" t="s">
        <v>657</v>
      </c>
      <c r="L376" s="8" t="s">
        <v>1822</v>
      </c>
    </row>
    <row r="377" spans="1:12" ht="12" x14ac:dyDescent="0.2">
      <c r="A377" s="20" t="s">
        <v>1006</v>
      </c>
      <c r="B377" s="68" t="s">
        <v>403</v>
      </c>
      <c r="C377" s="168">
        <v>76.739999999999995</v>
      </c>
      <c r="D377" s="104"/>
      <c r="E377" s="104"/>
      <c r="F377" s="168">
        <f>C377</f>
        <v>76.739999999999995</v>
      </c>
      <c r="G377" s="355" t="s">
        <v>1912</v>
      </c>
      <c r="H377" s="355"/>
      <c r="I377" s="168">
        <f>C377</f>
        <v>76.739999999999995</v>
      </c>
      <c r="J377" s="338"/>
      <c r="K377" s="168"/>
      <c r="L377" s="68" t="s">
        <v>1810</v>
      </c>
    </row>
    <row r="378" spans="1:12" ht="12" x14ac:dyDescent="0.2">
      <c r="A378" s="20" t="s">
        <v>1006</v>
      </c>
      <c r="B378" s="68" t="s">
        <v>412</v>
      </c>
      <c r="C378" s="168">
        <v>10.1</v>
      </c>
      <c r="D378" s="104"/>
      <c r="E378" s="104"/>
      <c r="F378" s="168">
        <f>C378</f>
        <v>10.1</v>
      </c>
      <c r="G378" s="355" t="s">
        <v>1912</v>
      </c>
      <c r="H378" s="355"/>
      <c r="I378" s="168">
        <f t="shared" ref="I378:I408" si="35">C378</f>
        <v>10.1</v>
      </c>
      <c r="J378" s="338"/>
      <c r="K378" s="168"/>
      <c r="L378" s="68" t="s">
        <v>1810</v>
      </c>
    </row>
    <row r="379" spans="1:12" ht="12" x14ac:dyDescent="0.2">
      <c r="A379" s="20" t="s">
        <v>1006</v>
      </c>
      <c r="B379" s="68" t="s">
        <v>1016</v>
      </c>
      <c r="C379" s="15">
        <v>197.76</v>
      </c>
      <c r="D379" s="168"/>
      <c r="E379" s="168"/>
      <c r="F379" s="15">
        <f>(C379)</f>
        <v>197.76</v>
      </c>
      <c r="G379" s="355" t="s">
        <v>1912</v>
      </c>
      <c r="H379" s="355"/>
      <c r="I379" s="168">
        <f t="shared" si="35"/>
        <v>197.76</v>
      </c>
      <c r="J379" s="338"/>
      <c r="K379" s="168"/>
      <c r="L379" s="68" t="s">
        <v>1810</v>
      </c>
    </row>
    <row r="380" spans="1:12" ht="12" x14ac:dyDescent="0.2">
      <c r="A380" s="20" t="s">
        <v>1006</v>
      </c>
      <c r="B380" s="68" t="s">
        <v>493</v>
      </c>
      <c r="C380" s="15">
        <v>3.54</v>
      </c>
      <c r="D380" s="15"/>
      <c r="E380" s="15">
        <f>C380</f>
        <v>3.54</v>
      </c>
      <c r="F380" s="168"/>
      <c r="G380" s="355" t="s">
        <v>1912</v>
      </c>
      <c r="H380" s="355"/>
      <c r="I380" s="168">
        <f t="shared" si="35"/>
        <v>3.54</v>
      </c>
      <c r="J380" s="338"/>
      <c r="K380" s="15"/>
      <c r="L380" s="68" t="s">
        <v>1794</v>
      </c>
    </row>
    <row r="381" spans="1:12" ht="12" x14ac:dyDescent="0.2">
      <c r="A381" s="20" t="s">
        <v>1006</v>
      </c>
      <c r="B381" s="68" t="s">
        <v>494</v>
      </c>
      <c r="C381" s="15">
        <v>3.35</v>
      </c>
      <c r="D381" s="15"/>
      <c r="E381" s="15">
        <f>C381</f>
        <v>3.35</v>
      </c>
      <c r="F381" s="168"/>
      <c r="G381" s="355" t="s">
        <v>1912</v>
      </c>
      <c r="H381" s="355"/>
      <c r="I381" s="168">
        <f t="shared" si="35"/>
        <v>3.35</v>
      </c>
      <c r="J381" s="338"/>
      <c r="K381" s="15"/>
      <c r="L381" s="68" t="s">
        <v>1794</v>
      </c>
    </row>
    <row r="382" spans="1:12" ht="12" x14ac:dyDescent="0.2">
      <c r="A382" s="20" t="s">
        <v>1006</v>
      </c>
      <c r="B382" s="68" t="s">
        <v>1040</v>
      </c>
      <c r="C382" s="15">
        <v>16.32</v>
      </c>
      <c r="D382" s="168"/>
      <c r="E382" s="168"/>
      <c r="F382" s="15">
        <f>(C382)</f>
        <v>16.32</v>
      </c>
      <c r="G382" s="355" t="s">
        <v>1912</v>
      </c>
      <c r="H382" s="355"/>
      <c r="I382" s="168">
        <f t="shared" si="35"/>
        <v>16.32</v>
      </c>
      <c r="J382" s="338"/>
      <c r="K382" s="168"/>
      <c r="L382" s="68" t="s">
        <v>1810</v>
      </c>
    </row>
    <row r="383" spans="1:12" ht="12" x14ac:dyDescent="0.2">
      <c r="A383" s="20" t="s">
        <v>1006</v>
      </c>
      <c r="B383" s="68" t="s">
        <v>1038</v>
      </c>
      <c r="C383" s="15">
        <v>12.21</v>
      </c>
      <c r="D383" s="15"/>
      <c r="E383" s="15">
        <f>(C383)</f>
        <v>12.21</v>
      </c>
      <c r="F383" s="168"/>
      <c r="G383" s="355" t="s">
        <v>1912</v>
      </c>
      <c r="H383" s="355"/>
      <c r="I383" s="168">
        <f t="shared" si="35"/>
        <v>12.21</v>
      </c>
      <c r="J383" s="338"/>
      <c r="K383" s="168"/>
      <c r="L383" s="68" t="s">
        <v>1810</v>
      </c>
    </row>
    <row r="384" spans="1:12" ht="12" x14ac:dyDescent="0.2">
      <c r="A384" s="20" t="s">
        <v>1006</v>
      </c>
      <c r="B384" s="68" t="s">
        <v>1039</v>
      </c>
      <c r="C384" s="15">
        <v>14.09</v>
      </c>
      <c r="D384" s="15"/>
      <c r="E384" s="15">
        <f>(C384)</f>
        <v>14.09</v>
      </c>
      <c r="F384" s="168"/>
      <c r="G384" s="355" t="s">
        <v>1912</v>
      </c>
      <c r="H384" s="355"/>
      <c r="I384" s="168">
        <f t="shared" si="35"/>
        <v>14.09</v>
      </c>
      <c r="J384" s="338"/>
      <c r="K384" s="168"/>
      <c r="L384" s="68" t="s">
        <v>1810</v>
      </c>
    </row>
    <row r="385" spans="1:12" ht="12" x14ac:dyDescent="0.2">
      <c r="A385" s="20" t="s">
        <v>1006</v>
      </c>
      <c r="B385" s="68" t="s">
        <v>447</v>
      </c>
      <c r="C385" s="15">
        <v>28.5</v>
      </c>
      <c r="D385" s="168"/>
      <c r="E385" s="168"/>
      <c r="F385" s="15">
        <f t="shared" ref="F385:F390" si="36">(C385)</f>
        <v>28.5</v>
      </c>
      <c r="G385" s="355" t="s">
        <v>1912</v>
      </c>
      <c r="H385" s="355"/>
      <c r="I385" s="168">
        <f t="shared" si="35"/>
        <v>28.5</v>
      </c>
      <c r="J385" s="338"/>
      <c r="K385" s="168"/>
      <c r="L385" s="68" t="s">
        <v>1810</v>
      </c>
    </row>
    <row r="386" spans="1:12" ht="12" x14ac:dyDescent="0.2">
      <c r="A386" s="20" t="s">
        <v>1006</v>
      </c>
      <c r="B386" s="68" t="s">
        <v>1041</v>
      </c>
      <c r="C386" s="15">
        <v>10.99</v>
      </c>
      <c r="D386" s="168"/>
      <c r="E386" s="168"/>
      <c r="F386" s="15">
        <f t="shared" si="36"/>
        <v>10.99</v>
      </c>
      <c r="G386" s="355" t="s">
        <v>1912</v>
      </c>
      <c r="H386" s="355"/>
      <c r="I386" s="168">
        <f t="shared" si="35"/>
        <v>10.99</v>
      </c>
      <c r="J386" s="338"/>
      <c r="K386" s="168"/>
      <c r="L386" s="68" t="s">
        <v>1810</v>
      </c>
    </row>
    <row r="387" spans="1:12" ht="12" x14ac:dyDescent="0.2">
      <c r="A387" s="20" t="s">
        <v>1006</v>
      </c>
      <c r="B387" s="68" t="s">
        <v>504</v>
      </c>
      <c r="C387" s="15">
        <v>5.22</v>
      </c>
      <c r="D387" s="168"/>
      <c r="E387" s="168"/>
      <c r="F387" s="15">
        <f t="shared" si="36"/>
        <v>5.22</v>
      </c>
      <c r="G387" s="355" t="s">
        <v>1912</v>
      </c>
      <c r="H387" s="355"/>
      <c r="I387" s="168">
        <f t="shared" si="35"/>
        <v>5.22</v>
      </c>
      <c r="J387" s="338"/>
      <c r="K387" s="168"/>
      <c r="L387" s="68" t="s">
        <v>1810</v>
      </c>
    </row>
    <row r="388" spans="1:12" ht="12" x14ac:dyDescent="0.2">
      <c r="A388" s="20" t="s">
        <v>1006</v>
      </c>
      <c r="B388" s="68" t="s">
        <v>1060</v>
      </c>
      <c r="C388" s="15">
        <v>10.56</v>
      </c>
      <c r="D388" s="168"/>
      <c r="E388" s="168"/>
      <c r="F388" s="15">
        <f t="shared" si="36"/>
        <v>10.56</v>
      </c>
      <c r="G388" s="355" t="s">
        <v>1912</v>
      </c>
      <c r="H388" s="355"/>
      <c r="I388" s="168">
        <f t="shared" si="35"/>
        <v>10.56</v>
      </c>
      <c r="J388" s="338"/>
      <c r="K388" s="168"/>
      <c r="L388" s="68" t="s">
        <v>1810</v>
      </c>
    </row>
    <row r="389" spans="1:12" ht="12" x14ac:dyDescent="0.2">
      <c r="A389" s="20" t="s">
        <v>1006</v>
      </c>
      <c r="B389" s="68" t="s">
        <v>1367</v>
      </c>
      <c r="C389" s="15">
        <v>16.5</v>
      </c>
      <c r="D389" s="168"/>
      <c r="E389" s="168"/>
      <c r="F389" s="15">
        <f t="shared" si="36"/>
        <v>16.5</v>
      </c>
      <c r="G389" s="355" t="s">
        <v>1912</v>
      </c>
      <c r="H389" s="355"/>
      <c r="I389" s="168">
        <f t="shared" si="35"/>
        <v>16.5</v>
      </c>
      <c r="J389" s="338"/>
      <c r="K389" s="168"/>
      <c r="L389" s="68" t="s">
        <v>1810</v>
      </c>
    </row>
    <row r="390" spans="1:12" ht="12" x14ac:dyDescent="0.2">
      <c r="A390" s="20" t="s">
        <v>1006</v>
      </c>
      <c r="B390" s="68" t="s">
        <v>1066</v>
      </c>
      <c r="C390" s="15">
        <v>12.26</v>
      </c>
      <c r="D390" s="168"/>
      <c r="E390" s="168"/>
      <c r="F390" s="15">
        <f t="shared" si="36"/>
        <v>12.26</v>
      </c>
      <c r="G390" s="355" t="s">
        <v>1912</v>
      </c>
      <c r="H390" s="355"/>
      <c r="I390" s="168">
        <f t="shared" si="35"/>
        <v>12.26</v>
      </c>
      <c r="J390" s="338"/>
      <c r="K390" s="168"/>
      <c r="L390" s="68" t="s">
        <v>1810</v>
      </c>
    </row>
    <row r="391" spans="1:12" ht="12" x14ac:dyDescent="0.2">
      <c r="A391" s="20" t="s">
        <v>1006</v>
      </c>
      <c r="B391" s="68" t="s">
        <v>495</v>
      </c>
      <c r="C391" s="15">
        <v>1.85</v>
      </c>
      <c r="D391" s="15"/>
      <c r="E391" s="15">
        <f>C391</f>
        <v>1.85</v>
      </c>
      <c r="F391" s="168"/>
      <c r="G391" s="355" t="s">
        <v>1912</v>
      </c>
      <c r="H391" s="355"/>
      <c r="I391" s="168">
        <f t="shared" si="35"/>
        <v>1.85</v>
      </c>
      <c r="J391" s="338"/>
      <c r="K391" s="168"/>
      <c r="L391" s="68" t="s">
        <v>1794</v>
      </c>
    </row>
    <row r="392" spans="1:12" ht="12" x14ac:dyDescent="0.2">
      <c r="A392" s="20" t="s">
        <v>1006</v>
      </c>
      <c r="B392" s="68" t="s">
        <v>1624</v>
      </c>
      <c r="C392" s="15">
        <v>1.81</v>
      </c>
      <c r="D392" s="168"/>
      <c r="E392" s="168"/>
      <c r="F392" s="15">
        <f>(C392)</f>
        <v>1.81</v>
      </c>
      <c r="G392" s="355" t="s">
        <v>1912</v>
      </c>
      <c r="H392" s="355"/>
      <c r="I392" s="168">
        <f t="shared" si="35"/>
        <v>1.81</v>
      </c>
      <c r="J392" s="338"/>
      <c r="K392" s="168"/>
      <c r="L392" s="68" t="s">
        <v>1791</v>
      </c>
    </row>
    <row r="393" spans="1:12" ht="12" x14ac:dyDescent="0.2">
      <c r="A393" s="20" t="s">
        <v>1006</v>
      </c>
      <c r="B393" s="68" t="s">
        <v>1022</v>
      </c>
      <c r="C393" s="15">
        <v>22.46</v>
      </c>
      <c r="D393" s="168"/>
      <c r="E393" s="168"/>
      <c r="F393" s="15">
        <f>(C393)</f>
        <v>22.46</v>
      </c>
      <c r="G393" s="355" t="s">
        <v>1912</v>
      </c>
      <c r="H393" s="355"/>
      <c r="I393" s="168">
        <f t="shared" si="35"/>
        <v>22.46</v>
      </c>
      <c r="J393" s="338"/>
      <c r="K393" s="168"/>
      <c r="L393" s="68" t="s">
        <v>1810</v>
      </c>
    </row>
    <row r="394" spans="1:12" ht="12" x14ac:dyDescent="0.2">
      <c r="A394" s="20" t="s">
        <v>1006</v>
      </c>
      <c r="B394" s="68" t="s">
        <v>505</v>
      </c>
      <c r="C394" s="15">
        <v>8.07</v>
      </c>
      <c r="D394" s="168"/>
      <c r="E394" s="168"/>
      <c r="F394" s="15">
        <f>(C394)</f>
        <v>8.07</v>
      </c>
      <c r="G394" s="355" t="s">
        <v>1912</v>
      </c>
      <c r="H394" s="355"/>
      <c r="I394" s="168">
        <f t="shared" si="35"/>
        <v>8.07</v>
      </c>
      <c r="J394" s="338"/>
      <c r="K394" s="168"/>
      <c r="L394" s="68" t="s">
        <v>1810</v>
      </c>
    </row>
    <row r="395" spans="1:12" ht="12" x14ac:dyDescent="0.2">
      <c r="A395" s="20" t="s">
        <v>1006</v>
      </c>
      <c r="B395" s="68" t="s">
        <v>506</v>
      </c>
      <c r="C395" s="15">
        <v>62.35</v>
      </c>
      <c r="D395" s="168"/>
      <c r="E395" s="15"/>
      <c r="F395" s="15">
        <f>(C395)</f>
        <v>62.35</v>
      </c>
      <c r="G395" s="355" t="s">
        <v>1912</v>
      </c>
      <c r="H395" s="355"/>
      <c r="I395" s="168">
        <f t="shared" si="35"/>
        <v>62.35</v>
      </c>
      <c r="J395" s="338"/>
      <c r="K395" s="168"/>
      <c r="L395" s="68" t="s">
        <v>1810</v>
      </c>
    </row>
    <row r="396" spans="1:12" ht="12" x14ac:dyDescent="0.2">
      <c r="A396" s="20" t="s">
        <v>1006</v>
      </c>
      <c r="B396" s="68" t="s">
        <v>336</v>
      </c>
      <c r="C396" s="15">
        <v>11.98</v>
      </c>
      <c r="D396" s="168"/>
      <c r="E396" s="15">
        <f>(C396)</f>
        <v>11.98</v>
      </c>
      <c r="F396" s="15"/>
      <c r="G396" s="355" t="s">
        <v>1912</v>
      </c>
      <c r="H396" s="355"/>
      <c r="I396" s="168">
        <f t="shared" si="35"/>
        <v>11.98</v>
      </c>
      <c r="J396" s="338"/>
      <c r="K396" s="168"/>
      <c r="L396" s="68" t="s">
        <v>1810</v>
      </c>
    </row>
    <row r="397" spans="1:12" ht="12" x14ac:dyDescent="0.2">
      <c r="A397" s="20" t="s">
        <v>1006</v>
      </c>
      <c r="B397" s="68" t="s">
        <v>496</v>
      </c>
      <c r="C397" s="15">
        <v>2.25</v>
      </c>
      <c r="D397" s="15"/>
      <c r="E397" s="15">
        <f>(C397)</f>
        <v>2.25</v>
      </c>
      <c r="F397" s="168"/>
      <c r="G397" s="355" t="s">
        <v>1912</v>
      </c>
      <c r="H397" s="355"/>
      <c r="I397" s="168">
        <f t="shared" si="35"/>
        <v>2.25</v>
      </c>
      <c r="J397" s="338"/>
      <c r="K397" s="15"/>
      <c r="L397" s="68" t="s">
        <v>1794</v>
      </c>
    </row>
    <row r="398" spans="1:12" ht="12" x14ac:dyDescent="0.2">
      <c r="A398" s="20" t="s">
        <v>1006</v>
      </c>
      <c r="B398" s="68" t="s">
        <v>818</v>
      </c>
      <c r="C398" s="15">
        <v>1.47</v>
      </c>
      <c r="D398" s="168"/>
      <c r="E398" s="168"/>
      <c r="F398" s="15">
        <f>(C398)</f>
        <v>1.47</v>
      </c>
      <c r="G398" s="355" t="s">
        <v>1912</v>
      </c>
      <c r="H398" s="355"/>
      <c r="I398" s="168">
        <f t="shared" si="35"/>
        <v>1.47</v>
      </c>
      <c r="J398" s="338"/>
      <c r="K398" s="168"/>
      <c r="L398" s="68" t="s">
        <v>1810</v>
      </c>
    </row>
    <row r="399" spans="1:12" ht="12" x14ac:dyDescent="0.2">
      <c r="A399" s="20" t="s">
        <v>1006</v>
      </c>
      <c r="B399" s="68" t="s">
        <v>448</v>
      </c>
      <c r="C399" s="15">
        <v>10.55</v>
      </c>
      <c r="D399" s="168"/>
      <c r="E399" s="168"/>
      <c r="F399" s="15">
        <f>(C399)</f>
        <v>10.55</v>
      </c>
      <c r="G399" s="355" t="s">
        <v>1912</v>
      </c>
      <c r="H399" s="355"/>
      <c r="I399" s="168">
        <f t="shared" si="35"/>
        <v>10.55</v>
      </c>
      <c r="J399" s="338"/>
      <c r="K399" s="168"/>
      <c r="L399" s="68" t="s">
        <v>1810</v>
      </c>
    </row>
    <row r="400" spans="1:12" ht="12" x14ac:dyDescent="0.2">
      <c r="A400" s="20" t="s">
        <v>1006</v>
      </c>
      <c r="B400" s="68" t="s">
        <v>184</v>
      </c>
      <c r="C400" s="15">
        <v>39.6</v>
      </c>
      <c r="E400" s="15">
        <f>C400</f>
        <v>39.6</v>
      </c>
      <c r="F400" s="15"/>
      <c r="G400" s="355" t="s">
        <v>1912</v>
      </c>
      <c r="H400" s="355"/>
      <c r="I400" s="168">
        <f t="shared" si="35"/>
        <v>39.6</v>
      </c>
      <c r="J400" s="338"/>
      <c r="K400" s="168"/>
      <c r="L400" s="68" t="s">
        <v>1810</v>
      </c>
    </row>
    <row r="401" spans="1:12" ht="12" x14ac:dyDescent="0.2">
      <c r="A401" s="20" t="s">
        <v>1006</v>
      </c>
      <c r="B401" s="68" t="s">
        <v>1186</v>
      </c>
      <c r="C401" s="15">
        <v>5.01</v>
      </c>
      <c r="D401" s="15"/>
      <c r="E401" s="15">
        <f>C401</f>
        <v>5.01</v>
      </c>
      <c r="F401" s="168"/>
      <c r="G401" s="355" t="s">
        <v>1912</v>
      </c>
      <c r="H401" s="355"/>
      <c r="I401" s="168">
        <f t="shared" si="35"/>
        <v>5.01</v>
      </c>
      <c r="J401" s="338"/>
      <c r="K401" s="15"/>
      <c r="L401" s="68" t="s">
        <v>1794</v>
      </c>
    </row>
    <row r="402" spans="1:12" ht="12" x14ac:dyDescent="0.2">
      <c r="A402" s="20" t="s">
        <v>1006</v>
      </c>
      <c r="B402" s="68" t="s">
        <v>1184</v>
      </c>
      <c r="C402" s="15">
        <v>5.2</v>
      </c>
      <c r="D402" s="15"/>
      <c r="E402" s="15">
        <f>C402</f>
        <v>5.2</v>
      </c>
      <c r="F402" s="168"/>
      <c r="G402" s="355" t="s">
        <v>1912</v>
      </c>
      <c r="H402" s="355"/>
      <c r="I402" s="168">
        <f t="shared" si="35"/>
        <v>5.2</v>
      </c>
      <c r="J402" s="338"/>
      <c r="K402" s="15"/>
      <c r="L402" s="68" t="s">
        <v>1794</v>
      </c>
    </row>
    <row r="403" spans="1:12" ht="12" x14ac:dyDescent="0.2">
      <c r="A403" s="20" t="s">
        <v>1006</v>
      </c>
      <c r="B403" s="68" t="s">
        <v>1403</v>
      </c>
      <c r="C403" s="15">
        <v>3.27</v>
      </c>
      <c r="D403" s="15"/>
      <c r="E403" s="15">
        <f>C403</f>
        <v>3.27</v>
      </c>
      <c r="F403" s="168"/>
      <c r="G403" s="355" t="s">
        <v>1912</v>
      </c>
      <c r="H403" s="355"/>
      <c r="I403" s="168">
        <f t="shared" si="35"/>
        <v>3.27</v>
      </c>
      <c r="J403" s="338"/>
      <c r="K403" s="15"/>
      <c r="L403" s="68" t="s">
        <v>1794</v>
      </c>
    </row>
    <row r="404" spans="1:12" ht="12" x14ac:dyDescent="0.2">
      <c r="A404" s="20" t="s">
        <v>1006</v>
      </c>
      <c r="B404" s="68" t="s">
        <v>1400</v>
      </c>
      <c r="C404" s="15">
        <v>3.57</v>
      </c>
      <c r="D404" s="15"/>
      <c r="E404" s="15">
        <f>(C404)</f>
        <v>3.57</v>
      </c>
      <c r="G404" s="355" t="s">
        <v>1912</v>
      </c>
      <c r="H404" s="355"/>
      <c r="I404" s="168">
        <f t="shared" si="35"/>
        <v>3.57</v>
      </c>
      <c r="J404" s="338"/>
      <c r="K404" s="168"/>
      <c r="L404" s="68" t="s">
        <v>1793</v>
      </c>
    </row>
    <row r="405" spans="1:12" ht="12" x14ac:dyDescent="0.2">
      <c r="A405" s="20" t="s">
        <v>1006</v>
      </c>
      <c r="B405" s="68" t="s">
        <v>1474</v>
      </c>
      <c r="C405" s="15">
        <v>13.63</v>
      </c>
      <c r="D405" s="147"/>
      <c r="E405" s="15">
        <v>13.63</v>
      </c>
      <c r="F405" s="147"/>
      <c r="G405" s="355" t="s">
        <v>1912</v>
      </c>
      <c r="H405" s="355"/>
      <c r="I405" s="168">
        <f t="shared" si="35"/>
        <v>13.63</v>
      </c>
      <c r="J405" s="338"/>
      <c r="K405" s="15"/>
      <c r="L405" s="68" t="s">
        <v>1810</v>
      </c>
    </row>
    <row r="406" spans="1:12" ht="12" x14ac:dyDescent="0.2">
      <c r="A406" s="20" t="s">
        <v>1006</v>
      </c>
      <c r="B406" s="68" t="s">
        <v>1665</v>
      </c>
      <c r="C406" s="15">
        <v>25.35</v>
      </c>
      <c r="D406" s="147"/>
      <c r="E406" s="15">
        <v>25.35</v>
      </c>
      <c r="F406" s="147"/>
      <c r="G406" s="355" t="s">
        <v>1912</v>
      </c>
      <c r="H406" s="355"/>
      <c r="I406" s="168">
        <f t="shared" si="35"/>
        <v>25.35</v>
      </c>
      <c r="J406" s="338"/>
      <c r="K406" s="15"/>
      <c r="L406" s="68" t="s">
        <v>1810</v>
      </c>
    </row>
    <row r="407" spans="1:12" ht="12" x14ac:dyDescent="0.2">
      <c r="A407" s="20" t="s">
        <v>1006</v>
      </c>
      <c r="B407" s="68" t="s">
        <v>135</v>
      </c>
      <c r="C407" s="15">
        <v>4.82</v>
      </c>
      <c r="D407" s="168"/>
      <c r="E407" s="168"/>
      <c r="F407" s="15">
        <f>(C407)</f>
        <v>4.82</v>
      </c>
      <c r="G407" s="355" t="s">
        <v>1912</v>
      </c>
      <c r="H407" s="355"/>
      <c r="I407" s="168">
        <f t="shared" si="35"/>
        <v>4.82</v>
      </c>
      <c r="J407" s="338"/>
      <c r="K407" s="168"/>
      <c r="L407" s="68" t="s">
        <v>1810</v>
      </c>
    </row>
    <row r="408" spans="1:12" ht="12" x14ac:dyDescent="0.2">
      <c r="A408" s="20" t="s">
        <v>1006</v>
      </c>
      <c r="B408" s="68" t="s">
        <v>283</v>
      </c>
      <c r="C408" s="15">
        <v>4.0999999999999996</v>
      </c>
      <c r="D408" s="168"/>
      <c r="E408" s="168"/>
      <c r="F408" s="15">
        <f>(C408)</f>
        <v>4.0999999999999996</v>
      </c>
      <c r="G408" s="355" t="s">
        <v>1912</v>
      </c>
      <c r="H408" s="355"/>
      <c r="I408" s="168">
        <f t="shared" si="35"/>
        <v>4.0999999999999996</v>
      </c>
      <c r="J408" s="338"/>
      <c r="K408" s="168"/>
      <c r="L408" s="68" t="s">
        <v>1810</v>
      </c>
    </row>
    <row r="409" spans="1:12" s="169" customFormat="1" ht="12" x14ac:dyDescent="0.2">
      <c r="A409" s="100" t="s">
        <v>140</v>
      </c>
      <c r="B409" s="98"/>
      <c r="C409" s="73">
        <f>SUM(C377:C408)</f>
        <v>645.48000000000013</v>
      </c>
      <c r="D409" s="73">
        <f>SUM(D377:D408)</f>
        <v>0</v>
      </c>
      <c r="E409" s="73">
        <f>SUM(E377:E408)</f>
        <v>144.9</v>
      </c>
      <c r="F409" s="73">
        <f>SUM(F377:F408)</f>
        <v>500.58000000000004</v>
      </c>
      <c r="G409" s="73"/>
      <c r="H409" s="73">
        <f t="shared" ref="H409:K409" si="37">SUM(H377:H408)</f>
        <v>0</v>
      </c>
      <c r="I409" s="73">
        <f t="shared" si="37"/>
        <v>645.48000000000013</v>
      </c>
      <c r="J409" s="73">
        <f t="shared" si="37"/>
        <v>0</v>
      </c>
      <c r="K409" s="73">
        <f t="shared" si="37"/>
        <v>0</v>
      </c>
      <c r="L409" s="164"/>
    </row>
    <row r="410" spans="1:12" ht="12" x14ac:dyDescent="0.2">
      <c r="A410" s="102" t="s">
        <v>1620</v>
      </c>
      <c r="B410" s="102" t="s">
        <v>1621</v>
      </c>
      <c r="C410" s="102" t="s">
        <v>1622</v>
      </c>
      <c r="D410" s="103" t="s">
        <v>655</v>
      </c>
      <c r="E410" s="103" t="s">
        <v>1615</v>
      </c>
      <c r="F410" s="103" t="s">
        <v>754</v>
      </c>
      <c r="G410" s="103" t="s">
        <v>1002</v>
      </c>
      <c r="H410" s="67" t="s">
        <v>1915</v>
      </c>
      <c r="I410" s="67" t="s">
        <v>406</v>
      </c>
      <c r="J410" s="67" t="s">
        <v>405</v>
      </c>
      <c r="K410" s="67" t="s">
        <v>657</v>
      </c>
      <c r="L410" s="8" t="s">
        <v>1822</v>
      </c>
    </row>
    <row r="411" spans="1:12" ht="12" x14ac:dyDescent="0.2">
      <c r="A411" s="20" t="s">
        <v>1007</v>
      </c>
      <c r="B411" s="68" t="s">
        <v>403</v>
      </c>
      <c r="C411" s="168">
        <v>124.87</v>
      </c>
      <c r="D411" s="104"/>
      <c r="E411" s="104"/>
      <c r="F411" s="168">
        <f>C411</f>
        <v>124.87</v>
      </c>
      <c r="G411" s="355" t="s">
        <v>1912</v>
      </c>
      <c r="H411" s="355"/>
      <c r="I411" s="168">
        <f>C411</f>
        <v>124.87</v>
      </c>
      <c r="J411" s="338"/>
      <c r="K411" s="168"/>
      <c r="L411" s="68" t="s">
        <v>1810</v>
      </c>
    </row>
    <row r="412" spans="1:12" ht="12" x14ac:dyDescent="0.2">
      <c r="A412" s="20" t="s">
        <v>1007</v>
      </c>
      <c r="B412" s="68" t="s">
        <v>412</v>
      </c>
      <c r="C412" s="168">
        <v>15.96</v>
      </c>
      <c r="D412" s="104"/>
      <c r="E412" s="104"/>
      <c r="F412" s="168">
        <f>C412</f>
        <v>15.96</v>
      </c>
      <c r="G412" s="355" t="s">
        <v>1912</v>
      </c>
      <c r="H412" s="355"/>
      <c r="I412" s="168">
        <f t="shared" ref="I412:I449" si="38">C412</f>
        <v>15.96</v>
      </c>
      <c r="J412" s="338"/>
      <c r="K412" s="168"/>
      <c r="L412" s="68" t="s">
        <v>1810</v>
      </c>
    </row>
    <row r="413" spans="1:12" ht="12" x14ac:dyDescent="0.2">
      <c r="A413" s="20" t="s">
        <v>1007</v>
      </c>
      <c r="B413" s="68" t="s">
        <v>507</v>
      </c>
      <c r="C413" s="15">
        <v>16.3</v>
      </c>
      <c r="D413" s="15"/>
      <c r="E413" s="15">
        <f t="shared" ref="E413:E432" si="39">(C413)</f>
        <v>16.3</v>
      </c>
      <c r="F413" s="15"/>
      <c r="G413" s="355" t="s">
        <v>1912</v>
      </c>
      <c r="H413" s="355"/>
      <c r="I413" s="168">
        <f t="shared" si="38"/>
        <v>16.3</v>
      </c>
      <c r="J413" s="338"/>
      <c r="K413" s="168"/>
      <c r="L413" s="68" t="s">
        <v>1810</v>
      </c>
    </row>
    <row r="414" spans="1:12" ht="12" x14ac:dyDescent="0.2">
      <c r="A414" s="20" t="s">
        <v>1007</v>
      </c>
      <c r="B414" s="68" t="s">
        <v>508</v>
      </c>
      <c r="C414" s="15">
        <v>16.559999999999999</v>
      </c>
      <c r="D414" s="15"/>
      <c r="E414" s="15">
        <f t="shared" si="39"/>
        <v>16.559999999999999</v>
      </c>
      <c r="F414" s="15"/>
      <c r="G414" s="355" t="s">
        <v>1912</v>
      </c>
      <c r="H414" s="355"/>
      <c r="I414" s="168">
        <f t="shared" si="38"/>
        <v>16.559999999999999</v>
      </c>
      <c r="J414" s="338"/>
      <c r="K414" s="168"/>
      <c r="L414" s="68" t="s">
        <v>1810</v>
      </c>
    </row>
    <row r="415" spans="1:12" ht="12" x14ac:dyDescent="0.2">
      <c r="A415" s="20" t="s">
        <v>1007</v>
      </c>
      <c r="B415" s="68" t="s">
        <v>509</v>
      </c>
      <c r="C415" s="15">
        <v>20.3</v>
      </c>
      <c r="D415" s="15"/>
      <c r="E415" s="15">
        <f t="shared" si="39"/>
        <v>20.3</v>
      </c>
      <c r="F415" s="15"/>
      <c r="G415" s="355" t="s">
        <v>1912</v>
      </c>
      <c r="H415" s="355"/>
      <c r="I415" s="168">
        <f t="shared" si="38"/>
        <v>20.3</v>
      </c>
      <c r="J415" s="338"/>
      <c r="K415" s="168"/>
      <c r="L415" s="68" t="s">
        <v>1810</v>
      </c>
    </row>
    <row r="416" spans="1:12" ht="12" x14ac:dyDescent="0.2">
      <c r="A416" s="20" t="s">
        <v>1007</v>
      </c>
      <c r="B416" s="68" t="s">
        <v>510</v>
      </c>
      <c r="C416" s="15">
        <v>20.7</v>
      </c>
      <c r="D416" s="15"/>
      <c r="E416" s="15">
        <f t="shared" si="39"/>
        <v>20.7</v>
      </c>
      <c r="F416" s="15"/>
      <c r="G416" s="355" t="s">
        <v>1912</v>
      </c>
      <c r="H416" s="355"/>
      <c r="I416" s="168">
        <f t="shared" si="38"/>
        <v>20.7</v>
      </c>
      <c r="J416" s="338"/>
      <c r="K416" s="168"/>
      <c r="L416" s="68" t="s">
        <v>1810</v>
      </c>
    </row>
    <row r="417" spans="1:13" ht="12" x14ac:dyDescent="0.2">
      <c r="A417" s="20" t="s">
        <v>1007</v>
      </c>
      <c r="B417" s="68" t="s">
        <v>521</v>
      </c>
      <c r="C417" s="15">
        <v>13.31</v>
      </c>
      <c r="D417" s="15"/>
      <c r="E417" s="15">
        <f t="shared" si="39"/>
        <v>13.31</v>
      </c>
      <c r="F417" s="15"/>
      <c r="G417" s="355" t="s">
        <v>1912</v>
      </c>
      <c r="H417" s="355"/>
      <c r="I417" s="168">
        <f t="shared" si="38"/>
        <v>13.31</v>
      </c>
      <c r="J417" s="338"/>
      <c r="K417" s="168"/>
      <c r="L417" s="68" t="s">
        <v>1810</v>
      </c>
    </row>
    <row r="418" spans="1:13" ht="12" x14ac:dyDescent="0.2">
      <c r="A418" s="20" t="s">
        <v>1007</v>
      </c>
      <c r="B418" s="68" t="s">
        <v>511</v>
      </c>
      <c r="C418" s="15">
        <v>20.3</v>
      </c>
      <c r="D418" s="15"/>
      <c r="E418" s="15">
        <f t="shared" si="39"/>
        <v>20.3</v>
      </c>
      <c r="F418" s="15"/>
      <c r="G418" s="355" t="s">
        <v>1912</v>
      </c>
      <c r="H418" s="355"/>
      <c r="I418" s="168">
        <f t="shared" si="38"/>
        <v>20.3</v>
      </c>
      <c r="J418" s="338"/>
      <c r="K418" s="168"/>
      <c r="L418" s="68" t="s">
        <v>1810</v>
      </c>
    </row>
    <row r="419" spans="1:13" ht="12" x14ac:dyDescent="0.2">
      <c r="A419" s="20" t="s">
        <v>1007</v>
      </c>
      <c r="B419" s="68" t="s">
        <v>512</v>
      </c>
      <c r="C419" s="15">
        <v>13.35</v>
      </c>
      <c r="D419" s="15"/>
      <c r="E419" s="15">
        <f t="shared" si="39"/>
        <v>13.35</v>
      </c>
      <c r="F419" s="15"/>
      <c r="G419" s="355" t="s">
        <v>1912</v>
      </c>
      <c r="H419" s="355"/>
      <c r="I419" s="168">
        <f t="shared" si="38"/>
        <v>13.35</v>
      </c>
      <c r="J419" s="338"/>
      <c r="K419" s="168"/>
      <c r="L419" s="68" t="s">
        <v>1810</v>
      </c>
    </row>
    <row r="420" spans="1:13" ht="12" x14ac:dyDescent="0.2">
      <c r="A420" s="20" t="s">
        <v>1007</v>
      </c>
      <c r="B420" s="68" t="s">
        <v>513</v>
      </c>
      <c r="C420" s="15">
        <v>20.7</v>
      </c>
      <c r="D420" s="15"/>
      <c r="E420" s="15">
        <f t="shared" si="39"/>
        <v>20.7</v>
      </c>
      <c r="F420" s="15"/>
      <c r="G420" s="355" t="s">
        <v>1912</v>
      </c>
      <c r="H420" s="355"/>
      <c r="I420" s="168">
        <f t="shared" si="38"/>
        <v>20.7</v>
      </c>
      <c r="J420" s="338"/>
      <c r="K420" s="168"/>
      <c r="L420" s="68" t="s">
        <v>1810</v>
      </c>
      <c r="M420" s="3"/>
    </row>
    <row r="421" spans="1:13" s="3" customFormat="1" ht="12" x14ac:dyDescent="0.2">
      <c r="A421" s="20" t="s">
        <v>1007</v>
      </c>
      <c r="B421" s="68" t="s">
        <v>1856</v>
      </c>
      <c r="C421" s="15">
        <v>13.43</v>
      </c>
      <c r="D421" s="15"/>
      <c r="E421" s="15">
        <f t="shared" si="39"/>
        <v>13.43</v>
      </c>
      <c r="F421" s="15"/>
      <c r="G421" s="355" t="s">
        <v>1912</v>
      </c>
      <c r="H421" s="355"/>
      <c r="I421" s="323">
        <f t="shared" si="38"/>
        <v>13.43</v>
      </c>
      <c r="J421" s="338"/>
      <c r="K421" s="323"/>
      <c r="L421" s="68"/>
    </row>
    <row r="422" spans="1:13" ht="12" x14ac:dyDescent="0.2">
      <c r="A422" s="20" t="s">
        <v>1007</v>
      </c>
      <c r="B422" s="68" t="s">
        <v>515</v>
      </c>
      <c r="C422" s="15">
        <v>20.7</v>
      </c>
      <c r="D422" s="15"/>
      <c r="E422" s="15">
        <f t="shared" si="39"/>
        <v>20.7</v>
      </c>
      <c r="F422" s="15"/>
      <c r="G422" s="355" t="s">
        <v>1912</v>
      </c>
      <c r="H422" s="355"/>
      <c r="I422" s="168">
        <f t="shared" si="38"/>
        <v>20.7</v>
      </c>
      <c r="J422" s="338"/>
      <c r="K422" s="168"/>
      <c r="L422" s="68" t="s">
        <v>1810</v>
      </c>
      <c r="M422" s="3"/>
    </row>
    <row r="423" spans="1:13" ht="12" x14ac:dyDescent="0.2">
      <c r="A423" s="20" t="s">
        <v>1007</v>
      </c>
      <c r="B423" s="68" t="s">
        <v>514</v>
      </c>
      <c r="C423" s="15">
        <v>20.7</v>
      </c>
      <c r="D423" s="15"/>
      <c r="E423" s="15">
        <f t="shared" si="39"/>
        <v>20.7</v>
      </c>
      <c r="F423" s="15"/>
      <c r="G423" s="355" t="s">
        <v>1912</v>
      </c>
      <c r="H423" s="355"/>
      <c r="I423" s="168">
        <f t="shared" si="38"/>
        <v>20.7</v>
      </c>
      <c r="J423" s="338"/>
      <c r="K423" s="168"/>
      <c r="L423" s="68" t="s">
        <v>1810</v>
      </c>
    </row>
    <row r="424" spans="1:13" ht="12" x14ac:dyDescent="0.2">
      <c r="A424" s="20" t="s">
        <v>1007</v>
      </c>
      <c r="B424" s="68" t="s">
        <v>520</v>
      </c>
      <c r="C424" s="15">
        <v>27.56</v>
      </c>
      <c r="D424" s="15"/>
      <c r="E424" s="15">
        <f t="shared" si="39"/>
        <v>27.56</v>
      </c>
      <c r="F424" s="15"/>
      <c r="G424" s="355" t="s">
        <v>1912</v>
      </c>
      <c r="H424" s="355"/>
      <c r="I424" s="168">
        <f t="shared" si="38"/>
        <v>27.56</v>
      </c>
      <c r="J424" s="338"/>
      <c r="K424" s="168"/>
      <c r="L424" s="68" t="s">
        <v>1810</v>
      </c>
    </row>
    <row r="425" spans="1:13" ht="12" x14ac:dyDescent="0.2">
      <c r="A425" s="20" t="s">
        <v>1007</v>
      </c>
      <c r="B425" s="68" t="s">
        <v>516</v>
      </c>
      <c r="C425" s="15">
        <v>13.31</v>
      </c>
      <c r="D425" s="15"/>
      <c r="E425" s="15">
        <f t="shared" si="39"/>
        <v>13.31</v>
      </c>
      <c r="F425" s="15"/>
      <c r="G425" s="355" t="s">
        <v>1912</v>
      </c>
      <c r="H425" s="355"/>
      <c r="I425" s="168">
        <f t="shared" si="38"/>
        <v>13.31</v>
      </c>
      <c r="J425" s="338"/>
      <c r="K425" s="168"/>
      <c r="L425" s="68" t="s">
        <v>1810</v>
      </c>
    </row>
    <row r="426" spans="1:13" ht="12" x14ac:dyDescent="0.2">
      <c r="A426" s="20" t="s">
        <v>1007</v>
      </c>
      <c r="B426" s="68" t="s">
        <v>517</v>
      </c>
      <c r="C426" s="15">
        <v>20.260000000000002</v>
      </c>
      <c r="D426" s="15"/>
      <c r="E426" s="15">
        <f t="shared" si="39"/>
        <v>20.260000000000002</v>
      </c>
      <c r="F426" s="15"/>
      <c r="G426" s="355" t="s">
        <v>1912</v>
      </c>
      <c r="H426" s="355"/>
      <c r="I426" s="168">
        <f t="shared" si="38"/>
        <v>20.260000000000002</v>
      </c>
      <c r="J426" s="338"/>
      <c r="K426" s="168"/>
      <c r="L426" s="68" t="s">
        <v>1810</v>
      </c>
    </row>
    <row r="427" spans="1:13" ht="12" x14ac:dyDescent="0.2">
      <c r="A427" s="20" t="s">
        <v>1007</v>
      </c>
      <c r="B427" s="68" t="s">
        <v>518</v>
      </c>
      <c r="C427" s="15">
        <v>20.260000000000002</v>
      </c>
      <c r="D427" s="15"/>
      <c r="E427" s="15">
        <f t="shared" si="39"/>
        <v>20.260000000000002</v>
      </c>
      <c r="F427" s="15"/>
      <c r="G427" s="355" t="s">
        <v>1912</v>
      </c>
      <c r="H427" s="355"/>
      <c r="I427" s="168">
        <f t="shared" si="38"/>
        <v>20.260000000000002</v>
      </c>
      <c r="J427" s="338"/>
      <c r="K427" s="168"/>
      <c r="L427" s="68" t="s">
        <v>1810</v>
      </c>
    </row>
    <row r="428" spans="1:13" ht="12" x14ac:dyDescent="0.2">
      <c r="A428" s="20" t="s">
        <v>1007</v>
      </c>
      <c r="B428" s="68" t="s">
        <v>519</v>
      </c>
      <c r="C428" s="15">
        <v>17.47</v>
      </c>
      <c r="D428" s="15"/>
      <c r="E428" s="15">
        <f t="shared" si="39"/>
        <v>17.47</v>
      </c>
      <c r="F428" s="15"/>
      <c r="G428" s="355" t="s">
        <v>1912</v>
      </c>
      <c r="H428" s="355"/>
      <c r="I428" s="168">
        <f t="shared" si="38"/>
        <v>17.47</v>
      </c>
      <c r="J428" s="338"/>
      <c r="K428" s="168"/>
      <c r="L428" s="68" t="s">
        <v>1810</v>
      </c>
    </row>
    <row r="429" spans="1:13" ht="12" x14ac:dyDescent="0.2">
      <c r="A429" s="20" t="s">
        <v>1007</v>
      </c>
      <c r="B429" s="68" t="s">
        <v>522</v>
      </c>
      <c r="C429" s="15">
        <v>6.3</v>
      </c>
      <c r="D429" s="15"/>
      <c r="E429" s="15">
        <f t="shared" si="39"/>
        <v>6.3</v>
      </c>
      <c r="F429" s="15"/>
      <c r="G429" s="355" t="s">
        <v>1912</v>
      </c>
      <c r="H429" s="355"/>
      <c r="I429" s="168">
        <f t="shared" si="38"/>
        <v>6.3</v>
      </c>
      <c r="J429" s="338"/>
      <c r="K429" s="168"/>
      <c r="L429" s="68" t="s">
        <v>1794</v>
      </c>
    </row>
    <row r="430" spans="1:13" ht="12" x14ac:dyDescent="0.2">
      <c r="A430" s="20" t="s">
        <v>1007</v>
      </c>
      <c r="B430" s="68" t="s">
        <v>523</v>
      </c>
      <c r="C430" s="15">
        <v>47.26</v>
      </c>
      <c r="D430" s="15"/>
      <c r="E430" s="15">
        <f t="shared" si="39"/>
        <v>47.26</v>
      </c>
      <c r="F430" s="15"/>
      <c r="G430" s="355" t="s">
        <v>1912</v>
      </c>
      <c r="H430" s="355"/>
      <c r="I430" s="168">
        <f t="shared" si="38"/>
        <v>47.26</v>
      </c>
      <c r="J430" s="338"/>
      <c r="K430" s="168"/>
      <c r="L430" s="68" t="s">
        <v>1810</v>
      </c>
    </row>
    <row r="431" spans="1:13" ht="12" x14ac:dyDescent="0.2">
      <c r="A431" s="20" t="s">
        <v>1007</v>
      </c>
      <c r="B431" s="68" t="s">
        <v>1688</v>
      </c>
      <c r="C431" s="15">
        <v>4.32</v>
      </c>
      <c r="D431" s="15"/>
      <c r="E431" s="15">
        <f t="shared" si="39"/>
        <v>4.32</v>
      </c>
      <c r="F431" s="15"/>
      <c r="G431" s="355" t="s">
        <v>1912</v>
      </c>
      <c r="H431" s="355"/>
      <c r="I431" s="168">
        <f t="shared" si="38"/>
        <v>4.32</v>
      </c>
      <c r="J431" s="338"/>
      <c r="K431" s="168"/>
      <c r="L431" s="68" t="s">
        <v>1810</v>
      </c>
    </row>
    <row r="432" spans="1:13" ht="12" x14ac:dyDescent="0.2">
      <c r="A432" s="20" t="s">
        <v>1007</v>
      </c>
      <c r="B432" s="68" t="s">
        <v>1687</v>
      </c>
      <c r="C432" s="15">
        <v>6.38</v>
      </c>
      <c r="D432" s="15"/>
      <c r="E432" s="15">
        <f t="shared" si="39"/>
        <v>6.38</v>
      </c>
      <c r="F432" s="15"/>
      <c r="G432" s="355" t="s">
        <v>1912</v>
      </c>
      <c r="H432" s="355"/>
      <c r="I432" s="168">
        <f t="shared" si="38"/>
        <v>6.38</v>
      </c>
      <c r="J432" s="338"/>
      <c r="K432" s="15"/>
      <c r="L432" s="68" t="s">
        <v>1794</v>
      </c>
    </row>
    <row r="433" spans="1:12" ht="12" x14ac:dyDescent="0.2">
      <c r="A433" s="20" t="s">
        <v>1007</v>
      </c>
      <c r="B433" s="68" t="s">
        <v>525</v>
      </c>
      <c r="C433" s="15">
        <v>13.37</v>
      </c>
      <c r="D433" s="15"/>
      <c r="E433" s="15">
        <f>C433</f>
        <v>13.37</v>
      </c>
      <c r="F433" s="15"/>
      <c r="G433" s="355" t="s">
        <v>1912</v>
      </c>
      <c r="H433" s="355"/>
      <c r="I433" s="168">
        <f t="shared" si="38"/>
        <v>13.37</v>
      </c>
      <c r="J433" s="338"/>
      <c r="K433" s="168"/>
      <c r="L433" s="68" t="s">
        <v>1810</v>
      </c>
    </row>
    <row r="434" spans="1:12" ht="12" x14ac:dyDescent="0.2">
      <c r="A434" s="20" t="s">
        <v>1007</v>
      </c>
      <c r="B434" s="68" t="s">
        <v>526</v>
      </c>
      <c r="C434" s="15">
        <v>4.8</v>
      </c>
      <c r="D434" s="15"/>
      <c r="E434" s="15">
        <f>C434</f>
        <v>4.8</v>
      </c>
      <c r="F434" s="15"/>
      <c r="G434" s="355" t="s">
        <v>1912</v>
      </c>
      <c r="H434" s="355"/>
      <c r="I434" s="168">
        <f t="shared" si="38"/>
        <v>4.8</v>
      </c>
      <c r="J434" s="338"/>
      <c r="K434" s="168"/>
      <c r="L434" s="68" t="s">
        <v>1794</v>
      </c>
    </row>
    <row r="435" spans="1:12" ht="12" x14ac:dyDescent="0.2">
      <c r="A435" s="20" t="s">
        <v>1007</v>
      </c>
      <c r="B435" s="68" t="s">
        <v>1629</v>
      </c>
      <c r="C435" s="15">
        <v>7.07</v>
      </c>
      <c r="E435" s="15"/>
      <c r="F435" s="15">
        <f>C435</f>
        <v>7.07</v>
      </c>
      <c r="G435" s="355" t="s">
        <v>1912</v>
      </c>
      <c r="H435" s="355"/>
      <c r="I435" s="168">
        <f t="shared" si="38"/>
        <v>7.07</v>
      </c>
      <c r="J435" s="338"/>
      <c r="K435" s="168"/>
      <c r="L435" s="68" t="s">
        <v>1794</v>
      </c>
    </row>
    <row r="436" spans="1:12" ht="12" x14ac:dyDescent="0.2">
      <c r="A436" s="20" t="s">
        <v>1007</v>
      </c>
      <c r="B436" s="68" t="s">
        <v>1624</v>
      </c>
      <c r="C436" s="15">
        <v>15.84</v>
      </c>
      <c r="D436" s="15"/>
      <c r="E436" s="15"/>
      <c r="F436" s="15">
        <f>C436</f>
        <v>15.84</v>
      </c>
      <c r="G436" s="355" t="s">
        <v>1912</v>
      </c>
      <c r="H436" s="355"/>
      <c r="I436" s="168">
        <f t="shared" si="38"/>
        <v>15.84</v>
      </c>
      <c r="J436" s="338"/>
      <c r="K436" s="168"/>
      <c r="L436" s="68" t="s">
        <v>1791</v>
      </c>
    </row>
    <row r="437" spans="1:12" ht="12" x14ac:dyDescent="0.2">
      <c r="A437" s="20" t="s">
        <v>1007</v>
      </c>
      <c r="B437" s="68" t="s">
        <v>451</v>
      </c>
      <c r="C437" s="15">
        <v>11.84</v>
      </c>
      <c r="D437" s="15"/>
      <c r="E437" s="15"/>
      <c r="F437" s="15">
        <f>C437</f>
        <v>11.84</v>
      </c>
      <c r="G437" s="355" t="s">
        <v>1912</v>
      </c>
      <c r="H437" s="355"/>
      <c r="I437" s="168">
        <f t="shared" si="38"/>
        <v>11.84</v>
      </c>
      <c r="J437" s="338"/>
      <c r="K437" s="168"/>
      <c r="L437" s="68" t="s">
        <v>1810</v>
      </c>
    </row>
    <row r="438" spans="1:12" ht="12" x14ac:dyDescent="0.2">
      <c r="A438" s="20" t="s">
        <v>1007</v>
      </c>
      <c r="B438" s="68" t="s">
        <v>527</v>
      </c>
      <c r="C438" s="15">
        <v>11.04</v>
      </c>
      <c r="D438" s="15"/>
      <c r="E438" s="15">
        <f t="shared" ref="E438:E446" si="40">C438</f>
        <v>11.04</v>
      </c>
      <c r="F438" s="15"/>
      <c r="G438" s="355" t="s">
        <v>1912</v>
      </c>
      <c r="H438" s="355"/>
      <c r="I438" s="168">
        <f t="shared" si="38"/>
        <v>11.04</v>
      </c>
      <c r="J438" s="338"/>
      <c r="K438" s="168"/>
      <c r="L438" s="68" t="s">
        <v>1810</v>
      </c>
    </row>
    <row r="439" spans="1:12" ht="12" x14ac:dyDescent="0.2">
      <c r="A439" s="20" t="s">
        <v>1007</v>
      </c>
      <c r="B439" s="68" t="s">
        <v>528</v>
      </c>
      <c r="C439" s="15">
        <v>3.25</v>
      </c>
      <c r="D439" s="15"/>
      <c r="E439" s="15">
        <f t="shared" si="40"/>
        <v>3.25</v>
      </c>
      <c r="F439" s="15"/>
      <c r="G439" s="355" t="s">
        <v>1912</v>
      </c>
      <c r="H439" s="355"/>
      <c r="I439" s="168">
        <f t="shared" si="38"/>
        <v>3.25</v>
      </c>
      <c r="J439" s="338"/>
      <c r="K439" s="15"/>
      <c r="L439" s="68" t="s">
        <v>1794</v>
      </c>
    </row>
    <row r="440" spans="1:12" ht="12" x14ac:dyDescent="0.2">
      <c r="A440" s="20" t="s">
        <v>1007</v>
      </c>
      <c r="B440" s="68" t="s">
        <v>529</v>
      </c>
      <c r="C440" s="15">
        <v>2.96</v>
      </c>
      <c r="D440" s="15"/>
      <c r="E440" s="15">
        <f t="shared" si="40"/>
        <v>2.96</v>
      </c>
      <c r="F440" s="15"/>
      <c r="G440" s="355" t="s">
        <v>1912</v>
      </c>
      <c r="H440" s="355"/>
      <c r="I440" s="168">
        <f t="shared" si="38"/>
        <v>2.96</v>
      </c>
      <c r="J440" s="338"/>
      <c r="K440" s="15"/>
      <c r="L440" s="68" t="s">
        <v>1794</v>
      </c>
    </row>
    <row r="441" spans="1:12" ht="12" x14ac:dyDescent="0.2">
      <c r="A441" s="20" t="s">
        <v>1007</v>
      </c>
      <c r="B441" s="68" t="s">
        <v>530</v>
      </c>
      <c r="C441" s="15">
        <v>4.1500000000000004</v>
      </c>
      <c r="D441" s="15"/>
      <c r="E441" s="15">
        <f t="shared" si="40"/>
        <v>4.1500000000000004</v>
      </c>
      <c r="F441" s="15"/>
      <c r="G441" s="355" t="s">
        <v>1912</v>
      </c>
      <c r="H441" s="355"/>
      <c r="I441" s="168">
        <f t="shared" si="38"/>
        <v>4.1500000000000004</v>
      </c>
      <c r="J441" s="338"/>
      <c r="K441" s="15"/>
      <c r="L441" s="68" t="s">
        <v>1794</v>
      </c>
    </row>
    <row r="442" spans="1:12" ht="12" x14ac:dyDescent="0.2">
      <c r="A442" s="20" t="s">
        <v>1007</v>
      </c>
      <c r="B442" s="68" t="s">
        <v>531</v>
      </c>
      <c r="C442" s="15">
        <v>3.52</v>
      </c>
      <c r="D442" s="15"/>
      <c r="E442" s="15">
        <f t="shared" si="40"/>
        <v>3.52</v>
      </c>
      <c r="F442" s="15"/>
      <c r="G442" s="355" t="s">
        <v>1912</v>
      </c>
      <c r="H442" s="355"/>
      <c r="I442" s="168">
        <f t="shared" si="38"/>
        <v>3.52</v>
      </c>
      <c r="J442" s="338"/>
      <c r="K442" s="15"/>
      <c r="L442" s="68" t="s">
        <v>1794</v>
      </c>
    </row>
    <row r="443" spans="1:12" ht="12" x14ac:dyDescent="0.2">
      <c r="A443" s="20" t="s">
        <v>1007</v>
      </c>
      <c r="B443" s="68" t="s">
        <v>532</v>
      </c>
      <c r="C443" s="15">
        <v>18.91</v>
      </c>
      <c r="D443" s="15"/>
      <c r="E443" s="15">
        <f t="shared" si="40"/>
        <v>18.91</v>
      </c>
      <c r="F443" s="15"/>
      <c r="G443" s="355" t="s">
        <v>1912</v>
      </c>
      <c r="H443" s="355"/>
      <c r="I443" s="168">
        <f t="shared" si="38"/>
        <v>18.91</v>
      </c>
      <c r="J443" s="338"/>
      <c r="K443" s="168"/>
      <c r="L443" s="68" t="s">
        <v>1810</v>
      </c>
    </row>
    <row r="444" spans="1:12" ht="12" x14ac:dyDescent="0.2">
      <c r="A444" s="20" t="s">
        <v>1007</v>
      </c>
      <c r="B444" s="68" t="s">
        <v>533</v>
      </c>
      <c r="C444" s="15">
        <v>15.38</v>
      </c>
      <c r="D444" s="15"/>
      <c r="E444" s="15">
        <f t="shared" si="40"/>
        <v>15.38</v>
      </c>
      <c r="F444" s="15"/>
      <c r="G444" s="355" t="s">
        <v>1912</v>
      </c>
      <c r="H444" s="355"/>
      <c r="I444" s="168">
        <f t="shared" si="38"/>
        <v>15.38</v>
      </c>
      <c r="J444" s="338"/>
      <c r="K444" s="168"/>
      <c r="L444" s="68" t="s">
        <v>1810</v>
      </c>
    </row>
    <row r="445" spans="1:12" ht="12" x14ac:dyDescent="0.2">
      <c r="A445" s="20" t="s">
        <v>1007</v>
      </c>
      <c r="B445" s="68" t="s">
        <v>534</v>
      </c>
      <c r="C445" s="15">
        <v>31.19</v>
      </c>
      <c r="D445" s="15"/>
      <c r="E445" s="15">
        <f t="shared" si="40"/>
        <v>31.19</v>
      </c>
      <c r="F445" s="15"/>
      <c r="G445" s="355" t="s">
        <v>1912</v>
      </c>
      <c r="H445" s="355"/>
      <c r="I445" s="168">
        <f t="shared" si="38"/>
        <v>31.19</v>
      </c>
      <c r="J445" s="338"/>
      <c r="K445" s="168"/>
      <c r="L445" s="68" t="s">
        <v>1810</v>
      </c>
    </row>
    <row r="446" spans="1:12" ht="12" x14ac:dyDescent="0.2">
      <c r="A446" s="20" t="s">
        <v>1007</v>
      </c>
      <c r="B446" s="68" t="s">
        <v>144</v>
      </c>
      <c r="C446" s="15">
        <v>18.510000000000002</v>
      </c>
      <c r="D446" s="15"/>
      <c r="E446" s="15">
        <f t="shared" si="40"/>
        <v>18.510000000000002</v>
      </c>
      <c r="F446" s="15"/>
      <c r="G446" s="355" t="s">
        <v>1912</v>
      </c>
      <c r="H446" s="355"/>
      <c r="I446" s="168">
        <f t="shared" si="38"/>
        <v>18.510000000000002</v>
      </c>
      <c r="J446" s="338"/>
      <c r="K446" s="168"/>
      <c r="L446" s="68" t="s">
        <v>1810</v>
      </c>
    </row>
    <row r="447" spans="1:12" ht="12" x14ac:dyDescent="0.2">
      <c r="A447" s="20" t="s">
        <v>1007</v>
      </c>
      <c r="B447" s="68" t="s">
        <v>535</v>
      </c>
      <c r="C447" s="15">
        <v>6.75</v>
      </c>
      <c r="D447" s="15"/>
      <c r="E447" s="15"/>
      <c r="F447" s="15">
        <f>C447</f>
        <v>6.75</v>
      </c>
      <c r="G447" s="355" t="s">
        <v>1912</v>
      </c>
      <c r="H447" s="355"/>
      <c r="I447" s="168">
        <f t="shared" si="38"/>
        <v>6.75</v>
      </c>
      <c r="J447" s="338"/>
      <c r="K447" s="168"/>
      <c r="L447" s="68" t="s">
        <v>1810</v>
      </c>
    </row>
    <row r="448" spans="1:12" ht="12" x14ac:dyDescent="0.2">
      <c r="A448" s="20" t="s">
        <v>1007</v>
      </c>
      <c r="B448" s="68" t="s">
        <v>536</v>
      </c>
      <c r="C448" s="15">
        <v>6.87</v>
      </c>
      <c r="D448" s="15"/>
      <c r="E448" s="15"/>
      <c r="F448" s="15">
        <f>C448</f>
        <v>6.87</v>
      </c>
      <c r="G448" s="355" t="s">
        <v>1912</v>
      </c>
      <c r="H448" s="355"/>
      <c r="I448" s="168">
        <f t="shared" si="38"/>
        <v>6.87</v>
      </c>
      <c r="J448" s="338"/>
      <c r="K448" s="168"/>
      <c r="L448" s="68" t="s">
        <v>1810</v>
      </c>
    </row>
    <row r="449" spans="1:12" ht="12" x14ac:dyDescent="0.2">
      <c r="A449" s="20" t="s">
        <v>1007</v>
      </c>
      <c r="B449" s="68" t="s">
        <v>1665</v>
      </c>
      <c r="C449" s="15">
        <v>23.56</v>
      </c>
      <c r="D449" s="15"/>
      <c r="E449" s="15"/>
      <c r="F449" s="15">
        <f>C449</f>
        <v>23.56</v>
      </c>
      <c r="G449" s="355" t="s">
        <v>1912</v>
      </c>
      <c r="H449" s="355"/>
      <c r="I449" s="168">
        <f t="shared" si="38"/>
        <v>23.56</v>
      </c>
      <c r="J449" s="338"/>
      <c r="K449" s="168"/>
      <c r="L449" s="68" t="s">
        <v>1810</v>
      </c>
    </row>
    <row r="450" spans="1:12" s="169" customFormat="1" ht="12" x14ac:dyDescent="0.2">
      <c r="A450" s="100" t="s">
        <v>140</v>
      </c>
      <c r="B450" s="98"/>
      <c r="C450" s="73">
        <f>SUM(C411:C449)</f>
        <v>699.31</v>
      </c>
      <c r="D450" s="73">
        <f>SUM(D411:D449)</f>
        <v>0</v>
      </c>
      <c r="E450" s="73">
        <f>SUM(E411:E449)</f>
        <v>486.5499999999999</v>
      </c>
      <c r="F450" s="73">
        <f>SUM(F411:F449)</f>
        <v>212.76000000000002</v>
      </c>
      <c r="G450" s="73"/>
      <c r="H450" s="73">
        <f>SUM(H411:H449)</f>
        <v>0</v>
      </c>
      <c r="I450" s="73">
        <f>SUM(I411:I449)</f>
        <v>699.31</v>
      </c>
      <c r="J450" s="73">
        <f>SUM(J411:J449)</f>
        <v>0</v>
      </c>
      <c r="K450" s="73">
        <f>SUM(K411:K449)</f>
        <v>0</v>
      </c>
      <c r="L450" s="164"/>
    </row>
    <row r="451" spans="1:12" ht="12" x14ac:dyDescent="0.2">
      <c r="A451" s="102" t="s">
        <v>1620</v>
      </c>
      <c r="B451" s="102" t="s">
        <v>1621</v>
      </c>
      <c r="C451" s="102" t="s">
        <v>1622</v>
      </c>
      <c r="D451" s="103" t="s">
        <v>655</v>
      </c>
      <c r="E451" s="103" t="s">
        <v>1615</v>
      </c>
      <c r="F451" s="103" t="s">
        <v>754</v>
      </c>
      <c r="G451" s="103" t="s">
        <v>1002</v>
      </c>
      <c r="H451" s="67" t="s">
        <v>1915</v>
      </c>
      <c r="I451" s="67" t="s">
        <v>406</v>
      </c>
      <c r="J451" s="67" t="s">
        <v>405</v>
      </c>
      <c r="K451" s="67" t="s">
        <v>657</v>
      </c>
      <c r="L451" s="8" t="s">
        <v>1822</v>
      </c>
    </row>
    <row r="452" spans="1:12" ht="12" x14ac:dyDescent="0.2">
      <c r="A452" s="20" t="s">
        <v>1008</v>
      </c>
      <c r="B452" s="68" t="s">
        <v>403</v>
      </c>
      <c r="C452" s="168">
        <v>273.83</v>
      </c>
      <c r="D452" s="104"/>
      <c r="E452" s="104"/>
      <c r="F452" s="168">
        <f>C452</f>
        <v>273.83</v>
      </c>
      <c r="G452" s="355" t="s">
        <v>1912</v>
      </c>
      <c r="H452" s="355"/>
      <c r="I452" s="168">
        <f>C452</f>
        <v>273.83</v>
      </c>
      <c r="J452" s="338"/>
      <c r="K452" s="168"/>
      <c r="L452" s="68" t="s">
        <v>1810</v>
      </c>
    </row>
    <row r="453" spans="1:12" ht="12" x14ac:dyDescent="0.2">
      <c r="A453" s="20" t="s">
        <v>1008</v>
      </c>
      <c r="B453" s="68" t="s">
        <v>412</v>
      </c>
      <c r="C453" s="168">
        <v>22.47</v>
      </c>
      <c r="D453" s="104"/>
      <c r="E453" s="104"/>
      <c r="F453" s="168">
        <f>C453</f>
        <v>22.47</v>
      </c>
      <c r="G453" s="355" t="s">
        <v>1912</v>
      </c>
      <c r="H453" s="355"/>
      <c r="I453" s="168">
        <f t="shared" ref="I453:I501" si="41">C453</f>
        <v>22.47</v>
      </c>
      <c r="J453" s="338"/>
      <c r="K453" s="168"/>
      <c r="L453" s="68" t="s">
        <v>1810</v>
      </c>
    </row>
    <row r="454" spans="1:12" ht="12" x14ac:dyDescent="0.2">
      <c r="A454" s="20" t="s">
        <v>1008</v>
      </c>
      <c r="B454" s="68" t="s">
        <v>547</v>
      </c>
      <c r="C454" s="15">
        <v>19.2</v>
      </c>
      <c r="D454" s="15"/>
      <c r="E454" s="15">
        <f t="shared" ref="E454:E490" si="42">(C454)</f>
        <v>19.2</v>
      </c>
      <c r="F454" s="168"/>
      <c r="G454" s="355" t="s">
        <v>1912</v>
      </c>
      <c r="H454" s="355"/>
      <c r="I454" s="168">
        <f t="shared" si="41"/>
        <v>19.2</v>
      </c>
      <c r="J454" s="338"/>
      <c r="K454" s="168"/>
      <c r="L454" s="68" t="s">
        <v>1810</v>
      </c>
    </row>
    <row r="455" spans="1:12" ht="12" x14ac:dyDescent="0.2">
      <c r="A455" s="20" t="s">
        <v>1008</v>
      </c>
      <c r="B455" s="68" t="s">
        <v>548</v>
      </c>
      <c r="C455" s="15">
        <v>14.77</v>
      </c>
      <c r="D455" s="15"/>
      <c r="E455" s="15">
        <f t="shared" si="42"/>
        <v>14.77</v>
      </c>
      <c r="F455" s="168"/>
      <c r="G455" s="355" t="s">
        <v>1912</v>
      </c>
      <c r="H455" s="355"/>
      <c r="I455" s="168">
        <f t="shared" si="41"/>
        <v>14.77</v>
      </c>
      <c r="J455" s="338"/>
      <c r="K455" s="168"/>
      <c r="L455" s="68" t="s">
        <v>1810</v>
      </c>
    </row>
    <row r="456" spans="1:12" ht="12" x14ac:dyDescent="0.2">
      <c r="A456" s="20" t="s">
        <v>1008</v>
      </c>
      <c r="B456" s="68" t="s">
        <v>549</v>
      </c>
      <c r="C456" s="15">
        <v>11.73</v>
      </c>
      <c r="D456" s="15"/>
      <c r="E456" s="15">
        <f t="shared" si="42"/>
        <v>11.73</v>
      </c>
      <c r="F456" s="168"/>
      <c r="G456" s="355" t="s">
        <v>1912</v>
      </c>
      <c r="H456" s="355"/>
      <c r="I456" s="168">
        <f t="shared" si="41"/>
        <v>11.73</v>
      </c>
      <c r="J456" s="338"/>
      <c r="K456" s="168"/>
      <c r="L456" s="68" t="s">
        <v>1810</v>
      </c>
    </row>
    <row r="457" spans="1:12" ht="12" x14ac:dyDescent="0.2">
      <c r="A457" s="20" t="s">
        <v>1008</v>
      </c>
      <c r="B457" s="68" t="s">
        <v>550</v>
      </c>
      <c r="C457" s="15">
        <v>16.559999999999999</v>
      </c>
      <c r="D457" s="15"/>
      <c r="E457" s="15">
        <f t="shared" si="42"/>
        <v>16.559999999999999</v>
      </c>
      <c r="F457" s="168"/>
      <c r="G457" s="355" t="s">
        <v>1912</v>
      </c>
      <c r="H457" s="355"/>
      <c r="I457" s="168">
        <f t="shared" si="41"/>
        <v>16.559999999999999</v>
      </c>
      <c r="J457" s="338"/>
      <c r="K457" s="168"/>
      <c r="L457" s="68" t="s">
        <v>1810</v>
      </c>
    </row>
    <row r="458" spans="1:12" ht="12" x14ac:dyDescent="0.2">
      <c r="A458" s="20" t="s">
        <v>1008</v>
      </c>
      <c r="B458" s="68" t="s">
        <v>551</v>
      </c>
      <c r="C458" s="15">
        <v>26.83</v>
      </c>
      <c r="D458" s="15"/>
      <c r="E458" s="15">
        <f t="shared" si="42"/>
        <v>26.83</v>
      </c>
      <c r="F458" s="168"/>
      <c r="G458" s="355" t="s">
        <v>1912</v>
      </c>
      <c r="H458" s="355"/>
      <c r="I458" s="168">
        <f t="shared" si="41"/>
        <v>26.83</v>
      </c>
      <c r="J458" s="338"/>
      <c r="K458" s="168"/>
      <c r="L458" s="68" t="s">
        <v>1810</v>
      </c>
    </row>
    <row r="459" spans="1:12" ht="12" x14ac:dyDescent="0.2">
      <c r="A459" s="20" t="s">
        <v>1008</v>
      </c>
      <c r="B459" s="68" t="s">
        <v>552</v>
      </c>
      <c r="C459" s="15">
        <v>20.63</v>
      </c>
      <c r="D459" s="15"/>
      <c r="E459" s="15">
        <f t="shared" si="42"/>
        <v>20.63</v>
      </c>
      <c r="F459" s="168"/>
      <c r="G459" s="355" t="s">
        <v>1912</v>
      </c>
      <c r="H459" s="355"/>
      <c r="I459" s="168">
        <f t="shared" si="41"/>
        <v>20.63</v>
      </c>
      <c r="J459" s="338"/>
      <c r="K459" s="168"/>
      <c r="L459" s="68" t="s">
        <v>1810</v>
      </c>
    </row>
    <row r="460" spans="1:12" ht="12" x14ac:dyDescent="0.2">
      <c r="A460" s="20" t="s">
        <v>1008</v>
      </c>
      <c r="B460" s="68" t="s">
        <v>553</v>
      </c>
      <c r="C460" s="15">
        <v>19.940000000000001</v>
      </c>
      <c r="D460" s="15"/>
      <c r="E460" s="15">
        <f t="shared" si="42"/>
        <v>19.940000000000001</v>
      </c>
      <c r="F460" s="168"/>
      <c r="G460" s="355" t="s">
        <v>1912</v>
      </c>
      <c r="H460" s="355"/>
      <c r="I460" s="168">
        <f t="shared" si="41"/>
        <v>19.940000000000001</v>
      </c>
      <c r="J460" s="338"/>
      <c r="K460" s="168"/>
      <c r="L460" s="68" t="s">
        <v>1810</v>
      </c>
    </row>
    <row r="461" spans="1:12" ht="12" x14ac:dyDescent="0.2">
      <c r="A461" s="20" t="s">
        <v>1008</v>
      </c>
      <c r="B461" s="68" t="s">
        <v>554</v>
      </c>
      <c r="C461" s="15">
        <v>16.32</v>
      </c>
      <c r="D461" s="15"/>
      <c r="E461" s="15">
        <f t="shared" si="42"/>
        <v>16.32</v>
      </c>
      <c r="F461" s="168"/>
      <c r="G461" s="355" t="s">
        <v>1912</v>
      </c>
      <c r="H461" s="355"/>
      <c r="I461" s="168">
        <f t="shared" si="41"/>
        <v>16.32</v>
      </c>
      <c r="J461" s="338"/>
      <c r="K461" s="168"/>
      <c r="L461" s="68" t="s">
        <v>1810</v>
      </c>
    </row>
    <row r="462" spans="1:12" ht="12" x14ac:dyDescent="0.2">
      <c r="A462" s="20" t="s">
        <v>1008</v>
      </c>
      <c r="B462" s="68" t="s">
        <v>555</v>
      </c>
      <c r="C462" s="15">
        <v>16.68</v>
      </c>
      <c r="D462" s="15"/>
      <c r="E462" s="15">
        <f t="shared" si="42"/>
        <v>16.68</v>
      </c>
      <c r="F462" s="168"/>
      <c r="G462" s="355" t="s">
        <v>1912</v>
      </c>
      <c r="H462" s="355"/>
      <c r="I462" s="168">
        <f t="shared" si="41"/>
        <v>16.68</v>
      </c>
      <c r="J462" s="338"/>
      <c r="K462" s="168"/>
      <c r="L462" s="68" t="s">
        <v>1810</v>
      </c>
    </row>
    <row r="463" spans="1:12" ht="12" x14ac:dyDescent="0.2">
      <c r="A463" s="20" t="s">
        <v>1008</v>
      </c>
      <c r="B463" s="68" t="s">
        <v>557</v>
      </c>
      <c r="C463" s="15">
        <v>16.559999999999999</v>
      </c>
      <c r="D463" s="15"/>
      <c r="E463" s="15">
        <f t="shared" si="42"/>
        <v>16.559999999999999</v>
      </c>
      <c r="F463" s="168"/>
      <c r="G463" s="355" t="s">
        <v>1912</v>
      </c>
      <c r="H463" s="355"/>
      <c r="I463" s="168">
        <f t="shared" si="41"/>
        <v>16.559999999999999</v>
      </c>
      <c r="J463" s="338"/>
      <c r="K463" s="168"/>
      <c r="L463" s="68" t="s">
        <v>1810</v>
      </c>
    </row>
    <row r="464" spans="1:12" ht="12" x14ac:dyDescent="0.2">
      <c r="A464" s="20" t="s">
        <v>1008</v>
      </c>
      <c r="B464" s="68" t="s">
        <v>558</v>
      </c>
      <c r="C464" s="15">
        <v>19.010000000000002</v>
      </c>
      <c r="D464" s="15"/>
      <c r="E464" s="15">
        <f t="shared" si="42"/>
        <v>19.010000000000002</v>
      </c>
      <c r="F464" s="168"/>
      <c r="G464" s="355" t="s">
        <v>1912</v>
      </c>
      <c r="H464" s="355"/>
      <c r="I464" s="168">
        <f t="shared" si="41"/>
        <v>19.010000000000002</v>
      </c>
      <c r="J464" s="338"/>
      <c r="K464" s="168"/>
      <c r="L464" s="68" t="s">
        <v>1810</v>
      </c>
    </row>
    <row r="465" spans="1:12" ht="12" x14ac:dyDescent="0.2">
      <c r="A465" s="20" t="s">
        <v>1008</v>
      </c>
      <c r="B465" s="68" t="s">
        <v>559</v>
      </c>
      <c r="C465" s="15">
        <v>22.84</v>
      </c>
      <c r="D465" s="15"/>
      <c r="E465" s="15">
        <f t="shared" si="42"/>
        <v>22.84</v>
      </c>
      <c r="F465" s="168"/>
      <c r="G465" s="355" t="s">
        <v>1912</v>
      </c>
      <c r="H465" s="355"/>
      <c r="I465" s="168">
        <f t="shared" si="41"/>
        <v>22.84</v>
      </c>
      <c r="J465" s="338"/>
      <c r="K465" s="168"/>
      <c r="L465" s="68" t="s">
        <v>1810</v>
      </c>
    </row>
    <row r="466" spans="1:12" ht="12" x14ac:dyDescent="0.2">
      <c r="A466" s="20" t="s">
        <v>1008</v>
      </c>
      <c r="B466" s="68" t="s">
        <v>560</v>
      </c>
      <c r="C466" s="15">
        <v>20.34</v>
      </c>
      <c r="D466" s="15"/>
      <c r="E466" s="15">
        <f t="shared" si="42"/>
        <v>20.34</v>
      </c>
      <c r="F466" s="168"/>
      <c r="G466" s="355" t="s">
        <v>1912</v>
      </c>
      <c r="H466" s="355"/>
      <c r="I466" s="168">
        <f t="shared" si="41"/>
        <v>20.34</v>
      </c>
      <c r="J466" s="338"/>
      <c r="K466" s="168"/>
      <c r="L466" s="68" t="s">
        <v>1810</v>
      </c>
    </row>
    <row r="467" spans="1:12" ht="12" x14ac:dyDescent="0.2">
      <c r="A467" s="20" t="s">
        <v>1008</v>
      </c>
      <c r="B467" s="68" t="s">
        <v>561</v>
      </c>
      <c r="C467" s="15">
        <v>20.25</v>
      </c>
      <c r="D467" s="15"/>
      <c r="E467" s="15">
        <f t="shared" si="42"/>
        <v>20.25</v>
      </c>
      <c r="F467" s="168"/>
      <c r="G467" s="355" t="s">
        <v>1912</v>
      </c>
      <c r="H467" s="355"/>
      <c r="I467" s="168">
        <f t="shared" si="41"/>
        <v>20.25</v>
      </c>
      <c r="J467" s="338"/>
      <c r="K467" s="168"/>
      <c r="L467" s="68" t="s">
        <v>1810</v>
      </c>
    </row>
    <row r="468" spans="1:12" ht="12" x14ac:dyDescent="0.2">
      <c r="A468" s="20" t="s">
        <v>1008</v>
      </c>
      <c r="B468" s="68" t="s">
        <v>562</v>
      </c>
      <c r="C468" s="15">
        <v>20.25</v>
      </c>
      <c r="D468" s="15"/>
      <c r="E468" s="15">
        <f t="shared" si="42"/>
        <v>20.25</v>
      </c>
      <c r="F468" s="168"/>
      <c r="G468" s="355" t="s">
        <v>1912</v>
      </c>
      <c r="H468" s="355"/>
      <c r="I468" s="168">
        <f t="shared" si="41"/>
        <v>20.25</v>
      </c>
      <c r="J468" s="338"/>
      <c r="K468" s="168"/>
      <c r="L468" s="68" t="s">
        <v>1810</v>
      </c>
    </row>
    <row r="469" spans="1:12" ht="12" x14ac:dyDescent="0.2">
      <c r="A469" s="20" t="s">
        <v>1008</v>
      </c>
      <c r="B469" s="68" t="s">
        <v>563</v>
      </c>
      <c r="C469" s="15">
        <v>20.399999999999999</v>
      </c>
      <c r="D469" s="15"/>
      <c r="E469" s="15">
        <f t="shared" si="42"/>
        <v>20.399999999999999</v>
      </c>
      <c r="F469" s="168"/>
      <c r="G469" s="355" t="s">
        <v>1912</v>
      </c>
      <c r="H469" s="355"/>
      <c r="I469" s="168">
        <f t="shared" si="41"/>
        <v>20.399999999999999</v>
      </c>
      <c r="J469" s="338"/>
      <c r="K469" s="168"/>
      <c r="L469" s="68" t="s">
        <v>1810</v>
      </c>
    </row>
    <row r="470" spans="1:12" ht="12" x14ac:dyDescent="0.2">
      <c r="A470" s="20" t="s">
        <v>1008</v>
      </c>
      <c r="B470" s="68" t="s">
        <v>564</v>
      </c>
      <c r="C470" s="15">
        <v>20.25</v>
      </c>
      <c r="D470" s="15"/>
      <c r="E470" s="15">
        <f t="shared" si="42"/>
        <v>20.25</v>
      </c>
      <c r="F470" s="168"/>
      <c r="G470" s="355" t="s">
        <v>1912</v>
      </c>
      <c r="H470" s="355"/>
      <c r="I470" s="168">
        <f t="shared" si="41"/>
        <v>20.25</v>
      </c>
      <c r="J470" s="338"/>
      <c r="K470" s="168"/>
      <c r="L470" s="68" t="s">
        <v>1810</v>
      </c>
    </row>
    <row r="471" spans="1:12" ht="12" x14ac:dyDescent="0.2">
      <c r="A471" s="20" t="s">
        <v>1008</v>
      </c>
      <c r="B471" s="68" t="s">
        <v>565</v>
      </c>
      <c r="C471" s="15">
        <v>20.399999999999999</v>
      </c>
      <c r="D471" s="15"/>
      <c r="E471" s="15">
        <f t="shared" si="42"/>
        <v>20.399999999999999</v>
      </c>
      <c r="F471" s="168"/>
      <c r="G471" s="355" t="s">
        <v>1912</v>
      </c>
      <c r="H471" s="355"/>
      <c r="I471" s="168">
        <f t="shared" si="41"/>
        <v>20.399999999999999</v>
      </c>
      <c r="J471" s="338"/>
      <c r="K471" s="168"/>
      <c r="L471" s="68" t="s">
        <v>1810</v>
      </c>
    </row>
    <row r="472" spans="1:12" ht="12" x14ac:dyDescent="0.2">
      <c r="A472" s="20" t="s">
        <v>1008</v>
      </c>
      <c r="B472" s="68" t="s">
        <v>566</v>
      </c>
      <c r="C472" s="15">
        <v>20.100000000000001</v>
      </c>
      <c r="D472" s="15"/>
      <c r="E472" s="15">
        <f t="shared" si="42"/>
        <v>20.100000000000001</v>
      </c>
      <c r="F472" s="168"/>
      <c r="G472" s="355" t="s">
        <v>1912</v>
      </c>
      <c r="H472" s="355"/>
      <c r="I472" s="168">
        <f t="shared" si="41"/>
        <v>20.100000000000001</v>
      </c>
      <c r="J472" s="338"/>
      <c r="K472" s="168"/>
      <c r="L472" s="68" t="s">
        <v>1810</v>
      </c>
    </row>
    <row r="473" spans="1:12" ht="12" x14ac:dyDescent="0.2">
      <c r="A473" s="20" t="s">
        <v>1008</v>
      </c>
      <c r="B473" s="68" t="s">
        <v>567</v>
      </c>
      <c r="C473" s="15">
        <v>20.25</v>
      </c>
      <c r="D473" s="15"/>
      <c r="E473" s="15">
        <f t="shared" si="42"/>
        <v>20.25</v>
      </c>
      <c r="F473" s="168"/>
      <c r="G473" s="355" t="s">
        <v>1912</v>
      </c>
      <c r="H473" s="355"/>
      <c r="I473" s="168">
        <f t="shared" si="41"/>
        <v>20.25</v>
      </c>
      <c r="J473" s="338"/>
      <c r="K473" s="168"/>
      <c r="L473" s="68" t="s">
        <v>1810</v>
      </c>
    </row>
    <row r="474" spans="1:12" ht="12" x14ac:dyDescent="0.2">
      <c r="A474" s="20" t="s">
        <v>1008</v>
      </c>
      <c r="B474" s="68" t="s">
        <v>568</v>
      </c>
      <c r="C474" s="15">
        <v>20.55</v>
      </c>
      <c r="D474" s="15"/>
      <c r="E474" s="15">
        <f t="shared" si="42"/>
        <v>20.55</v>
      </c>
      <c r="F474" s="168"/>
      <c r="G474" s="355" t="s">
        <v>1912</v>
      </c>
      <c r="H474" s="355"/>
      <c r="I474" s="168">
        <f t="shared" si="41"/>
        <v>20.55</v>
      </c>
      <c r="J474" s="338"/>
      <c r="K474" s="168"/>
      <c r="L474" s="68" t="s">
        <v>1810</v>
      </c>
    </row>
    <row r="475" spans="1:12" ht="12" x14ac:dyDescent="0.2">
      <c r="A475" s="20" t="s">
        <v>1008</v>
      </c>
      <c r="B475" s="68" t="s">
        <v>569</v>
      </c>
      <c r="C475" s="15">
        <v>20.36</v>
      </c>
      <c r="D475" s="15"/>
      <c r="E475" s="15">
        <f t="shared" si="42"/>
        <v>20.36</v>
      </c>
      <c r="F475" s="168"/>
      <c r="G475" s="355" t="s">
        <v>1912</v>
      </c>
      <c r="H475" s="355"/>
      <c r="I475" s="168">
        <f t="shared" si="41"/>
        <v>20.36</v>
      </c>
      <c r="J475" s="338"/>
      <c r="K475" s="168"/>
      <c r="L475" s="68" t="s">
        <v>1810</v>
      </c>
    </row>
    <row r="476" spans="1:12" ht="12" x14ac:dyDescent="0.2">
      <c r="A476" s="20" t="s">
        <v>1008</v>
      </c>
      <c r="B476" s="68" t="s">
        <v>570</v>
      </c>
      <c r="C476" s="15">
        <v>22.13</v>
      </c>
      <c r="D476" s="15"/>
      <c r="E476" s="15">
        <f t="shared" si="42"/>
        <v>22.13</v>
      </c>
      <c r="F476" s="168"/>
      <c r="G476" s="355" t="s">
        <v>1912</v>
      </c>
      <c r="H476" s="355"/>
      <c r="I476" s="168">
        <f t="shared" si="41"/>
        <v>22.13</v>
      </c>
      <c r="J476" s="338"/>
      <c r="K476" s="168"/>
      <c r="L476" s="68" t="s">
        <v>1810</v>
      </c>
    </row>
    <row r="477" spans="1:12" ht="12" x14ac:dyDescent="0.2">
      <c r="A477" s="20" t="s">
        <v>1008</v>
      </c>
      <c r="B477" s="68" t="s">
        <v>571</v>
      </c>
      <c r="C477" s="15">
        <v>18.88</v>
      </c>
      <c r="D477" s="15"/>
      <c r="E477" s="15">
        <f t="shared" si="42"/>
        <v>18.88</v>
      </c>
      <c r="F477" s="168"/>
      <c r="G477" s="355" t="s">
        <v>1912</v>
      </c>
      <c r="H477" s="355"/>
      <c r="I477" s="168">
        <f t="shared" si="41"/>
        <v>18.88</v>
      </c>
      <c r="J477" s="338"/>
      <c r="K477" s="168"/>
      <c r="L477" s="68" t="s">
        <v>1810</v>
      </c>
    </row>
    <row r="478" spans="1:12" ht="12" x14ac:dyDescent="0.2">
      <c r="A478" s="20" t="s">
        <v>1008</v>
      </c>
      <c r="B478" s="68" t="s">
        <v>572</v>
      </c>
      <c r="C478" s="15">
        <v>23.5</v>
      </c>
      <c r="D478" s="15"/>
      <c r="E478" s="15">
        <f t="shared" si="42"/>
        <v>23.5</v>
      </c>
      <c r="F478" s="168"/>
      <c r="G478" s="355" t="s">
        <v>1912</v>
      </c>
      <c r="H478" s="355"/>
      <c r="I478" s="168">
        <f t="shared" si="41"/>
        <v>23.5</v>
      </c>
      <c r="J478" s="338"/>
      <c r="K478" s="168"/>
      <c r="L478" s="68" t="s">
        <v>1810</v>
      </c>
    </row>
    <row r="479" spans="1:12" ht="12" x14ac:dyDescent="0.2">
      <c r="A479" s="20" t="s">
        <v>1008</v>
      </c>
      <c r="B479" s="68" t="s">
        <v>493</v>
      </c>
      <c r="C479" s="15">
        <v>3.25</v>
      </c>
      <c r="D479" s="15"/>
      <c r="E479" s="168">
        <f t="shared" si="42"/>
        <v>3.25</v>
      </c>
      <c r="F479" s="168"/>
      <c r="G479" s="355" t="s">
        <v>1912</v>
      </c>
      <c r="H479" s="355"/>
      <c r="I479" s="168">
        <f t="shared" si="41"/>
        <v>3.25</v>
      </c>
      <c r="J479" s="338"/>
      <c r="K479" s="168"/>
      <c r="L479" s="68" t="s">
        <v>1794</v>
      </c>
    </row>
    <row r="480" spans="1:12" ht="12" x14ac:dyDescent="0.2">
      <c r="A480" s="20" t="s">
        <v>1008</v>
      </c>
      <c r="B480" s="68" t="s">
        <v>494</v>
      </c>
      <c r="C480" s="15">
        <v>2.96</v>
      </c>
      <c r="D480" s="15"/>
      <c r="E480" s="168">
        <f t="shared" si="42"/>
        <v>2.96</v>
      </c>
      <c r="F480" s="168"/>
      <c r="G480" s="355" t="s">
        <v>1912</v>
      </c>
      <c r="H480" s="355"/>
      <c r="I480" s="168">
        <f t="shared" si="41"/>
        <v>2.96</v>
      </c>
      <c r="J480" s="338"/>
      <c r="K480" s="168"/>
      <c r="L480" s="68" t="s">
        <v>1794</v>
      </c>
    </row>
    <row r="481" spans="1:12" ht="12" x14ac:dyDescent="0.2">
      <c r="A481" s="20" t="s">
        <v>1008</v>
      </c>
      <c r="B481" s="68" t="s">
        <v>495</v>
      </c>
      <c r="C481" s="15">
        <v>2.98</v>
      </c>
      <c r="D481" s="15"/>
      <c r="E481" s="168">
        <f t="shared" si="42"/>
        <v>2.98</v>
      </c>
      <c r="F481" s="168"/>
      <c r="G481" s="355" t="s">
        <v>1912</v>
      </c>
      <c r="H481" s="355"/>
      <c r="I481" s="168">
        <f t="shared" si="41"/>
        <v>2.98</v>
      </c>
      <c r="J481" s="338"/>
      <c r="K481" s="168"/>
      <c r="L481" s="68" t="s">
        <v>1794</v>
      </c>
    </row>
    <row r="482" spans="1:12" ht="12" x14ac:dyDescent="0.2">
      <c r="A482" s="20" t="s">
        <v>1008</v>
      </c>
      <c r="B482" s="68" t="s">
        <v>496</v>
      </c>
      <c r="C482" s="15">
        <v>2.91</v>
      </c>
      <c r="D482" s="15"/>
      <c r="E482" s="168">
        <f t="shared" si="42"/>
        <v>2.91</v>
      </c>
      <c r="F482" s="168"/>
      <c r="G482" s="355" t="s">
        <v>1912</v>
      </c>
      <c r="H482" s="355"/>
      <c r="I482" s="168">
        <f t="shared" si="41"/>
        <v>2.91</v>
      </c>
      <c r="J482" s="338"/>
      <c r="K482" s="168"/>
      <c r="L482" s="68" t="s">
        <v>1794</v>
      </c>
    </row>
    <row r="483" spans="1:12" ht="12" x14ac:dyDescent="0.2">
      <c r="A483" s="20" t="s">
        <v>1008</v>
      </c>
      <c r="B483" s="68" t="s">
        <v>499</v>
      </c>
      <c r="C483" s="15">
        <v>5.04</v>
      </c>
      <c r="D483" s="15"/>
      <c r="E483" s="168">
        <f t="shared" si="42"/>
        <v>5.04</v>
      </c>
      <c r="F483" s="168"/>
      <c r="G483" s="355" t="s">
        <v>1912</v>
      </c>
      <c r="H483" s="355"/>
      <c r="I483" s="168">
        <f t="shared" si="41"/>
        <v>5.04</v>
      </c>
      <c r="J483" s="338"/>
      <c r="K483" s="168"/>
      <c r="L483" s="68" t="s">
        <v>1794</v>
      </c>
    </row>
    <row r="484" spans="1:12" ht="12" x14ac:dyDescent="0.2">
      <c r="A484" s="20" t="s">
        <v>1008</v>
      </c>
      <c r="B484" s="68" t="s">
        <v>500</v>
      </c>
      <c r="C484" s="15">
        <v>7.1</v>
      </c>
      <c r="D484" s="15"/>
      <c r="E484" s="168">
        <f t="shared" si="42"/>
        <v>7.1</v>
      </c>
      <c r="F484" s="168"/>
      <c r="G484" s="355" t="s">
        <v>1912</v>
      </c>
      <c r="H484" s="355"/>
      <c r="I484" s="168">
        <f t="shared" si="41"/>
        <v>7.1</v>
      </c>
      <c r="J484" s="338"/>
      <c r="K484" s="168"/>
      <c r="L484" s="68" t="s">
        <v>1794</v>
      </c>
    </row>
    <row r="485" spans="1:12" ht="12" x14ac:dyDescent="0.2">
      <c r="A485" s="20" t="s">
        <v>1008</v>
      </c>
      <c r="B485" s="68" t="s">
        <v>537</v>
      </c>
      <c r="C485" s="15">
        <v>3.17</v>
      </c>
      <c r="D485" s="15"/>
      <c r="E485" s="168">
        <f t="shared" si="42"/>
        <v>3.17</v>
      </c>
      <c r="F485" s="168"/>
      <c r="G485" s="355" t="s">
        <v>1912</v>
      </c>
      <c r="H485" s="355"/>
      <c r="I485" s="168">
        <f t="shared" si="41"/>
        <v>3.17</v>
      </c>
      <c r="J485" s="338"/>
      <c r="K485" s="168"/>
      <c r="L485" s="68" t="s">
        <v>1794</v>
      </c>
    </row>
    <row r="486" spans="1:12" ht="12" x14ac:dyDescent="0.2">
      <c r="A486" s="20" t="s">
        <v>1008</v>
      </c>
      <c r="B486" s="68" t="s">
        <v>538</v>
      </c>
      <c r="C486" s="15">
        <v>3.25</v>
      </c>
      <c r="D486" s="15"/>
      <c r="E486" s="168">
        <f t="shared" si="42"/>
        <v>3.25</v>
      </c>
      <c r="F486" s="168"/>
      <c r="G486" s="355" t="s">
        <v>1912</v>
      </c>
      <c r="H486" s="355"/>
      <c r="I486" s="168">
        <f t="shared" si="41"/>
        <v>3.25</v>
      </c>
      <c r="J486" s="338"/>
      <c r="K486" s="168"/>
      <c r="L486" s="68" t="s">
        <v>1794</v>
      </c>
    </row>
    <row r="487" spans="1:12" ht="12" x14ac:dyDescent="0.2">
      <c r="A487" s="20" t="s">
        <v>1008</v>
      </c>
      <c r="B487" s="68" t="s">
        <v>539</v>
      </c>
      <c r="C487" s="15">
        <v>3.17</v>
      </c>
      <c r="D487" s="15"/>
      <c r="E487" s="168">
        <f t="shared" si="42"/>
        <v>3.17</v>
      </c>
      <c r="F487" s="168"/>
      <c r="G487" s="355" t="s">
        <v>1912</v>
      </c>
      <c r="H487" s="355"/>
      <c r="I487" s="168">
        <f t="shared" si="41"/>
        <v>3.17</v>
      </c>
      <c r="J487" s="338"/>
      <c r="K487" s="168"/>
      <c r="L487" s="68" t="s">
        <v>1794</v>
      </c>
    </row>
    <row r="488" spans="1:12" ht="12" x14ac:dyDescent="0.2">
      <c r="A488" s="20" t="s">
        <v>1008</v>
      </c>
      <c r="B488" s="68" t="s">
        <v>540</v>
      </c>
      <c r="C488" s="15">
        <v>3.25</v>
      </c>
      <c r="D488" s="15"/>
      <c r="E488" s="168">
        <f t="shared" si="42"/>
        <v>3.25</v>
      </c>
      <c r="F488" s="168"/>
      <c r="G488" s="355" t="s">
        <v>1912</v>
      </c>
      <c r="H488" s="355"/>
      <c r="I488" s="168">
        <f t="shared" si="41"/>
        <v>3.25</v>
      </c>
      <c r="J488" s="338"/>
      <c r="K488" s="168"/>
      <c r="L488" s="68" t="s">
        <v>1794</v>
      </c>
    </row>
    <row r="489" spans="1:12" ht="12" x14ac:dyDescent="0.2">
      <c r="A489" s="20" t="s">
        <v>1008</v>
      </c>
      <c r="B489" s="68" t="s">
        <v>541</v>
      </c>
      <c r="C489" s="15">
        <v>3.17</v>
      </c>
      <c r="D489" s="15"/>
      <c r="E489" s="168">
        <f t="shared" si="42"/>
        <v>3.17</v>
      </c>
      <c r="F489" s="168"/>
      <c r="G489" s="355" t="s">
        <v>1912</v>
      </c>
      <c r="H489" s="355"/>
      <c r="I489" s="168">
        <f t="shared" si="41"/>
        <v>3.17</v>
      </c>
      <c r="J489" s="338"/>
      <c r="K489" s="168"/>
      <c r="L489" s="68" t="s">
        <v>1794</v>
      </c>
    </row>
    <row r="490" spans="1:12" ht="12" x14ac:dyDescent="0.2">
      <c r="A490" s="20" t="s">
        <v>1008</v>
      </c>
      <c r="B490" s="68" t="s">
        <v>542</v>
      </c>
      <c r="C490" s="15">
        <v>3.23</v>
      </c>
      <c r="D490" s="15"/>
      <c r="E490" s="168">
        <f t="shared" si="42"/>
        <v>3.23</v>
      </c>
      <c r="F490" s="168"/>
      <c r="G490" s="355" t="s">
        <v>1912</v>
      </c>
      <c r="H490" s="355"/>
      <c r="I490" s="168">
        <f t="shared" si="41"/>
        <v>3.23</v>
      </c>
      <c r="J490" s="338"/>
      <c r="K490" s="168"/>
      <c r="L490" s="68" t="s">
        <v>1794</v>
      </c>
    </row>
    <row r="491" spans="1:12" ht="12" x14ac:dyDescent="0.2">
      <c r="A491" s="20" t="s">
        <v>1008</v>
      </c>
      <c r="B491" s="68" t="s">
        <v>543</v>
      </c>
      <c r="C491" s="15">
        <v>5.93</v>
      </c>
      <c r="D491" s="15"/>
      <c r="E491" s="168"/>
      <c r="F491" s="15">
        <f>C491</f>
        <v>5.93</v>
      </c>
      <c r="G491" s="355" t="s">
        <v>1912</v>
      </c>
      <c r="H491" s="355"/>
      <c r="I491" s="168">
        <f t="shared" si="41"/>
        <v>5.93</v>
      </c>
      <c r="J491" s="338"/>
      <c r="K491" s="168"/>
      <c r="L491" s="68" t="s">
        <v>1810</v>
      </c>
    </row>
    <row r="492" spans="1:12" ht="12" x14ac:dyDescent="0.2">
      <c r="A492" s="20" t="s">
        <v>1008</v>
      </c>
      <c r="B492" s="68" t="s">
        <v>1627</v>
      </c>
      <c r="C492" s="15">
        <v>4.0199999999999996</v>
      </c>
      <c r="D492" s="168"/>
      <c r="E492" s="168"/>
      <c r="F492" s="15">
        <f t="shared" ref="F492:F501" si="43">C492</f>
        <v>4.0199999999999996</v>
      </c>
      <c r="G492" s="355" t="s">
        <v>1912</v>
      </c>
      <c r="H492" s="355"/>
      <c r="I492" s="168">
        <f t="shared" si="41"/>
        <v>4.0199999999999996</v>
      </c>
      <c r="J492" s="338"/>
      <c r="K492" s="168"/>
      <c r="L492" s="68" t="s">
        <v>1810</v>
      </c>
    </row>
    <row r="493" spans="1:12" ht="12" x14ac:dyDescent="0.2">
      <c r="A493" s="20" t="s">
        <v>1008</v>
      </c>
      <c r="B493" s="68" t="s">
        <v>1051</v>
      </c>
      <c r="C493" s="15">
        <v>17.850000000000001</v>
      </c>
      <c r="D493" s="168"/>
      <c r="E493" s="15"/>
      <c r="F493" s="15">
        <f t="shared" si="43"/>
        <v>17.850000000000001</v>
      </c>
      <c r="G493" s="355" t="s">
        <v>1912</v>
      </c>
      <c r="H493" s="355"/>
      <c r="I493" s="168">
        <f t="shared" si="41"/>
        <v>17.850000000000001</v>
      </c>
      <c r="J493" s="338"/>
      <c r="K493" s="168"/>
      <c r="L493" s="68" t="s">
        <v>1810</v>
      </c>
    </row>
    <row r="494" spans="1:12" ht="12" x14ac:dyDescent="0.2">
      <c r="A494" s="20" t="s">
        <v>1008</v>
      </c>
      <c r="B494" s="68" t="s">
        <v>1399</v>
      </c>
      <c r="C494" s="15">
        <v>15.33</v>
      </c>
      <c r="D494" s="15"/>
      <c r="E494" s="168"/>
      <c r="F494" s="15">
        <f t="shared" si="43"/>
        <v>15.33</v>
      </c>
      <c r="G494" s="355" t="s">
        <v>1912</v>
      </c>
      <c r="H494" s="355"/>
      <c r="I494" s="168">
        <f t="shared" si="41"/>
        <v>15.33</v>
      </c>
      <c r="J494" s="338"/>
      <c r="K494" s="168"/>
      <c r="L494" s="68" t="s">
        <v>1810</v>
      </c>
    </row>
    <row r="495" spans="1:12" ht="12" x14ac:dyDescent="0.2">
      <c r="A495" s="20" t="s">
        <v>1008</v>
      </c>
      <c r="B495" s="68" t="s">
        <v>159</v>
      </c>
      <c r="C495" s="15">
        <v>7.35</v>
      </c>
      <c r="D495" s="168"/>
      <c r="E495" s="168"/>
      <c r="F495" s="15">
        <f t="shared" si="43"/>
        <v>7.35</v>
      </c>
      <c r="G495" s="355" t="s">
        <v>1912</v>
      </c>
      <c r="H495" s="355"/>
      <c r="I495" s="168">
        <f t="shared" si="41"/>
        <v>7.35</v>
      </c>
      <c r="J495" s="338"/>
      <c r="K495" s="168"/>
      <c r="L495" s="68" t="s">
        <v>1810</v>
      </c>
    </row>
    <row r="496" spans="1:12" ht="12" x14ac:dyDescent="0.2">
      <c r="A496" s="20" t="s">
        <v>1008</v>
      </c>
      <c r="B496" s="68" t="s">
        <v>527</v>
      </c>
      <c r="C496" s="15">
        <v>11.04</v>
      </c>
      <c r="D496" s="15"/>
      <c r="E496" s="15">
        <f>C496</f>
        <v>11.04</v>
      </c>
      <c r="F496" s="15"/>
      <c r="G496" s="355" t="s">
        <v>1912</v>
      </c>
      <c r="H496" s="355"/>
      <c r="I496" s="168">
        <f t="shared" si="41"/>
        <v>11.04</v>
      </c>
      <c r="J496" s="338"/>
      <c r="K496" s="168"/>
      <c r="L496" s="68" t="s">
        <v>1810</v>
      </c>
    </row>
    <row r="497" spans="1:12" ht="12" x14ac:dyDescent="0.2">
      <c r="A497" s="20" t="s">
        <v>1008</v>
      </c>
      <c r="B497" s="68" t="s">
        <v>545</v>
      </c>
      <c r="C497" s="15">
        <v>2.4900000000000002</v>
      </c>
      <c r="D497" s="15"/>
      <c r="E497" s="15"/>
      <c r="F497" s="15">
        <f t="shared" si="43"/>
        <v>2.4900000000000002</v>
      </c>
      <c r="G497" s="355" t="s">
        <v>1912</v>
      </c>
      <c r="H497" s="355"/>
      <c r="I497" s="168">
        <f t="shared" si="41"/>
        <v>2.4900000000000002</v>
      </c>
      <c r="J497" s="338"/>
      <c r="K497" s="168"/>
      <c r="L497" s="68" t="s">
        <v>1810</v>
      </c>
    </row>
    <row r="498" spans="1:12" ht="12" x14ac:dyDescent="0.2">
      <c r="A498" s="20" t="s">
        <v>1008</v>
      </c>
      <c r="B498" s="68" t="s">
        <v>544</v>
      </c>
      <c r="C498" s="15">
        <v>11.04</v>
      </c>
      <c r="D498" s="15"/>
      <c r="E498" s="15">
        <f>C498</f>
        <v>11.04</v>
      </c>
      <c r="F498" s="15"/>
      <c r="G498" s="355" t="s">
        <v>1912</v>
      </c>
      <c r="H498" s="355"/>
      <c r="I498" s="168">
        <f t="shared" si="41"/>
        <v>11.04</v>
      </c>
      <c r="J498" s="338"/>
      <c r="K498" s="168"/>
      <c r="L498" s="68" t="s">
        <v>1810</v>
      </c>
    </row>
    <row r="499" spans="1:12" ht="12" x14ac:dyDescent="0.2">
      <c r="A499" s="20" t="s">
        <v>1008</v>
      </c>
      <c r="B499" s="68" t="s">
        <v>1629</v>
      </c>
      <c r="C499" s="15">
        <v>4.9000000000000004</v>
      </c>
      <c r="E499" s="168"/>
      <c r="F499" s="15">
        <f>C499</f>
        <v>4.9000000000000004</v>
      </c>
      <c r="G499" s="355" t="s">
        <v>1912</v>
      </c>
      <c r="H499" s="355"/>
      <c r="I499" s="168">
        <f t="shared" si="41"/>
        <v>4.9000000000000004</v>
      </c>
      <c r="J499" s="338"/>
      <c r="K499" s="168"/>
      <c r="L499" s="68" t="s">
        <v>1794</v>
      </c>
    </row>
    <row r="500" spans="1:12" ht="12" x14ac:dyDescent="0.2">
      <c r="A500" s="20" t="s">
        <v>1008</v>
      </c>
      <c r="B500" s="68" t="s">
        <v>463</v>
      </c>
      <c r="C500" s="15">
        <v>5.97</v>
      </c>
      <c r="D500" s="15"/>
      <c r="E500" s="15">
        <f>C500</f>
        <v>5.97</v>
      </c>
      <c r="F500" s="15"/>
      <c r="G500" s="355" t="s">
        <v>1912</v>
      </c>
      <c r="H500" s="355"/>
      <c r="I500" s="168">
        <f t="shared" si="41"/>
        <v>5.97</v>
      </c>
      <c r="J500" s="338"/>
      <c r="K500" s="168"/>
      <c r="L500" s="68" t="s">
        <v>1810</v>
      </c>
    </row>
    <row r="501" spans="1:12" ht="12" x14ac:dyDescent="0.2">
      <c r="A501" s="20" t="s">
        <v>1008</v>
      </c>
      <c r="B501" s="68" t="s">
        <v>546</v>
      </c>
      <c r="C501" s="15">
        <v>5.66</v>
      </c>
      <c r="D501" s="168"/>
      <c r="E501" s="168"/>
      <c r="F501" s="15">
        <f t="shared" si="43"/>
        <v>5.66</v>
      </c>
      <c r="G501" s="355" t="s">
        <v>1912</v>
      </c>
      <c r="H501" s="355"/>
      <c r="I501" s="168">
        <f t="shared" si="41"/>
        <v>5.66</v>
      </c>
      <c r="J501" s="338"/>
      <c r="K501" s="168"/>
      <c r="L501" s="68" t="s">
        <v>1810</v>
      </c>
    </row>
    <row r="502" spans="1:12" s="169" customFormat="1" ht="12" x14ac:dyDescent="0.2">
      <c r="A502" s="100" t="s">
        <v>140</v>
      </c>
      <c r="B502" s="98"/>
      <c r="C502" s="73">
        <f>SUM(C452:C501)</f>
        <v>920.08999999999969</v>
      </c>
      <c r="D502" s="73">
        <f>SUM(D452:D501)</f>
        <v>0</v>
      </c>
      <c r="E502" s="73">
        <f>SUM(E452:E501)</f>
        <v>560.25999999999988</v>
      </c>
      <c r="F502" s="73">
        <f>SUM(F452:F501)</f>
        <v>359.83</v>
      </c>
      <c r="G502" s="73"/>
      <c r="H502" s="73">
        <f t="shared" ref="H502:K502" si="44">SUM(H452:H501)</f>
        <v>0</v>
      </c>
      <c r="I502" s="73">
        <f t="shared" si="44"/>
        <v>920.08999999999969</v>
      </c>
      <c r="J502" s="73">
        <f t="shared" si="44"/>
        <v>0</v>
      </c>
      <c r="K502" s="73">
        <f t="shared" si="44"/>
        <v>0</v>
      </c>
      <c r="L502" s="164"/>
    </row>
    <row r="503" spans="1:12" ht="12" x14ac:dyDescent="0.2">
      <c r="A503" s="102" t="s">
        <v>1620</v>
      </c>
      <c r="B503" s="102" t="s">
        <v>1621</v>
      </c>
      <c r="C503" s="102" t="s">
        <v>1622</v>
      </c>
      <c r="D503" s="103" t="s">
        <v>655</v>
      </c>
      <c r="E503" s="103" t="s">
        <v>1615</v>
      </c>
      <c r="F503" s="103" t="s">
        <v>754</v>
      </c>
      <c r="G503" s="103" t="s">
        <v>1002</v>
      </c>
      <c r="H503" s="67" t="s">
        <v>1915</v>
      </c>
      <c r="I503" s="67" t="s">
        <v>406</v>
      </c>
      <c r="J503" s="67" t="s">
        <v>405</v>
      </c>
      <c r="K503" s="67" t="s">
        <v>657</v>
      </c>
      <c r="L503" s="8" t="s">
        <v>1822</v>
      </c>
    </row>
    <row r="504" spans="1:12" ht="12" x14ac:dyDescent="0.2">
      <c r="A504" s="20" t="s">
        <v>1010</v>
      </c>
      <c r="B504" s="68" t="s">
        <v>403</v>
      </c>
      <c r="C504" s="168">
        <v>298.58</v>
      </c>
      <c r="D504" s="104"/>
      <c r="E504" s="104"/>
      <c r="F504" s="168">
        <f>C504</f>
        <v>298.58</v>
      </c>
      <c r="G504" s="355" t="s">
        <v>1912</v>
      </c>
      <c r="H504" s="355"/>
      <c r="I504" s="168">
        <f>C504</f>
        <v>298.58</v>
      </c>
      <c r="J504" s="338"/>
      <c r="K504" s="168"/>
      <c r="L504" s="68" t="s">
        <v>1810</v>
      </c>
    </row>
    <row r="505" spans="1:12" ht="12" x14ac:dyDescent="0.2">
      <c r="A505" s="20" t="s">
        <v>1010</v>
      </c>
      <c r="B505" s="68" t="s">
        <v>412</v>
      </c>
      <c r="C505" s="168">
        <v>22.65</v>
      </c>
      <c r="D505" s="104"/>
      <c r="E505" s="104"/>
      <c r="F505" s="168">
        <f>C505</f>
        <v>22.65</v>
      </c>
      <c r="G505" s="355" t="s">
        <v>1912</v>
      </c>
      <c r="H505" s="355"/>
      <c r="I505" s="168">
        <f t="shared" ref="I505:I549" si="45">C505</f>
        <v>22.65</v>
      </c>
      <c r="J505" s="338"/>
      <c r="K505" s="168"/>
      <c r="L505" s="68" t="s">
        <v>1810</v>
      </c>
    </row>
    <row r="506" spans="1:12" ht="12" x14ac:dyDescent="0.2">
      <c r="A506" s="20" t="s">
        <v>1010</v>
      </c>
      <c r="B506" s="68" t="s">
        <v>1515</v>
      </c>
      <c r="C506" s="15">
        <v>14.83</v>
      </c>
      <c r="D506" s="15"/>
      <c r="E506" s="15">
        <f t="shared" ref="E506:E529" si="46">(C506)</f>
        <v>14.83</v>
      </c>
      <c r="F506" s="168"/>
      <c r="G506" s="355" t="s">
        <v>1912</v>
      </c>
      <c r="H506" s="355"/>
      <c r="I506" s="168">
        <f t="shared" si="45"/>
        <v>14.83</v>
      </c>
      <c r="J506" s="338"/>
      <c r="K506" s="168"/>
      <c r="L506" s="68" t="s">
        <v>1810</v>
      </c>
    </row>
    <row r="507" spans="1:12" ht="12" x14ac:dyDescent="0.2">
      <c r="A507" s="20" t="s">
        <v>1010</v>
      </c>
      <c r="B507" s="68" t="s">
        <v>1516</v>
      </c>
      <c r="C507" s="15">
        <v>19.96</v>
      </c>
      <c r="D507" s="15"/>
      <c r="E507" s="15">
        <f t="shared" si="46"/>
        <v>19.96</v>
      </c>
      <c r="F507" s="168"/>
      <c r="G507" s="355" t="s">
        <v>1912</v>
      </c>
      <c r="H507" s="355"/>
      <c r="I507" s="168">
        <f t="shared" si="45"/>
        <v>19.96</v>
      </c>
      <c r="J507" s="338"/>
      <c r="K507" s="168"/>
      <c r="L507" s="68" t="s">
        <v>1810</v>
      </c>
    </row>
    <row r="508" spans="1:12" ht="12" x14ac:dyDescent="0.2">
      <c r="A508" s="20" t="s">
        <v>1010</v>
      </c>
      <c r="B508" s="68" t="s">
        <v>1517</v>
      </c>
      <c r="C508" s="15">
        <v>23.23</v>
      </c>
      <c r="D508" s="15"/>
      <c r="E508" s="15">
        <f t="shared" si="46"/>
        <v>23.23</v>
      </c>
      <c r="F508" s="168"/>
      <c r="G508" s="355" t="s">
        <v>1912</v>
      </c>
      <c r="H508" s="355"/>
      <c r="I508" s="168">
        <f t="shared" si="45"/>
        <v>23.23</v>
      </c>
      <c r="J508" s="338"/>
      <c r="K508" s="168"/>
      <c r="L508" s="68" t="s">
        <v>1810</v>
      </c>
    </row>
    <row r="509" spans="1:12" ht="12" x14ac:dyDescent="0.2">
      <c r="A509" s="20" t="s">
        <v>1010</v>
      </c>
      <c r="B509" s="68" t="s">
        <v>1518</v>
      </c>
      <c r="C509" s="15">
        <v>23.65</v>
      </c>
      <c r="D509" s="15"/>
      <c r="E509" s="15">
        <f t="shared" si="46"/>
        <v>23.65</v>
      </c>
      <c r="F509" s="168"/>
      <c r="G509" s="355" t="s">
        <v>1912</v>
      </c>
      <c r="H509" s="355"/>
      <c r="I509" s="168">
        <f t="shared" si="45"/>
        <v>23.65</v>
      </c>
      <c r="J509" s="338"/>
      <c r="K509" s="168"/>
      <c r="L509" s="68" t="s">
        <v>1810</v>
      </c>
    </row>
    <row r="510" spans="1:12" ht="12" x14ac:dyDescent="0.2">
      <c r="A510" s="20" t="s">
        <v>1010</v>
      </c>
      <c r="B510" s="68" t="s">
        <v>1519</v>
      </c>
      <c r="C510" s="15">
        <v>17.96</v>
      </c>
      <c r="D510" s="15"/>
      <c r="E510" s="15">
        <f t="shared" si="46"/>
        <v>17.96</v>
      </c>
      <c r="F510" s="168"/>
      <c r="G510" s="355" t="s">
        <v>1912</v>
      </c>
      <c r="H510" s="355"/>
      <c r="I510" s="168">
        <f t="shared" si="45"/>
        <v>17.96</v>
      </c>
      <c r="J510" s="338"/>
      <c r="K510" s="168"/>
      <c r="L510" s="68" t="s">
        <v>1810</v>
      </c>
    </row>
    <row r="511" spans="1:12" ht="12" x14ac:dyDescent="0.2">
      <c r="A511" s="20" t="s">
        <v>1010</v>
      </c>
      <c r="B511" s="68" t="s">
        <v>1520</v>
      </c>
      <c r="C511" s="15">
        <v>13.25</v>
      </c>
      <c r="D511" s="15"/>
      <c r="E511" s="15">
        <f t="shared" si="46"/>
        <v>13.25</v>
      </c>
      <c r="F511" s="168"/>
      <c r="G511" s="355" t="s">
        <v>1912</v>
      </c>
      <c r="H511" s="355"/>
      <c r="I511" s="168">
        <f t="shared" si="45"/>
        <v>13.25</v>
      </c>
      <c r="J511" s="338"/>
      <c r="K511" s="168"/>
      <c r="L511" s="68" t="s">
        <v>1810</v>
      </c>
    </row>
    <row r="512" spans="1:12" ht="12" x14ac:dyDescent="0.2">
      <c r="A512" s="20" t="s">
        <v>1010</v>
      </c>
      <c r="B512" s="68" t="s">
        <v>1521</v>
      </c>
      <c r="C512" s="15">
        <v>16.559999999999999</v>
      </c>
      <c r="D512" s="15"/>
      <c r="E512" s="15">
        <f t="shared" si="46"/>
        <v>16.559999999999999</v>
      </c>
      <c r="F512" s="168"/>
      <c r="G512" s="355" t="s">
        <v>1912</v>
      </c>
      <c r="H512" s="355"/>
      <c r="I512" s="168">
        <f t="shared" si="45"/>
        <v>16.559999999999999</v>
      </c>
      <c r="J512" s="338"/>
      <c r="K512" s="168"/>
      <c r="L512" s="68" t="s">
        <v>1810</v>
      </c>
    </row>
    <row r="513" spans="1:12" ht="12" x14ac:dyDescent="0.2">
      <c r="A513" s="20" t="s">
        <v>1010</v>
      </c>
      <c r="B513" s="68" t="s">
        <v>1522</v>
      </c>
      <c r="C513" s="15">
        <v>22.2</v>
      </c>
      <c r="D513" s="15"/>
      <c r="E513" s="15">
        <f t="shared" si="46"/>
        <v>22.2</v>
      </c>
      <c r="F513" s="168"/>
      <c r="G513" s="355" t="s">
        <v>1912</v>
      </c>
      <c r="H513" s="355"/>
      <c r="I513" s="168">
        <f t="shared" si="45"/>
        <v>22.2</v>
      </c>
      <c r="J513" s="338"/>
      <c r="K513" s="168"/>
      <c r="L513" s="68" t="s">
        <v>1810</v>
      </c>
    </row>
    <row r="514" spans="1:12" ht="12" x14ac:dyDescent="0.2">
      <c r="A514" s="20" t="s">
        <v>1010</v>
      </c>
      <c r="B514" s="68" t="s">
        <v>1523</v>
      </c>
      <c r="C514" s="15">
        <v>22.32</v>
      </c>
      <c r="D514" s="15"/>
      <c r="E514" s="15">
        <f t="shared" si="46"/>
        <v>22.32</v>
      </c>
      <c r="F514" s="168"/>
      <c r="G514" s="355" t="s">
        <v>1912</v>
      </c>
      <c r="H514" s="355"/>
      <c r="I514" s="168">
        <f t="shared" si="45"/>
        <v>22.32</v>
      </c>
      <c r="J514" s="338"/>
      <c r="K514" s="168"/>
      <c r="L514" s="68" t="s">
        <v>1810</v>
      </c>
    </row>
    <row r="515" spans="1:12" ht="12" x14ac:dyDescent="0.2">
      <c r="A515" s="20" t="s">
        <v>1010</v>
      </c>
      <c r="B515" s="68" t="s">
        <v>1524</v>
      </c>
      <c r="C515" s="15">
        <v>18.829999999999998</v>
      </c>
      <c r="D515" s="15"/>
      <c r="E515" s="15">
        <f t="shared" si="46"/>
        <v>18.829999999999998</v>
      </c>
      <c r="F515" s="168"/>
      <c r="G515" s="355" t="s">
        <v>1912</v>
      </c>
      <c r="H515" s="355"/>
      <c r="I515" s="168">
        <f t="shared" si="45"/>
        <v>18.829999999999998</v>
      </c>
      <c r="J515" s="338"/>
      <c r="K515" s="168"/>
      <c r="L515" s="68" t="s">
        <v>1810</v>
      </c>
    </row>
    <row r="516" spans="1:12" ht="12" x14ac:dyDescent="0.2">
      <c r="A516" s="20" t="s">
        <v>1010</v>
      </c>
      <c r="B516" s="68" t="s">
        <v>1525</v>
      </c>
      <c r="C516" s="15">
        <v>22.75</v>
      </c>
      <c r="D516" s="15"/>
      <c r="E516" s="15">
        <f t="shared" si="46"/>
        <v>22.75</v>
      </c>
      <c r="F516" s="168"/>
      <c r="G516" s="355" t="s">
        <v>1912</v>
      </c>
      <c r="H516" s="355"/>
      <c r="I516" s="168">
        <f t="shared" si="45"/>
        <v>22.75</v>
      </c>
      <c r="J516" s="338"/>
      <c r="K516" s="168"/>
      <c r="L516" s="68" t="s">
        <v>1810</v>
      </c>
    </row>
    <row r="517" spans="1:12" ht="12" x14ac:dyDescent="0.2">
      <c r="A517" s="20" t="s">
        <v>1010</v>
      </c>
      <c r="B517" s="68" t="s">
        <v>1526</v>
      </c>
      <c r="C517" s="15">
        <v>20.36</v>
      </c>
      <c r="D517" s="15"/>
      <c r="E517" s="15">
        <f t="shared" si="46"/>
        <v>20.36</v>
      </c>
      <c r="F517" s="168"/>
      <c r="G517" s="355" t="s">
        <v>1912</v>
      </c>
      <c r="H517" s="355"/>
      <c r="I517" s="168">
        <f t="shared" si="45"/>
        <v>20.36</v>
      </c>
      <c r="J517" s="338"/>
      <c r="K517" s="168"/>
      <c r="L517" s="68" t="s">
        <v>1810</v>
      </c>
    </row>
    <row r="518" spans="1:12" ht="12" x14ac:dyDescent="0.2">
      <c r="A518" s="20" t="s">
        <v>1010</v>
      </c>
      <c r="B518" s="68" t="s">
        <v>1527</v>
      </c>
      <c r="C518" s="15">
        <v>20.25</v>
      </c>
      <c r="D518" s="15"/>
      <c r="E518" s="15">
        <f t="shared" si="46"/>
        <v>20.25</v>
      </c>
      <c r="F518" s="168"/>
      <c r="G518" s="355" t="s">
        <v>1912</v>
      </c>
      <c r="H518" s="355"/>
      <c r="I518" s="168">
        <f t="shared" si="45"/>
        <v>20.25</v>
      </c>
      <c r="J518" s="338"/>
      <c r="K518" s="168"/>
      <c r="L518" s="68" t="s">
        <v>1810</v>
      </c>
    </row>
    <row r="519" spans="1:12" ht="12" x14ac:dyDescent="0.2">
      <c r="A519" s="20" t="s">
        <v>1010</v>
      </c>
      <c r="B519" s="68" t="s">
        <v>1528</v>
      </c>
      <c r="C519" s="15">
        <v>20.25</v>
      </c>
      <c r="D519" s="15"/>
      <c r="E519" s="15">
        <f t="shared" si="46"/>
        <v>20.25</v>
      </c>
      <c r="F519" s="168"/>
      <c r="G519" s="355" t="s">
        <v>1912</v>
      </c>
      <c r="H519" s="355"/>
      <c r="I519" s="168">
        <f t="shared" si="45"/>
        <v>20.25</v>
      </c>
      <c r="J519" s="338"/>
      <c r="K519" s="168"/>
      <c r="L519" s="68" t="s">
        <v>1810</v>
      </c>
    </row>
    <row r="520" spans="1:12" ht="12" x14ac:dyDescent="0.2">
      <c r="A520" s="20" t="s">
        <v>1010</v>
      </c>
      <c r="B520" s="68" t="s">
        <v>1529</v>
      </c>
      <c r="C520" s="15">
        <v>20.399999999999999</v>
      </c>
      <c r="D520" s="15"/>
      <c r="E520" s="15">
        <f t="shared" si="46"/>
        <v>20.399999999999999</v>
      </c>
      <c r="F520" s="168"/>
      <c r="G520" s="355" t="s">
        <v>1912</v>
      </c>
      <c r="H520" s="355"/>
      <c r="I520" s="168">
        <f t="shared" si="45"/>
        <v>20.399999999999999</v>
      </c>
      <c r="J520" s="338"/>
      <c r="K520" s="168"/>
      <c r="L520" s="68" t="s">
        <v>1810</v>
      </c>
    </row>
    <row r="521" spans="1:12" ht="12" x14ac:dyDescent="0.2">
      <c r="A521" s="20" t="s">
        <v>1010</v>
      </c>
      <c r="B521" s="68" t="s">
        <v>1530</v>
      </c>
      <c r="C521" s="15">
        <v>20.399999999999999</v>
      </c>
      <c r="D521" s="15"/>
      <c r="E521" s="15">
        <f t="shared" si="46"/>
        <v>20.399999999999999</v>
      </c>
      <c r="F521" s="168"/>
      <c r="G521" s="355" t="s">
        <v>1912</v>
      </c>
      <c r="H521" s="355"/>
      <c r="I521" s="168">
        <f t="shared" si="45"/>
        <v>20.399999999999999</v>
      </c>
      <c r="J521" s="338"/>
      <c r="K521" s="168"/>
      <c r="L521" s="68" t="s">
        <v>1810</v>
      </c>
    </row>
    <row r="522" spans="1:12" ht="12" x14ac:dyDescent="0.2">
      <c r="A522" s="20" t="s">
        <v>1010</v>
      </c>
      <c r="B522" s="68" t="s">
        <v>1531</v>
      </c>
      <c r="C522" s="15">
        <v>20.100000000000001</v>
      </c>
      <c r="D522" s="15"/>
      <c r="E522" s="15">
        <f t="shared" si="46"/>
        <v>20.100000000000001</v>
      </c>
      <c r="F522" s="168"/>
      <c r="G522" s="355" t="s">
        <v>1912</v>
      </c>
      <c r="H522" s="355"/>
      <c r="I522" s="168">
        <f t="shared" si="45"/>
        <v>20.100000000000001</v>
      </c>
      <c r="J522" s="338"/>
      <c r="K522" s="168"/>
      <c r="L522" s="68" t="s">
        <v>1810</v>
      </c>
    </row>
    <row r="523" spans="1:12" ht="12" x14ac:dyDescent="0.2">
      <c r="A523" s="20" t="s">
        <v>1010</v>
      </c>
      <c r="B523" s="68" t="s">
        <v>1532</v>
      </c>
      <c r="C523" s="15">
        <v>20.25</v>
      </c>
      <c r="D523" s="15"/>
      <c r="E523" s="15">
        <f t="shared" si="46"/>
        <v>20.25</v>
      </c>
      <c r="F523" s="168"/>
      <c r="G523" s="355" t="s">
        <v>1912</v>
      </c>
      <c r="H523" s="355"/>
      <c r="I523" s="168">
        <f t="shared" si="45"/>
        <v>20.25</v>
      </c>
      <c r="J523" s="338"/>
      <c r="K523" s="168"/>
      <c r="L523" s="68" t="s">
        <v>1810</v>
      </c>
    </row>
    <row r="524" spans="1:12" ht="12" x14ac:dyDescent="0.2">
      <c r="A524" s="20" t="s">
        <v>1010</v>
      </c>
      <c r="B524" s="68" t="s">
        <v>1533</v>
      </c>
      <c r="C524" s="15">
        <v>24.4</v>
      </c>
      <c r="D524" s="15"/>
      <c r="E524" s="15">
        <f t="shared" si="46"/>
        <v>24.4</v>
      </c>
      <c r="F524" s="168"/>
      <c r="G524" s="355" t="s">
        <v>1912</v>
      </c>
      <c r="H524" s="355"/>
      <c r="I524" s="168">
        <f t="shared" si="45"/>
        <v>24.4</v>
      </c>
      <c r="J524" s="338"/>
      <c r="K524" s="168"/>
      <c r="L524" s="68" t="s">
        <v>1810</v>
      </c>
    </row>
    <row r="525" spans="1:12" ht="12" x14ac:dyDescent="0.2">
      <c r="A525" s="20" t="s">
        <v>1010</v>
      </c>
      <c r="B525" s="68" t="s">
        <v>1534</v>
      </c>
      <c r="C525" s="15">
        <v>20.36</v>
      </c>
      <c r="D525" s="15"/>
      <c r="E525" s="15">
        <f t="shared" si="46"/>
        <v>20.36</v>
      </c>
      <c r="F525" s="168"/>
      <c r="G525" s="355" t="s">
        <v>1912</v>
      </c>
      <c r="H525" s="355"/>
      <c r="I525" s="168">
        <f t="shared" si="45"/>
        <v>20.36</v>
      </c>
      <c r="J525" s="338"/>
      <c r="K525" s="168"/>
      <c r="L525" s="68" t="s">
        <v>1810</v>
      </c>
    </row>
    <row r="526" spans="1:12" ht="12" x14ac:dyDescent="0.2">
      <c r="A526" s="20" t="s">
        <v>1010</v>
      </c>
      <c r="B526" s="68" t="s">
        <v>1535</v>
      </c>
      <c r="C526" s="15">
        <v>22.13</v>
      </c>
      <c r="D526" s="15"/>
      <c r="E526" s="15">
        <f t="shared" si="46"/>
        <v>22.13</v>
      </c>
      <c r="F526" s="168"/>
      <c r="G526" s="355" t="s">
        <v>1912</v>
      </c>
      <c r="H526" s="355"/>
      <c r="I526" s="168">
        <f t="shared" si="45"/>
        <v>22.13</v>
      </c>
      <c r="J526" s="338"/>
      <c r="K526" s="168"/>
      <c r="L526" s="68" t="s">
        <v>1810</v>
      </c>
    </row>
    <row r="527" spans="1:12" ht="12" x14ac:dyDescent="0.2">
      <c r="A527" s="20" t="s">
        <v>1010</v>
      </c>
      <c r="B527" s="68" t="s">
        <v>1536</v>
      </c>
      <c r="C527" s="15">
        <v>18.7</v>
      </c>
      <c r="D527" s="15"/>
      <c r="E527" s="15">
        <f t="shared" si="46"/>
        <v>18.7</v>
      </c>
      <c r="F527" s="168"/>
      <c r="G527" s="355" t="s">
        <v>1912</v>
      </c>
      <c r="H527" s="355"/>
      <c r="I527" s="168">
        <f t="shared" si="45"/>
        <v>18.7</v>
      </c>
      <c r="J527" s="338"/>
      <c r="K527" s="168"/>
      <c r="L527" s="68" t="s">
        <v>1810</v>
      </c>
    </row>
    <row r="528" spans="1:12" ht="12" x14ac:dyDescent="0.2">
      <c r="A528" s="20" t="s">
        <v>1010</v>
      </c>
      <c r="B528" s="68" t="s">
        <v>1537</v>
      </c>
      <c r="C528" s="15">
        <v>17.850000000000001</v>
      </c>
      <c r="D528" s="15"/>
      <c r="E528" s="15">
        <f t="shared" si="46"/>
        <v>17.850000000000001</v>
      </c>
      <c r="F528" s="168"/>
      <c r="G528" s="355" t="s">
        <v>1912</v>
      </c>
      <c r="H528" s="355"/>
      <c r="I528" s="168">
        <f t="shared" si="45"/>
        <v>17.850000000000001</v>
      </c>
      <c r="J528" s="338"/>
      <c r="K528" s="168"/>
      <c r="L528" s="68" t="s">
        <v>1810</v>
      </c>
    </row>
    <row r="529" spans="1:12" ht="12" x14ac:dyDescent="0.2">
      <c r="A529" s="20" t="s">
        <v>1010</v>
      </c>
      <c r="B529" s="68" t="s">
        <v>1538</v>
      </c>
      <c r="C529" s="15">
        <v>23.29</v>
      </c>
      <c r="D529" s="15"/>
      <c r="E529" s="15">
        <f t="shared" si="46"/>
        <v>23.29</v>
      </c>
      <c r="F529" s="168"/>
      <c r="G529" s="355" t="s">
        <v>1912</v>
      </c>
      <c r="H529" s="355"/>
      <c r="I529" s="168">
        <f t="shared" si="45"/>
        <v>23.29</v>
      </c>
      <c r="J529" s="338"/>
      <c r="K529" s="168"/>
      <c r="L529" s="68" t="s">
        <v>1810</v>
      </c>
    </row>
    <row r="530" spans="1:12" ht="12" x14ac:dyDescent="0.2">
      <c r="A530" s="20" t="s">
        <v>1010</v>
      </c>
      <c r="B530" s="68" t="s">
        <v>1539</v>
      </c>
      <c r="C530" s="15">
        <v>4.0199999999999996</v>
      </c>
      <c r="D530" s="15"/>
      <c r="E530" s="15"/>
      <c r="F530" s="15">
        <f>C530</f>
        <v>4.0199999999999996</v>
      </c>
      <c r="G530" s="355" t="s">
        <v>1912</v>
      </c>
      <c r="H530" s="355"/>
      <c r="I530" s="168">
        <f t="shared" si="45"/>
        <v>4.0199999999999996</v>
      </c>
      <c r="J530" s="338"/>
      <c r="K530" s="168"/>
      <c r="L530" s="68" t="s">
        <v>1810</v>
      </c>
    </row>
    <row r="531" spans="1:12" ht="12" x14ac:dyDescent="0.2">
      <c r="A531" s="20" t="s">
        <v>1010</v>
      </c>
      <c r="B531" s="68" t="s">
        <v>1540</v>
      </c>
      <c r="C531" s="15">
        <v>4.03</v>
      </c>
      <c r="D531" s="15"/>
      <c r="E531" s="15"/>
      <c r="F531" s="15">
        <f>C531</f>
        <v>4.03</v>
      </c>
      <c r="G531" s="355" t="s">
        <v>1912</v>
      </c>
      <c r="H531" s="355"/>
      <c r="I531" s="168">
        <f t="shared" si="45"/>
        <v>4.03</v>
      </c>
      <c r="J531" s="338"/>
      <c r="K531" s="168"/>
      <c r="L531" s="68" t="s">
        <v>1810</v>
      </c>
    </row>
    <row r="532" spans="1:12" ht="12" x14ac:dyDescent="0.2">
      <c r="A532" s="20" t="s">
        <v>1010</v>
      </c>
      <c r="B532" s="68" t="s">
        <v>493</v>
      </c>
      <c r="C532" s="15">
        <v>7.42</v>
      </c>
      <c r="D532" s="15"/>
      <c r="E532" s="15">
        <f t="shared" ref="E532:E542" si="47">(C532)</f>
        <v>7.42</v>
      </c>
      <c r="F532" s="168"/>
      <c r="G532" s="355" t="s">
        <v>1912</v>
      </c>
      <c r="H532" s="355"/>
      <c r="I532" s="168">
        <f t="shared" si="45"/>
        <v>7.42</v>
      </c>
      <c r="J532" s="338"/>
      <c r="K532" s="15"/>
      <c r="L532" s="68" t="s">
        <v>1794</v>
      </c>
    </row>
    <row r="533" spans="1:12" ht="12" x14ac:dyDescent="0.2">
      <c r="A533" s="20" t="s">
        <v>1010</v>
      </c>
      <c r="B533" s="68" t="s">
        <v>494</v>
      </c>
      <c r="C533" s="15">
        <v>6.31</v>
      </c>
      <c r="D533" s="15"/>
      <c r="E533" s="15">
        <f t="shared" si="47"/>
        <v>6.31</v>
      </c>
      <c r="F533" s="168"/>
      <c r="G533" s="355" t="s">
        <v>1912</v>
      </c>
      <c r="H533" s="355"/>
      <c r="I533" s="168">
        <f t="shared" si="45"/>
        <v>6.31</v>
      </c>
      <c r="J533" s="338"/>
      <c r="K533" s="15"/>
      <c r="L533" s="68" t="s">
        <v>1794</v>
      </c>
    </row>
    <row r="534" spans="1:12" ht="12" x14ac:dyDescent="0.2">
      <c r="A534" s="20" t="s">
        <v>1010</v>
      </c>
      <c r="B534" s="68" t="s">
        <v>495</v>
      </c>
      <c r="C534" s="15">
        <v>3.83</v>
      </c>
      <c r="D534" s="15"/>
      <c r="E534" s="15">
        <f t="shared" si="47"/>
        <v>3.83</v>
      </c>
      <c r="F534" s="168"/>
      <c r="G534" s="355" t="s">
        <v>1912</v>
      </c>
      <c r="H534" s="355"/>
      <c r="I534" s="168">
        <f t="shared" si="45"/>
        <v>3.83</v>
      </c>
      <c r="J534" s="338"/>
      <c r="K534" s="15"/>
      <c r="L534" s="68" t="s">
        <v>1794</v>
      </c>
    </row>
    <row r="535" spans="1:12" ht="12" x14ac:dyDescent="0.2">
      <c r="A535" s="20" t="s">
        <v>1010</v>
      </c>
      <c r="B535" s="68" t="s">
        <v>1544</v>
      </c>
      <c r="C535" s="15">
        <v>5.04</v>
      </c>
      <c r="D535" s="15"/>
      <c r="E535" s="15">
        <f t="shared" si="47"/>
        <v>5.04</v>
      </c>
      <c r="F535" s="168"/>
      <c r="G535" s="355" t="s">
        <v>1912</v>
      </c>
      <c r="H535" s="355"/>
      <c r="I535" s="168">
        <f t="shared" si="45"/>
        <v>5.04</v>
      </c>
      <c r="J535" s="338"/>
      <c r="K535" s="15"/>
      <c r="L535" s="68" t="s">
        <v>1794</v>
      </c>
    </row>
    <row r="536" spans="1:12" ht="12" x14ac:dyDescent="0.2">
      <c r="A536" s="20" t="s">
        <v>1010</v>
      </c>
      <c r="B536" s="68" t="s">
        <v>1545</v>
      </c>
      <c r="C536" s="15">
        <v>7.1</v>
      </c>
      <c r="D536" s="15"/>
      <c r="E536" s="15">
        <f t="shared" si="47"/>
        <v>7.1</v>
      </c>
      <c r="F536" s="168"/>
      <c r="G536" s="355" t="s">
        <v>1912</v>
      </c>
      <c r="H536" s="355"/>
      <c r="I536" s="168">
        <f t="shared" si="45"/>
        <v>7.1</v>
      </c>
      <c r="J536" s="338"/>
      <c r="K536" s="15"/>
      <c r="L536" s="68" t="s">
        <v>1794</v>
      </c>
    </row>
    <row r="537" spans="1:12" ht="12" x14ac:dyDescent="0.2">
      <c r="A537" s="20" t="s">
        <v>1010</v>
      </c>
      <c r="B537" s="68" t="s">
        <v>500</v>
      </c>
      <c r="C537" s="15">
        <v>4.75</v>
      </c>
      <c r="D537" s="15"/>
      <c r="E537" s="15">
        <f t="shared" si="47"/>
        <v>4.75</v>
      </c>
      <c r="F537" s="168"/>
      <c r="G537" s="355" t="s">
        <v>1912</v>
      </c>
      <c r="H537" s="355"/>
      <c r="I537" s="168">
        <f t="shared" si="45"/>
        <v>4.75</v>
      </c>
      <c r="J537" s="338"/>
      <c r="K537" s="15"/>
      <c r="L537" s="68" t="s">
        <v>1794</v>
      </c>
    </row>
    <row r="538" spans="1:12" ht="12" x14ac:dyDescent="0.2">
      <c r="A538" s="20" t="s">
        <v>1010</v>
      </c>
      <c r="B538" s="68" t="s">
        <v>537</v>
      </c>
      <c r="C538" s="15">
        <v>3.25</v>
      </c>
      <c r="D538" s="15"/>
      <c r="E538" s="15">
        <f t="shared" si="47"/>
        <v>3.25</v>
      </c>
      <c r="F538" s="168"/>
      <c r="G538" s="355" t="s">
        <v>1912</v>
      </c>
      <c r="H538" s="355"/>
      <c r="I538" s="168">
        <f t="shared" si="45"/>
        <v>3.25</v>
      </c>
      <c r="J538" s="338"/>
      <c r="K538" s="15"/>
      <c r="L538" s="68" t="s">
        <v>1794</v>
      </c>
    </row>
    <row r="539" spans="1:12" ht="12" x14ac:dyDescent="0.2">
      <c r="A539" s="20" t="s">
        <v>1010</v>
      </c>
      <c r="B539" s="68" t="s">
        <v>538</v>
      </c>
      <c r="C539" s="15">
        <v>3.17</v>
      </c>
      <c r="D539" s="15"/>
      <c r="E539" s="15">
        <f t="shared" si="47"/>
        <v>3.17</v>
      </c>
      <c r="F539" s="168"/>
      <c r="G539" s="355" t="s">
        <v>1912</v>
      </c>
      <c r="H539" s="355"/>
      <c r="I539" s="168">
        <f t="shared" si="45"/>
        <v>3.17</v>
      </c>
      <c r="J539" s="338"/>
      <c r="K539" s="15"/>
      <c r="L539" s="68" t="s">
        <v>1794</v>
      </c>
    </row>
    <row r="540" spans="1:12" ht="12" x14ac:dyDescent="0.2">
      <c r="A540" s="20" t="s">
        <v>1010</v>
      </c>
      <c r="B540" s="68" t="s">
        <v>539</v>
      </c>
      <c r="C540" s="15">
        <v>4.63</v>
      </c>
      <c r="D540" s="15"/>
      <c r="E540" s="15">
        <f t="shared" si="47"/>
        <v>4.63</v>
      </c>
      <c r="F540" s="168"/>
      <c r="G540" s="355" t="s">
        <v>1912</v>
      </c>
      <c r="H540" s="355"/>
      <c r="I540" s="168">
        <f t="shared" si="45"/>
        <v>4.63</v>
      </c>
      <c r="J540" s="338"/>
      <c r="K540" s="15"/>
      <c r="L540" s="68" t="s">
        <v>1794</v>
      </c>
    </row>
    <row r="541" spans="1:12" ht="12" x14ac:dyDescent="0.2">
      <c r="A541" s="20" t="s">
        <v>1010</v>
      </c>
      <c r="B541" s="68" t="s">
        <v>540</v>
      </c>
      <c r="C541" s="15">
        <v>4.74</v>
      </c>
      <c r="D541" s="15"/>
      <c r="E541" s="15">
        <f t="shared" si="47"/>
        <v>4.74</v>
      </c>
      <c r="F541" s="168"/>
      <c r="G541" s="355" t="s">
        <v>1912</v>
      </c>
      <c r="H541" s="355"/>
      <c r="I541" s="168">
        <f t="shared" si="45"/>
        <v>4.74</v>
      </c>
      <c r="J541" s="338"/>
      <c r="K541" s="15"/>
      <c r="L541" s="68" t="s">
        <v>1794</v>
      </c>
    </row>
    <row r="542" spans="1:12" ht="12" x14ac:dyDescent="0.2">
      <c r="A542" s="20" t="s">
        <v>1010</v>
      </c>
      <c r="B542" s="68" t="s">
        <v>541</v>
      </c>
      <c r="C542" s="15">
        <v>9.23</v>
      </c>
      <c r="D542" s="15"/>
      <c r="E542" s="15">
        <f t="shared" si="47"/>
        <v>9.23</v>
      </c>
      <c r="F542" s="168"/>
      <c r="G542" s="355" t="s">
        <v>1912</v>
      </c>
      <c r="H542" s="355"/>
      <c r="I542" s="168">
        <f t="shared" si="45"/>
        <v>9.23</v>
      </c>
      <c r="J542" s="338"/>
      <c r="K542" s="15"/>
      <c r="L542" s="68" t="s">
        <v>1794</v>
      </c>
    </row>
    <row r="543" spans="1:12" ht="12" x14ac:dyDescent="0.2">
      <c r="A543" s="20" t="s">
        <v>1010</v>
      </c>
      <c r="B543" s="68" t="s">
        <v>1399</v>
      </c>
      <c r="C543" s="15">
        <v>15.84</v>
      </c>
      <c r="D543" s="15"/>
      <c r="E543" s="168"/>
      <c r="F543" s="15">
        <f>(C543)</f>
        <v>15.84</v>
      </c>
      <c r="G543" s="355" t="s">
        <v>1912</v>
      </c>
      <c r="H543" s="355"/>
      <c r="I543" s="168">
        <f t="shared" si="45"/>
        <v>15.84</v>
      </c>
      <c r="J543" s="338"/>
      <c r="K543" s="15"/>
      <c r="L543" s="68" t="s">
        <v>1810</v>
      </c>
    </row>
    <row r="544" spans="1:12" ht="12" x14ac:dyDescent="0.2">
      <c r="A544" s="20" t="s">
        <v>1010</v>
      </c>
      <c r="B544" s="68" t="s">
        <v>135</v>
      </c>
      <c r="C544" s="15">
        <v>11.04</v>
      </c>
      <c r="D544" s="15"/>
      <c r="E544" s="168"/>
      <c r="F544" s="15">
        <f>(C544)</f>
        <v>11.04</v>
      </c>
      <c r="G544" s="355" t="s">
        <v>1912</v>
      </c>
      <c r="H544" s="355"/>
      <c r="I544" s="168">
        <f t="shared" si="45"/>
        <v>11.04</v>
      </c>
      <c r="J544" s="338"/>
      <c r="K544" s="168"/>
      <c r="L544" s="68" t="s">
        <v>1810</v>
      </c>
    </row>
    <row r="545" spans="1:12" ht="12" x14ac:dyDescent="0.2">
      <c r="A545" s="20" t="s">
        <v>1010</v>
      </c>
      <c r="B545" s="68" t="s">
        <v>527</v>
      </c>
      <c r="C545" s="15">
        <v>20.399999999999999</v>
      </c>
      <c r="D545" s="15"/>
      <c r="E545" s="15">
        <f>(C545)</f>
        <v>20.399999999999999</v>
      </c>
      <c r="F545" s="168"/>
      <c r="G545" s="355" t="s">
        <v>1912</v>
      </c>
      <c r="H545" s="355"/>
      <c r="I545" s="168">
        <f t="shared" si="45"/>
        <v>20.399999999999999</v>
      </c>
      <c r="J545" s="338"/>
      <c r="K545" s="15"/>
      <c r="L545" s="68" t="s">
        <v>1810</v>
      </c>
    </row>
    <row r="546" spans="1:12" ht="12" x14ac:dyDescent="0.2">
      <c r="A546" s="20" t="s">
        <v>1010</v>
      </c>
      <c r="B546" s="68" t="s">
        <v>1541</v>
      </c>
      <c r="C546" s="15">
        <v>5.97</v>
      </c>
      <c r="D546" s="15"/>
      <c r="E546" s="15"/>
      <c r="F546" s="15">
        <f>C546</f>
        <v>5.97</v>
      </c>
      <c r="G546" s="355" t="s">
        <v>1912</v>
      </c>
      <c r="H546" s="355"/>
      <c r="I546" s="168">
        <f t="shared" si="45"/>
        <v>5.97</v>
      </c>
      <c r="J546" s="338"/>
      <c r="K546" s="168"/>
      <c r="L546" s="68" t="s">
        <v>1794</v>
      </c>
    </row>
    <row r="547" spans="1:12" ht="12" x14ac:dyDescent="0.2">
      <c r="A547" s="20" t="s">
        <v>1010</v>
      </c>
      <c r="B547" s="68" t="s">
        <v>1629</v>
      </c>
      <c r="C547" s="15">
        <v>2.57</v>
      </c>
      <c r="E547" s="168"/>
      <c r="F547" s="15">
        <f>(C547)</f>
        <v>2.57</v>
      </c>
      <c r="G547" s="355" t="s">
        <v>1912</v>
      </c>
      <c r="H547" s="355"/>
      <c r="I547" s="168">
        <f t="shared" si="45"/>
        <v>2.57</v>
      </c>
      <c r="J547" s="338"/>
      <c r="K547" s="15"/>
      <c r="L547" s="68" t="s">
        <v>1794</v>
      </c>
    </row>
    <row r="548" spans="1:12" ht="12" x14ac:dyDescent="0.2">
      <c r="A548" s="20" t="s">
        <v>1010</v>
      </c>
      <c r="B548" s="68" t="s">
        <v>1543</v>
      </c>
      <c r="C548" s="15">
        <v>1.22</v>
      </c>
      <c r="D548" s="15"/>
      <c r="E548" s="168"/>
      <c r="F548" s="15">
        <f>(C548)</f>
        <v>1.22</v>
      </c>
      <c r="G548" s="355" t="s">
        <v>1912</v>
      </c>
      <c r="H548" s="355"/>
      <c r="I548" s="168">
        <f t="shared" si="45"/>
        <v>1.22</v>
      </c>
      <c r="J548" s="338"/>
      <c r="K548" s="15"/>
      <c r="L548" s="68" t="s">
        <v>1791</v>
      </c>
    </row>
    <row r="549" spans="1:12" ht="12" x14ac:dyDescent="0.2">
      <c r="A549" s="20" t="s">
        <v>1010</v>
      </c>
      <c r="B549" s="68" t="s">
        <v>1542</v>
      </c>
      <c r="C549" s="15">
        <v>1.19</v>
      </c>
      <c r="D549" s="15"/>
      <c r="E549" s="168"/>
      <c r="F549" s="15">
        <f>(C549)</f>
        <v>1.19</v>
      </c>
      <c r="G549" s="355" t="s">
        <v>1912</v>
      </c>
      <c r="H549" s="355"/>
      <c r="I549" s="168">
        <f t="shared" si="45"/>
        <v>1.19</v>
      </c>
      <c r="J549" s="338"/>
      <c r="K549" s="15"/>
      <c r="L549" s="68" t="s">
        <v>1791</v>
      </c>
    </row>
    <row r="550" spans="1:12" s="169" customFormat="1" ht="12" x14ac:dyDescent="0.2">
      <c r="A550" s="100" t="s">
        <v>140</v>
      </c>
      <c r="B550" s="98"/>
      <c r="C550" s="73">
        <f>SUM(C504:C549)</f>
        <v>931.25999999999988</v>
      </c>
      <c r="D550" s="73">
        <f>SUM(D504:D549)</f>
        <v>0</v>
      </c>
      <c r="E550" s="73">
        <f>SUM(E504:E549)</f>
        <v>564.15</v>
      </c>
      <c r="F550" s="73">
        <f>SUM(F504:F549)</f>
        <v>367.10999999999996</v>
      </c>
      <c r="G550" s="73"/>
      <c r="H550" s="73">
        <f t="shared" ref="H550:K550" si="48">SUM(H504:H549)</f>
        <v>0</v>
      </c>
      <c r="I550" s="73">
        <f t="shared" si="48"/>
        <v>931.25999999999988</v>
      </c>
      <c r="J550" s="73">
        <f t="shared" si="48"/>
        <v>0</v>
      </c>
      <c r="K550" s="73">
        <f t="shared" si="48"/>
        <v>0</v>
      </c>
      <c r="L550" s="164"/>
    </row>
    <row r="551" spans="1:12" ht="12" x14ac:dyDescent="0.2">
      <c r="A551" s="102" t="s">
        <v>1620</v>
      </c>
      <c r="B551" s="102" t="s">
        <v>1621</v>
      </c>
      <c r="C551" s="102" t="s">
        <v>1622</v>
      </c>
      <c r="D551" s="103" t="s">
        <v>655</v>
      </c>
      <c r="E551" s="103" t="s">
        <v>1615</v>
      </c>
      <c r="F551" s="103" t="s">
        <v>1374</v>
      </c>
      <c r="G551" s="103" t="s">
        <v>1002</v>
      </c>
      <c r="H551" s="67" t="s">
        <v>1915</v>
      </c>
      <c r="I551" s="67" t="s">
        <v>406</v>
      </c>
      <c r="J551" s="67" t="s">
        <v>405</v>
      </c>
      <c r="K551" s="67" t="s">
        <v>657</v>
      </c>
      <c r="L551" s="8" t="s">
        <v>1822</v>
      </c>
    </row>
    <row r="552" spans="1:12" ht="12" x14ac:dyDescent="0.2">
      <c r="A552" s="20" t="s">
        <v>1009</v>
      </c>
      <c r="B552" s="68" t="s">
        <v>403</v>
      </c>
      <c r="C552" s="168">
        <v>146.75</v>
      </c>
      <c r="D552" s="104"/>
      <c r="E552" s="104"/>
      <c r="F552" s="168">
        <f>C552</f>
        <v>146.75</v>
      </c>
      <c r="G552" s="355" t="s">
        <v>1912</v>
      </c>
      <c r="H552" s="355"/>
      <c r="I552" s="168">
        <f>C552</f>
        <v>146.75</v>
      </c>
      <c r="J552" s="338"/>
      <c r="K552" s="168"/>
      <c r="L552" s="68" t="s">
        <v>1810</v>
      </c>
    </row>
    <row r="553" spans="1:12" ht="12" x14ac:dyDescent="0.2">
      <c r="A553" s="20" t="s">
        <v>1009</v>
      </c>
      <c r="B553" s="68" t="s">
        <v>412</v>
      </c>
      <c r="C553" s="168">
        <v>22.82</v>
      </c>
      <c r="D553" s="104"/>
      <c r="E553" s="104"/>
      <c r="F553" s="168">
        <f>C553</f>
        <v>22.82</v>
      </c>
      <c r="G553" s="355" t="s">
        <v>1912</v>
      </c>
      <c r="H553" s="355"/>
      <c r="I553" s="168">
        <f t="shared" ref="I553:I604" si="49">C553</f>
        <v>22.82</v>
      </c>
      <c r="J553" s="338"/>
      <c r="K553" s="168"/>
      <c r="L553" s="68" t="s">
        <v>1810</v>
      </c>
    </row>
    <row r="554" spans="1:12" ht="12" x14ac:dyDescent="0.2">
      <c r="A554" s="20" t="s">
        <v>1009</v>
      </c>
      <c r="B554" s="68" t="s">
        <v>1546</v>
      </c>
      <c r="C554" s="15">
        <v>15.09</v>
      </c>
      <c r="D554" s="15"/>
      <c r="E554" s="15">
        <f>(C554)</f>
        <v>15.09</v>
      </c>
      <c r="F554" s="168"/>
      <c r="G554" s="355" t="s">
        <v>1912</v>
      </c>
      <c r="H554" s="355"/>
      <c r="I554" s="168">
        <f t="shared" si="49"/>
        <v>15.09</v>
      </c>
      <c r="J554" s="338"/>
      <c r="K554" s="168"/>
      <c r="L554" s="68" t="s">
        <v>1810</v>
      </c>
    </row>
    <row r="555" spans="1:12" ht="12" x14ac:dyDescent="0.2">
      <c r="A555" s="20" t="s">
        <v>1009</v>
      </c>
      <c r="B555" s="68" t="s">
        <v>1547</v>
      </c>
      <c r="C555" s="15">
        <v>14.6</v>
      </c>
      <c r="D555" s="15"/>
      <c r="E555" s="15">
        <f t="shared" ref="E555:E591" si="50">(C555)</f>
        <v>14.6</v>
      </c>
      <c r="F555" s="168"/>
      <c r="G555" s="355" t="s">
        <v>1912</v>
      </c>
      <c r="H555" s="355"/>
      <c r="I555" s="168">
        <f t="shared" si="49"/>
        <v>14.6</v>
      </c>
      <c r="J555" s="338"/>
      <c r="K555" s="168"/>
      <c r="L555" s="68" t="s">
        <v>1810</v>
      </c>
    </row>
    <row r="556" spans="1:12" ht="12" x14ac:dyDescent="0.2">
      <c r="A556" s="20" t="s">
        <v>1009</v>
      </c>
      <c r="B556" s="68" t="s">
        <v>1548</v>
      </c>
      <c r="C556" s="15">
        <v>13.57</v>
      </c>
      <c r="D556" s="15"/>
      <c r="E556" s="15">
        <f t="shared" si="50"/>
        <v>13.57</v>
      </c>
      <c r="F556" s="168"/>
      <c r="G556" s="355" t="s">
        <v>1912</v>
      </c>
      <c r="H556" s="355"/>
      <c r="I556" s="168">
        <f t="shared" si="49"/>
        <v>13.57</v>
      </c>
      <c r="J556" s="338"/>
      <c r="K556" s="168"/>
      <c r="L556" s="68" t="s">
        <v>1810</v>
      </c>
    </row>
    <row r="557" spans="1:12" ht="12" x14ac:dyDescent="0.2">
      <c r="A557" s="20" t="s">
        <v>1009</v>
      </c>
      <c r="B557" s="68" t="s">
        <v>1549</v>
      </c>
      <c r="C557" s="15">
        <v>13.88</v>
      </c>
      <c r="D557" s="15"/>
      <c r="E557" s="15">
        <f t="shared" si="50"/>
        <v>13.88</v>
      </c>
      <c r="F557" s="168"/>
      <c r="G557" s="355" t="s">
        <v>1912</v>
      </c>
      <c r="H557" s="355"/>
      <c r="I557" s="168">
        <f t="shared" si="49"/>
        <v>13.88</v>
      </c>
      <c r="J557" s="338"/>
      <c r="K557" s="168"/>
      <c r="L557" s="68" t="s">
        <v>1810</v>
      </c>
    </row>
    <row r="558" spans="1:12" ht="12" x14ac:dyDescent="0.2">
      <c r="A558" s="20" t="s">
        <v>1009</v>
      </c>
      <c r="B558" s="68" t="s">
        <v>1550</v>
      </c>
      <c r="C558" s="15">
        <v>12.23</v>
      </c>
      <c r="D558" s="15"/>
      <c r="E558" s="15">
        <f t="shared" si="50"/>
        <v>12.23</v>
      </c>
      <c r="F558" s="168"/>
      <c r="G558" s="355" t="s">
        <v>1912</v>
      </c>
      <c r="H558" s="355"/>
      <c r="I558" s="168">
        <f t="shared" si="49"/>
        <v>12.23</v>
      </c>
      <c r="J558" s="338"/>
      <c r="K558" s="168"/>
      <c r="L558" s="68" t="s">
        <v>1810</v>
      </c>
    </row>
    <row r="559" spans="1:12" ht="12" x14ac:dyDescent="0.2">
      <c r="A559" s="20" t="s">
        <v>1009</v>
      </c>
      <c r="B559" s="68" t="s">
        <v>1551</v>
      </c>
      <c r="C559" s="15">
        <v>10.92</v>
      </c>
      <c r="D559" s="15"/>
      <c r="E559" s="15">
        <f t="shared" si="50"/>
        <v>10.92</v>
      </c>
      <c r="F559" s="168"/>
      <c r="G559" s="355" t="s">
        <v>1912</v>
      </c>
      <c r="H559" s="355"/>
      <c r="I559" s="168">
        <f t="shared" si="49"/>
        <v>10.92</v>
      </c>
      <c r="J559" s="338"/>
      <c r="K559" s="168"/>
      <c r="L559" s="68" t="s">
        <v>1810</v>
      </c>
    </row>
    <row r="560" spans="1:12" ht="12" x14ac:dyDescent="0.2">
      <c r="A560" s="20" t="s">
        <v>1009</v>
      </c>
      <c r="B560" s="68" t="s">
        <v>1552</v>
      </c>
      <c r="C560" s="15">
        <v>16.559999999999999</v>
      </c>
      <c r="D560" s="15"/>
      <c r="E560" s="15">
        <f t="shared" si="50"/>
        <v>16.559999999999999</v>
      </c>
      <c r="F560" s="168"/>
      <c r="G560" s="355" t="s">
        <v>1912</v>
      </c>
      <c r="H560" s="355"/>
      <c r="I560" s="168">
        <f t="shared" si="49"/>
        <v>16.559999999999999</v>
      </c>
      <c r="J560" s="338"/>
      <c r="K560" s="168"/>
      <c r="L560" s="68" t="s">
        <v>1810</v>
      </c>
    </row>
    <row r="561" spans="1:12" ht="12" x14ac:dyDescent="0.2">
      <c r="A561" s="20" t="s">
        <v>1009</v>
      </c>
      <c r="B561" s="68" t="s">
        <v>1553</v>
      </c>
      <c r="C561" s="15">
        <v>16.559999999999999</v>
      </c>
      <c r="D561" s="15"/>
      <c r="E561" s="15">
        <f t="shared" si="50"/>
        <v>16.559999999999999</v>
      </c>
      <c r="F561" s="168"/>
      <c r="G561" s="355" t="s">
        <v>1912</v>
      </c>
      <c r="H561" s="355"/>
      <c r="I561" s="168">
        <f t="shared" si="49"/>
        <v>16.559999999999999</v>
      </c>
      <c r="J561" s="338"/>
      <c r="K561" s="168"/>
      <c r="L561" s="68" t="s">
        <v>1810</v>
      </c>
    </row>
    <row r="562" spans="1:12" ht="12" x14ac:dyDescent="0.2">
      <c r="A562" s="20" t="s">
        <v>1009</v>
      </c>
      <c r="B562" s="68" t="s">
        <v>1554</v>
      </c>
      <c r="C562" s="15">
        <v>16.559999999999999</v>
      </c>
      <c r="D562" s="15"/>
      <c r="E562" s="15">
        <f t="shared" si="50"/>
        <v>16.559999999999999</v>
      </c>
      <c r="F562" s="168"/>
      <c r="G562" s="355" t="s">
        <v>1912</v>
      </c>
      <c r="H562" s="355"/>
      <c r="I562" s="168">
        <f t="shared" si="49"/>
        <v>16.559999999999999</v>
      </c>
      <c r="J562" s="338"/>
      <c r="K562" s="168"/>
      <c r="L562" s="68" t="s">
        <v>1810</v>
      </c>
    </row>
    <row r="563" spans="1:12" ht="12" x14ac:dyDescent="0.2">
      <c r="A563" s="20" t="s">
        <v>1009</v>
      </c>
      <c r="B563" s="68" t="s">
        <v>1555</v>
      </c>
      <c r="C563" s="15">
        <v>19.059999999999999</v>
      </c>
      <c r="D563" s="15"/>
      <c r="E563" s="15">
        <f t="shared" si="50"/>
        <v>19.059999999999999</v>
      </c>
      <c r="F563" s="168"/>
      <c r="G563" s="355" t="s">
        <v>1912</v>
      </c>
      <c r="H563" s="355"/>
      <c r="I563" s="168">
        <f t="shared" si="49"/>
        <v>19.059999999999999</v>
      </c>
      <c r="J563" s="338"/>
      <c r="K563" s="168"/>
      <c r="L563" s="68" t="s">
        <v>1810</v>
      </c>
    </row>
    <row r="564" spans="1:12" ht="12" x14ac:dyDescent="0.2">
      <c r="A564" s="20" t="s">
        <v>1009</v>
      </c>
      <c r="B564" s="68" t="s">
        <v>1556</v>
      </c>
      <c r="C564" s="15">
        <v>22.7</v>
      </c>
      <c r="D564" s="15"/>
      <c r="E564" s="15">
        <f t="shared" si="50"/>
        <v>22.7</v>
      </c>
      <c r="F564" s="168"/>
      <c r="G564" s="355" t="s">
        <v>1912</v>
      </c>
      <c r="H564" s="355"/>
      <c r="I564" s="168">
        <f t="shared" si="49"/>
        <v>22.7</v>
      </c>
      <c r="J564" s="338"/>
      <c r="K564" s="168"/>
      <c r="L564" s="68" t="s">
        <v>1810</v>
      </c>
    </row>
    <row r="565" spans="1:12" ht="12" x14ac:dyDescent="0.2">
      <c r="A565" s="20" t="s">
        <v>1009</v>
      </c>
      <c r="B565" s="68" t="s">
        <v>1557</v>
      </c>
      <c r="C565" s="15">
        <v>20.7</v>
      </c>
      <c r="D565" s="15"/>
      <c r="E565" s="15">
        <f t="shared" si="50"/>
        <v>20.7</v>
      </c>
      <c r="F565" s="168"/>
      <c r="G565" s="355" t="s">
        <v>1912</v>
      </c>
      <c r="H565" s="355"/>
      <c r="I565" s="168">
        <f t="shared" si="49"/>
        <v>20.7</v>
      </c>
      <c r="J565" s="338"/>
      <c r="K565" s="168"/>
      <c r="L565" s="68" t="s">
        <v>1810</v>
      </c>
    </row>
    <row r="566" spans="1:12" ht="12" x14ac:dyDescent="0.2">
      <c r="A566" s="20" t="s">
        <v>1009</v>
      </c>
      <c r="B566" s="68" t="s">
        <v>1558</v>
      </c>
      <c r="C566" s="15">
        <v>20.7</v>
      </c>
      <c r="D566" s="15"/>
      <c r="E566" s="15">
        <f t="shared" si="50"/>
        <v>20.7</v>
      </c>
      <c r="F566" s="168"/>
      <c r="G566" s="355" t="s">
        <v>1912</v>
      </c>
      <c r="H566" s="355"/>
      <c r="I566" s="168">
        <f t="shared" si="49"/>
        <v>20.7</v>
      </c>
      <c r="J566" s="338"/>
      <c r="K566" s="168"/>
      <c r="L566" s="68" t="s">
        <v>1810</v>
      </c>
    </row>
    <row r="567" spans="1:12" ht="12" x14ac:dyDescent="0.2">
      <c r="A567" s="20" t="s">
        <v>1009</v>
      </c>
      <c r="B567" s="68" t="s">
        <v>1559</v>
      </c>
      <c r="C567" s="15">
        <v>20.7</v>
      </c>
      <c r="D567" s="15"/>
      <c r="E567" s="15">
        <f t="shared" si="50"/>
        <v>20.7</v>
      </c>
      <c r="F567" s="168"/>
      <c r="G567" s="355" t="s">
        <v>1912</v>
      </c>
      <c r="H567" s="355"/>
      <c r="I567" s="168">
        <f t="shared" si="49"/>
        <v>20.7</v>
      </c>
      <c r="J567" s="338"/>
      <c r="K567" s="168"/>
      <c r="L567" s="68" t="s">
        <v>1810</v>
      </c>
    </row>
    <row r="568" spans="1:12" ht="12" x14ac:dyDescent="0.2">
      <c r="A568" s="20" t="s">
        <v>1009</v>
      </c>
      <c r="B568" s="68" t="s">
        <v>1560</v>
      </c>
      <c r="C568" s="15">
        <v>20.85</v>
      </c>
      <c r="D568" s="15"/>
      <c r="E568" s="15">
        <f t="shared" si="50"/>
        <v>20.85</v>
      </c>
      <c r="F568" s="168"/>
      <c r="G568" s="355" t="s">
        <v>1912</v>
      </c>
      <c r="H568" s="355"/>
      <c r="I568" s="168">
        <f t="shared" si="49"/>
        <v>20.85</v>
      </c>
      <c r="J568" s="338"/>
      <c r="K568" s="168"/>
      <c r="L568" s="68" t="s">
        <v>1810</v>
      </c>
    </row>
    <row r="569" spans="1:12" ht="12" x14ac:dyDescent="0.2">
      <c r="A569" s="20" t="s">
        <v>1009</v>
      </c>
      <c r="B569" s="68" t="s">
        <v>1561</v>
      </c>
      <c r="C569" s="15">
        <v>20.7</v>
      </c>
      <c r="D569" s="15"/>
      <c r="E569" s="15">
        <f t="shared" si="50"/>
        <v>20.7</v>
      </c>
      <c r="F569" s="168"/>
      <c r="G569" s="355" t="s">
        <v>1912</v>
      </c>
      <c r="H569" s="355"/>
      <c r="I569" s="168">
        <f t="shared" si="49"/>
        <v>20.7</v>
      </c>
      <c r="J569" s="338"/>
      <c r="K569" s="168"/>
      <c r="L569" s="68" t="s">
        <v>1810</v>
      </c>
    </row>
    <row r="570" spans="1:12" ht="12" x14ac:dyDescent="0.2">
      <c r="A570" s="20" t="s">
        <v>1009</v>
      </c>
      <c r="B570" s="68" t="s">
        <v>1562</v>
      </c>
      <c r="C570" s="15">
        <v>20.7</v>
      </c>
      <c r="D570" s="15"/>
      <c r="E570" s="15">
        <f t="shared" si="50"/>
        <v>20.7</v>
      </c>
      <c r="F570" s="168"/>
      <c r="G570" s="355" t="s">
        <v>1912</v>
      </c>
      <c r="H570" s="355"/>
      <c r="I570" s="168">
        <f t="shared" si="49"/>
        <v>20.7</v>
      </c>
      <c r="J570" s="338"/>
      <c r="K570" s="168"/>
      <c r="L570" s="68" t="s">
        <v>1810</v>
      </c>
    </row>
    <row r="571" spans="1:12" ht="12" x14ac:dyDescent="0.2">
      <c r="A571" s="20" t="s">
        <v>1009</v>
      </c>
      <c r="B571" s="68" t="s">
        <v>1563</v>
      </c>
      <c r="C571" s="15">
        <v>20.7</v>
      </c>
      <c r="D571" s="15"/>
      <c r="E571" s="15">
        <f t="shared" si="50"/>
        <v>20.7</v>
      </c>
      <c r="F571" s="168"/>
      <c r="G571" s="355" t="s">
        <v>1912</v>
      </c>
      <c r="H571" s="355"/>
      <c r="I571" s="168">
        <f t="shared" si="49"/>
        <v>20.7</v>
      </c>
      <c r="J571" s="338"/>
      <c r="K571" s="168"/>
      <c r="L571" s="68" t="s">
        <v>1810</v>
      </c>
    </row>
    <row r="572" spans="1:12" ht="12" x14ac:dyDescent="0.2">
      <c r="A572" s="20" t="s">
        <v>1009</v>
      </c>
      <c r="B572" s="68" t="s">
        <v>1564</v>
      </c>
      <c r="C572" s="15">
        <v>21</v>
      </c>
      <c r="D572" s="15"/>
      <c r="E572" s="15">
        <f t="shared" si="50"/>
        <v>21</v>
      </c>
      <c r="F572" s="168"/>
      <c r="G572" s="355" t="s">
        <v>1912</v>
      </c>
      <c r="H572" s="355"/>
      <c r="I572" s="168">
        <f t="shared" si="49"/>
        <v>21</v>
      </c>
      <c r="J572" s="338"/>
      <c r="K572" s="168"/>
      <c r="L572" s="68" t="s">
        <v>1810</v>
      </c>
    </row>
    <row r="573" spans="1:12" ht="12" x14ac:dyDescent="0.2">
      <c r="A573" s="20" t="s">
        <v>1009</v>
      </c>
      <c r="B573" s="68" t="s">
        <v>1565</v>
      </c>
      <c r="C573" s="15">
        <v>20.7</v>
      </c>
      <c r="D573" s="15"/>
      <c r="E573" s="15">
        <f t="shared" si="50"/>
        <v>20.7</v>
      </c>
      <c r="F573" s="168"/>
      <c r="G573" s="355" t="s">
        <v>1912</v>
      </c>
      <c r="H573" s="355"/>
      <c r="I573" s="168">
        <f t="shared" si="49"/>
        <v>20.7</v>
      </c>
      <c r="J573" s="338"/>
      <c r="K573" s="168"/>
      <c r="L573" s="68" t="s">
        <v>1810</v>
      </c>
    </row>
    <row r="574" spans="1:12" ht="12" x14ac:dyDescent="0.2">
      <c r="A574" s="20" t="s">
        <v>1009</v>
      </c>
      <c r="B574" s="68" t="s">
        <v>1566</v>
      </c>
      <c r="C574" s="15">
        <v>20.7</v>
      </c>
      <c r="D574" s="15"/>
      <c r="E574" s="15">
        <f t="shared" si="50"/>
        <v>20.7</v>
      </c>
      <c r="F574" s="168"/>
      <c r="G574" s="355" t="s">
        <v>1912</v>
      </c>
      <c r="H574" s="355"/>
      <c r="I574" s="168">
        <f t="shared" si="49"/>
        <v>20.7</v>
      </c>
      <c r="J574" s="338"/>
      <c r="K574" s="168"/>
      <c r="L574" s="68" t="s">
        <v>1810</v>
      </c>
    </row>
    <row r="575" spans="1:12" ht="12" x14ac:dyDescent="0.2">
      <c r="A575" s="20" t="s">
        <v>1009</v>
      </c>
      <c r="B575" s="68" t="s">
        <v>1567</v>
      </c>
      <c r="C575" s="15">
        <v>22.35</v>
      </c>
      <c r="D575" s="15"/>
      <c r="E575" s="15">
        <f t="shared" si="50"/>
        <v>22.35</v>
      </c>
      <c r="F575" s="168"/>
      <c r="G575" s="355" t="s">
        <v>1912</v>
      </c>
      <c r="H575" s="355"/>
      <c r="I575" s="168">
        <f t="shared" si="49"/>
        <v>22.35</v>
      </c>
      <c r="J575" s="338"/>
      <c r="K575" s="168"/>
      <c r="L575" s="68" t="s">
        <v>1810</v>
      </c>
    </row>
    <row r="576" spans="1:12" ht="12" x14ac:dyDescent="0.2">
      <c r="A576" s="20" t="s">
        <v>1009</v>
      </c>
      <c r="B576" s="68" t="s">
        <v>1568</v>
      </c>
      <c r="C576" s="15">
        <v>18.75</v>
      </c>
      <c r="D576" s="15"/>
      <c r="E576" s="15">
        <f t="shared" si="50"/>
        <v>18.75</v>
      </c>
      <c r="F576" s="168"/>
      <c r="G576" s="355" t="s">
        <v>1912</v>
      </c>
      <c r="H576" s="355"/>
      <c r="I576" s="168">
        <f t="shared" si="49"/>
        <v>18.75</v>
      </c>
      <c r="J576" s="338"/>
      <c r="K576" s="168"/>
      <c r="L576" s="68" t="s">
        <v>1810</v>
      </c>
    </row>
    <row r="577" spans="1:12" ht="12" x14ac:dyDescent="0.2">
      <c r="A577" s="20" t="s">
        <v>1009</v>
      </c>
      <c r="B577" s="68" t="s">
        <v>1569</v>
      </c>
      <c r="C577" s="15">
        <v>17.850000000000001</v>
      </c>
      <c r="D577" s="15"/>
      <c r="E577" s="15">
        <f t="shared" si="50"/>
        <v>17.850000000000001</v>
      </c>
      <c r="F577" s="168"/>
      <c r="G577" s="355" t="s">
        <v>1912</v>
      </c>
      <c r="H577" s="355"/>
      <c r="I577" s="168">
        <f t="shared" si="49"/>
        <v>17.850000000000001</v>
      </c>
      <c r="J577" s="338"/>
      <c r="K577" s="168"/>
      <c r="L577" s="68" t="s">
        <v>1810</v>
      </c>
    </row>
    <row r="578" spans="1:12" ht="12" x14ac:dyDescent="0.2">
      <c r="A578" s="20" t="s">
        <v>1009</v>
      </c>
      <c r="B578" s="68" t="s">
        <v>1570</v>
      </c>
      <c r="C578" s="15">
        <v>23.5</v>
      </c>
      <c r="D578" s="15"/>
      <c r="E578" s="15">
        <f t="shared" si="50"/>
        <v>23.5</v>
      </c>
      <c r="F578" s="168"/>
      <c r="G578" s="355" t="s">
        <v>1912</v>
      </c>
      <c r="H578" s="355"/>
      <c r="I578" s="168">
        <f t="shared" si="49"/>
        <v>23.5</v>
      </c>
      <c r="J578" s="338"/>
      <c r="K578" s="168"/>
      <c r="L578" s="68" t="s">
        <v>1810</v>
      </c>
    </row>
    <row r="579" spans="1:12" ht="12" x14ac:dyDescent="0.2">
      <c r="A579" s="20" t="s">
        <v>1009</v>
      </c>
      <c r="B579" s="68" t="s">
        <v>493</v>
      </c>
      <c r="C579" s="15">
        <v>3.25</v>
      </c>
      <c r="D579" s="15"/>
      <c r="E579" s="15">
        <f t="shared" si="50"/>
        <v>3.25</v>
      </c>
      <c r="F579" s="168"/>
      <c r="G579" s="355" t="s">
        <v>1912</v>
      </c>
      <c r="H579" s="355"/>
      <c r="I579" s="168">
        <f t="shared" si="49"/>
        <v>3.25</v>
      </c>
      <c r="J579" s="338"/>
      <c r="K579" s="168"/>
      <c r="L579" s="68" t="s">
        <v>1794</v>
      </c>
    </row>
    <row r="580" spans="1:12" ht="12" x14ac:dyDescent="0.2">
      <c r="A580" s="20" t="s">
        <v>1009</v>
      </c>
      <c r="B580" s="68" t="s">
        <v>494</v>
      </c>
      <c r="C580" s="15">
        <v>2.96</v>
      </c>
      <c r="D580" s="15"/>
      <c r="E580" s="15">
        <f t="shared" si="50"/>
        <v>2.96</v>
      </c>
      <c r="F580" s="168"/>
      <c r="G580" s="355" t="s">
        <v>1912</v>
      </c>
      <c r="H580" s="355"/>
      <c r="I580" s="168">
        <f t="shared" si="49"/>
        <v>2.96</v>
      </c>
      <c r="J580" s="338"/>
      <c r="K580" s="168"/>
      <c r="L580" s="68" t="s">
        <v>1794</v>
      </c>
    </row>
    <row r="581" spans="1:12" ht="12" x14ac:dyDescent="0.2">
      <c r="A581" s="20" t="s">
        <v>1009</v>
      </c>
      <c r="B581" s="68" t="s">
        <v>1184</v>
      </c>
      <c r="C581" s="15">
        <v>5.04</v>
      </c>
      <c r="D581" s="15"/>
      <c r="E581" s="15">
        <f t="shared" si="50"/>
        <v>5.04</v>
      </c>
      <c r="F581" s="168"/>
      <c r="G581" s="355" t="s">
        <v>1912</v>
      </c>
      <c r="H581" s="355"/>
      <c r="I581" s="168">
        <f t="shared" si="49"/>
        <v>5.04</v>
      </c>
      <c r="J581" s="338"/>
      <c r="K581" s="168"/>
      <c r="L581" s="68" t="s">
        <v>1794</v>
      </c>
    </row>
    <row r="582" spans="1:12" ht="12" x14ac:dyDescent="0.2">
      <c r="A582" s="20" t="s">
        <v>1009</v>
      </c>
      <c r="B582" s="68" t="s">
        <v>1186</v>
      </c>
      <c r="C582" s="15">
        <v>7.1</v>
      </c>
      <c r="D582" s="15"/>
      <c r="E582" s="15">
        <f t="shared" si="50"/>
        <v>7.1</v>
      </c>
      <c r="F582" s="168"/>
      <c r="G582" s="355" t="s">
        <v>1912</v>
      </c>
      <c r="H582" s="355"/>
      <c r="I582" s="168">
        <f t="shared" si="49"/>
        <v>7.1</v>
      </c>
      <c r="J582" s="338"/>
      <c r="K582" s="168"/>
      <c r="L582" s="68" t="s">
        <v>1794</v>
      </c>
    </row>
    <row r="583" spans="1:12" ht="12" x14ac:dyDescent="0.2">
      <c r="A583" s="20" t="s">
        <v>1009</v>
      </c>
      <c r="B583" s="68" t="s">
        <v>495</v>
      </c>
      <c r="C583" s="15">
        <v>2.38</v>
      </c>
      <c r="D583" s="15"/>
      <c r="E583" s="15">
        <f t="shared" si="50"/>
        <v>2.38</v>
      </c>
      <c r="F583" s="168"/>
      <c r="G583" s="355" t="s">
        <v>1912</v>
      </c>
      <c r="H583" s="355"/>
      <c r="I583" s="168">
        <f t="shared" si="49"/>
        <v>2.38</v>
      </c>
      <c r="J583" s="338"/>
      <c r="K583" s="168"/>
      <c r="L583" s="68" t="s">
        <v>1794</v>
      </c>
    </row>
    <row r="584" spans="1:12" ht="12" x14ac:dyDescent="0.2">
      <c r="A584" s="20" t="s">
        <v>1009</v>
      </c>
      <c r="B584" s="68" t="s">
        <v>496</v>
      </c>
      <c r="C584" s="15">
        <v>3.17</v>
      </c>
      <c r="D584" s="15"/>
      <c r="E584" s="15">
        <f t="shared" si="50"/>
        <v>3.17</v>
      </c>
      <c r="F584" s="168"/>
      <c r="G584" s="355" t="s">
        <v>1912</v>
      </c>
      <c r="H584" s="355"/>
      <c r="I584" s="168">
        <f t="shared" si="49"/>
        <v>3.17</v>
      </c>
      <c r="J584" s="338"/>
      <c r="K584" s="168"/>
      <c r="L584" s="68" t="s">
        <v>1794</v>
      </c>
    </row>
    <row r="585" spans="1:12" ht="12" x14ac:dyDescent="0.2">
      <c r="A585" s="20" t="s">
        <v>1009</v>
      </c>
      <c r="B585" s="68" t="s">
        <v>499</v>
      </c>
      <c r="C585" s="15">
        <v>3.25</v>
      </c>
      <c r="D585" s="15"/>
      <c r="E585" s="15">
        <f t="shared" si="50"/>
        <v>3.25</v>
      </c>
      <c r="F585" s="168"/>
      <c r="G585" s="355" t="s">
        <v>1912</v>
      </c>
      <c r="H585" s="355"/>
      <c r="I585" s="168">
        <f t="shared" si="49"/>
        <v>3.25</v>
      </c>
      <c r="J585" s="338"/>
      <c r="K585" s="168"/>
      <c r="L585" s="68" t="s">
        <v>1794</v>
      </c>
    </row>
    <row r="586" spans="1:12" ht="12" x14ac:dyDescent="0.2">
      <c r="A586" s="20" t="s">
        <v>1009</v>
      </c>
      <c r="B586" s="68" t="s">
        <v>500</v>
      </c>
      <c r="C586" s="15">
        <v>3.17</v>
      </c>
      <c r="D586" s="15"/>
      <c r="E586" s="15">
        <f t="shared" si="50"/>
        <v>3.17</v>
      </c>
      <c r="F586" s="168"/>
      <c r="G586" s="355" t="s">
        <v>1912</v>
      </c>
      <c r="H586" s="355"/>
      <c r="I586" s="168">
        <f t="shared" si="49"/>
        <v>3.17</v>
      </c>
      <c r="J586" s="338"/>
      <c r="K586" s="168"/>
      <c r="L586" s="68" t="s">
        <v>1794</v>
      </c>
    </row>
    <row r="587" spans="1:12" ht="12" x14ac:dyDescent="0.2">
      <c r="A587" s="20" t="s">
        <v>1009</v>
      </c>
      <c r="B587" s="68" t="s">
        <v>537</v>
      </c>
      <c r="C587" s="15">
        <v>3.25</v>
      </c>
      <c r="D587" s="15"/>
      <c r="E587" s="15">
        <f t="shared" si="50"/>
        <v>3.25</v>
      </c>
      <c r="F587" s="168"/>
      <c r="G587" s="355" t="s">
        <v>1912</v>
      </c>
      <c r="H587" s="355"/>
      <c r="I587" s="168">
        <f t="shared" si="49"/>
        <v>3.25</v>
      </c>
      <c r="J587" s="338"/>
      <c r="K587" s="168"/>
      <c r="L587" s="68" t="s">
        <v>1794</v>
      </c>
    </row>
    <row r="588" spans="1:12" ht="12" x14ac:dyDescent="0.2">
      <c r="A588" s="20" t="s">
        <v>1009</v>
      </c>
      <c r="B588" s="68" t="s">
        <v>538</v>
      </c>
      <c r="C588" s="15">
        <v>3.21</v>
      </c>
      <c r="D588" s="15"/>
      <c r="E588" s="15">
        <f t="shared" si="50"/>
        <v>3.21</v>
      </c>
      <c r="F588" s="168"/>
      <c r="G588" s="355" t="s">
        <v>1912</v>
      </c>
      <c r="H588" s="355"/>
      <c r="I588" s="168">
        <f t="shared" si="49"/>
        <v>3.21</v>
      </c>
      <c r="J588" s="338"/>
      <c r="K588" s="168"/>
      <c r="L588" s="68" t="s">
        <v>1794</v>
      </c>
    </row>
    <row r="589" spans="1:12" ht="12" x14ac:dyDescent="0.2">
      <c r="A589" s="20" t="s">
        <v>1009</v>
      </c>
      <c r="B589" s="68" t="s">
        <v>539</v>
      </c>
      <c r="C589" s="15">
        <v>3.21</v>
      </c>
      <c r="D589" s="15"/>
      <c r="E589" s="15">
        <f t="shared" si="50"/>
        <v>3.21</v>
      </c>
      <c r="F589" s="168"/>
      <c r="G589" s="355" t="s">
        <v>1912</v>
      </c>
      <c r="H589" s="355"/>
      <c r="I589" s="168">
        <f t="shared" si="49"/>
        <v>3.21</v>
      </c>
      <c r="J589" s="338"/>
      <c r="K589" s="168"/>
      <c r="L589" s="68" t="s">
        <v>1794</v>
      </c>
    </row>
    <row r="590" spans="1:12" ht="12" x14ac:dyDescent="0.2">
      <c r="A590" s="20" t="s">
        <v>1009</v>
      </c>
      <c r="B590" s="68" t="s">
        <v>540</v>
      </c>
      <c r="C590" s="15">
        <v>6.31</v>
      </c>
      <c r="D590" s="15"/>
      <c r="E590" s="15">
        <f t="shared" si="50"/>
        <v>6.31</v>
      </c>
      <c r="F590" s="168"/>
      <c r="G590" s="355" t="s">
        <v>1912</v>
      </c>
      <c r="H590" s="355"/>
      <c r="I590" s="168">
        <f t="shared" si="49"/>
        <v>6.31</v>
      </c>
      <c r="J590" s="338"/>
      <c r="K590" s="168"/>
      <c r="L590" s="68" t="s">
        <v>1794</v>
      </c>
    </row>
    <row r="591" spans="1:12" ht="12" x14ac:dyDescent="0.2">
      <c r="A591" s="20" t="s">
        <v>1009</v>
      </c>
      <c r="B591" s="68" t="s">
        <v>541</v>
      </c>
      <c r="C591" s="15">
        <v>4.0199999999999996</v>
      </c>
      <c r="D591" s="15"/>
      <c r="E591" s="15">
        <f t="shared" si="50"/>
        <v>4.0199999999999996</v>
      </c>
      <c r="F591" s="168"/>
      <c r="G591" s="355" t="s">
        <v>1912</v>
      </c>
      <c r="H591" s="355"/>
      <c r="I591" s="168">
        <f t="shared" si="49"/>
        <v>4.0199999999999996</v>
      </c>
      <c r="J591" s="338"/>
      <c r="K591" s="168"/>
      <c r="L591" s="68" t="s">
        <v>1794</v>
      </c>
    </row>
    <row r="592" spans="1:12" ht="12" x14ac:dyDescent="0.2">
      <c r="A592" s="20" t="s">
        <v>1009</v>
      </c>
      <c r="B592" s="68" t="s">
        <v>1573</v>
      </c>
      <c r="C592" s="15">
        <v>16.559999999999999</v>
      </c>
      <c r="D592" s="15">
        <f>C592</f>
        <v>16.559999999999999</v>
      </c>
      <c r="E592" s="168"/>
      <c r="F592" s="15"/>
      <c r="G592" s="355" t="s">
        <v>1912</v>
      </c>
      <c r="H592" s="355"/>
      <c r="I592" s="168">
        <f t="shared" si="49"/>
        <v>16.559999999999999</v>
      </c>
      <c r="J592" s="338"/>
      <c r="K592" s="168"/>
      <c r="L592" s="68" t="s">
        <v>1794</v>
      </c>
    </row>
    <row r="593" spans="1:12" ht="12" x14ac:dyDescent="0.2">
      <c r="A593" s="20" t="s">
        <v>1009</v>
      </c>
      <c r="B593" s="68" t="s">
        <v>233</v>
      </c>
      <c r="C593" s="15">
        <v>15.33</v>
      </c>
      <c r="D593" s="15"/>
      <c r="E593" s="168"/>
      <c r="F593" s="15">
        <f>(C593)</f>
        <v>15.33</v>
      </c>
      <c r="G593" s="355" t="s">
        <v>1912</v>
      </c>
      <c r="H593" s="355"/>
      <c r="I593" s="168">
        <f t="shared" si="49"/>
        <v>15.33</v>
      </c>
      <c r="J593" s="338"/>
      <c r="K593" s="168"/>
      <c r="L593" s="68" t="s">
        <v>1810</v>
      </c>
    </row>
    <row r="594" spans="1:12" ht="12" x14ac:dyDescent="0.2">
      <c r="A594" s="20" t="s">
        <v>1009</v>
      </c>
      <c r="B594" s="68" t="s">
        <v>135</v>
      </c>
      <c r="C594" s="15">
        <v>9.94</v>
      </c>
      <c r="D594" s="15"/>
      <c r="E594" s="168"/>
      <c r="F594" s="15">
        <f>(C594)</f>
        <v>9.94</v>
      </c>
      <c r="G594" s="355" t="s">
        <v>1912</v>
      </c>
      <c r="H594" s="355"/>
      <c r="I594" s="168">
        <f t="shared" si="49"/>
        <v>9.94</v>
      </c>
      <c r="J594" s="338"/>
      <c r="K594" s="168"/>
      <c r="L594" s="68" t="s">
        <v>1810</v>
      </c>
    </row>
    <row r="595" spans="1:12" ht="12" x14ac:dyDescent="0.2">
      <c r="A595" s="20" t="s">
        <v>1009</v>
      </c>
      <c r="B595" s="68" t="s">
        <v>1574</v>
      </c>
      <c r="C595" s="15">
        <v>16.579999999999998</v>
      </c>
      <c r="D595" s="15"/>
      <c r="E595" s="15">
        <f>(C595)</f>
        <v>16.579999999999998</v>
      </c>
      <c r="F595" s="168"/>
      <c r="G595" s="355" t="s">
        <v>1912</v>
      </c>
      <c r="H595" s="355"/>
      <c r="I595" s="168">
        <f t="shared" si="49"/>
        <v>16.579999999999998</v>
      </c>
      <c r="J595" s="338"/>
      <c r="K595" s="168"/>
      <c r="L595" s="68" t="s">
        <v>1810</v>
      </c>
    </row>
    <row r="596" spans="1:12" ht="12" x14ac:dyDescent="0.2">
      <c r="A596" s="20" t="s">
        <v>1009</v>
      </c>
      <c r="B596" s="68" t="s">
        <v>466</v>
      </c>
      <c r="C596" s="15">
        <v>18.38</v>
      </c>
      <c r="D596" s="15"/>
      <c r="E596" s="15">
        <f>(C596)</f>
        <v>18.38</v>
      </c>
      <c r="F596" s="168"/>
      <c r="G596" s="355" t="s">
        <v>1912</v>
      </c>
      <c r="H596" s="355"/>
      <c r="I596" s="168">
        <f t="shared" si="49"/>
        <v>18.38</v>
      </c>
      <c r="J596" s="338"/>
      <c r="K596" s="168"/>
      <c r="L596" s="68" t="s">
        <v>1810</v>
      </c>
    </row>
    <row r="597" spans="1:12" ht="12" x14ac:dyDescent="0.2">
      <c r="A597" s="20" t="s">
        <v>1009</v>
      </c>
      <c r="B597" s="68" t="s">
        <v>463</v>
      </c>
      <c r="C597" s="15">
        <v>17.37</v>
      </c>
      <c r="D597" s="15"/>
      <c r="E597" s="15">
        <f>(C597)</f>
        <v>17.37</v>
      </c>
      <c r="F597" s="168"/>
      <c r="G597" s="355" t="s">
        <v>1912</v>
      </c>
      <c r="H597" s="355"/>
      <c r="I597" s="168">
        <f t="shared" si="49"/>
        <v>17.37</v>
      </c>
      <c r="J597" s="338"/>
      <c r="K597" s="168"/>
      <c r="L597" s="68" t="s">
        <v>1810</v>
      </c>
    </row>
    <row r="598" spans="1:12" ht="12" x14ac:dyDescent="0.2">
      <c r="A598" s="20" t="s">
        <v>1009</v>
      </c>
      <c r="B598" s="68" t="s">
        <v>1629</v>
      </c>
      <c r="C598" s="15">
        <v>2.57</v>
      </c>
      <c r="E598" s="168"/>
      <c r="F598" s="15">
        <f>(C598)</f>
        <v>2.57</v>
      </c>
      <c r="G598" s="355" t="s">
        <v>1912</v>
      </c>
      <c r="H598" s="355"/>
      <c r="I598" s="168">
        <f t="shared" si="49"/>
        <v>2.57</v>
      </c>
      <c r="J598" s="338"/>
      <c r="K598" s="168"/>
      <c r="L598" s="68" t="s">
        <v>1794</v>
      </c>
    </row>
    <row r="599" spans="1:12" ht="12" x14ac:dyDescent="0.2">
      <c r="A599" s="20" t="s">
        <v>1009</v>
      </c>
      <c r="B599" s="68" t="s">
        <v>159</v>
      </c>
      <c r="C599" s="15">
        <v>10.92</v>
      </c>
      <c r="D599" s="168"/>
      <c r="E599" s="168"/>
      <c r="F599" s="15">
        <f>(C599)</f>
        <v>10.92</v>
      </c>
      <c r="G599" s="355" t="s">
        <v>1912</v>
      </c>
      <c r="H599" s="355"/>
      <c r="I599" s="168">
        <f t="shared" si="49"/>
        <v>10.92</v>
      </c>
      <c r="J599" s="338"/>
      <c r="K599" s="168"/>
      <c r="L599" s="68" t="s">
        <v>1810</v>
      </c>
    </row>
    <row r="600" spans="1:12" ht="12" x14ac:dyDescent="0.2">
      <c r="A600" s="20" t="s">
        <v>1009</v>
      </c>
      <c r="B600" s="68" t="s">
        <v>1575</v>
      </c>
      <c r="C600" s="15">
        <v>5.97</v>
      </c>
      <c r="D600" s="15">
        <f>(C600)</f>
        <v>5.97</v>
      </c>
      <c r="E600" s="168"/>
      <c r="F600" s="168"/>
      <c r="G600" s="355" t="s">
        <v>1912</v>
      </c>
      <c r="H600" s="355"/>
      <c r="I600" s="168">
        <f t="shared" si="49"/>
        <v>5.97</v>
      </c>
      <c r="J600" s="338"/>
      <c r="K600" s="168"/>
      <c r="L600" s="68" t="s">
        <v>1794</v>
      </c>
    </row>
    <row r="601" spans="1:12" ht="12" x14ac:dyDescent="0.2">
      <c r="A601" s="20" t="s">
        <v>1009</v>
      </c>
      <c r="B601" s="68" t="s">
        <v>1629</v>
      </c>
      <c r="C601" s="15">
        <v>2.38</v>
      </c>
      <c r="D601" s="15"/>
      <c r="E601" s="168"/>
      <c r="F601" s="15">
        <f>(C601)</f>
        <v>2.38</v>
      </c>
      <c r="G601" s="355" t="s">
        <v>1912</v>
      </c>
      <c r="H601" s="355"/>
      <c r="I601" s="168">
        <f t="shared" si="49"/>
        <v>2.38</v>
      </c>
      <c r="J601" s="338"/>
      <c r="K601" s="168"/>
      <c r="L601" s="68" t="s">
        <v>1793</v>
      </c>
    </row>
    <row r="602" spans="1:12" ht="12" x14ac:dyDescent="0.2">
      <c r="A602" s="20" t="s">
        <v>1009</v>
      </c>
      <c r="B602" s="68" t="s">
        <v>1571</v>
      </c>
      <c r="C602" s="15">
        <v>4.2699999999999996</v>
      </c>
      <c r="E602" s="15">
        <f>C602</f>
        <v>4.2699999999999996</v>
      </c>
      <c r="F602" s="15"/>
      <c r="G602" s="355" t="s">
        <v>1912</v>
      </c>
      <c r="H602" s="355"/>
      <c r="I602" s="168">
        <f t="shared" si="49"/>
        <v>4.2699999999999996</v>
      </c>
      <c r="J602" s="338"/>
      <c r="K602" s="168"/>
      <c r="L602" s="68" t="s">
        <v>1810</v>
      </c>
    </row>
    <row r="603" spans="1:12" ht="12" x14ac:dyDescent="0.2">
      <c r="A603" s="20" t="s">
        <v>1009</v>
      </c>
      <c r="B603" s="68" t="s">
        <v>1014</v>
      </c>
      <c r="C603" s="15">
        <v>6.18</v>
      </c>
      <c r="D603" s="168"/>
      <c r="E603" s="168"/>
      <c r="F603" s="15">
        <f>(C603)</f>
        <v>6.18</v>
      </c>
      <c r="G603" s="355" t="s">
        <v>1912</v>
      </c>
      <c r="H603" s="355"/>
      <c r="I603" s="168">
        <f t="shared" si="49"/>
        <v>6.18</v>
      </c>
      <c r="J603" s="338"/>
      <c r="K603" s="168"/>
      <c r="L603" s="68" t="s">
        <v>1810</v>
      </c>
    </row>
    <row r="604" spans="1:12" ht="12" x14ac:dyDescent="0.2">
      <c r="A604" s="20" t="s">
        <v>1009</v>
      </c>
      <c r="B604" s="68" t="s">
        <v>1572</v>
      </c>
      <c r="C604" s="15">
        <v>5.95</v>
      </c>
      <c r="D604" s="168"/>
      <c r="E604" s="168"/>
      <c r="F604" s="15">
        <f>(C604)</f>
        <v>5.95</v>
      </c>
      <c r="G604" s="355" t="s">
        <v>1912</v>
      </c>
      <c r="H604" s="355"/>
      <c r="I604" s="168">
        <f t="shared" si="49"/>
        <v>5.95</v>
      </c>
      <c r="J604" s="338"/>
      <c r="K604" s="168"/>
      <c r="L604" s="68" t="s">
        <v>1810</v>
      </c>
    </row>
    <row r="605" spans="1:12" s="169" customFormat="1" ht="12" x14ac:dyDescent="0.2">
      <c r="A605" s="100" t="s">
        <v>140</v>
      </c>
      <c r="B605" s="98"/>
      <c r="C605" s="73">
        <f>SUM(C552:C604)</f>
        <v>813.92000000000007</v>
      </c>
      <c r="D605" s="73">
        <f>SUM(D552:D604)</f>
        <v>22.529999999999998</v>
      </c>
      <c r="E605" s="73">
        <f>SUM(E552:E604)</f>
        <v>568.54999999999995</v>
      </c>
      <c r="F605" s="73">
        <f>SUM(F552:F604)</f>
        <v>222.83999999999997</v>
      </c>
      <c r="G605" s="73"/>
      <c r="H605" s="73">
        <f t="shared" ref="H605:K605" si="51">SUM(H552:H604)</f>
        <v>0</v>
      </c>
      <c r="I605" s="73">
        <f t="shared" si="51"/>
        <v>813.92000000000007</v>
      </c>
      <c r="J605" s="73">
        <f t="shared" si="51"/>
        <v>0</v>
      </c>
      <c r="K605" s="73">
        <f t="shared" si="51"/>
        <v>0</v>
      </c>
      <c r="L605" s="164"/>
    </row>
    <row r="606" spans="1:12" ht="12" x14ac:dyDescent="0.2">
      <c r="A606" s="102" t="s">
        <v>1620</v>
      </c>
      <c r="B606" s="102" t="s">
        <v>1621</v>
      </c>
      <c r="C606" s="102" t="s">
        <v>1622</v>
      </c>
      <c r="D606" s="103" t="s">
        <v>655</v>
      </c>
      <c r="E606" s="103" t="s">
        <v>1615</v>
      </c>
      <c r="F606" s="103" t="s">
        <v>754</v>
      </c>
      <c r="G606" s="103" t="s">
        <v>1002</v>
      </c>
      <c r="H606" s="67" t="s">
        <v>1915</v>
      </c>
      <c r="I606" s="67" t="s">
        <v>406</v>
      </c>
      <c r="J606" s="67" t="s">
        <v>405</v>
      </c>
      <c r="K606" s="67" t="s">
        <v>657</v>
      </c>
      <c r="L606" s="8" t="s">
        <v>1822</v>
      </c>
    </row>
    <row r="607" spans="1:12" ht="12" x14ac:dyDescent="0.2">
      <c r="A607" s="20" t="s">
        <v>1011</v>
      </c>
      <c r="B607" s="68" t="s">
        <v>403</v>
      </c>
      <c r="C607" s="168">
        <v>134.55000000000001</v>
      </c>
      <c r="D607" s="104"/>
      <c r="E607" s="104"/>
      <c r="F607" s="168">
        <f>C607</f>
        <v>134.55000000000001</v>
      </c>
      <c r="G607" s="355" t="s">
        <v>1912</v>
      </c>
      <c r="H607" s="355"/>
      <c r="I607" s="168">
        <f>C607</f>
        <v>134.55000000000001</v>
      </c>
      <c r="J607" s="338"/>
      <c r="K607" s="168"/>
      <c r="L607" s="68" t="s">
        <v>1810</v>
      </c>
    </row>
    <row r="608" spans="1:12" ht="12" x14ac:dyDescent="0.2">
      <c r="A608" s="20" t="s">
        <v>1011</v>
      </c>
      <c r="B608" s="68" t="s">
        <v>412</v>
      </c>
      <c r="C608" s="168">
        <v>22.63</v>
      </c>
      <c r="D608" s="104"/>
      <c r="E608" s="104"/>
      <c r="F608" s="168">
        <f>C608</f>
        <v>22.63</v>
      </c>
      <c r="G608" s="355" t="s">
        <v>1912</v>
      </c>
      <c r="H608" s="355"/>
      <c r="I608" s="168">
        <f t="shared" ref="I608:I651" si="52">C608</f>
        <v>22.63</v>
      </c>
      <c r="J608" s="338"/>
      <c r="K608" s="168"/>
      <c r="L608" s="68" t="s">
        <v>1810</v>
      </c>
    </row>
    <row r="609" spans="1:12" ht="12" x14ac:dyDescent="0.2">
      <c r="A609" s="20" t="s">
        <v>1011</v>
      </c>
      <c r="B609" s="68" t="s">
        <v>346</v>
      </c>
      <c r="C609" s="15">
        <v>9.32</v>
      </c>
      <c r="D609" s="94"/>
      <c r="E609" s="15">
        <f>(C609)</f>
        <v>9.32</v>
      </c>
      <c r="F609" s="168"/>
      <c r="G609" s="355" t="s">
        <v>1912</v>
      </c>
      <c r="H609" s="355"/>
      <c r="I609" s="168">
        <f t="shared" si="52"/>
        <v>9.32</v>
      </c>
      <c r="J609" s="338"/>
      <c r="K609" s="168"/>
      <c r="L609" s="68" t="s">
        <v>1810</v>
      </c>
    </row>
    <row r="610" spans="1:12" ht="12" x14ac:dyDescent="0.2">
      <c r="A610" s="20" t="s">
        <v>1011</v>
      </c>
      <c r="B610" s="68" t="s">
        <v>347</v>
      </c>
      <c r="C610" s="15">
        <v>15.17</v>
      </c>
      <c r="D610" s="94"/>
      <c r="E610" s="15">
        <f t="shared" ref="E610:E639" si="53">(C610)</f>
        <v>15.17</v>
      </c>
      <c r="F610" s="168"/>
      <c r="G610" s="355" t="s">
        <v>1912</v>
      </c>
      <c r="H610" s="355"/>
      <c r="I610" s="168">
        <f t="shared" si="52"/>
        <v>15.17</v>
      </c>
      <c r="J610" s="338"/>
      <c r="K610" s="168"/>
      <c r="L610" s="68" t="s">
        <v>1810</v>
      </c>
    </row>
    <row r="611" spans="1:12" ht="12" x14ac:dyDescent="0.2">
      <c r="A611" s="20" t="s">
        <v>1011</v>
      </c>
      <c r="B611" s="68" t="s">
        <v>348</v>
      </c>
      <c r="C611" s="15">
        <v>14.23</v>
      </c>
      <c r="D611" s="94"/>
      <c r="E611" s="15">
        <f t="shared" si="53"/>
        <v>14.23</v>
      </c>
      <c r="F611" s="168"/>
      <c r="G611" s="355" t="s">
        <v>1912</v>
      </c>
      <c r="H611" s="355"/>
      <c r="I611" s="168">
        <f t="shared" si="52"/>
        <v>14.23</v>
      </c>
      <c r="J611" s="338"/>
      <c r="K611" s="168"/>
      <c r="L611" s="68" t="s">
        <v>1810</v>
      </c>
    </row>
    <row r="612" spans="1:12" ht="12" x14ac:dyDescent="0.2">
      <c r="A612" s="20" t="s">
        <v>1011</v>
      </c>
      <c r="B612" s="68" t="s">
        <v>349</v>
      </c>
      <c r="C612" s="15">
        <v>18.64</v>
      </c>
      <c r="D612" s="94"/>
      <c r="E612" s="15">
        <f t="shared" si="53"/>
        <v>18.64</v>
      </c>
      <c r="F612" s="168"/>
      <c r="G612" s="355" t="s">
        <v>1912</v>
      </c>
      <c r="H612" s="355"/>
      <c r="I612" s="168">
        <f t="shared" si="52"/>
        <v>18.64</v>
      </c>
      <c r="J612" s="338"/>
      <c r="K612" s="168"/>
      <c r="L612" s="68" t="s">
        <v>1810</v>
      </c>
    </row>
    <row r="613" spans="1:12" ht="12" x14ac:dyDescent="0.2">
      <c r="A613" s="20" t="s">
        <v>1011</v>
      </c>
      <c r="B613" s="68" t="s">
        <v>1579</v>
      </c>
      <c r="C613" s="15">
        <v>14.93</v>
      </c>
      <c r="D613" s="94"/>
      <c r="E613" s="15">
        <f t="shared" si="53"/>
        <v>14.93</v>
      </c>
      <c r="F613" s="168"/>
      <c r="G613" s="355" t="s">
        <v>1912</v>
      </c>
      <c r="H613" s="355"/>
      <c r="I613" s="168">
        <f t="shared" si="52"/>
        <v>14.93</v>
      </c>
      <c r="J613" s="338"/>
      <c r="K613" s="168"/>
      <c r="L613" s="68" t="s">
        <v>1810</v>
      </c>
    </row>
    <row r="614" spans="1:12" ht="12" x14ac:dyDescent="0.2">
      <c r="A614" s="20" t="s">
        <v>1011</v>
      </c>
      <c r="B614" s="68" t="s">
        <v>1580</v>
      </c>
      <c r="C614" s="15">
        <v>14.5</v>
      </c>
      <c r="D614" s="94"/>
      <c r="E614" s="15">
        <f t="shared" si="53"/>
        <v>14.5</v>
      </c>
      <c r="F614" s="168"/>
      <c r="G614" s="355" t="s">
        <v>1912</v>
      </c>
      <c r="H614" s="355"/>
      <c r="I614" s="168">
        <f t="shared" si="52"/>
        <v>14.5</v>
      </c>
      <c r="J614" s="338"/>
      <c r="K614" s="168"/>
      <c r="L614" s="68" t="s">
        <v>1810</v>
      </c>
    </row>
    <row r="615" spans="1:12" ht="12" x14ac:dyDescent="0.2">
      <c r="A615" s="20" t="s">
        <v>1011</v>
      </c>
      <c r="B615" s="68" t="s">
        <v>1581</v>
      </c>
      <c r="C615" s="15">
        <v>16.579999999999998</v>
      </c>
      <c r="D615" s="94"/>
      <c r="E615" s="15">
        <f t="shared" si="53"/>
        <v>16.579999999999998</v>
      </c>
      <c r="F615" s="168"/>
      <c r="G615" s="355" t="s">
        <v>1912</v>
      </c>
      <c r="H615" s="355"/>
      <c r="I615" s="168">
        <f t="shared" si="52"/>
        <v>16.579999999999998</v>
      </c>
      <c r="J615" s="338"/>
      <c r="K615" s="168"/>
      <c r="L615" s="68" t="s">
        <v>1810</v>
      </c>
    </row>
    <row r="616" spans="1:12" ht="12" x14ac:dyDescent="0.2">
      <c r="A616" s="20" t="s">
        <v>1011</v>
      </c>
      <c r="B616" s="68" t="s">
        <v>1582</v>
      </c>
      <c r="C616" s="15">
        <v>18.38</v>
      </c>
      <c r="D616" s="94"/>
      <c r="E616" s="15">
        <f t="shared" si="53"/>
        <v>18.38</v>
      </c>
      <c r="F616" s="168"/>
      <c r="G616" s="355" t="s">
        <v>1912</v>
      </c>
      <c r="H616" s="355"/>
      <c r="I616" s="168">
        <f t="shared" si="52"/>
        <v>18.38</v>
      </c>
      <c r="J616" s="338"/>
      <c r="K616" s="168"/>
      <c r="L616" s="68" t="s">
        <v>1810</v>
      </c>
    </row>
    <row r="617" spans="1:12" ht="12" x14ac:dyDescent="0.2">
      <c r="A617" s="20" t="s">
        <v>1011</v>
      </c>
      <c r="B617" s="68" t="s">
        <v>1583</v>
      </c>
      <c r="C617" s="15">
        <v>17.37</v>
      </c>
      <c r="D617" s="94"/>
      <c r="E617" s="15">
        <f t="shared" si="53"/>
        <v>17.37</v>
      </c>
      <c r="F617" s="168"/>
      <c r="G617" s="355" t="s">
        <v>1912</v>
      </c>
      <c r="H617" s="355"/>
      <c r="I617" s="168">
        <f t="shared" si="52"/>
        <v>17.37</v>
      </c>
      <c r="J617" s="338"/>
      <c r="K617" s="168"/>
      <c r="L617" s="68" t="s">
        <v>1810</v>
      </c>
    </row>
    <row r="618" spans="1:12" ht="12" x14ac:dyDescent="0.2">
      <c r="A618" s="20" t="s">
        <v>1011</v>
      </c>
      <c r="B618" s="68" t="s">
        <v>1584</v>
      </c>
      <c r="C618" s="15">
        <v>13.17</v>
      </c>
      <c r="D618" s="94"/>
      <c r="E618" s="15">
        <f t="shared" si="53"/>
        <v>13.17</v>
      </c>
      <c r="F618" s="168"/>
      <c r="G618" s="355" t="s">
        <v>1912</v>
      </c>
      <c r="H618" s="355"/>
      <c r="I618" s="168">
        <f t="shared" si="52"/>
        <v>13.17</v>
      </c>
      <c r="J618" s="338"/>
      <c r="K618" s="168"/>
      <c r="L618" s="68" t="s">
        <v>1810</v>
      </c>
    </row>
    <row r="619" spans="1:12" ht="12" x14ac:dyDescent="0.2">
      <c r="A619" s="20" t="s">
        <v>1011</v>
      </c>
      <c r="B619" s="68" t="s">
        <v>1585</v>
      </c>
      <c r="C619" s="15">
        <v>13.88</v>
      </c>
      <c r="D619" s="94"/>
      <c r="E619" s="15">
        <f t="shared" si="53"/>
        <v>13.88</v>
      </c>
      <c r="F619" s="168"/>
      <c r="G619" s="355" t="s">
        <v>1912</v>
      </c>
      <c r="H619" s="355"/>
      <c r="I619" s="168">
        <f t="shared" si="52"/>
        <v>13.88</v>
      </c>
      <c r="J619" s="338"/>
      <c r="K619" s="168"/>
      <c r="L619" s="68" t="s">
        <v>1810</v>
      </c>
    </row>
    <row r="620" spans="1:12" ht="12" x14ac:dyDescent="0.2">
      <c r="A620" s="20" t="s">
        <v>1011</v>
      </c>
      <c r="B620" s="68" t="s">
        <v>1586</v>
      </c>
      <c r="C620" s="15">
        <v>12.23</v>
      </c>
      <c r="D620" s="94"/>
      <c r="E620" s="15">
        <f t="shared" si="53"/>
        <v>12.23</v>
      </c>
      <c r="F620" s="168"/>
      <c r="G620" s="355" t="s">
        <v>1912</v>
      </c>
      <c r="H620" s="355"/>
      <c r="I620" s="168">
        <f t="shared" si="52"/>
        <v>12.23</v>
      </c>
      <c r="J620" s="338"/>
      <c r="K620" s="168"/>
      <c r="L620" s="68" t="s">
        <v>1810</v>
      </c>
    </row>
    <row r="621" spans="1:12" ht="12" x14ac:dyDescent="0.2">
      <c r="A621" s="20" t="s">
        <v>1011</v>
      </c>
      <c r="B621" s="68" t="s">
        <v>1587</v>
      </c>
      <c r="C621" s="15">
        <v>16.440000000000001</v>
      </c>
      <c r="D621" s="94"/>
      <c r="E621" s="15">
        <f t="shared" si="53"/>
        <v>16.440000000000001</v>
      </c>
      <c r="F621" s="168"/>
      <c r="G621" s="355" t="s">
        <v>1912</v>
      </c>
      <c r="H621" s="355"/>
      <c r="I621" s="168">
        <f t="shared" si="52"/>
        <v>16.440000000000001</v>
      </c>
      <c r="J621" s="338"/>
      <c r="K621" s="168"/>
      <c r="L621" s="68" t="s">
        <v>1810</v>
      </c>
    </row>
    <row r="622" spans="1:12" ht="12" x14ac:dyDescent="0.2">
      <c r="A622" s="20" t="s">
        <v>1011</v>
      </c>
      <c r="B622" s="68" t="s">
        <v>1588</v>
      </c>
      <c r="C622" s="15">
        <v>16.079999999999998</v>
      </c>
      <c r="D622" s="94"/>
      <c r="E622" s="15">
        <f t="shared" si="53"/>
        <v>16.079999999999998</v>
      </c>
      <c r="F622" s="168"/>
      <c r="G622" s="355" t="s">
        <v>1912</v>
      </c>
      <c r="H622" s="355"/>
      <c r="I622" s="168">
        <f t="shared" si="52"/>
        <v>16.079999999999998</v>
      </c>
      <c r="J622" s="338"/>
      <c r="K622" s="168"/>
      <c r="L622" s="68" t="s">
        <v>1810</v>
      </c>
    </row>
    <row r="623" spans="1:12" ht="12" x14ac:dyDescent="0.2">
      <c r="A623" s="20" t="s">
        <v>1011</v>
      </c>
      <c r="B623" s="68" t="s">
        <v>1589</v>
      </c>
      <c r="C623" s="15">
        <v>20.36</v>
      </c>
      <c r="D623" s="94"/>
      <c r="E623" s="15">
        <f t="shared" si="53"/>
        <v>20.36</v>
      </c>
      <c r="F623" s="168"/>
      <c r="G623" s="355" t="s">
        <v>1912</v>
      </c>
      <c r="H623" s="355"/>
      <c r="I623" s="168">
        <f t="shared" si="52"/>
        <v>20.36</v>
      </c>
      <c r="J623" s="338"/>
      <c r="K623" s="168"/>
      <c r="L623" s="68" t="s">
        <v>1810</v>
      </c>
    </row>
    <row r="624" spans="1:12" ht="12" x14ac:dyDescent="0.2">
      <c r="A624" s="20" t="s">
        <v>1011</v>
      </c>
      <c r="B624" s="68" t="s">
        <v>1590</v>
      </c>
      <c r="C624" s="15">
        <v>20.29</v>
      </c>
      <c r="D624" s="94"/>
      <c r="E624" s="15">
        <f t="shared" si="53"/>
        <v>20.29</v>
      </c>
      <c r="F624" s="168"/>
      <c r="G624" s="355" t="s">
        <v>1912</v>
      </c>
      <c r="H624" s="355"/>
      <c r="I624" s="168">
        <f t="shared" si="52"/>
        <v>20.29</v>
      </c>
      <c r="J624" s="338"/>
      <c r="K624" s="168"/>
      <c r="L624" s="68" t="s">
        <v>1810</v>
      </c>
    </row>
    <row r="625" spans="1:12" ht="12" x14ac:dyDescent="0.2">
      <c r="A625" s="20" t="s">
        <v>1011</v>
      </c>
      <c r="B625" s="68" t="s">
        <v>1591</v>
      </c>
      <c r="C625" s="15">
        <v>20.420000000000002</v>
      </c>
      <c r="D625" s="94"/>
      <c r="E625" s="15">
        <f t="shared" si="53"/>
        <v>20.420000000000002</v>
      </c>
      <c r="F625" s="168"/>
      <c r="G625" s="355" t="s">
        <v>1912</v>
      </c>
      <c r="H625" s="355"/>
      <c r="I625" s="168">
        <f t="shared" si="52"/>
        <v>20.420000000000002</v>
      </c>
      <c r="J625" s="338"/>
      <c r="K625" s="168"/>
      <c r="L625" s="68" t="s">
        <v>1810</v>
      </c>
    </row>
    <row r="626" spans="1:12" ht="12" x14ac:dyDescent="0.2">
      <c r="A626" s="20" t="s">
        <v>1011</v>
      </c>
      <c r="B626" s="68" t="s">
        <v>1592</v>
      </c>
      <c r="C626" s="15">
        <v>20.36</v>
      </c>
      <c r="D626" s="94"/>
      <c r="E626" s="15">
        <f t="shared" si="53"/>
        <v>20.36</v>
      </c>
      <c r="F626" s="168"/>
      <c r="G626" s="355" t="s">
        <v>1912</v>
      </c>
      <c r="H626" s="355"/>
      <c r="I626" s="168">
        <f t="shared" si="52"/>
        <v>20.36</v>
      </c>
      <c r="J626" s="338"/>
      <c r="K626" s="168"/>
      <c r="L626" s="68" t="s">
        <v>1810</v>
      </c>
    </row>
    <row r="627" spans="1:12" ht="12" x14ac:dyDescent="0.2">
      <c r="A627" s="20" t="s">
        <v>1011</v>
      </c>
      <c r="B627" s="68" t="s">
        <v>1593</v>
      </c>
      <c r="C627" s="15">
        <v>20.36</v>
      </c>
      <c r="D627" s="94"/>
      <c r="E627" s="15">
        <f t="shared" si="53"/>
        <v>20.36</v>
      </c>
      <c r="F627" s="168"/>
      <c r="G627" s="355" t="s">
        <v>1912</v>
      </c>
      <c r="H627" s="355"/>
      <c r="I627" s="168">
        <f t="shared" si="52"/>
        <v>20.36</v>
      </c>
      <c r="J627" s="338"/>
      <c r="K627" s="168"/>
      <c r="L627" s="68" t="s">
        <v>1810</v>
      </c>
    </row>
    <row r="628" spans="1:12" ht="12" x14ac:dyDescent="0.2">
      <c r="A628" s="20" t="s">
        <v>1011</v>
      </c>
      <c r="B628" s="68" t="s">
        <v>1594</v>
      </c>
      <c r="C628" s="15">
        <v>20.36</v>
      </c>
      <c r="D628" s="94"/>
      <c r="E628" s="15">
        <f t="shared" si="53"/>
        <v>20.36</v>
      </c>
      <c r="F628" s="168"/>
      <c r="G628" s="355" t="s">
        <v>1912</v>
      </c>
      <c r="H628" s="355"/>
      <c r="I628" s="168">
        <f t="shared" si="52"/>
        <v>20.36</v>
      </c>
      <c r="J628" s="338"/>
      <c r="K628" s="168"/>
      <c r="L628" s="68" t="s">
        <v>1810</v>
      </c>
    </row>
    <row r="629" spans="1:12" ht="12" x14ac:dyDescent="0.2">
      <c r="A629" s="20" t="s">
        <v>1011</v>
      </c>
      <c r="B629" s="68" t="s">
        <v>1595</v>
      </c>
      <c r="C629" s="15">
        <v>22.4</v>
      </c>
      <c r="D629" s="94"/>
      <c r="E629" s="15">
        <f t="shared" si="53"/>
        <v>22.4</v>
      </c>
      <c r="F629" s="168"/>
      <c r="G629" s="355" t="s">
        <v>1912</v>
      </c>
      <c r="H629" s="355"/>
      <c r="I629" s="168">
        <f t="shared" si="52"/>
        <v>22.4</v>
      </c>
      <c r="J629" s="338"/>
      <c r="K629" s="168"/>
      <c r="L629" s="68" t="s">
        <v>1810</v>
      </c>
    </row>
    <row r="630" spans="1:12" ht="12" x14ac:dyDescent="0.2">
      <c r="A630" s="20" t="s">
        <v>1011</v>
      </c>
      <c r="B630" s="68" t="s">
        <v>1596</v>
      </c>
      <c r="C630" s="15">
        <v>17.239999999999998</v>
      </c>
      <c r="D630" s="94"/>
      <c r="E630" s="15">
        <f t="shared" si="53"/>
        <v>17.239999999999998</v>
      </c>
      <c r="F630" s="168"/>
      <c r="G630" s="355" t="s">
        <v>1912</v>
      </c>
      <c r="H630" s="355"/>
      <c r="I630" s="168">
        <f t="shared" si="52"/>
        <v>17.239999999999998</v>
      </c>
      <c r="J630" s="338"/>
      <c r="K630" s="168"/>
      <c r="L630" s="68" t="s">
        <v>1810</v>
      </c>
    </row>
    <row r="631" spans="1:12" ht="12" x14ac:dyDescent="0.2">
      <c r="A631" s="20" t="s">
        <v>1011</v>
      </c>
      <c r="B631" s="68" t="s">
        <v>1597</v>
      </c>
      <c r="C631" s="15">
        <v>16.36</v>
      </c>
      <c r="D631" s="94"/>
      <c r="E631" s="15">
        <f t="shared" si="53"/>
        <v>16.36</v>
      </c>
      <c r="F631" s="168"/>
      <c r="G631" s="355" t="s">
        <v>1912</v>
      </c>
      <c r="H631" s="355"/>
      <c r="I631" s="168">
        <f t="shared" si="52"/>
        <v>16.36</v>
      </c>
      <c r="J631" s="338"/>
      <c r="K631" s="168"/>
      <c r="L631" s="68" t="s">
        <v>1810</v>
      </c>
    </row>
    <row r="632" spans="1:12" ht="12" x14ac:dyDescent="0.2">
      <c r="A632" s="20" t="s">
        <v>1011</v>
      </c>
      <c r="B632" s="68" t="s">
        <v>1598</v>
      </c>
      <c r="C632" s="15">
        <v>16.18</v>
      </c>
      <c r="D632" s="94"/>
      <c r="E632" s="15">
        <f t="shared" si="53"/>
        <v>16.18</v>
      </c>
      <c r="F632" s="168"/>
      <c r="G632" s="355" t="s">
        <v>1912</v>
      </c>
      <c r="H632" s="355"/>
      <c r="I632" s="168">
        <f t="shared" si="52"/>
        <v>16.18</v>
      </c>
      <c r="J632" s="338"/>
      <c r="K632" s="168"/>
      <c r="L632" s="68" t="s">
        <v>1810</v>
      </c>
    </row>
    <row r="633" spans="1:12" ht="12" x14ac:dyDescent="0.2">
      <c r="A633" s="20" t="s">
        <v>1011</v>
      </c>
      <c r="B633" s="68" t="s">
        <v>1599</v>
      </c>
      <c r="C633" s="15">
        <v>16.18</v>
      </c>
      <c r="D633" s="94"/>
      <c r="E633" s="15">
        <f t="shared" si="53"/>
        <v>16.18</v>
      </c>
      <c r="F633" s="168"/>
      <c r="G633" s="355" t="s">
        <v>1912</v>
      </c>
      <c r="H633" s="355"/>
      <c r="I633" s="168">
        <f t="shared" si="52"/>
        <v>16.18</v>
      </c>
      <c r="J633" s="338"/>
      <c r="K633" s="168"/>
      <c r="L633" s="68" t="s">
        <v>1810</v>
      </c>
    </row>
    <row r="634" spans="1:12" ht="12" x14ac:dyDescent="0.2">
      <c r="A634" s="20" t="s">
        <v>1011</v>
      </c>
      <c r="B634" s="68" t="s">
        <v>1184</v>
      </c>
      <c r="C634" s="15">
        <v>4.84</v>
      </c>
      <c r="D634" s="15"/>
      <c r="E634" s="15">
        <f t="shared" si="53"/>
        <v>4.84</v>
      </c>
      <c r="F634" s="168"/>
      <c r="G634" s="355" t="s">
        <v>1912</v>
      </c>
      <c r="H634" s="355"/>
      <c r="I634" s="168">
        <f t="shared" si="52"/>
        <v>4.84</v>
      </c>
      <c r="J634" s="338"/>
      <c r="K634" s="168"/>
      <c r="L634" s="68" t="s">
        <v>1794</v>
      </c>
    </row>
    <row r="635" spans="1:12" ht="12" x14ac:dyDescent="0.2">
      <c r="A635" s="20" t="s">
        <v>1011</v>
      </c>
      <c r="B635" s="68" t="s">
        <v>1186</v>
      </c>
      <c r="C635" s="15">
        <v>4.68</v>
      </c>
      <c r="D635" s="15"/>
      <c r="E635" s="15">
        <f t="shared" si="53"/>
        <v>4.68</v>
      </c>
      <c r="F635" s="168"/>
      <c r="G635" s="355" t="s">
        <v>1912</v>
      </c>
      <c r="H635" s="355"/>
      <c r="I635" s="168">
        <f t="shared" si="52"/>
        <v>4.68</v>
      </c>
      <c r="J635" s="338"/>
      <c r="K635" s="168"/>
      <c r="L635" s="68" t="s">
        <v>1794</v>
      </c>
    </row>
    <row r="636" spans="1:12" ht="12" x14ac:dyDescent="0.2">
      <c r="A636" s="20" t="s">
        <v>1011</v>
      </c>
      <c r="B636" s="68" t="s">
        <v>493</v>
      </c>
      <c r="C636" s="15">
        <v>3.25</v>
      </c>
      <c r="D636" s="15"/>
      <c r="E636" s="15">
        <f t="shared" si="53"/>
        <v>3.25</v>
      </c>
      <c r="F636" s="168"/>
      <c r="G636" s="355" t="s">
        <v>1912</v>
      </c>
      <c r="H636" s="355"/>
      <c r="I636" s="168">
        <f t="shared" si="52"/>
        <v>3.25</v>
      </c>
      <c r="J636" s="338"/>
      <c r="K636" s="168"/>
      <c r="L636" s="68" t="s">
        <v>1794</v>
      </c>
    </row>
    <row r="637" spans="1:12" ht="12" x14ac:dyDescent="0.2">
      <c r="A637" s="20" t="s">
        <v>1011</v>
      </c>
      <c r="B637" s="68" t="s">
        <v>494</v>
      </c>
      <c r="C637" s="15">
        <v>2.96</v>
      </c>
      <c r="D637" s="15"/>
      <c r="E637" s="15">
        <f t="shared" si="53"/>
        <v>2.96</v>
      </c>
      <c r="F637" s="168"/>
      <c r="G637" s="355" t="s">
        <v>1912</v>
      </c>
      <c r="H637" s="355"/>
      <c r="I637" s="168">
        <f t="shared" si="52"/>
        <v>2.96</v>
      </c>
      <c r="J637" s="338"/>
      <c r="K637" s="168"/>
      <c r="L637" s="68" t="s">
        <v>1794</v>
      </c>
    </row>
    <row r="638" spans="1:12" ht="12" x14ac:dyDescent="0.2">
      <c r="A638" s="20" t="s">
        <v>1011</v>
      </c>
      <c r="B638" s="68" t="s">
        <v>495</v>
      </c>
      <c r="C638" s="15">
        <v>4.8</v>
      </c>
      <c r="D638" s="15"/>
      <c r="E638" s="15">
        <f t="shared" si="53"/>
        <v>4.8</v>
      </c>
      <c r="F638" s="168"/>
      <c r="G638" s="355" t="s">
        <v>1912</v>
      </c>
      <c r="H638" s="355"/>
      <c r="I638" s="168">
        <f t="shared" si="52"/>
        <v>4.8</v>
      </c>
      <c r="J638" s="338"/>
      <c r="K638" s="168"/>
      <c r="L638" s="68" t="s">
        <v>1794</v>
      </c>
    </row>
    <row r="639" spans="1:12" ht="12" x14ac:dyDescent="0.2">
      <c r="A639" s="20" t="s">
        <v>1011</v>
      </c>
      <c r="B639" s="68" t="s">
        <v>496</v>
      </c>
      <c r="C639" s="15">
        <v>4.8</v>
      </c>
      <c r="D639" s="15"/>
      <c r="E639" s="15">
        <f t="shared" si="53"/>
        <v>4.8</v>
      </c>
      <c r="F639" s="168"/>
      <c r="G639" s="355" t="s">
        <v>1912</v>
      </c>
      <c r="H639" s="355"/>
      <c r="I639" s="168">
        <f t="shared" si="52"/>
        <v>4.8</v>
      </c>
      <c r="J639" s="338"/>
      <c r="K639" s="168"/>
      <c r="L639" s="68" t="s">
        <v>1794</v>
      </c>
    </row>
    <row r="640" spans="1:12" ht="12" x14ac:dyDescent="0.2">
      <c r="A640" s="20" t="s">
        <v>1011</v>
      </c>
      <c r="B640" s="68" t="s">
        <v>233</v>
      </c>
      <c r="C640" s="15">
        <v>20.59</v>
      </c>
      <c r="D640" s="107"/>
      <c r="E640" s="168"/>
      <c r="F640" s="15">
        <f>(C640)</f>
        <v>20.59</v>
      </c>
      <c r="G640" s="355" t="s">
        <v>1912</v>
      </c>
      <c r="H640" s="355"/>
      <c r="I640" s="168">
        <f t="shared" si="52"/>
        <v>20.59</v>
      </c>
      <c r="J640" s="338"/>
      <c r="K640" s="168"/>
      <c r="L640" s="68" t="s">
        <v>1810</v>
      </c>
    </row>
    <row r="641" spans="1:12" ht="12" x14ac:dyDescent="0.2">
      <c r="A641" s="20" t="s">
        <v>1011</v>
      </c>
      <c r="B641" s="68" t="s">
        <v>135</v>
      </c>
      <c r="C641" s="15">
        <v>9.94</v>
      </c>
      <c r="D641" s="15"/>
      <c r="E641" s="168"/>
      <c r="F641" s="15">
        <f>(C641)</f>
        <v>9.94</v>
      </c>
      <c r="G641" s="355" t="s">
        <v>1912</v>
      </c>
      <c r="H641" s="355"/>
      <c r="I641" s="168">
        <f t="shared" si="52"/>
        <v>9.94</v>
      </c>
      <c r="J641" s="338"/>
      <c r="K641" s="168"/>
      <c r="L641" s="68" t="s">
        <v>1810</v>
      </c>
    </row>
    <row r="642" spans="1:12" ht="12" x14ac:dyDescent="0.2">
      <c r="A642" s="20" t="s">
        <v>1011</v>
      </c>
      <c r="B642" s="68" t="s">
        <v>1629</v>
      </c>
      <c r="C642" s="15">
        <v>2.57</v>
      </c>
      <c r="E642" s="168"/>
      <c r="F642" s="15">
        <f>(C642)</f>
        <v>2.57</v>
      </c>
      <c r="G642" s="355" t="s">
        <v>1912</v>
      </c>
      <c r="H642" s="355"/>
      <c r="I642" s="168">
        <f t="shared" si="52"/>
        <v>2.57</v>
      </c>
      <c r="J642" s="338"/>
      <c r="K642" s="168"/>
      <c r="L642" s="68" t="s">
        <v>1794</v>
      </c>
    </row>
    <row r="643" spans="1:12" ht="12" x14ac:dyDescent="0.2">
      <c r="A643" s="20" t="s">
        <v>1011</v>
      </c>
      <c r="B643" s="68" t="s">
        <v>159</v>
      </c>
      <c r="C643" s="15">
        <v>10.56</v>
      </c>
      <c r="D643" s="168"/>
      <c r="E643" s="168"/>
      <c r="F643" s="15">
        <f>(C643)</f>
        <v>10.56</v>
      </c>
      <c r="G643" s="355" t="s">
        <v>1912</v>
      </c>
      <c r="H643" s="355"/>
      <c r="I643" s="168">
        <f t="shared" si="52"/>
        <v>10.56</v>
      </c>
      <c r="J643" s="338"/>
      <c r="K643" s="168"/>
      <c r="L643" s="68" t="s">
        <v>1810</v>
      </c>
    </row>
    <row r="644" spans="1:12" ht="12" x14ac:dyDescent="0.2">
      <c r="A644" s="20" t="s">
        <v>1011</v>
      </c>
      <c r="B644" s="68" t="s">
        <v>1067</v>
      </c>
      <c r="C644" s="15">
        <v>7.8</v>
      </c>
      <c r="D644" s="15">
        <f>(C644)</f>
        <v>7.8</v>
      </c>
      <c r="E644" s="168"/>
      <c r="F644" s="168"/>
      <c r="G644" s="355" t="s">
        <v>1912</v>
      </c>
      <c r="H644" s="355"/>
      <c r="I644" s="168">
        <f t="shared" si="52"/>
        <v>7.8</v>
      </c>
      <c r="J644" s="338"/>
      <c r="K644" s="168"/>
      <c r="L644" s="68" t="s">
        <v>1810</v>
      </c>
    </row>
    <row r="645" spans="1:12" ht="12" x14ac:dyDescent="0.2">
      <c r="A645" s="20" t="s">
        <v>1011</v>
      </c>
      <c r="B645" s="68" t="s">
        <v>1406</v>
      </c>
      <c r="C645" s="15">
        <v>20.36</v>
      </c>
      <c r="D645" s="15"/>
      <c r="E645" s="168"/>
      <c r="F645" s="15">
        <f>(C645)</f>
        <v>20.36</v>
      </c>
      <c r="G645" s="355" t="s">
        <v>1912</v>
      </c>
      <c r="H645" s="355"/>
      <c r="I645" s="168">
        <f t="shared" si="52"/>
        <v>20.36</v>
      </c>
      <c r="J645" s="338"/>
      <c r="K645" s="168"/>
      <c r="L645" s="68" t="s">
        <v>1810</v>
      </c>
    </row>
    <row r="646" spans="1:12" ht="12" x14ac:dyDescent="0.2">
      <c r="A646" s="20" t="s">
        <v>1011</v>
      </c>
      <c r="B646" s="68" t="s">
        <v>1600</v>
      </c>
      <c r="C646" s="15">
        <v>30.64</v>
      </c>
      <c r="D646" s="15"/>
      <c r="E646" s="168"/>
      <c r="F646" s="15">
        <f>(C646)</f>
        <v>30.64</v>
      </c>
      <c r="G646" s="355" t="s">
        <v>1912</v>
      </c>
      <c r="H646" s="355"/>
      <c r="I646" s="168">
        <f t="shared" si="52"/>
        <v>30.64</v>
      </c>
      <c r="J646" s="338"/>
      <c r="K646" s="168"/>
      <c r="L646" s="68" t="s">
        <v>1810</v>
      </c>
    </row>
    <row r="647" spans="1:12" ht="12" x14ac:dyDescent="0.2">
      <c r="A647" s="20" t="s">
        <v>1011</v>
      </c>
      <c r="B647" s="68" t="s">
        <v>1627</v>
      </c>
      <c r="C647" s="15">
        <v>7.82</v>
      </c>
      <c r="D647" s="15"/>
      <c r="E647" s="168"/>
      <c r="F647" s="15">
        <f>(C647)</f>
        <v>7.82</v>
      </c>
      <c r="G647" s="355" t="s">
        <v>1912</v>
      </c>
      <c r="H647" s="355"/>
      <c r="I647" s="168">
        <f t="shared" si="52"/>
        <v>7.82</v>
      </c>
      <c r="J647" s="338"/>
      <c r="K647" s="168"/>
      <c r="L647" s="68" t="s">
        <v>1810</v>
      </c>
    </row>
    <row r="648" spans="1:12" ht="12" x14ac:dyDescent="0.2">
      <c r="A648" s="20" t="s">
        <v>1011</v>
      </c>
      <c r="B648" s="68" t="s">
        <v>1601</v>
      </c>
      <c r="C648" s="15">
        <v>6.98</v>
      </c>
      <c r="D648" s="15"/>
      <c r="E648" s="168"/>
      <c r="F648" s="15">
        <f>(C648)</f>
        <v>6.98</v>
      </c>
      <c r="G648" s="355" t="s">
        <v>1912</v>
      </c>
      <c r="H648" s="355"/>
      <c r="I648" s="168">
        <f t="shared" si="52"/>
        <v>6.98</v>
      </c>
      <c r="J648" s="338"/>
      <c r="K648" s="168"/>
      <c r="L648" s="68" t="s">
        <v>1810</v>
      </c>
    </row>
    <row r="649" spans="1:12" ht="12" x14ac:dyDescent="0.2">
      <c r="A649" s="20" t="s">
        <v>1011</v>
      </c>
      <c r="B649" s="68" t="s">
        <v>1576</v>
      </c>
      <c r="C649" s="15">
        <v>20.36</v>
      </c>
      <c r="D649" s="15"/>
      <c r="E649" s="15">
        <f>(C649)</f>
        <v>20.36</v>
      </c>
      <c r="F649" s="168"/>
      <c r="G649" s="355" t="s">
        <v>1912</v>
      </c>
      <c r="H649" s="355"/>
      <c r="I649" s="168">
        <f t="shared" si="52"/>
        <v>20.36</v>
      </c>
      <c r="J649" s="338"/>
      <c r="K649" s="168"/>
      <c r="L649" s="68" t="s">
        <v>1810</v>
      </c>
    </row>
    <row r="650" spans="1:12" ht="12" x14ac:dyDescent="0.2">
      <c r="A650" s="20" t="s">
        <v>1011</v>
      </c>
      <c r="B650" s="68" t="s">
        <v>1577</v>
      </c>
      <c r="C650" s="15">
        <v>20.29</v>
      </c>
      <c r="D650" s="15"/>
      <c r="E650" s="15">
        <f>(C650)</f>
        <v>20.29</v>
      </c>
      <c r="F650" s="168"/>
      <c r="G650" s="355" t="s">
        <v>1912</v>
      </c>
      <c r="H650" s="355"/>
      <c r="I650" s="168">
        <f t="shared" si="52"/>
        <v>20.29</v>
      </c>
      <c r="J650" s="338"/>
      <c r="K650" s="168"/>
      <c r="L650" s="68" t="s">
        <v>1810</v>
      </c>
    </row>
    <row r="651" spans="1:12" ht="12" x14ac:dyDescent="0.2">
      <c r="A651" s="20" t="s">
        <v>1011</v>
      </c>
      <c r="B651" s="68" t="s">
        <v>1578</v>
      </c>
      <c r="C651" s="15">
        <v>20.420000000000002</v>
      </c>
      <c r="D651" s="15"/>
      <c r="E651" s="15">
        <f>(C651)</f>
        <v>20.420000000000002</v>
      </c>
      <c r="F651" s="168"/>
      <c r="G651" s="355" t="s">
        <v>1912</v>
      </c>
      <c r="H651" s="355"/>
      <c r="I651" s="168">
        <f t="shared" si="52"/>
        <v>20.420000000000002</v>
      </c>
      <c r="J651" s="338"/>
      <c r="K651" s="168"/>
      <c r="L651" s="68" t="s">
        <v>1810</v>
      </c>
    </row>
    <row r="652" spans="1:12" s="169" customFormat="1" ht="12" x14ac:dyDescent="0.2">
      <c r="A652" s="100" t="s">
        <v>140</v>
      </c>
      <c r="B652" s="98"/>
      <c r="C652" s="73">
        <f>SUM(C607:C651)</f>
        <v>782.27</v>
      </c>
      <c r="D652" s="73">
        <f>SUM(D607:D651)</f>
        <v>7.8</v>
      </c>
      <c r="E652" s="73">
        <f>SUM(E607:E651)</f>
        <v>507.83000000000004</v>
      </c>
      <c r="F652" s="73">
        <f>SUM(F607:F651)</f>
        <v>266.64</v>
      </c>
      <c r="G652" s="73"/>
      <c r="H652" s="73">
        <f t="shared" ref="H652:K652" si="54">SUM(H607:H651)</f>
        <v>0</v>
      </c>
      <c r="I652" s="73">
        <f t="shared" si="54"/>
        <v>782.27</v>
      </c>
      <c r="J652" s="73">
        <f t="shared" si="54"/>
        <v>0</v>
      </c>
      <c r="K652" s="73">
        <f t="shared" si="54"/>
        <v>0</v>
      </c>
      <c r="L652" s="164"/>
    </row>
    <row r="653" spans="1:12" ht="12" x14ac:dyDescent="0.2">
      <c r="A653" s="102" t="s">
        <v>1620</v>
      </c>
      <c r="B653" s="102" t="s">
        <v>1621</v>
      </c>
      <c r="C653" s="102" t="s">
        <v>1622</v>
      </c>
      <c r="D653" s="103" t="s">
        <v>655</v>
      </c>
      <c r="E653" s="103" t="s">
        <v>1615</v>
      </c>
      <c r="F653" s="103" t="s">
        <v>754</v>
      </c>
      <c r="G653" s="103" t="s">
        <v>1002</v>
      </c>
      <c r="H653" s="67" t="s">
        <v>1915</v>
      </c>
      <c r="I653" s="67" t="s">
        <v>406</v>
      </c>
      <c r="J653" s="67" t="s">
        <v>405</v>
      </c>
      <c r="K653" s="67" t="s">
        <v>657</v>
      </c>
      <c r="L653" s="8" t="s">
        <v>1822</v>
      </c>
    </row>
    <row r="654" spans="1:12" ht="12" x14ac:dyDescent="0.2">
      <c r="A654" s="20" t="s">
        <v>1012</v>
      </c>
      <c r="B654" s="68" t="s">
        <v>403</v>
      </c>
      <c r="C654" s="168">
        <v>84.36</v>
      </c>
      <c r="D654" s="168"/>
      <c r="E654" s="168"/>
      <c r="F654" s="168">
        <f>C654</f>
        <v>84.36</v>
      </c>
      <c r="G654" s="355" t="s">
        <v>1912</v>
      </c>
      <c r="H654" s="355"/>
      <c r="I654" s="168">
        <f>C654</f>
        <v>84.36</v>
      </c>
      <c r="J654" s="338"/>
      <c r="K654" s="168"/>
      <c r="L654" s="68" t="s">
        <v>1810</v>
      </c>
    </row>
    <row r="655" spans="1:12" ht="12" x14ac:dyDescent="0.2">
      <c r="A655" s="20" t="s">
        <v>1012</v>
      </c>
      <c r="B655" s="68" t="s">
        <v>1020</v>
      </c>
      <c r="C655" s="15">
        <v>18.61</v>
      </c>
      <c r="D655" s="168"/>
      <c r="E655" s="168"/>
      <c r="F655" s="168">
        <f>C655</f>
        <v>18.61</v>
      </c>
      <c r="G655" s="355" t="s">
        <v>1912</v>
      </c>
      <c r="H655" s="355"/>
      <c r="I655" s="168">
        <f t="shared" ref="I655:I690" si="55">C655</f>
        <v>18.61</v>
      </c>
      <c r="J655" s="338"/>
      <c r="K655" s="168"/>
      <c r="L655" s="68" t="s">
        <v>1810</v>
      </c>
    </row>
    <row r="656" spans="1:12" ht="12" x14ac:dyDescent="0.2">
      <c r="A656" s="20" t="s">
        <v>1012</v>
      </c>
      <c r="B656" s="68" t="s">
        <v>1084</v>
      </c>
      <c r="C656" s="15">
        <v>9.0399999999999991</v>
      </c>
      <c r="D656" s="168"/>
      <c r="E656" s="168"/>
      <c r="F656" s="15">
        <f t="shared" ref="F656:F662" si="56">(C656)</f>
        <v>9.0399999999999991</v>
      </c>
      <c r="G656" s="355" t="s">
        <v>1912</v>
      </c>
      <c r="H656" s="355"/>
      <c r="I656" s="168">
        <f t="shared" si="55"/>
        <v>9.0399999999999991</v>
      </c>
      <c r="J656" s="338"/>
      <c r="K656" s="168"/>
      <c r="L656" s="68" t="s">
        <v>1810</v>
      </c>
    </row>
    <row r="657" spans="1:12" ht="12" x14ac:dyDescent="0.2">
      <c r="A657" s="20" t="s">
        <v>1012</v>
      </c>
      <c r="B657" s="68" t="s">
        <v>1083</v>
      </c>
      <c r="C657" s="15">
        <v>7.15</v>
      </c>
      <c r="D657" s="168"/>
      <c r="E657" s="168"/>
      <c r="F657" s="15">
        <f t="shared" si="56"/>
        <v>7.15</v>
      </c>
      <c r="G657" s="355" t="s">
        <v>1912</v>
      </c>
      <c r="H657" s="355"/>
      <c r="I657" s="168">
        <f t="shared" si="55"/>
        <v>7.15</v>
      </c>
      <c r="J657" s="338"/>
      <c r="K657" s="168"/>
      <c r="L657" s="68" t="s">
        <v>1810</v>
      </c>
    </row>
    <row r="658" spans="1:12" ht="12" x14ac:dyDescent="0.2">
      <c r="A658" s="20" t="s">
        <v>1012</v>
      </c>
      <c r="B658" s="68" t="s">
        <v>469</v>
      </c>
      <c r="C658" s="15">
        <v>22.13</v>
      </c>
      <c r="D658" s="168"/>
      <c r="E658" s="168"/>
      <c r="F658" s="15">
        <f t="shared" si="56"/>
        <v>22.13</v>
      </c>
      <c r="G658" s="355" t="s">
        <v>1912</v>
      </c>
      <c r="H658" s="355"/>
      <c r="I658" s="168">
        <f t="shared" si="55"/>
        <v>22.13</v>
      </c>
      <c r="J658" s="338"/>
      <c r="K658" s="168"/>
      <c r="L658" s="68" t="s">
        <v>1810</v>
      </c>
    </row>
    <row r="659" spans="1:12" ht="12" x14ac:dyDescent="0.2">
      <c r="A659" s="20" t="s">
        <v>1012</v>
      </c>
      <c r="B659" s="68" t="s">
        <v>1382</v>
      </c>
      <c r="C659" s="15">
        <v>10.75</v>
      </c>
      <c r="D659" s="168"/>
      <c r="E659" s="168"/>
      <c r="F659" s="15">
        <f t="shared" si="56"/>
        <v>10.75</v>
      </c>
      <c r="G659" s="355" t="s">
        <v>1912</v>
      </c>
      <c r="H659" s="355"/>
      <c r="I659" s="168">
        <f t="shared" si="55"/>
        <v>10.75</v>
      </c>
      <c r="J659" s="338"/>
      <c r="K659" s="168"/>
      <c r="L659" s="68" t="s">
        <v>1810</v>
      </c>
    </row>
    <row r="660" spans="1:12" ht="12" x14ac:dyDescent="0.2">
      <c r="A660" s="20" t="s">
        <v>1012</v>
      </c>
      <c r="B660" s="68" t="s">
        <v>1604</v>
      </c>
      <c r="C660" s="15">
        <v>2.91</v>
      </c>
      <c r="D660" s="168"/>
      <c r="F660" s="15">
        <f>C660</f>
        <v>2.91</v>
      </c>
      <c r="G660" s="355" t="s">
        <v>1912</v>
      </c>
      <c r="H660" s="355"/>
      <c r="I660" s="168">
        <f t="shared" si="55"/>
        <v>2.91</v>
      </c>
      <c r="J660" s="338"/>
      <c r="K660" s="168"/>
      <c r="L660" s="68" t="s">
        <v>1794</v>
      </c>
    </row>
    <row r="661" spans="1:12" ht="12" x14ac:dyDescent="0.2">
      <c r="A661" s="20" t="s">
        <v>1012</v>
      </c>
      <c r="B661" s="68" t="s">
        <v>1605</v>
      </c>
      <c r="C661" s="15">
        <v>2.65</v>
      </c>
      <c r="D661" s="168"/>
      <c r="F661" s="15">
        <f>C661</f>
        <v>2.65</v>
      </c>
      <c r="G661" s="355" t="s">
        <v>1912</v>
      </c>
      <c r="H661" s="355"/>
      <c r="I661" s="168">
        <f t="shared" si="55"/>
        <v>2.65</v>
      </c>
      <c r="J661" s="338"/>
      <c r="K661" s="168"/>
      <c r="L661" s="68" t="s">
        <v>1794</v>
      </c>
    </row>
    <row r="662" spans="1:12" ht="12" x14ac:dyDescent="0.2">
      <c r="A662" s="20" t="s">
        <v>1012</v>
      </c>
      <c r="B662" s="68" t="s">
        <v>159</v>
      </c>
      <c r="C662" s="15">
        <v>13.88</v>
      </c>
      <c r="D662" s="168"/>
      <c r="E662" s="168"/>
      <c r="F662" s="15">
        <f t="shared" si="56"/>
        <v>13.88</v>
      </c>
      <c r="G662" s="355" t="s">
        <v>1912</v>
      </c>
      <c r="H662" s="355"/>
      <c r="I662" s="168">
        <f t="shared" si="55"/>
        <v>13.88</v>
      </c>
      <c r="J662" s="338"/>
      <c r="K662" s="168"/>
      <c r="L662" s="68" t="s">
        <v>1810</v>
      </c>
    </row>
    <row r="663" spans="1:12" ht="12" x14ac:dyDescent="0.2">
      <c r="A663" s="20" t="s">
        <v>1012</v>
      </c>
      <c r="B663" s="68" t="s">
        <v>1629</v>
      </c>
      <c r="C663" s="15">
        <v>1.89</v>
      </c>
      <c r="E663" s="168"/>
      <c r="F663" s="15">
        <f>(C663)</f>
        <v>1.89</v>
      </c>
      <c r="G663" s="355" t="s">
        <v>1912</v>
      </c>
      <c r="H663" s="355"/>
      <c r="I663" s="168">
        <f t="shared" si="55"/>
        <v>1.89</v>
      </c>
      <c r="J663" s="338"/>
      <c r="K663" s="168"/>
      <c r="L663" s="68" t="s">
        <v>1794</v>
      </c>
    </row>
    <row r="664" spans="1:12" ht="12" x14ac:dyDescent="0.2">
      <c r="A664" s="20" t="s">
        <v>1012</v>
      </c>
      <c r="B664" s="68" t="s">
        <v>1630</v>
      </c>
      <c r="C664" s="15">
        <v>15.59</v>
      </c>
      <c r="D664" s="168"/>
      <c r="E664" s="168"/>
      <c r="F664" s="15">
        <f t="shared" ref="F664:F673" si="57">(C664)</f>
        <v>15.59</v>
      </c>
      <c r="G664" s="355" t="s">
        <v>1912</v>
      </c>
      <c r="H664" s="355"/>
      <c r="I664" s="168">
        <f t="shared" si="55"/>
        <v>15.59</v>
      </c>
      <c r="J664" s="338"/>
      <c r="K664" s="168"/>
      <c r="L664" s="68" t="s">
        <v>1810</v>
      </c>
    </row>
    <row r="665" spans="1:12" ht="12" x14ac:dyDescent="0.2">
      <c r="A665" s="20" t="s">
        <v>1012</v>
      </c>
      <c r="B665" s="68" t="s">
        <v>167</v>
      </c>
      <c r="C665" s="15">
        <v>9.26</v>
      </c>
      <c r="D665" s="168"/>
      <c r="E665" s="168"/>
      <c r="F665" s="15">
        <f t="shared" si="57"/>
        <v>9.26</v>
      </c>
      <c r="G665" s="355" t="s">
        <v>1912</v>
      </c>
      <c r="H665" s="355"/>
      <c r="I665" s="168">
        <f t="shared" si="55"/>
        <v>9.26</v>
      </c>
      <c r="J665" s="338"/>
      <c r="K665" s="168"/>
      <c r="L665" s="68" t="s">
        <v>1810</v>
      </c>
    </row>
    <row r="666" spans="1:12" ht="12" x14ac:dyDescent="0.2">
      <c r="A666" s="20" t="s">
        <v>1012</v>
      </c>
      <c r="B666" s="68" t="s">
        <v>1625</v>
      </c>
      <c r="C666" s="15">
        <v>13.78</v>
      </c>
      <c r="D666" s="15"/>
      <c r="E666" s="168"/>
      <c r="F666" s="15">
        <f t="shared" si="57"/>
        <v>13.78</v>
      </c>
      <c r="G666" s="355" t="s">
        <v>1912</v>
      </c>
      <c r="H666" s="355"/>
      <c r="I666" s="168">
        <f t="shared" si="55"/>
        <v>13.78</v>
      </c>
      <c r="J666" s="338"/>
      <c r="K666" s="168"/>
      <c r="L666" s="68" t="s">
        <v>1794</v>
      </c>
    </row>
    <row r="667" spans="1:12" ht="12" x14ac:dyDescent="0.2">
      <c r="A667" s="20" t="s">
        <v>1012</v>
      </c>
      <c r="B667" s="68" t="s">
        <v>147</v>
      </c>
      <c r="C667" s="15">
        <v>18.53</v>
      </c>
      <c r="D667" s="15"/>
      <c r="E667" s="168"/>
      <c r="F667" s="15">
        <f t="shared" si="57"/>
        <v>18.53</v>
      </c>
      <c r="G667" s="355" t="s">
        <v>1912</v>
      </c>
      <c r="H667" s="355"/>
      <c r="I667" s="168">
        <f t="shared" si="55"/>
        <v>18.53</v>
      </c>
      <c r="J667" s="338"/>
      <c r="K667" s="168"/>
      <c r="L667" s="68" t="s">
        <v>1794</v>
      </c>
    </row>
    <row r="668" spans="1:12" ht="12" x14ac:dyDescent="0.2">
      <c r="A668" s="20" t="s">
        <v>1012</v>
      </c>
      <c r="B668" s="68" t="s">
        <v>1624</v>
      </c>
      <c r="C668" s="15">
        <v>21.01</v>
      </c>
      <c r="D668" s="168"/>
      <c r="E668" s="168"/>
      <c r="F668" s="15">
        <f t="shared" si="57"/>
        <v>21.01</v>
      </c>
      <c r="G668" s="355" t="s">
        <v>1912</v>
      </c>
      <c r="H668" s="355"/>
      <c r="I668" s="168">
        <f t="shared" si="55"/>
        <v>21.01</v>
      </c>
      <c r="J668" s="338"/>
      <c r="K668" s="168"/>
      <c r="L668" s="68" t="s">
        <v>1791</v>
      </c>
    </row>
    <row r="669" spans="1:12" ht="12" x14ac:dyDescent="0.2">
      <c r="A669" s="20" t="s">
        <v>1012</v>
      </c>
      <c r="B669" s="68" t="s">
        <v>290</v>
      </c>
      <c r="C669" s="15">
        <v>40.53</v>
      </c>
      <c r="D669" s="168"/>
      <c r="E669" s="168"/>
      <c r="F669" s="15">
        <f t="shared" si="57"/>
        <v>40.53</v>
      </c>
      <c r="G669" s="355" t="s">
        <v>1912</v>
      </c>
      <c r="H669" s="355"/>
      <c r="I669" s="168">
        <f t="shared" si="55"/>
        <v>40.53</v>
      </c>
      <c r="J669" s="338"/>
      <c r="K669" s="168"/>
      <c r="L669" s="68" t="s">
        <v>1810</v>
      </c>
    </row>
    <row r="670" spans="1:12" ht="12" x14ac:dyDescent="0.2">
      <c r="A670" s="20" t="s">
        <v>1012</v>
      </c>
      <c r="B670" s="68" t="s">
        <v>470</v>
      </c>
      <c r="C670" s="15">
        <v>19.829999999999998</v>
      </c>
      <c r="D670" s="168"/>
      <c r="E670" s="168"/>
      <c r="F670" s="15">
        <f t="shared" si="57"/>
        <v>19.829999999999998</v>
      </c>
      <c r="G670" s="355" t="s">
        <v>1912</v>
      </c>
      <c r="H670" s="355"/>
      <c r="I670" s="168">
        <f t="shared" si="55"/>
        <v>19.829999999999998</v>
      </c>
      <c r="J670" s="338"/>
      <c r="K670" s="168"/>
      <c r="L670" s="68" t="s">
        <v>1810</v>
      </c>
    </row>
    <row r="671" spans="1:12" ht="12" x14ac:dyDescent="0.2">
      <c r="A671" s="20" t="s">
        <v>1012</v>
      </c>
      <c r="B671" s="68" t="s">
        <v>471</v>
      </c>
      <c r="C671" s="15">
        <v>19.829999999999998</v>
      </c>
      <c r="D671" s="168"/>
      <c r="E671" s="168"/>
      <c r="F671" s="15">
        <f t="shared" si="57"/>
        <v>19.829999999999998</v>
      </c>
      <c r="G671" s="355" t="s">
        <v>1912</v>
      </c>
      <c r="H671" s="355"/>
      <c r="I671" s="168">
        <f t="shared" si="55"/>
        <v>19.829999999999998</v>
      </c>
      <c r="J671" s="338"/>
      <c r="K671" s="168"/>
      <c r="L671" s="68" t="s">
        <v>1810</v>
      </c>
    </row>
    <row r="672" spans="1:12" ht="12" x14ac:dyDescent="0.2">
      <c r="A672" s="20" t="s">
        <v>1012</v>
      </c>
      <c r="B672" s="68" t="s">
        <v>472</v>
      </c>
      <c r="C672" s="15">
        <v>23.74</v>
      </c>
      <c r="D672" s="168"/>
      <c r="E672" s="168"/>
      <c r="F672" s="15">
        <f t="shared" si="57"/>
        <v>23.74</v>
      </c>
      <c r="G672" s="355" t="s">
        <v>1912</v>
      </c>
      <c r="H672" s="355"/>
      <c r="I672" s="168">
        <f t="shared" si="55"/>
        <v>23.74</v>
      </c>
      <c r="J672" s="338"/>
      <c r="K672" s="168"/>
      <c r="L672" s="68" t="s">
        <v>1810</v>
      </c>
    </row>
    <row r="673" spans="1:12" ht="12" x14ac:dyDescent="0.2">
      <c r="A673" s="20" t="s">
        <v>1012</v>
      </c>
      <c r="B673" s="68" t="s">
        <v>1645</v>
      </c>
      <c r="C673" s="15">
        <v>61.97</v>
      </c>
      <c r="D673" s="168"/>
      <c r="E673" s="168"/>
      <c r="F673" s="15">
        <f t="shared" si="57"/>
        <v>61.97</v>
      </c>
      <c r="G673" s="355" t="s">
        <v>1912</v>
      </c>
      <c r="H673" s="355"/>
      <c r="I673" s="168">
        <f t="shared" si="55"/>
        <v>61.97</v>
      </c>
      <c r="J673" s="338"/>
      <c r="K673" s="168"/>
      <c r="L673" s="68" t="s">
        <v>1810</v>
      </c>
    </row>
    <row r="674" spans="1:12" ht="12" x14ac:dyDescent="0.2">
      <c r="A674" s="20" t="s">
        <v>1012</v>
      </c>
      <c r="B674" s="68" t="s">
        <v>1075</v>
      </c>
      <c r="C674" s="15">
        <v>11.45</v>
      </c>
      <c r="D674" s="94"/>
      <c r="E674" s="15">
        <f>(C674)</f>
        <v>11.45</v>
      </c>
      <c r="F674" s="168"/>
      <c r="G674" s="355" t="s">
        <v>1912</v>
      </c>
      <c r="H674" s="355"/>
      <c r="I674" s="168">
        <f t="shared" si="55"/>
        <v>11.45</v>
      </c>
      <c r="J674" s="338"/>
      <c r="K674" s="168"/>
      <c r="L674" s="68" t="s">
        <v>1810</v>
      </c>
    </row>
    <row r="675" spans="1:12" ht="12" x14ac:dyDescent="0.2">
      <c r="A675" s="20" t="s">
        <v>1012</v>
      </c>
      <c r="B675" s="68" t="s">
        <v>1076</v>
      </c>
      <c r="C675" s="15">
        <v>11.25</v>
      </c>
      <c r="D675" s="94"/>
      <c r="E675" s="15">
        <f t="shared" ref="E675:E681" si="58">(C675)</f>
        <v>11.25</v>
      </c>
      <c r="F675" s="168"/>
      <c r="G675" s="355" t="s">
        <v>1912</v>
      </c>
      <c r="H675" s="355"/>
      <c r="I675" s="168">
        <f t="shared" si="55"/>
        <v>11.25</v>
      </c>
      <c r="J675" s="338"/>
      <c r="K675" s="168"/>
      <c r="L675" s="68" t="s">
        <v>1810</v>
      </c>
    </row>
    <row r="676" spans="1:12" ht="12" x14ac:dyDescent="0.2">
      <c r="A676" s="20" t="s">
        <v>1012</v>
      </c>
      <c r="B676" s="68" t="s">
        <v>1077</v>
      </c>
      <c r="C676" s="15">
        <v>11.38</v>
      </c>
      <c r="D676" s="94"/>
      <c r="E676" s="15">
        <f t="shared" si="58"/>
        <v>11.38</v>
      </c>
      <c r="F676" s="168"/>
      <c r="G676" s="355" t="s">
        <v>1912</v>
      </c>
      <c r="H676" s="355"/>
      <c r="I676" s="168">
        <f t="shared" si="55"/>
        <v>11.38</v>
      </c>
      <c r="J676" s="338"/>
      <c r="K676" s="168"/>
      <c r="L676" s="68" t="s">
        <v>1810</v>
      </c>
    </row>
    <row r="677" spans="1:12" ht="12" x14ac:dyDescent="0.2">
      <c r="A677" s="20" t="s">
        <v>1012</v>
      </c>
      <c r="B677" s="68" t="s">
        <v>1078</v>
      </c>
      <c r="C677" s="15">
        <v>11.51</v>
      </c>
      <c r="D677" s="94"/>
      <c r="E677" s="15">
        <f t="shared" si="58"/>
        <v>11.51</v>
      </c>
      <c r="F677" s="168"/>
      <c r="G677" s="355" t="s">
        <v>1912</v>
      </c>
      <c r="H677" s="355"/>
      <c r="I677" s="168">
        <f t="shared" si="55"/>
        <v>11.51</v>
      </c>
      <c r="J677" s="338"/>
      <c r="K677" s="168"/>
      <c r="L677" s="68" t="s">
        <v>1810</v>
      </c>
    </row>
    <row r="678" spans="1:12" ht="12" x14ac:dyDescent="0.2">
      <c r="A678" s="20" t="s">
        <v>1012</v>
      </c>
      <c r="B678" s="68" t="s">
        <v>1079</v>
      </c>
      <c r="C678" s="15">
        <v>17.39</v>
      </c>
      <c r="D678" s="94"/>
      <c r="E678" s="15">
        <f t="shared" si="58"/>
        <v>17.39</v>
      </c>
      <c r="F678" s="168"/>
      <c r="G678" s="355" t="s">
        <v>1912</v>
      </c>
      <c r="H678" s="355"/>
      <c r="I678" s="168">
        <f t="shared" si="55"/>
        <v>17.39</v>
      </c>
      <c r="J678" s="338"/>
      <c r="K678" s="168"/>
      <c r="L678" s="68" t="s">
        <v>1810</v>
      </c>
    </row>
    <row r="679" spans="1:12" ht="12" x14ac:dyDescent="0.2">
      <c r="A679" s="20" t="s">
        <v>1012</v>
      </c>
      <c r="B679" s="68" t="s">
        <v>1080</v>
      </c>
      <c r="C679" s="15">
        <v>15.48</v>
      </c>
      <c r="D679" s="94"/>
      <c r="E679" s="15">
        <f t="shared" si="58"/>
        <v>15.48</v>
      </c>
      <c r="F679" s="168"/>
      <c r="G679" s="355" t="s">
        <v>1912</v>
      </c>
      <c r="H679" s="355"/>
      <c r="I679" s="168">
        <f t="shared" si="55"/>
        <v>15.48</v>
      </c>
      <c r="J679" s="338"/>
      <c r="K679" s="168"/>
      <c r="L679" s="68" t="s">
        <v>1810</v>
      </c>
    </row>
    <row r="680" spans="1:12" ht="12" x14ac:dyDescent="0.2">
      <c r="A680" s="20" t="s">
        <v>1012</v>
      </c>
      <c r="B680" s="68" t="s">
        <v>1081</v>
      </c>
      <c r="C680" s="15">
        <v>17.12</v>
      </c>
      <c r="D680" s="94"/>
      <c r="E680" s="15">
        <f t="shared" si="58"/>
        <v>17.12</v>
      </c>
      <c r="F680" s="168"/>
      <c r="G680" s="355" t="s">
        <v>1912</v>
      </c>
      <c r="H680" s="355"/>
      <c r="I680" s="168">
        <f t="shared" si="55"/>
        <v>17.12</v>
      </c>
      <c r="J680" s="338"/>
      <c r="K680" s="168"/>
      <c r="L680" s="68" t="s">
        <v>1810</v>
      </c>
    </row>
    <row r="681" spans="1:12" ht="12" x14ac:dyDescent="0.2">
      <c r="A681" s="20" t="s">
        <v>1012</v>
      </c>
      <c r="B681" s="68" t="s">
        <v>1082</v>
      </c>
      <c r="C681" s="15">
        <v>11.28</v>
      </c>
      <c r="D681" s="94"/>
      <c r="E681" s="15">
        <f t="shared" si="58"/>
        <v>11.28</v>
      </c>
      <c r="F681" s="168"/>
      <c r="G681" s="355" t="s">
        <v>1912</v>
      </c>
      <c r="H681" s="355"/>
      <c r="I681" s="168">
        <f t="shared" si="55"/>
        <v>11.28</v>
      </c>
      <c r="J681" s="338"/>
      <c r="K681" s="168"/>
      <c r="L681" s="68" t="s">
        <v>1810</v>
      </c>
    </row>
    <row r="682" spans="1:12" ht="12" x14ac:dyDescent="0.2">
      <c r="A682" s="20" t="s">
        <v>1012</v>
      </c>
      <c r="B682" s="68" t="s">
        <v>473</v>
      </c>
      <c r="C682" s="15">
        <v>13.15</v>
      </c>
      <c r="D682" s="168"/>
      <c r="E682" s="168"/>
      <c r="F682" s="15">
        <f>(C682)</f>
        <v>13.15</v>
      </c>
      <c r="G682" s="355" t="s">
        <v>1912</v>
      </c>
      <c r="H682" s="355"/>
      <c r="I682" s="168">
        <f t="shared" si="55"/>
        <v>13.15</v>
      </c>
      <c r="J682" s="338"/>
      <c r="K682" s="168"/>
      <c r="L682" s="68" t="s">
        <v>1810</v>
      </c>
    </row>
    <row r="683" spans="1:12" ht="12" x14ac:dyDescent="0.2">
      <c r="A683" s="20" t="s">
        <v>1012</v>
      </c>
      <c r="B683" s="68" t="s">
        <v>1629</v>
      </c>
      <c r="C683" s="15">
        <v>2.44</v>
      </c>
      <c r="E683" s="168"/>
      <c r="F683" s="15">
        <f>(C683)</f>
        <v>2.44</v>
      </c>
      <c r="G683" s="355" t="s">
        <v>1912</v>
      </c>
      <c r="H683" s="355"/>
      <c r="I683" s="168">
        <f t="shared" si="55"/>
        <v>2.44</v>
      </c>
      <c r="J683" s="338"/>
      <c r="K683" s="168"/>
      <c r="L683" s="68" t="s">
        <v>1794</v>
      </c>
    </row>
    <row r="684" spans="1:12" ht="12" x14ac:dyDescent="0.2">
      <c r="A684" s="20" t="s">
        <v>1012</v>
      </c>
      <c r="B684" s="68" t="s">
        <v>331</v>
      </c>
      <c r="C684" s="15">
        <v>6.46</v>
      </c>
      <c r="D684" s="15"/>
      <c r="E684" s="15">
        <f t="shared" ref="E684:E689" si="59">C684</f>
        <v>6.46</v>
      </c>
      <c r="F684" s="15"/>
      <c r="G684" s="355" t="s">
        <v>1912</v>
      </c>
      <c r="H684" s="355"/>
      <c r="I684" s="168">
        <f t="shared" si="55"/>
        <v>6.46</v>
      </c>
      <c r="J684" s="338"/>
      <c r="K684" s="168"/>
      <c r="L684" s="68" t="s">
        <v>1810</v>
      </c>
    </row>
    <row r="685" spans="1:12" ht="12" x14ac:dyDescent="0.2">
      <c r="A685" s="20" t="s">
        <v>1012</v>
      </c>
      <c r="B685" s="68" t="s">
        <v>1602</v>
      </c>
      <c r="C685" s="15">
        <v>1.53</v>
      </c>
      <c r="D685" s="15"/>
      <c r="E685" s="15">
        <f t="shared" si="59"/>
        <v>1.53</v>
      </c>
      <c r="F685" s="168"/>
      <c r="G685" s="355" t="s">
        <v>1912</v>
      </c>
      <c r="H685" s="355"/>
      <c r="I685" s="168">
        <f t="shared" si="55"/>
        <v>1.53</v>
      </c>
      <c r="J685" s="338"/>
      <c r="K685" s="168"/>
      <c r="L685" s="68" t="s">
        <v>1794</v>
      </c>
    </row>
    <row r="686" spans="1:12" ht="12" x14ac:dyDescent="0.2">
      <c r="A686" s="20" t="s">
        <v>1012</v>
      </c>
      <c r="B686" s="68" t="s">
        <v>1603</v>
      </c>
      <c r="C686" s="15">
        <v>1.46</v>
      </c>
      <c r="D686" s="15"/>
      <c r="E686" s="15">
        <f t="shared" si="59"/>
        <v>1.46</v>
      </c>
      <c r="F686" s="168"/>
      <c r="G686" s="355" t="s">
        <v>1912</v>
      </c>
      <c r="H686" s="355"/>
      <c r="I686" s="168">
        <f t="shared" si="55"/>
        <v>1.46</v>
      </c>
      <c r="J686" s="338"/>
      <c r="K686" s="168"/>
      <c r="L686" s="68" t="s">
        <v>1794</v>
      </c>
    </row>
    <row r="687" spans="1:12" ht="12" x14ac:dyDescent="0.2">
      <c r="A687" s="20" t="s">
        <v>1012</v>
      </c>
      <c r="B687" s="68" t="s">
        <v>332</v>
      </c>
      <c r="C687" s="15">
        <v>2.7</v>
      </c>
      <c r="D687" s="15"/>
      <c r="E687" s="15">
        <f t="shared" si="59"/>
        <v>2.7</v>
      </c>
      <c r="F687" s="168"/>
      <c r="G687" s="355" t="s">
        <v>1912</v>
      </c>
      <c r="H687" s="355"/>
      <c r="I687" s="168">
        <f t="shared" si="55"/>
        <v>2.7</v>
      </c>
      <c r="J687" s="338"/>
      <c r="K687" s="168"/>
      <c r="L687" s="68" t="s">
        <v>1815</v>
      </c>
    </row>
    <row r="688" spans="1:12" ht="12" x14ac:dyDescent="0.2">
      <c r="A688" s="20" t="s">
        <v>1012</v>
      </c>
      <c r="B688" s="68" t="s">
        <v>493</v>
      </c>
      <c r="C688" s="15">
        <v>2.0299999999999998</v>
      </c>
      <c r="D688" s="15"/>
      <c r="E688" s="15">
        <f t="shared" si="59"/>
        <v>2.0299999999999998</v>
      </c>
      <c r="F688" s="168"/>
      <c r="G688" s="355" t="s">
        <v>1912</v>
      </c>
      <c r="H688" s="355"/>
      <c r="I688" s="168">
        <f t="shared" si="55"/>
        <v>2.0299999999999998</v>
      </c>
      <c r="J688" s="338"/>
      <c r="K688" s="168"/>
      <c r="L688" s="68" t="s">
        <v>1794</v>
      </c>
    </row>
    <row r="689" spans="1:13" ht="12" x14ac:dyDescent="0.2">
      <c r="A689" s="20" t="s">
        <v>1012</v>
      </c>
      <c r="B689" s="68" t="s">
        <v>494</v>
      </c>
      <c r="C689" s="15">
        <v>2.0299999999999998</v>
      </c>
      <c r="D689" s="15"/>
      <c r="E689" s="15">
        <f t="shared" si="59"/>
        <v>2.0299999999999998</v>
      </c>
      <c r="F689" s="168"/>
      <c r="G689" s="355" t="s">
        <v>1912</v>
      </c>
      <c r="H689" s="355"/>
      <c r="I689" s="168">
        <f t="shared" si="55"/>
        <v>2.0299999999999998</v>
      </c>
      <c r="J689" s="338"/>
      <c r="K689" s="168"/>
      <c r="L689" s="68" t="s">
        <v>1794</v>
      </c>
    </row>
    <row r="690" spans="1:13" ht="12" x14ac:dyDescent="0.2">
      <c r="A690" s="20" t="s">
        <v>1012</v>
      </c>
      <c r="B690" s="68" t="s">
        <v>474</v>
      </c>
      <c r="C690" s="15">
        <v>8.1</v>
      </c>
      <c r="D690" s="168"/>
      <c r="E690" s="168"/>
      <c r="F690" s="15">
        <f>(C690)</f>
        <v>8.1</v>
      </c>
      <c r="G690" s="355" t="s">
        <v>1912</v>
      </c>
      <c r="H690" s="355"/>
      <c r="I690" s="168">
        <f t="shared" si="55"/>
        <v>8.1</v>
      </c>
      <c r="J690" s="338"/>
      <c r="K690" s="168"/>
      <c r="L690" s="68" t="s">
        <v>1791</v>
      </c>
    </row>
    <row r="691" spans="1:13" s="169" customFormat="1" ht="12" x14ac:dyDescent="0.2">
      <c r="A691" s="100" t="s">
        <v>140</v>
      </c>
      <c r="B691" s="98"/>
      <c r="C691" s="73">
        <f>SUM(C654:C690)</f>
        <v>564.19999999999993</v>
      </c>
      <c r="D691" s="73">
        <f>SUM(D654:D690)</f>
        <v>0</v>
      </c>
      <c r="E691" s="73">
        <f>SUM(E654:E690)</f>
        <v>123.07</v>
      </c>
      <c r="F691" s="73">
        <f>SUM(F654:F690)</f>
        <v>441.12999999999994</v>
      </c>
      <c r="G691" s="73"/>
      <c r="H691" s="73">
        <f t="shared" ref="H691:K691" si="60">SUM(H654:H690)</f>
        <v>0</v>
      </c>
      <c r="I691" s="73">
        <f t="shared" si="60"/>
        <v>564.19999999999993</v>
      </c>
      <c r="J691" s="73">
        <f t="shared" si="60"/>
        <v>0</v>
      </c>
      <c r="K691" s="73">
        <f t="shared" si="60"/>
        <v>0</v>
      </c>
      <c r="L691" s="164"/>
    </row>
    <row r="692" spans="1:13" ht="12" x14ac:dyDescent="0.2">
      <c r="A692" s="102" t="s">
        <v>1620</v>
      </c>
      <c r="B692" s="102" t="s">
        <v>1621</v>
      </c>
      <c r="C692" s="102" t="s">
        <v>1622</v>
      </c>
      <c r="D692" s="103" t="s">
        <v>655</v>
      </c>
      <c r="E692" s="103" t="s">
        <v>1615</v>
      </c>
      <c r="F692" s="103" t="s">
        <v>754</v>
      </c>
      <c r="G692" s="103" t="s">
        <v>1002</v>
      </c>
      <c r="H692" s="67" t="s">
        <v>1915</v>
      </c>
      <c r="I692" s="67" t="s">
        <v>406</v>
      </c>
      <c r="J692" s="67" t="s">
        <v>405</v>
      </c>
      <c r="K692" s="67" t="s">
        <v>404</v>
      </c>
      <c r="L692" s="8" t="s">
        <v>1822</v>
      </c>
    </row>
    <row r="693" spans="1:13" ht="12" x14ac:dyDescent="0.2">
      <c r="A693" s="20" t="s">
        <v>475</v>
      </c>
      <c r="B693" s="68" t="s">
        <v>403</v>
      </c>
      <c r="C693" s="168">
        <v>86.82</v>
      </c>
      <c r="D693" s="338"/>
      <c r="E693" s="338"/>
      <c r="F693" s="338">
        <v>86.82</v>
      </c>
      <c r="G693" s="355" t="s">
        <v>1912</v>
      </c>
      <c r="H693" s="355"/>
      <c r="I693" s="341"/>
      <c r="J693" s="168">
        <f t="shared" ref="J693:J723" si="61">C693</f>
        <v>86.82</v>
      </c>
      <c r="K693" s="168"/>
      <c r="L693" s="68" t="s">
        <v>1810</v>
      </c>
      <c r="M693" s="3"/>
    </row>
    <row r="694" spans="1:13" ht="12" x14ac:dyDescent="0.2">
      <c r="A694" s="20" t="s">
        <v>475</v>
      </c>
      <c r="B694" s="68" t="s">
        <v>412</v>
      </c>
      <c r="C694" s="168">
        <v>85.99</v>
      </c>
      <c r="D694" s="338"/>
      <c r="E694" s="338"/>
      <c r="F694" s="338">
        <v>85.99</v>
      </c>
      <c r="G694" s="355" t="s">
        <v>1912</v>
      </c>
      <c r="H694" s="355"/>
      <c r="I694" s="341"/>
      <c r="J694" s="168">
        <f t="shared" si="61"/>
        <v>85.99</v>
      </c>
      <c r="K694" s="168">
        <v>85.99</v>
      </c>
      <c r="L694" s="68" t="s">
        <v>1810</v>
      </c>
    </row>
    <row r="695" spans="1:13" ht="12" x14ac:dyDescent="0.2">
      <c r="A695" s="20" t="s">
        <v>475</v>
      </c>
      <c r="B695" s="68" t="s">
        <v>1401</v>
      </c>
      <c r="C695" s="15">
        <v>10.49</v>
      </c>
      <c r="D695" s="168"/>
      <c r="E695" s="168"/>
      <c r="F695" s="15">
        <f>(C695)</f>
        <v>10.49</v>
      </c>
      <c r="G695" s="355" t="s">
        <v>1912</v>
      </c>
      <c r="H695" s="355"/>
      <c r="I695" s="341"/>
      <c r="J695" s="168">
        <f t="shared" si="61"/>
        <v>10.49</v>
      </c>
      <c r="K695" s="15"/>
      <c r="L695" s="68" t="s">
        <v>1810</v>
      </c>
    </row>
    <row r="696" spans="1:13" ht="12" x14ac:dyDescent="0.2">
      <c r="A696" s="20" t="s">
        <v>475</v>
      </c>
      <c r="B696" s="68" t="s">
        <v>143</v>
      </c>
      <c r="C696" s="15">
        <v>32.64</v>
      </c>
      <c r="D696" s="15"/>
      <c r="E696" s="15">
        <f>(C696)</f>
        <v>32.64</v>
      </c>
      <c r="F696" s="168"/>
      <c r="G696" s="355" t="s">
        <v>1912</v>
      </c>
      <c r="H696" s="355"/>
      <c r="I696" s="341"/>
      <c r="J696" s="168">
        <f t="shared" si="61"/>
        <v>32.64</v>
      </c>
      <c r="K696" s="15"/>
      <c r="L696" s="68" t="s">
        <v>1810</v>
      </c>
    </row>
    <row r="697" spans="1:13" ht="12" x14ac:dyDescent="0.2">
      <c r="A697" s="20" t="s">
        <v>475</v>
      </c>
      <c r="B697" s="68" t="s">
        <v>290</v>
      </c>
      <c r="C697" s="15">
        <v>73.12</v>
      </c>
      <c r="D697" s="168"/>
      <c r="E697" s="168"/>
      <c r="F697" s="15">
        <f>(C697)</f>
        <v>73.12</v>
      </c>
      <c r="G697" s="355" t="s">
        <v>1912</v>
      </c>
      <c r="H697" s="355"/>
      <c r="I697" s="341"/>
      <c r="J697" s="168">
        <f t="shared" si="61"/>
        <v>73.12</v>
      </c>
      <c r="K697" s="15"/>
      <c r="L697" s="68" t="s">
        <v>1810</v>
      </c>
    </row>
    <row r="698" spans="1:13" ht="12" x14ac:dyDescent="0.2">
      <c r="A698" s="20" t="s">
        <v>475</v>
      </c>
      <c r="B698" s="68" t="s">
        <v>501</v>
      </c>
      <c r="C698" s="15">
        <v>15.53</v>
      </c>
      <c r="D698" s="168"/>
      <c r="E698" s="168"/>
      <c r="F698" s="15">
        <f>(C698)</f>
        <v>15.53</v>
      </c>
      <c r="G698" s="355" t="s">
        <v>1912</v>
      </c>
      <c r="H698" s="355"/>
      <c r="I698" s="341"/>
      <c r="J698" s="168">
        <f t="shared" si="61"/>
        <v>15.53</v>
      </c>
      <c r="K698" s="15"/>
      <c r="L698" s="68" t="s">
        <v>1810</v>
      </c>
    </row>
    <row r="699" spans="1:13" ht="12" x14ac:dyDescent="0.2">
      <c r="A699" s="20" t="s">
        <v>475</v>
      </c>
      <c r="B699" s="68" t="s">
        <v>1644</v>
      </c>
      <c r="C699" s="15">
        <v>1.34</v>
      </c>
      <c r="D699" s="15"/>
      <c r="E699" s="15">
        <f>C699</f>
        <v>1.34</v>
      </c>
      <c r="F699" s="168"/>
      <c r="G699" s="355" t="s">
        <v>1912</v>
      </c>
      <c r="H699" s="355"/>
      <c r="I699" s="341"/>
      <c r="J699" s="168">
        <f t="shared" si="61"/>
        <v>1.34</v>
      </c>
      <c r="K699" s="15">
        <v>1.34</v>
      </c>
      <c r="L699" s="68" t="s">
        <v>1794</v>
      </c>
    </row>
    <row r="700" spans="1:13" ht="12" x14ac:dyDescent="0.2">
      <c r="A700" s="20" t="s">
        <v>475</v>
      </c>
      <c r="B700" s="68" t="s">
        <v>1644</v>
      </c>
      <c r="C700" s="15">
        <v>1.34</v>
      </c>
      <c r="D700" s="15"/>
      <c r="E700" s="15">
        <f>C700</f>
        <v>1.34</v>
      </c>
      <c r="F700" s="168"/>
      <c r="G700" s="355" t="s">
        <v>1912</v>
      </c>
      <c r="H700" s="355"/>
      <c r="I700" s="341"/>
      <c r="J700" s="168">
        <f t="shared" si="61"/>
        <v>1.34</v>
      </c>
      <c r="K700" s="15">
        <v>1.34</v>
      </c>
      <c r="L700" s="68" t="s">
        <v>1794</v>
      </c>
    </row>
    <row r="701" spans="1:13" ht="12" x14ac:dyDescent="0.2">
      <c r="A701" s="20" t="s">
        <v>475</v>
      </c>
      <c r="B701" s="68" t="s">
        <v>1402</v>
      </c>
      <c r="C701" s="15">
        <v>19.93</v>
      </c>
      <c r="D701" s="168"/>
      <c r="E701" s="168"/>
      <c r="F701" s="15">
        <f>(C701)</f>
        <v>19.93</v>
      </c>
      <c r="G701" s="355" t="s">
        <v>1912</v>
      </c>
      <c r="H701" s="355"/>
      <c r="I701" s="341"/>
      <c r="J701" s="168">
        <f t="shared" si="61"/>
        <v>19.93</v>
      </c>
      <c r="K701" s="338">
        <v>19.93</v>
      </c>
      <c r="L701" s="68" t="s">
        <v>1810</v>
      </c>
    </row>
    <row r="702" spans="1:13" ht="12" x14ac:dyDescent="0.2">
      <c r="A702" s="20" t="s">
        <v>475</v>
      </c>
      <c r="B702" s="68" t="s">
        <v>1691</v>
      </c>
      <c r="C702" s="15">
        <v>35.299999999999997</v>
      </c>
      <c r="D702" s="168"/>
      <c r="E702" s="15">
        <f>(C702)</f>
        <v>35.299999999999997</v>
      </c>
      <c r="G702" s="355" t="s">
        <v>1912</v>
      </c>
      <c r="H702" s="355"/>
      <c r="I702" s="341"/>
      <c r="J702" s="168">
        <f t="shared" si="61"/>
        <v>35.299999999999997</v>
      </c>
      <c r="K702" s="338">
        <v>35.299999999999997</v>
      </c>
      <c r="L702" s="68" t="s">
        <v>1810</v>
      </c>
    </row>
    <row r="703" spans="1:13" ht="12" x14ac:dyDescent="0.2">
      <c r="A703" s="20" t="s">
        <v>475</v>
      </c>
      <c r="B703" s="68" t="s">
        <v>1644</v>
      </c>
      <c r="C703" s="15">
        <v>1.3</v>
      </c>
      <c r="D703" s="15"/>
      <c r="E703" s="15">
        <v>1.3</v>
      </c>
      <c r="F703" s="168"/>
      <c r="G703" s="355" t="s">
        <v>1912</v>
      </c>
      <c r="H703" s="355"/>
      <c r="I703" s="341"/>
      <c r="J703" s="168">
        <f t="shared" si="61"/>
        <v>1.3</v>
      </c>
      <c r="K703" s="338">
        <v>1.3</v>
      </c>
      <c r="L703" s="68" t="s">
        <v>1794</v>
      </c>
    </row>
    <row r="704" spans="1:13" ht="12" x14ac:dyDescent="0.2">
      <c r="A704" s="20" t="s">
        <v>475</v>
      </c>
      <c r="B704" s="68" t="s">
        <v>1689</v>
      </c>
      <c r="C704" s="15">
        <v>37.33</v>
      </c>
      <c r="D704" s="168"/>
      <c r="E704" s="15">
        <f t="shared" ref="E704:E709" si="62">(C704)</f>
        <v>37.33</v>
      </c>
      <c r="G704" s="355" t="s">
        <v>1912</v>
      </c>
      <c r="H704" s="355"/>
      <c r="I704" s="341"/>
      <c r="J704" s="168">
        <f t="shared" si="61"/>
        <v>37.33</v>
      </c>
      <c r="K704" s="338">
        <v>37.33</v>
      </c>
      <c r="L704" s="68" t="s">
        <v>1810</v>
      </c>
    </row>
    <row r="705" spans="1:12" ht="12" x14ac:dyDescent="0.2">
      <c r="A705" s="20" t="s">
        <v>475</v>
      </c>
      <c r="B705" s="68" t="s">
        <v>1085</v>
      </c>
      <c r="C705" s="15">
        <v>25.75</v>
      </c>
      <c r="D705" s="15"/>
      <c r="E705" s="15">
        <f t="shared" si="62"/>
        <v>25.75</v>
      </c>
      <c r="F705" s="168"/>
      <c r="G705" s="355" t="s">
        <v>1912</v>
      </c>
      <c r="H705" s="355"/>
      <c r="I705" s="341"/>
      <c r="J705" s="168">
        <f t="shared" si="61"/>
        <v>25.75</v>
      </c>
      <c r="K705" s="338">
        <v>25.75</v>
      </c>
      <c r="L705" s="68" t="s">
        <v>1810</v>
      </c>
    </row>
    <row r="706" spans="1:12" ht="12" x14ac:dyDescent="0.2">
      <c r="A706" s="20" t="s">
        <v>475</v>
      </c>
      <c r="B706" s="68" t="s">
        <v>331</v>
      </c>
      <c r="C706" s="15">
        <v>5.24</v>
      </c>
      <c r="D706" s="15"/>
      <c r="E706" s="15">
        <f t="shared" si="62"/>
        <v>5.24</v>
      </c>
      <c r="F706" s="15"/>
      <c r="G706" s="355" t="s">
        <v>1912</v>
      </c>
      <c r="H706" s="355"/>
      <c r="I706" s="341"/>
      <c r="J706" s="168">
        <f t="shared" si="61"/>
        <v>5.24</v>
      </c>
      <c r="K706" s="338">
        <v>5.24</v>
      </c>
      <c r="L706" s="68" t="s">
        <v>1810</v>
      </c>
    </row>
    <row r="707" spans="1:12" ht="12" x14ac:dyDescent="0.2">
      <c r="A707" s="20" t="s">
        <v>475</v>
      </c>
      <c r="B707" s="68" t="s">
        <v>1639</v>
      </c>
      <c r="C707" s="15">
        <v>13.9</v>
      </c>
      <c r="D707" s="15"/>
      <c r="E707" s="15">
        <f t="shared" si="62"/>
        <v>13.9</v>
      </c>
      <c r="F707" s="168"/>
      <c r="G707" s="355" t="s">
        <v>1912</v>
      </c>
      <c r="H707" s="355"/>
      <c r="I707" s="341"/>
      <c r="J707" s="168">
        <f t="shared" si="61"/>
        <v>13.9</v>
      </c>
      <c r="K707" s="338">
        <v>13.9</v>
      </c>
      <c r="L707" s="68" t="s">
        <v>1810</v>
      </c>
    </row>
    <row r="708" spans="1:12" ht="12" x14ac:dyDescent="0.2">
      <c r="A708" s="20" t="s">
        <v>475</v>
      </c>
      <c r="B708" s="68" t="s">
        <v>502</v>
      </c>
      <c r="C708" s="15">
        <v>8.33</v>
      </c>
      <c r="D708" s="15"/>
      <c r="E708" s="15">
        <f t="shared" si="62"/>
        <v>8.33</v>
      </c>
      <c r="F708" s="168"/>
      <c r="G708" s="355" t="s">
        <v>1912</v>
      </c>
      <c r="H708" s="355"/>
      <c r="I708" s="341"/>
      <c r="J708" s="168">
        <f t="shared" si="61"/>
        <v>8.33</v>
      </c>
      <c r="K708" s="338">
        <v>8.33</v>
      </c>
      <c r="L708" s="68" t="s">
        <v>1810</v>
      </c>
    </row>
    <row r="709" spans="1:12" ht="12" x14ac:dyDescent="0.2">
      <c r="A709" s="20" t="s">
        <v>475</v>
      </c>
      <c r="B709" s="68" t="s">
        <v>1644</v>
      </c>
      <c r="C709" s="15">
        <v>1.68</v>
      </c>
      <c r="D709" s="15"/>
      <c r="E709" s="15">
        <f t="shared" si="62"/>
        <v>1.68</v>
      </c>
      <c r="F709" s="168"/>
      <c r="G709" s="355" t="s">
        <v>1912</v>
      </c>
      <c r="H709" s="355"/>
      <c r="I709" s="341"/>
      <c r="J709" s="168">
        <f t="shared" si="61"/>
        <v>1.68</v>
      </c>
      <c r="K709" s="338">
        <v>1.68</v>
      </c>
      <c r="L709" s="68" t="s">
        <v>1794</v>
      </c>
    </row>
    <row r="710" spans="1:12" ht="12" x14ac:dyDescent="0.2">
      <c r="A710" s="20" t="s">
        <v>475</v>
      </c>
      <c r="B710" s="68" t="s">
        <v>1629</v>
      </c>
      <c r="C710" s="15">
        <v>4.04</v>
      </c>
      <c r="E710" s="168"/>
      <c r="F710" s="15">
        <f>(C710)</f>
        <v>4.04</v>
      </c>
      <c r="G710" s="355" t="s">
        <v>1912</v>
      </c>
      <c r="H710" s="355"/>
      <c r="I710" s="341"/>
      <c r="J710" s="168">
        <f t="shared" si="61"/>
        <v>4.04</v>
      </c>
      <c r="K710" s="338"/>
      <c r="L710" s="68" t="s">
        <v>1794</v>
      </c>
    </row>
    <row r="711" spans="1:12" ht="12" x14ac:dyDescent="0.2">
      <c r="A711" s="20" t="s">
        <v>475</v>
      </c>
      <c r="B711" s="68" t="s">
        <v>503</v>
      </c>
      <c r="C711" s="15">
        <v>4.42</v>
      </c>
      <c r="D711" s="15"/>
      <c r="E711" s="168"/>
      <c r="F711" s="15">
        <f>(C711)</f>
        <v>4.42</v>
      </c>
      <c r="G711" s="355" t="s">
        <v>1912</v>
      </c>
      <c r="H711" s="355"/>
      <c r="I711" s="341"/>
      <c r="J711" s="168">
        <f t="shared" si="61"/>
        <v>4.42</v>
      </c>
      <c r="K711" s="338"/>
      <c r="L711" s="68" t="s">
        <v>1810</v>
      </c>
    </row>
    <row r="712" spans="1:12" ht="12" x14ac:dyDescent="0.2">
      <c r="A712" s="20" t="s">
        <v>475</v>
      </c>
      <c r="B712" s="68" t="s">
        <v>476</v>
      </c>
      <c r="C712" s="15">
        <v>12.38</v>
      </c>
      <c r="D712" s="168"/>
      <c r="E712" s="168"/>
      <c r="F712" s="15">
        <f>(C712)</f>
        <v>12.38</v>
      </c>
      <c r="G712" s="355" t="s">
        <v>1912</v>
      </c>
      <c r="H712" s="355"/>
      <c r="I712" s="341"/>
      <c r="J712" s="168">
        <f t="shared" si="61"/>
        <v>12.38</v>
      </c>
      <c r="K712" s="338">
        <v>12.38</v>
      </c>
      <c r="L712" s="68" t="s">
        <v>1810</v>
      </c>
    </row>
    <row r="713" spans="1:12" ht="12" x14ac:dyDescent="0.2">
      <c r="A713" s="20" t="s">
        <v>475</v>
      </c>
      <c r="B713" s="68" t="s">
        <v>477</v>
      </c>
      <c r="C713" s="15">
        <v>12.7</v>
      </c>
      <c r="D713" s="168"/>
      <c r="E713" s="15">
        <f>(C713)</f>
        <v>12.7</v>
      </c>
      <c r="F713" s="168"/>
      <c r="G713" s="355" t="s">
        <v>1912</v>
      </c>
      <c r="H713" s="355"/>
      <c r="I713" s="341"/>
      <c r="J713" s="168">
        <f t="shared" si="61"/>
        <v>12.7</v>
      </c>
      <c r="K713" s="15"/>
      <c r="L713" s="68" t="s">
        <v>1810</v>
      </c>
    </row>
    <row r="714" spans="1:12" ht="12" x14ac:dyDescent="0.2">
      <c r="A714" s="20" t="s">
        <v>475</v>
      </c>
      <c r="B714" s="68" t="s">
        <v>196</v>
      </c>
      <c r="C714" s="15">
        <v>5.9</v>
      </c>
      <c r="D714" s="168"/>
      <c r="E714" s="15"/>
      <c r="F714" s="15">
        <f>C714</f>
        <v>5.9</v>
      </c>
      <c r="G714" s="355" t="s">
        <v>1912</v>
      </c>
      <c r="H714" s="355"/>
      <c r="I714" s="341"/>
      <c r="J714" s="168">
        <f t="shared" si="61"/>
        <v>5.9</v>
      </c>
      <c r="K714" s="15"/>
      <c r="L714" s="68" t="s">
        <v>1810</v>
      </c>
    </row>
    <row r="715" spans="1:12" ht="12" x14ac:dyDescent="0.2">
      <c r="A715" s="20" t="s">
        <v>475</v>
      </c>
      <c r="B715" s="68" t="s">
        <v>159</v>
      </c>
      <c r="C715" s="15">
        <v>7.82</v>
      </c>
      <c r="D715" s="168"/>
      <c r="E715" s="15">
        <f>C715</f>
        <v>7.82</v>
      </c>
      <c r="G715" s="355" t="s">
        <v>1912</v>
      </c>
      <c r="H715" s="355"/>
      <c r="I715" s="341"/>
      <c r="J715" s="168">
        <f t="shared" si="61"/>
        <v>7.82</v>
      </c>
      <c r="K715" s="15"/>
      <c r="L715" s="68" t="s">
        <v>1810</v>
      </c>
    </row>
    <row r="716" spans="1:12" ht="12" x14ac:dyDescent="0.2">
      <c r="A716" s="20" t="s">
        <v>475</v>
      </c>
      <c r="B716" s="68" t="s">
        <v>945</v>
      </c>
      <c r="C716" s="15">
        <v>5.89</v>
      </c>
      <c r="D716" s="168"/>
      <c r="E716" s="15">
        <f>C716</f>
        <v>5.89</v>
      </c>
      <c r="G716" s="355" t="s">
        <v>1912</v>
      </c>
      <c r="H716" s="355"/>
      <c r="I716" s="341"/>
      <c r="J716" s="168">
        <f t="shared" si="61"/>
        <v>5.89</v>
      </c>
      <c r="K716" s="338">
        <v>5.89</v>
      </c>
      <c r="L716" s="68" t="s">
        <v>1810</v>
      </c>
    </row>
    <row r="717" spans="1:12" ht="12" x14ac:dyDescent="0.2">
      <c r="A717" s="20" t="s">
        <v>475</v>
      </c>
      <c r="B717" s="68" t="s">
        <v>1184</v>
      </c>
      <c r="C717" s="15">
        <v>2.2000000000000002</v>
      </c>
      <c r="D717" s="168"/>
      <c r="E717" s="15">
        <f>C717</f>
        <v>2.2000000000000002</v>
      </c>
      <c r="F717" s="168"/>
      <c r="G717" s="355" t="s">
        <v>1912</v>
      </c>
      <c r="H717" s="355"/>
      <c r="I717" s="341"/>
      <c r="J717" s="168">
        <f t="shared" si="61"/>
        <v>2.2000000000000002</v>
      </c>
      <c r="K717" s="338">
        <v>2.2000000000000002</v>
      </c>
      <c r="L717" s="68" t="s">
        <v>1794</v>
      </c>
    </row>
    <row r="718" spans="1:12" ht="12" x14ac:dyDescent="0.2">
      <c r="A718" s="20" t="s">
        <v>475</v>
      </c>
      <c r="B718" s="68" t="s">
        <v>1186</v>
      </c>
      <c r="C718" s="15">
        <v>2.25</v>
      </c>
      <c r="D718" s="168"/>
      <c r="E718" s="15">
        <f>C718</f>
        <v>2.25</v>
      </c>
      <c r="F718" s="168"/>
      <c r="G718" s="355" t="s">
        <v>1912</v>
      </c>
      <c r="H718" s="355"/>
      <c r="I718" s="341"/>
      <c r="J718" s="168">
        <f t="shared" si="61"/>
        <v>2.25</v>
      </c>
      <c r="K718" s="338">
        <v>2.25</v>
      </c>
      <c r="L718" s="68" t="s">
        <v>1794</v>
      </c>
    </row>
    <row r="719" spans="1:12" ht="12" x14ac:dyDescent="0.2">
      <c r="A719" s="20" t="s">
        <v>475</v>
      </c>
      <c r="B719" s="68" t="s">
        <v>1690</v>
      </c>
      <c r="C719" s="15">
        <v>5.75</v>
      </c>
      <c r="D719" s="338"/>
      <c r="E719" s="15">
        <v>5.75</v>
      </c>
      <c r="F719" s="338"/>
      <c r="G719" s="355" t="s">
        <v>1912</v>
      </c>
      <c r="H719" s="355"/>
      <c r="I719" s="341"/>
      <c r="J719" s="168">
        <f t="shared" si="61"/>
        <v>5.75</v>
      </c>
      <c r="K719" s="338">
        <v>5.75</v>
      </c>
      <c r="L719" s="68" t="s">
        <v>1802</v>
      </c>
    </row>
    <row r="720" spans="1:12" ht="12" x14ac:dyDescent="0.2">
      <c r="A720" s="20" t="s">
        <v>475</v>
      </c>
      <c r="B720" s="68" t="s">
        <v>331</v>
      </c>
      <c r="C720" s="15">
        <v>5.5</v>
      </c>
      <c r="D720" s="168"/>
      <c r="E720" s="15">
        <f>C720</f>
        <v>5.5</v>
      </c>
      <c r="F720" s="168"/>
      <c r="G720" s="355" t="s">
        <v>1912</v>
      </c>
      <c r="H720" s="355"/>
      <c r="I720" s="341"/>
      <c r="J720" s="168">
        <f t="shared" si="61"/>
        <v>5.5</v>
      </c>
      <c r="K720" s="338">
        <v>5.5</v>
      </c>
      <c r="L720" s="68" t="s">
        <v>1810</v>
      </c>
    </row>
    <row r="721" spans="1:12" ht="12" x14ac:dyDescent="0.2">
      <c r="A721" s="20" t="s">
        <v>475</v>
      </c>
      <c r="B721" s="68" t="s">
        <v>946</v>
      </c>
      <c r="C721" s="15">
        <v>17.45</v>
      </c>
      <c r="D721" s="168"/>
      <c r="E721" s="15"/>
      <c r="F721" s="15">
        <f>C721</f>
        <v>17.45</v>
      </c>
      <c r="G721" s="355" t="s">
        <v>1912</v>
      </c>
      <c r="H721" s="355"/>
      <c r="I721" s="341"/>
      <c r="J721" s="168">
        <f t="shared" si="61"/>
        <v>17.45</v>
      </c>
      <c r="K721" s="338">
        <v>17.45</v>
      </c>
      <c r="L721" s="68" t="s">
        <v>1810</v>
      </c>
    </row>
    <row r="722" spans="1:12" ht="12" x14ac:dyDescent="0.2">
      <c r="A722" s="20" t="s">
        <v>475</v>
      </c>
      <c r="B722" s="68" t="s">
        <v>947</v>
      </c>
      <c r="C722" s="15">
        <v>25.14</v>
      </c>
      <c r="D722" s="168"/>
      <c r="E722" s="15">
        <f>C722</f>
        <v>25.14</v>
      </c>
      <c r="F722" s="341"/>
      <c r="G722" s="355" t="s">
        <v>1912</v>
      </c>
      <c r="H722" s="355"/>
      <c r="I722" s="341"/>
      <c r="J722" s="168">
        <f t="shared" si="61"/>
        <v>25.14</v>
      </c>
      <c r="K722" s="338">
        <v>25.14</v>
      </c>
      <c r="L722" s="68" t="s">
        <v>1810</v>
      </c>
    </row>
    <row r="723" spans="1:12" ht="12" x14ac:dyDescent="0.2">
      <c r="A723" s="20" t="s">
        <v>475</v>
      </c>
      <c r="B723" s="68" t="s">
        <v>948</v>
      </c>
      <c r="C723" s="15">
        <v>84.5</v>
      </c>
      <c r="D723" s="168"/>
      <c r="E723" s="15">
        <f>C723</f>
        <v>84.5</v>
      </c>
      <c r="F723" s="341"/>
      <c r="G723" s="355" t="s">
        <v>1912</v>
      </c>
      <c r="H723" s="355"/>
      <c r="I723" s="341"/>
      <c r="J723" s="168">
        <f t="shared" si="61"/>
        <v>84.5</v>
      </c>
      <c r="K723" s="338">
        <v>84.5</v>
      </c>
      <c r="L723" s="68" t="s">
        <v>1810</v>
      </c>
    </row>
    <row r="724" spans="1:12" s="169" customFormat="1" ht="12" x14ac:dyDescent="0.2">
      <c r="A724" s="100" t="s">
        <v>140</v>
      </c>
      <c r="B724" s="98"/>
      <c r="C724" s="73">
        <f>SUM(C693:C723)</f>
        <v>651.96999999999991</v>
      </c>
      <c r="D724" s="73">
        <f>SUM(D693:D723)</f>
        <v>0</v>
      </c>
      <c r="E724" s="73">
        <f>SUM(E693:E723)</f>
        <v>315.89999999999998</v>
      </c>
      <c r="F724" s="73">
        <f>SUM(F693:F723)</f>
        <v>336.07</v>
      </c>
      <c r="G724" s="73"/>
      <c r="H724" s="73">
        <f>SUM(H693:H723)</f>
        <v>0</v>
      </c>
      <c r="I724" s="73">
        <f>SUM(I693:I723)</f>
        <v>0</v>
      </c>
      <c r="J724" s="73">
        <f>SUM(J693:J723)</f>
        <v>651.96999999999991</v>
      </c>
      <c r="K724" s="73">
        <f>SUM(K693:K723)</f>
        <v>398.48999999999995</v>
      </c>
      <c r="L724" s="164"/>
    </row>
    <row r="725" spans="1:12" ht="12" x14ac:dyDescent="0.2">
      <c r="A725" s="102" t="s">
        <v>1620</v>
      </c>
      <c r="B725" s="102" t="s">
        <v>1621</v>
      </c>
      <c r="C725" s="102" t="s">
        <v>1622</v>
      </c>
      <c r="D725" s="103" t="s">
        <v>655</v>
      </c>
      <c r="E725" s="103" t="s">
        <v>1615</v>
      </c>
      <c r="F725" s="103" t="s">
        <v>1374</v>
      </c>
      <c r="G725" s="103" t="s">
        <v>1002</v>
      </c>
      <c r="H725" s="67" t="s">
        <v>1915</v>
      </c>
      <c r="I725" s="67" t="s">
        <v>406</v>
      </c>
      <c r="J725" s="67" t="s">
        <v>405</v>
      </c>
      <c r="K725" s="67" t="s">
        <v>404</v>
      </c>
      <c r="L725" s="8" t="s">
        <v>1822</v>
      </c>
    </row>
    <row r="726" spans="1:12" ht="12" x14ac:dyDescent="0.2">
      <c r="A726" s="20" t="s">
        <v>478</v>
      </c>
      <c r="B726" s="68" t="s">
        <v>403</v>
      </c>
      <c r="C726" s="168">
        <v>49.55</v>
      </c>
      <c r="D726" s="168"/>
      <c r="E726" s="168"/>
      <c r="F726" s="168">
        <f>C726</f>
        <v>49.55</v>
      </c>
      <c r="G726" s="355" t="s">
        <v>1912</v>
      </c>
      <c r="H726" s="355"/>
      <c r="I726" s="341"/>
      <c r="J726" s="168">
        <f t="shared" ref="J726:J750" si="63">C726</f>
        <v>49.55</v>
      </c>
      <c r="K726" s="168"/>
      <c r="L726" s="68" t="s">
        <v>1810</v>
      </c>
    </row>
    <row r="727" spans="1:12" ht="12" x14ac:dyDescent="0.2">
      <c r="A727" s="20" t="s">
        <v>478</v>
      </c>
      <c r="B727" s="68" t="s">
        <v>412</v>
      </c>
      <c r="C727" s="168">
        <v>21.85</v>
      </c>
      <c r="D727" s="338"/>
      <c r="E727" s="338"/>
      <c r="F727" s="338">
        <v>21.85</v>
      </c>
      <c r="G727" s="355" t="s">
        <v>1912</v>
      </c>
      <c r="H727" s="355"/>
      <c r="I727" s="341"/>
      <c r="J727" s="168">
        <f t="shared" si="63"/>
        <v>21.85</v>
      </c>
      <c r="K727" s="168">
        <v>21.85</v>
      </c>
      <c r="L727" s="68" t="s">
        <v>1810</v>
      </c>
    </row>
    <row r="728" spans="1:12" s="170" customFormat="1" ht="11.25" customHeight="1" x14ac:dyDescent="0.2">
      <c r="A728" s="20" t="s">
        <v>478</v>
      </c>
      <c r="B728" s="68" t="s">
        <v>1343</v>
      </c>
      <c r="C728" s="15">
        <v>9.09</v>
      </c>
      <c r="D728" s="15">
        <f>C728</f>
        <v>9.09</v>
      </c>
      <c r="E728" s="168"/>
      <c r="F728" s="168"/>
      <c r="G728" s="355" t="s">
        <v>1912</v>
      </c>
      <c r="H728" s="355"/>
      <c r="I728" s="135"/>
      <c r="J728" s="168">
        <f t="shared" si="63"/>
        <v>9.09</v>
      </c>
      <c r="K728" s="15">
        <v>9.09</v>
      </c>
      <c r="L728" s="68" t="s">
        <v>1793</v>
      </c>
    </row>
    <row r="729" spans="1:12" ht="12" x14ac:dyDescent="0.2">
      <c r="A729" s="20" t="s">
        <v>478</v>
      </c>
      <c r="B729" s="68" t="s">
        <v>949</v>
      </c>
      <c r="C729" s="15">
        <v>8.26</v>
      </c>
      <c r="D729" s="168"/>
      <c r="E729" s="168"/>
      <c r="F729" s="15">
        <f>(C729)</f>
        <v>8.26</v>
      </c>
      <c r="G729" s="355" t="s">
        <v>1912</v>
      </c>
      <c r="H729" s="355"/>
      <c r="I729" s="341"/>
      <c r="J729" s="168">
        <f t="shared" si="63"/>
        <v>8.26</v>
      </c>
      <c r="K729" s="15"/>
      <c r="L729" s="68" t="s">
        <v>1793</v>
      </c>
    </row>
    <row r="730" spans="1:12" ht="12" x14ac:dyDescent="0.2">
      <c r="A730" s="20" t="s">
        <v>478</v>
      </c>
      <c r="B730" s="68" t="s">
        <v>135</v>
      </c>
      <c r="C730" s="15">
        <v>4.1399999999999997</v>
      </c>
      <c r="D730" s="168"/>
      <c r="E730" s="168"/>
      <c r="F730" s="15">
        <f>(C730)</f>
        <v>4.1399999999999997</v>
      </c>
      <c r="G730" s="355" t="s">
        <v>1912</v>
      </c>
      <c r="H730" s="355"/>
      <c r="I730" s="341"/>
      <c r="J730" s="168">
        <f t="shared" si="63"/>
        <v>4.1399999999999997</v>
      </c>
      <c r="K730" s="15">
        <v>4.1399999999999997</v>
      </c>
      <c r="L730" s="68" t="s">
        <v>1810</v>
      </c>
    </row>
    <row r="731" spans="1:12" ht="12" x14ac:dyDescent="0.2">
      <c r="A731" s="20" t="s">
        <v>478</v>
      </c>
      <c r="B731" s="68" t="s">
        <v>133</v>
      </c>
      <c r="C731" s="15">
        <v>7.15</v>
      </c>
      <c r="D731" s="168"/>
      <c r="E731" s="168"/>
      <c r="F731" s="15">
        <f>(C731)</f>
        <v>7.15</v>
      </c>
      <c r="G731" s="355" t="s">
        <v>1912</v>
      </c>
      <c r="H731" s="355"/>
      <c r="I731" s="341"/>
      <c r="J731" s="168">
        <f t="shared" si="63"/>
        <v>7.15</v>
      </c>
      <c r="K731" s="15">
        <v>7.15</v>
      </c>
      <c r="L731" s="68" t="s">
        <v>1810</v>
      </c>
    </row>
    <row r="732" spans="1:12" ht="12" x14ac:dyDescent="0.2">
      <c r="A732" s="20" t="s">
        <v>478</v>
      </c>
      <c r="B732" s="68" t="s">
        <v>1634</v>
      </c>
      <c r="C732" s="15">
        <v>3</v>
      </c>
      <c r="D732" s="15">
        <f>C732</f>
        <v>3</v>
      </c>
      <c r="E732" s="168"/>
      <c r="F732" s="15"/>
      <c r="G732" s="355" t="s">
        <v>1912</v>
      </c>
      <c r="H732" s="355"/>
      <c r="I732" s="341"/>
      <c r="J732" s="168">
        <f t="shared" si="63"/>
        <v>3</v>
      </c>
      <c r="K732" s="15"/>
      <c r="L732" s="68" t="s">
        <v>1794</v>
      </c>
    </row>
    <row r="733" spans="1:12" ht="12" x14ac:dyDescent="0.2">
      <c r="A733" s="20" t="s">
        <v>478</v>
      </c>
      <c r="B733" s="84" t="s">
        <v>950</v>
      </c>
      <c r="C733" s="86">
        <v>30.73</v>
      </c>
      <c r="D733" s="168"/>
      <c r="E733" s="15">
        <f>C733</f>
        <v>30.73</v>
      </c>
      <c r="F733" s="15"/>
      <c r="G733" s="355" t="s">
        <v>1912</v>
      </c>
      <c r="H733" s="355"/>
      <c r="I733" s="341"/>
      <c r="J733" s="168">
        <f t="shared" si="63"/>
        <v>30.73</v>
      </c>
      <c r="K733" s="15">
        <v>30.73</v>
      </c>
      <c r="L733" s="68" t="s">
        <v>1793</v>
      </c>
    </row>
    <row r="734" spans="1:12" ht="12" x14ac:dyDescent="0.2">
      <c r="A734" s="20" t="s">
        <v>221</v>
      </c>
      <c r="B734" s="84" t="s">
        <v>1186</v>
      </c>
      <c r="C734" s="86">
        <v>10.23</v>
      </c>
      <c r="D734" s="168"/>
      <c r="E734" s="15">
        <f t="shared" ref="E734:E740" si="64">C734</f>
        <v>10.23</v>
      </c>
      <c r="F734" s="15"/>
      <c r="G734" s="355" t="s">
        <v>1912</v>
      </c>
      <c r="H734" s="355"/>
      <c r="I734" s="341"/>
      <c r="J734" s="168">
        <f t="shared" si="63"/>
        <v>10.23</v>
      </c>
      <c r="K734" s="15">
        <v>10.23</v>
      </c>
      <c r="L734" s="68" t="s">
        <v>1794</v>
      </c>
    </row>
    <row r="735" spans="1:12" ht="12" x14ac:dyDescent="0.2">
      <c r="A735" s="20" t="s">
        <v>478</v>
      </c>
      <c r="B735" s="84" t="s">
        <v>951</v>
      </c>
      <c r="C735" s="86">
        <v>32.43</v>
      </c>
      <c r="D735" s="168"/>
      <c r="E735" s="15">
        <f t="shared" si="64"/>
        <v>32.43</v>
      </c>
      <c r="F735" s="15"/>
      <c r="G735" s="355" t="s">
        <v>1912</v>
      </c>
      <c r="H735" s="355"/>
      <c r="I735" s="341"/>
      <c r="J735" s="168">
        <f t="shared" si="63"/>
        <v>32.43</v>
      </c>
      <c r="K735" s="15">
        <v>32.43</v>
      </c>
      <c r="L735" s="68" t="s">
        <v>1793</v>
      </c>
    </row>
    <row r="736" spans="1:12" ht="12" x14ac:dyDescent="0.2">
      <c r="A736" s="20" t="s">
        <v>478</v>
      </c>
      <c r="B736" s="84" t="s">
        <v>952</v>
      </c>
      <c r="C736" s="86">
        <v>38.96</v>
      </c>
      <c r="D736" s="168"/>
      <c r="E736" s="15">
        <f t="shared" si="64"/>
        <v>38.96</v>
      </c>
      <c r="F736" s="15"/>
      <c r="G736" s="355" t="s">
        <v>1912</v>
      </c>
      <c r="H736" s="355"/>
      <c r="I736" s="341"/>
      <c r="J736" s="168">
        <f t="shared" si="63"/>
        <v>38.96</v>
      </c>
      <c r="K736" s="15">
        <v>38.96</v>
      </c>
      <c r="L736" s="68" t="s">
        <v>1793</v>
      </c>
    </row>
    <row r="737" spans="1:12" ht="12" x14ac:dyDescent="0.2">
      <c r="A737" s="20" t="s">
        <v>478</v>
      </c>
      <c r="B737" s="84" t="s">
        <v>1184</v>
      </c>
      <c r="C737" s="86">
        <v>13.86</v>
      </c>
      <c r="D737" s="15"/>
      <c r="E737" s="15">
        <f t="shared" si="64"/>
        <v>13.86</v>
      </c>
      <c r="F737" s="15"/>
      <c r="G737" s="355" t="s">
        <v>1912</v>
      </c>
      <c r="H737" s="355"/>
      <c r="I737" s="341"/>
      <c r="J737" s="168">
        <f t="shared" si="63"/>
        <v>13.86</v>
      </c>
      <c r="K737" s="15">
        <v>13.86</v>
      </c>
      <c r="L737" s="68" t="s">
        <v>1794</v>
      </c>
    </row>
    <row r="738" spans="1:12" ht="12" x14ac:dyDescent="0.2">
      <c r="A738" s="20" t="s">
        <v>478</v>
      </c>
      <c r="B738" s="84" t="s">
        <v>953</v>
      </c>
      <c r="C738" s="86">
        <v>43.61</v>
      </c>
      <c r="D738" s="15"/>
      <c r="E738" s="15">
        <f t="shared" si="64"/>
        <v>43.61</v>
      </c>
      <c r="F738" s="168"/>
      <c r="G738" s="355" t="s">
        <v>1912</v>
      </c>
      <c r="H738" s="355"/>
      <c r="I738" s="341"/>
      <c r="J738" s="168">
        <f t="shared" si="63"/>
        <v>43.61</v>
      </c>
      <c r="K738" s="15">
        <v>43.61</v>
      </c>
      <c r="L738" s="68" t="s">
        <v>1793</v>
      </c>
    </row>
    <row r="739" spans="1:12" ht="12" x14ac:dyDescent="0.2">
      <c r="A739" s="20" t="s">
        <v>478</v>
      </c>
      <c r="B739" s="68" t="s">
        <v>1644</v>
      </c>
      <c r="C739" s="15">
        <v>6.63</v>
      </c>
      <c r="D739" s="15"/>
      <c r="E739" s="15">
        <f t="shared" si="64"/>
        <v>6.63</v>
      </c>
      <c r="F739" s="168"/>
      <c r="G739" s="355" t="s">
        <v>1912</v>
      </c>
      <c r="H739" s="355"/>
      <c r="I739" s="341"/>
      <c r="J739" s="168">
        <f t="shared" si="63"/>
        <v>6.63</v>
      </c>
      <c r="K739" s="15">
        <v>6.63</v>
      </c>
      <c r="L739" s="68" t="s">
        <v>1793</v>
      </c>
    </row>
    <row r="740" spans="1:12" ht="12" x14ac:dyDescent="0.2">
      <c r="A740" s="20" t="s">
        <v>478</v>
      </c>
      <c r="B740" s="68" t="s">
        <v>954</v>
      </c>
      <c r="C740" s="15">
        <v>15.3</v>
      </c>
      <c r="D740" s="15"/>
      <c r="E740" s="15">
        <f t="shared" si="64"/>
        <v>15.3</v>
      </c>
      <c r="F740" s="168"/>
      <c r="G740" s="355" t="s">
        <v>1912</v>
      </c>
      <c r="H740" s="355"/>
      <c r="I740" s="341"/>
      <c r="J740" s="168">
        <f t="shared" si="63"/>
        <v>15.3</v>
      </c>
      <c r="K740" s="15">
        <v>15.3</v>
      </c>
      <c r="L740" s="68" t="s">
        <v>1793</v>
      </c>
    </row>
    <row r="741" spans="1:12" ht="12" x14ac:dyDescent="0.2">
      <c r="A741" s="20" t="s">
        <v>478</v>
      </c>
      <c r="B741" s="68" t="s">
        <v>955</v>
      </c>
      <c r="C741" s="15">
        <v>8.83</v>
      </c>
      <c r="D741" s="168"/>
      <c r="E741" s="168"/>
      <c r="F741" s="15">
        <f>(C741)</f>
        <v>8.83</v>
      </c>
      <c r="G741" s="355" t="s">
        <v>1912</v>
      </c>
      <c r="H741" s="355"/>
      <c r="I741" s="341"/>
      <c r="J741" s="168">
        <f t="shared" si="63"/>
        <v>8.83</v>
      </c>
      <c r="K741" s="15"/>
      <c r="L741" s="68" t="s">
        <v>1793</v>
      </c>
    </row>
    <row r="742" spans="1:12" ht="12" x14ac:dyDescent="0.2">
      <c r="A742" s="20" t="s">
        <v>478</v>
      </c>
      <c r="B742" s="68" t="s">
        <v>342</v>
      </c>
      <c r="C742" s="15">
        <v>11.58</v>
      </c>
      <c r="D742" s="168"/>
      <c r="E742" s="168"/>
      <c r="F742" s="15">
        <f>(C742)</f>
        <v>11.58</v>
      </c>
      <c r="G742" s="355" t="s">
        <v>1912</v>
      </c>
      <c r="H742" s="355"/>
      <c r="I742" s="341"/>
      <c r="J742" s="168">
        <f t="shared" si="63"/>
        <v>11.58</v>
      </c>
      <c r="K742" s="15"/>
      <c r="L742" s="68" t="s">
        <v>1793</v>
      </c>
    </row>
    <row r="743" spans="1:12" ht="12" x14ac:dyDescent="0.2">
      <c r="A743" s="20" t="s">
        <v>478</v>
      </c>
      <c r="B743" s="68" t="s">
        <v>702</v>
      </c>
      <c r="C743" s="15">
        <v>19.79</v>
      </c>
      <c r="D743" s="15">
        <f>C743</f>
        <v>19.79</v>
      </c>
      <c r="E743" s="168"/>
      <c r="F743" s="15"/>
      <c r="G743" s="355" t="s">
        <v>1912</v>
      </c>
      <c r="H743" s="355"/>
      <c r="I743" s="341"/>
      <c r="J743" s="168">
        <f t="shared" si="63"/>
        <v>19.79</v>
      </c>
      <c r="K743" s="15">
        <v>19.79</v>
      </c>
      <c r="L743" s="68" t="s">
        <v>1793</v>
      </c>
    </row>
    <row r="744" spans="1:12" ht="12" x14ac:dyDescent="0.2">
      <c r="A744" s="20" t="s">
        <v>478</v>
      </c>
      <c r="B744" s="68" t="s">
        <v>1653</v>
      </c>
      <c r="C744" s="15">
        <v>11.79</v>
      </c>
      <c r="D744" s="15">
        <f>(C744)</f>
        <v>11.79</v>
      </c>
      <c r="E744" s="168"/>
      <c r="F744" s="168"/>
      <c r="G744" s="355" t="s">
        <v>1912</v>
      </c>
      <c r="H744" s="355"/>
      <c r="I744" s="341"/>
      <c r="J744" s="168">
        <f t="shared" si="63"/>
        <v>11.79</v>
      </c>
      <c r="K744" s="15">
        <v>11.79</v>
      </c>
      <c r="L744" s="68" t="s">
        <v>1793</v>
      </c>
    </row>
    <row r="745" spans="1:12" ht="12" x14ac:dyDescent="0.2">
      <c r="A745" s="20" t="s">
        <v>478</v>
      </c>
      <c r="B745" s="68" t="s">
        <v>703</v>
      </c>
      <c r="C745" s="15">
        <v>24.15</v>
      </c>
      <c r="D745" s="15">
        <f>(C745)</f>
        <v>24.15</v>
      </c>
      <c r="E745" s="168"/>
      <c r="F745" s="168"/>
      <c r="G745" s="355" t="s">
        <v>1912</v>
      </c>
      <c r="H745" s="355"/>
      <c r="I745" s="341"/>
      <c r="J745" s="168">
        <f t="shared" si="63"/>
        <v>24.15</v>
      </c>
      <c r="K745" s="15">
        <v>24.15</v>
      </c>
      <c r="L745" s="68" t="s">
        <v>1793</v>
      </c>
    </row>
    <row r="746" spans="1:12" ht="12" x14ac:dyDescent="0.2">
      <c r="A746" s="20" t="s">
        <v>478</v>
      </c>
      <c r="B746" s="68" t="s">
        <v>956</v>
      </c>
      <c r="C746" s="15">
        <v>4.99</v>
      </c>
      <c r="D746" s="15">
        <f>(C746)</f>
        <v>4.99</v>
      </c>
      <c r="E746" s="168"/>
      <c r="F746" s="168"/>
      <c r="G746" s="355" t="s">
        <v>1912</v>
      </c>
      <c r="H746" s="355"/>
      <c r="I746" s="341"/>
      <c r="J746" s="168">
        <f t="shared" si="63"/>
        <v>4.99</v>
      </c>
      <c r="K746" s="15"/>
      <c r="L746" s="68" t="s">
        <v>1793</v>
      </c>
    </row>
    <row r="747" spans="1:12" ht="12" x14ac:dyDescent="0.2">
      <c r="A747" s="20" t="s">
        <v>478</v>
      </c>
      <c r="B747" s="68" t="s">
        <v>1646</v>
      </c>
      <c r="C747" s="15">
        <v>6.32</v>
      </c>
      <c r="D747" s="15"/>
      <c r="E747" s="15">
        <f>C747</f>
        <v>6.32</v>
      </c>
      <c r="G747" s="355" t="s">
        <v>1912</v>
      </c>
      <c r="H747" s="355"/>
      <c r="I747" s="341"/>
      <c r="J747" s="168">
        <f t="shared" si="63"/>
        <v>6.32</v>
      </c>
      <c r="K747" s="15">
        <v>6.32</v>
      </c>
      <c r="L747" s="68" t="s">
        <v>1793</v>
      </c>
    </row>
    <row r="748" spans="1:12" ht="12" x14ac:dyDescent="0.2">
      <c r="A748" s="20" t="s">
        <v>478</v>
      </c>
      <c r="B748" s="68" t="s">
        <v>704</v>
      </c>
      <c r="C748" s="15">
        <v>10.52</v>
      </c>
      <c r="D748" s="15">
        <f>(C748)</f>
        <v>10.52</v>
      </c>
      <c r="E748" s="168"/>
      <c r="F748" s="168"/>
      <c r="G748" s="355" t="s">
        <v>1912</v>
      </c>
      <c r="H748" s="355"/>
      <c r="I748" s="341"/>
      <c r="J748" s="168">
        <f t="shared" si="63"/>
        <v>10.52</v>
      </c>
      <c r="K748" s="15">
        <v>10.52</v>
      </c>
      <c r="L748" s="68" t="s">
        <v>1793</v>
      </c>
    </row>
    <row r="749" spans="1:12" ht="12" x14ac:dyDescent="0.2">
      <c r="A749" s="20" t="s">
        <v>478</v>
      </c>
      <c r="B749" s="68" t="s">
        <v>1638</v>
      </c>
      <c r="C749" s="15">
        <v>4.05</v>
      </c>
      <c r="D749" s="15">
        <f>C749</f>
        <v>4.05</v>
      </c>
      <c r="F749" s="168"/>
      <c r="G749" s="355" t="s">
        <v>1912</v>
      </c>
      <c r="H749" s="355"/>
      <c r="I749" s="341"/>
      <c r="J749" s="168">
        <f t="shared" si="63"/>
        <v>4.05</v>
      </c>
      <c r="K749" s="15">
        <v>4.05</v>
      </c>
      <c r="L749" s="68" t="s">
        <v>1793</v>
      </c>
    </row>
    <row r="750" spans="1:12" ht="12" x14ac:dyDescent="0.2">
      <c r="A750" s="20" t="s">
        <v>478</v>
      </c>
      <c r="B750" s="68" t="s">
        <v>1670</v>
      </c>
      <c r="C750" s="15">
        <v>187</v>
      </c>
      <c r="D750" s="147"/>
      <c r="E750" s="147"/>
      <c r="F750" s="15">
        <v>187</v>
      </c>
      <c r="G750" s="355" t="s">
        <v>1912</v>
      </c>
      <c r="H750" s="355"/>
      <c r="I750" s="341"/>
      <c r="J750" s="168">
        <f t="shared" si="63"/>
        <v>187</v>
      </c>
      <c r="K750" s="15"/>
      <c r="L750" s="68" t="s">
        <v>1810</v>
      </c>
    </row>
    <row r="751" spans="1:12" s="169" customFormat="1" ht="12" x14ac:dyDescent="0.2">
      <c r="A751" s="100" t="s">
        <v>140</v>
      </c>
      <c r="B751" s="98"/>
      <c r="C751" s="73">
        <f>SUM(C726:C750)</f>
        <v>583.80999999999995</v>
      </c>
      <c r="D751" s="73">
        <f>SUM(D726:D750)</f>
        <v>87.379999999999981</v>
      </c>
      <c r="E751" s="73">
        <f>SUM(E726:E750)</f>
        <v>198.07</v>
      </c>
      <c r="F751" s="73">
        <f>SUM(F726:F750)</f>
        <v>298.36</v>
      </c>
      <c r="G751" s="73"/>
      <c r="H751" s="73">
        <f>SUM(H726:H750)</f>
        <v>0</v>
      </c>
      <c r="I751" s="73">
        <f>SUM(I726:I750)</f>
        <v>0</v>
      </c>
      <c r="J751" s="73">
        <f>SUM(J726:J750)</f>
        <v>583.80999999999995</v>
      </c>
      <c r="K751" s="73">
        <f>SUM(K726:K750)</f>
        <v>310.59999999999997</v>
      </c>
      <c r="L751" s="164"/>
    </row>
    <row r="752" spans="1:12" ht="12" x14ac:dyDescent="0.2">
      <c r="A752" s="102" t="s">
        <v>1620</v>
      </c>
      <c r="B752" s="102" t="s">
        <v>1621</v>
      </c>
      <c r="C752" s="102" t="s">
        <v>1622</v>
      </c>
      <c r="D752" s="103" t="s">
        <v>655</v>
      </c>
      <c r="E752" s="103" t="s">
        <v>1615</v>
      </c>
      <c r="F752" s="103" t="s">
        <v>1374</v>
      </c>
      <c r="G752" s="103" t="s">
        <v>1002</v>
      </c>
      <c r="H752" s="67" t="s">
        <v>1915</v>
      </c>
      <c r="I752" s="67" t="s">
        <v>406</v>
      </c>
      <c r="J752" s="67"/>
      <c r="K752" s="67" t="s">
        <v>657</v>
      </c>
      <c r="L752" s="8" t="s">
        <v>1822</v>
      </c>
    </row>
    <row r="753" spans="1:12" ht="12" x14ac:dyDescent="0.2">
      <c r="A753" s="20" t="s">
        <v>479</v>
      </c>
      <c r="B753" s="68" t="s">
        <v>1644</v>
      </c>
      <c r="C753" s="15">
        <v>7.37</v>
      </c>
      <c r="D753" s="15"/>
      <c r="E753" s="15">
        <f t="shared" ref="E753:E759" si="65">(C753)</f>
        <v>7.37</v>
      </c>
      <c r="F753" s="168"/>
      <c r="G753" s="355" t="s">
        <v>1912</v>
      </c>
      <c r="H753" s="355"/>
      <c r="I753" s="15">
        <f>C753</f>
        <v>7.37</v>
      </c>
      <c r="J753" s="15"/>
      <c r="K753" s="15"/>
      <c r="L753" s="68" t="s">
        <v>1794</v>
      </c>
    </row>
    <row r="754" spans="1:12" ht="12" x14ac:dyDescent="0.2">
      <c r="A754" s="20" t="s">
        <v>479</v>
      </c>
      <c r="B754" s="68" t="s">
        <v>1407</v>
      </c>
      <c r="C754" s="15">
        <v>28.19</v>
      </c>
      <c r="D754" s="15"/>
      <c r="E754" s="15">
        <f t="shared" si="65"/>
        <v>28.19</v>
      </c>
      <c r="F754" s="168"/>
      <c r="G754" s="355" t="s">
        <v>1912</v>
      </c>
      <c r="H754" s="355"/>
      <c r="I754" s="15">
        <f t="shared" ref="I754:I774" si="66">C754</f>
        <v>28.19</v>
      </c>
      <c r="J754" s="15"/>
      <c r="K754" s="15"/>
      <c r="L754" s="68" t="s">
        <v>1810</v>
      </c>
    </row>
    <row r="755" spans="1:12" ht="12" x14ac:dyDescent="0.2">
      <c r="A755" s="20" t="s">
        <v>479</v>
      </c>
      <c r="B755" s="68" t="s">
        <v>480</v>
      </c>
      <c r="C755" s="15">
        <v>32.57</v>
      </c>
      <c r="D755" s="94"/>
      <c r="E755" s="15">
        <f t="shared" si="65"/>
        <v>32.57</v>
      </c>
      <c r="F755" s="168"/>
      <c r="G755" s="355" t="s">
        <v>1912</v>
      </c>
      <c r="H755" s="355"/>
      <c r="I755" s="15">
        <f t="shared" si="66"/>
        <v>32.57</v>
      </c>
      <c r="J755" s="15"/>
      <c r="K755" s="15"/>
      <c r="L755" s="68" t="s">
        <v>1810</v>
      </c>
    </row>
    <row r="756" spans="1:12" ht="12" x14ac:dyDescent="0.2">
      <c r="A756" s="20" t="s">
        <v>479</v>
      </c>
      <c r="B756" s="68" t="s">
        <v>1086</v>
      </c>
      <c r="C756" s="15">
        <v>41.82</v>
      </c>
      <c r="D756" s="94"/>
      <c r="E756" s="15">
        <f t="shared" si="65"/>
        <v>41.82</v>
      </c>
      <c r="F756" s="168"/>
      <c r="G756" s="355" t="s">
        <v>1912</v>
      </c>
      <c r="H756" s="355"/>
      <c r="I756" s="15">
        <f t="shared" si="66"/>
        <v>41.82</v>
      </c>
      <c r="J756" s="15"/>
      <c r="K756" s="15"/>
      <c r="L756" s="68" t="s">
        <v>1810</v>
      </c>
    </row>
    <row r="757" spans="1:12" ht="12" x14ac:dyDescent="0.2">
      <c r="A757" s="20" t="s">
        <v>479</v>
      </c>
      <c r="B757" s="68" t="s">
        <v>957</v>
      </c>
      <c r="C757" s="15">
        <v>23.73</v>
      </c>
      <c r="D757" s="94"/>
      <c r="E757" s="15">
        <f t="shared" si="65"/>
        <v>23.73</v>
      </c>
      <c r="F757" s="15"/>
      <c r="G757" s="355" t="s">
        <v>1912</v>
      </c>
      <c r="H757" s="355"/>
      <c r="I757" s="15">
        <f t="shared" si="66"/>
        <v>23.73</v>
      </c>
      <c r="J757" s="15"/>
      <c r="K757" s="15"/>
      <c r="L757" s="68" t="s">
        <v>1810</v>
      </c>
    </row>
    <row r="758" spans="1:12" ht="12" x14ac:dyDescent="0.2">
      <c r="A758" s="20" t="s">
        <v>479</v>
      </c>
      <c r="B758" s="68" t="s">
        <v>958</v>
      </c>
      <c r="C758" s="15">
        <v>15.96</v>
      </c>
      <c r="D758" s="94"/>
      <c r="E758" s="15">
        <f t="shared" si="65"/>
        <v>15.96</v>
      </c>
      <c r="F758" s="168"/>
      <c r="G758" s="355" t="s">
        <v>1912</v>
      </c>
      <c r="H758" s="355"/>
      <c r="I758" s="15">
        <f t="shared" si="66"/>
        <v>15.96</v>
      </c>
      <c r="J758" s="15"/>
      <c r="K758" s="15"/>
      <c r="L758" s="68" t="s">
        <v>1810</v>
      </c>
    </row>
    <row r="759" spans="1:12" ht="12" x14ac:dyDescent="0.2">
      <c r="A759" s="20" t="s">
        <v>479</v>
      </c>
      <c r="B759" s="68" t="s">
        <v>959</v>
      </c>
      <c r="C759" s="15">
        <v>17.54</v>
      </c>
      <c r="D759" s="94"/>
      <c r="E759" s="15">
        <f t="shared" si="65"/>
        <v>17.54</v>
      </c>
      <c r="F759" s="168"/>
      <c r="G759" s="355" t="s">
        <v>1912</v>
      </c>
      <c r="H759" s="355"/>
      <c r="I759" s="15">
        <f t="shared" si="66"/>
        <v>17.54</v>
      </c>
      <c r="J759" s="15"/>
      <c r="K759" s="15"/>
      <c r="L759" s="68" t="s">
        <v>1810</v>
      </c>
    </row>
    <row r="760" spans="1:12" ht="12" x14ac:dyDescent="0.2">
      <c r="A760" s="20" t="s">
        <v>479</v>
      </c>
      <c r="B760" s="68" t="s">
        <v>447</v>
      </c>
      <c r="C760" s="15">
        <v>1.93</v>
      </c>
      <c r="D760" s="168"/>
      <c r="E760" s="168"/>
      <c r="F760" s="15">
        <f>(C760)</f>
        <v>1.93</v>
      </c>
      <c r="G760" s="355" t="s">
        <v>1912</v>
      </c>
      <c r="H760" s="355"/>
      <c r="I760" s="15">
        <f t="shared" si="66"/>
        <v>1.93</v>
      </c>
      <c r="J760" s="15"/>
      <c r="K760" s="15"/>
      <c r="L760" s="68" t="s">
        <v>1810</v>
      </c>
    </row>
    <row r="761" spans="1:12" ht="12" x14ac:dyDescent="0.2">
      <c r="A761" s="20" t="s">
        <v>479</v>
      </c>
      <c r="B761" s="68" t="s">
        <v>135</v>
      </c>
      <c r="C761" s="15">
        <v>5.77</v>
      </c>
      <c r="D761" s="168"/>
      <c r="E761" s="168"/>
      <c r="F761" s="15">
        <f>(C761)</f>
        <v>5.77</v>
      </c>
      <c r="G761" s="355" t="s">
        <v>1912</v>
      </c>
      <c r="H761" s="355"/>
      <c r="I761" s="15">
        <f t="shared" si="66"/>
        <v>5.77</v>
      </c>
      <c r="J761" s="15"/>
      <c r="K761" s="15"/>
      <c r="L761" s="68" t="s">
        <v>1810</v>
      </c>
    </row>
    <row r="762" spans="1:12" ht="12" x14ac:dyDescent="0.2">
      <c r="A762" s="20" t="s">
        <v>479</v>
      </c>
      <c r="B762" s="68" t="s">
        <v>1015</v>
      </c>
      <c r="C762" s="15">
        <v>15.32</v>
      </c>
      <c r="D762" s="168"/>
      <c r="E762" s="168"/>
      <c r="F762" s="15">
        <f>(C762)</f>
        <v>15.32</v>
      </c>
      <c r="G762" s="355" t="s">
        <v>1912</v>
      </c>
      <c r="H762" s="355"/>
      <c r="I762" s="15">
        <f t="shared" si="66"/>
        <v>15.32</v>
      </c>
      <c r="J762" s="15"/>
      <c r="K762" s="15"/>
      <c r="L762" s="68" t="s">
        <v>1810</v>
      </c>
    </row>
    <row r="763" spans="1:12" ht="12" x14ac:dyDescent="0.2">
      <c r="A763" s="20" t="s">
        <v>479</v>
      </c>
      <c r="B763" s="68" t="s">
        <v>481</v>
      </c>
      <c r="C763" s="15">
        <v>22.9</v>
      </c>
      <c r="D763" s="94"/>
      <c r="E763" s="15">
        <f>(C763)</f>
        <v>22.9</v>
      </c>
      <c r="F763" s="168"/>
      <c r="G763" s="355" t="s">
        <v>1912</v>
      </c>
      <c r="H763" s="355"/>
      <c r="I763" s="15">
        <f t="shared" si="66"/>
        <v>22.9</v>
      </c>
      <c r="J763" s="15"/>
      <c r="K763" s="15"/>
      <c r="L763" s="68" t="s">
        <v>1810</v>
      </c>
    </row>
    <row r="764" spans="1:12" ht="12" x14ac:dyDescent="0.2">
      <c r="A764" s="20" t="s">
        <v>479</v>
      </c>
      <c r="B764" s="68" t="s">
        <v>482</v>
      </c>
      <c r="C764" s="15">
        <v>37.729999999999997</v>
      </c>
      <c r="D764" s="94"/>
      <c r="E764" s="15">
        <f>(C764)</f>
        <v>37.729999999999997</v>
      </c>
      <c r="F764" s="168"/>
      <c r="G764" s="355" t="s">
        <v>1912</v>
      </c>
      <c r="H764" s="355"/>
      <c r="I764" s="15">
        <f t="shared" si="66"/>
        <v>37.729999999999997</v>
      </c>
      <c r="J764" s="15"/>
      <c r="K764" s="15"/>
      <c r="L764" s="68" t="s">
        <v>1810</v>
      </c>
    </row>
    <row r="765" spans="1:12" ht="12" x14ac:dyDescent="0.2">
      <c r="A765" s="20" t="s">
        <v>479</v>
      </c>
      <c r="B765" s="68" t="s">
        <v>1403</v>
      </c>
      <c r="C765" s="15">
        <v>5.76</v>
      </c>
      <c r="D765" s="94"/>
      <c r="E765" s="15">
        <f>(C765)</f>
        <v>5.76</v>
      </c>
      <c r="F765" s="168"/>
      <c r="G765" s="355" t="s">
        <v>1912</v>
      </c>
      <c r="H765" s="355"/>
      <c r="I765" s="15">
        <f t="shared" si="66"/>
        <v>5.76</v>
      </c>
      <c r="J765" s="15"/>
      <c r="K765" s="15"/>
      <c r="L765" s="68" t="s">
        <v>1794</v>
      </c>
    </row>
    <row r="766" spans="1:12" ht="12" x14ac:dyDescent="0.2">
      <c r="A766" s="20" t="s">
        <v>479</v>
      </c>
      <c r="B766" s="68" t="s">
        <v>1624</v>
      </c>
      <c r="C766" s="15">
        <v>8.4600000000000009</v>
      </c>
      <c r="D766" s="15"/>
      <c r="E766" s="168"/>
      <c r="F766" s="15">
        <f>C766</f>
        <v>8.4600000000000009</v>
      </c>
      <c r="G766" s="355" t="s">
        <v>1912</v>
      </c>
      <c r="H766" s="355"/>
      <c r="I766" s="15">
        <f t="shared" si="66"/>
        <v>8.4600000000000009</v>
      </c>
      <c r="J766" s="15"/>
      <c r="K766" s="15"/>
      <c r="L766" s="68" t="s">
        <v>1791</v>
      </c>
    </row>
    <row r="767" spans="1:12" ht="12" x14ac:dyDescent="0.2">
      <c r="A767" s="20" t="s">
        <v>222</v>
      </c>
      <c r="B767" s="68" t="s">
        <v>960</v>
      </c>
      <c r="C767" s="15">
        <v>17.16</v>
      </c>
      <c r="D767" s="168"/>
      <c r="E767" s="168"/>
      <c r="F767" s="15">
        <f>(C767)</f>
        <v>17.16</v>
      </c>
      <c r="G767" s="355" t="s">
        <v>1912</v>
      </c>
      <c r="H767" s="355"/>
      <c r="I767" s="15">
        <f t="shared" si="66"/>
        <v>17.16</v>
      </c>
      <c r="J767" s="15"/>
      <c r="K767" s="15"/>
      <c r="L767" s="68" t="s">
        <v>1810</v>
      </c>
    </row>
    <row r="768" spans="1:12" ht="12" x14ac:dyDescent="0.2">
      <c r="A768" s="20" t="s">
        <v>479</v>
      </c>
      <c r="B768" s="68" t="s">
        <v>616</v>
      </c>
      <c r="C768" s="15">
        <v>14.65</v>
      </c>
      <c r="E768" s="15">
        <f>(C768)</f>
        <v>14.65</v>
      </c>
      <c r="F768" s="168"/>
      <c r="G768" s="355" t="s">
        <v>1912</v>
      </c>
      <c r="H768" s="355"/>
      <c r="I768" s="15">
        <f t="shared" si="66"/>
        <v>14.65</v>
      </c>
      <c r="J768" s="15"/>
      <c r="K768" s="15"/>
      <c r="L768" s="68" t="s">
        <v>1810</v>
      </c>
    </row>
    <row r="769" spans="1:13" ht="12" x14ac:dyDescent="0.2">
      <c r="A769" s="20" t="s">
        <v>479</v>
      </c>
      <c r="B769" s="68" t="s">
        <v>1651</v>
      </c>
      <c r="C769" s="15">
        <v>20.63</v>
      </c>
      <c r="D769" s="15"/>
      <c r="E769" s="108"/>
      <c r="F769" s="15">
        <f>C769</f>
        <v>20.63</v>
      </c>
      <c r="G769" s="355" t="s">
        <v>1912</v>
      </c>
      <c r="H769" s="355"/>
      <c r="I769" s="15">
        <f t="shared" si="66"/>
        <v>20.63</v>
      </c>
      <c r="J769" s="15"/>
      <c r="K769" s="15"/>
      <c r="L769" s="68" t="s">
        <v>1810</v>
      </c>
    </row>
    <row r="770" spans="1:13" ht="12" x14ac:dyDescent="0.2">
      <c r="A770" s="20" t="s">
        <v>222</v>
      </c>
      <c r="B770" s="68" t="s">
        <v>961</v>
      </c>
      <c r="C770" s="15">
        <v>10.67</v>
      </c>
      <c r="D770" s="168"/>
      <c r="E770" s="15">
        <f>(C770)</f>
        <v>10.67</v>
      </c>
      <c r="G770" s="355" t="s">
        <v>1912</v>
      </c>
      <c r="H770" s="355"/>
      <c r="I770" s="15">
        <f t="shared" si="66"/>
        <v>10.67</v>
      </c>
      <c r="J770" s="15"/>
      <c r="K770" s="15"/>
      <c r="L770" s="68" t="s">
        <v>1810</v>
      </c>
    </row>
    <row r="771" spans="1:13" ht="12" x14ac:dyDescent="0.2">
      <c r="A771" s="20" t="s">
        <v>222</v>
      </c>
      <c r="B771" s="68" t="s">
        <v>1328</v>
      </c>
      <c r="C771" s="15">
        <v>10.119999999999999</v>
      </c>
      <c r="D771" s="168"/>
      <c r="E771" s="168"/>
      <c r="F771" s="15">
        <f>(C771)</f>
        <v>10.119999999999999</v>
      </c>
      <c r="G771" s="355" t="s">
        <v>1912</v>
      </c>
      <c r="H771" s="355"/>
      <c r="I771" s="15">
        <f t="shared" si="66"/>
        <v>10.119999999999999</v>
      </c>
      <c r="J771" s="15"/>
      <c r="K771" s="15"/>
      <c r="L771" s="68" t="s">
        <v>1810</v>
      </c>
    </row>
    <row r="772" spans="1:13" ht="12" x14ac:dyDescent="0.2">
      <c r="A772" s="20" t="s">
        <v>222</v>
      </c>
      <c r="B772" s="68" t="s">
        <v>149</v>
      </c>
      <c r="C772" s="15">
        <v>4.3899999999999997</v>
      </c>
      <c r="D772" s="15">
        <f>C772</f>
        <v>4.3899999999999997</v>
      </c>
      <c r="E772" s="168"/>
      <c r="F772" s="15"/>
      <c r="G772" s="355" t="s">
        <v>1912</v>
      </c>
      <c r="H772" s="355"/>
      <c r="I772" s="15">
        <f t="shared" si="66"/>
        <v>4.3899999999999997</v>
      </c>
      <c r="J772" s="15"/>
      <c r="K772" s="15"/>
      <c r="L772" s="68" t="s">
        <v>1810</v>
      </c>
    </row>
    <row r="773" spans="1:13" ht="12" x14ac:dyDescent="0.2">
      <c r="A773" s="20" t="s">
        <v>222</v>
      </c>
      <c r="B773" s="68" t="s">
        <v>962</v>
      </c>
      <c r="C773" s="15">
        <v>10.08</v>
      </c>
      <c r="D773" s="168"/>
      <c r="E773" s="15">
        <f>C773</f>
        <v>10.08</v>
      </c>
      <c r="F773" s="15"/>
      <c r="G773" s="355" t="s">
        <v>1912</v>
      </c>
      <c r="H773" s="355"/>
      <c r="I773" s="15">
        <f t="shared" si="66"/>
        <v>10.08</v>
      </c>
      <c r="J773" s="15"/>
      <c r="K773" s="15"/>
      <c r="L773" s="68" t="s">
        <v>1810</v>
      </c>
    </row>
    <row r="774" spans="1:13" ht="12" x14ac:dyDescent="0.2">
      <c r="A774" s="20" t="s">
        <v>222</v>
      </c>
      <c r="B774" s="68" t="s">
        <v>1670</v>
      </c>
      <c r="C774" s="15">
        <v>201</v>
      </c>
      <c r="D774" s="168"/>
      <c r="E774" s="15"/>
      <c r="F774" s="15">
        <v>201</v>
      </c>
      <c r="G774" s="355" t="s">
        <v>1912</v>
      </c>
      <c r="H774" s="355"/>
      <c r="I774" s="15">
        <f t="shared" si="66"/>
        <v>201</v>
      </c>
      <c r="J774" s="15"/>
      <c r="K774" s="15"/>
      <c r="L774" s="68" t="s">
        <v>1810</v>
      </c>
    </row>
    <row r="775" spans="1:13" s="169" customFormat="1" ht="12" x14ac:dyDescent="0.2">
      <c r="A775" s="100" t="s">
        <v>140</v>
      </c>
      <c r="B775" s="98"/>
      <c r="C775" s="73">
        <f>SUM(C753:C774)</f>
        <v>553.75</v>
      </c>
      <c r="D775" s="73">
        <f>SUM(D753:D774)</f>
        <v>4.3899999999999997</v>
      </c>
      <c r="E775" s="73">
        <f t="shared" ref="E775" si="67">SUM(E753:E774)</f>
        <v>268.96999999999997</v>
      </c>
      <c r="F775" s="73">
        <f>SUM(F753:F774)</f>
        <v>280.39</v>
      </c>
      <c r="G775" s="73"/>
      <c r="H775" s="73">
        <f>SUM(H753:H774)</f>
        <v>0</v>
      </c>
      <c r="I775" s="73">
        <f>SUM(I753:I774)</f>
        <v>553.75</v>
      </c>
      <c r="J775" s="73">
        <f>SUM(J753:J774)</f>
        <v>0</v>
      </c>
      <c r="K775" s="73">
        <f>SUM(K753:K773)</f>
        <v>0</v>
      </c>
      <c r="L775" s="164"/>
    </row>
    <row r="776" spans="1:13" ht="12" x14ac:dyDescent="0.2">
      <c r="A776" s="102" t="s">
        <v>1620</v>
      </c>
      <c r="B776" s="102" t="s">
        <v>1621</v>
      </c>
      <c r="C776" s="102" t="s">
        <v>1622</v>
      </c>
      <c r="D776" s="103" t="s">
        <v>655</v>
      </c>
      <c r="E776" s="103" t="s">
        <v>1615</v>
      </c>
      <c r="F776" s="103" t="s">
        <v>1374</v>
      </c>
      <c r="G776" s="103" t="s">
        <v>1002</v>
      </c>
      <c r="H776" s="67" t="s">
        <v>1915</v>
      </c>
      <c r="I776" s="67" t="s">
        <v>406</v>
      </c>
      <c r="J776" s="67" t="s">
        <v>405</v>
      </c>
      <c r="K776" s="67" t="s">
        <v>404</v>
      </c>
      <c r="L776" s="8" t="s">
        <v>1822</v>
      </c>
    </row>
    <row r="777" spans="1:13" ht="12" x14ac:dyDescent="0.2">
      <c r="A777" s="101"/>
      <c r="B777" s="68" t="s">
        <v>403</v>
      </c>
      <c r="C777" s="168">
        <v>20.04</v>
      </c>
      <c r="D777" s="104"/>
      <c r="E777" s="104">
        <f>C777</f>
        <v>20.04</v>
      </c>
      <c r="G777" s="355" t="s">
        <v>1912</v>
      </c>
      <c r="H777" s="355"/>
      <c r="I777" s="341"/>
      <c r="J777" s="15">
        <f t="shared" ref="J777:J809" si="68">C777</f>
        <v>20.04</v>
      </c>
      <c r="K777" s="15">
        <v>20.04</v>
      </c>
      <c r="L777" s="68" t="s">
        <v>1810</v>
      </c>
    </row>
    <row r="778" spans="1:13" ht="12" x14ac:dyDescent="0.2">
      <c r="A778" s="20" t="s">
        <v>617</v>
      </c>
      <c r="B778" s="84" t="s">
        <v>963</v>
      </c>
      <c r="C778" s="88">
        <v>7.07</v>
      </c>
      <c r="D778" s="168"/>
      <c r="E778" s="15">
        <f t="shared" ref="E778:E783" si="69">(C778)</f>
        <v>7.07</v>
      </c>
      <c r="G778" s="355" t="s">
        <v>1912</v>
      </c>
      <c r="H778" s="355"/>
      <c r="I778" s="341"/>
      <c r="J778" s="15">
        <f t="shared" si="68"/>
        <v>7.07</v>
      </c>
      <c r="K778" s="15"/>
      <c r="L778" s="68" t="s">
        <v>1810</v>
      </c>
      <c r="M778" s="3"/>
    </row>
    <row r="779" spans="1:13" ht="12" x14ac:dyDescent="0.2">
      <c r="A779" s="20" t="s">
        <v>617</v>
      </c>
      <c r="B779" s="84" t="s">
        <v>1052</v>
      </c>
      <c r="C779" s="15">
        <v>7.62</v>
      </c>
      <c r="D779" s="168"/>
      <c r="E779" s="15">
        <f t="shared" si="69"/>
        <v>7.62</v>
      </c>
      <c r="G779" s="355" t="s">
        <v>1912</v>
      </c>
      <c r="H779" s="355"/>
      <c r="I779" s="341"/>
      <c r="J779" s="15">
        <f t="shared" si="68"/>
        <v>7.62</v>
      </c>
      <c r="K779" s="15"/>
      <c r="L779" s="68" t="s">
        <v>1810</v>
      </c>
      <c r="M779" s="3"/>
    </row>
    <row r="780" spans="1:13" ht="12" x14ac:dyDescent="0.2">
      <c r="A780" s="20" t="s">
        <v>617</v>
      </c>
      <c r="B780" s="84" t="s">
        <v>1123</v>
      </c>
      <c r="C780" s="15">
        <v>6.11</v>
      </c>
      <c r="D780" s="15"/>
      <c r="E780" s="15">
        <f t="shared" si="69"/>
        <v>6.11</v>
      </c>
      <c r="F780" s="168"/>
      <c r="G780" s="355" t="s">
        <v>1912</v>
      </c>
      <c r="H780" s="355"/>
      <c r="I780" s="341"/>
      <c r="J780" s="15">
        <f t="shared" si="68"/>
        <v>6.11</v>
      </c>
      <c r="K780" s="15"/>
      <c r="L780" s="68" t="s">
        <v>1810</v>
      </c>
      <c r="M780" s="3"/>
    </row>
    <row r="781" spans="1:13" ht="12" x14ac:dyDescent="0.2">
      <c r="A781" s="20" t="s">
        <v>617</v>
      </c>
      <c r="B781" s="84" t="s">
        <v>1019</v>
      </c>
      <c r="C781" s="15">
        <v>11.46</v>
      </c>
      <c r="D781" s="94"/>
      <c r="E781" s="15">
        <f t="shared" si="69"/>
        <v>11.46</v>
      </c>
      <c r="F781" s="168"/>
      <c r="G781" s="355" t="s">
        <v>1912</v>
      </c>
      <c r="H781" s="355"/>
      <c r="I781" s="341"/>
      <c r="J781" s="15">
        <f t="shared" si="68"/>
        <v>11.46</v>
      </c>
      <c r="K781" s="15"/>
      <c r="L781" s="68" t="s">
        <v>1810</v>
      </c>
      <c r="M781" s="3"/>
    </row>
    <row r="782" spans="1:13" ht="12" x14ac:dyDescent="0.2">
      <c r="A782" s="20" t="s">
        <v>617</v>
      </c>
      <c r="B782" s="84" t="s">
        <v>1639</v>
      </c>
      <c r="C782" s="15">
        <v>11.46</v>
      </c>
      <c r="D782" s="15"/>
      <c r="E782" s="15">
        <f t="shared" si="69"/>
        <v>11.46</v>
      </c>
      <c r="G782" s="355" t="s">
        <v>1912</v>
      </c>
      <c r="H782" s="355"/>
      <c r="I782" s="341"/>
      <c r="J782" s="15">
        <f t="shared" si="68"/>
        <v>11.46</v>
      </c>
      <c r="K782" s="15"/>
      <c r="L782" s="68" t="s">
        <v>1810</v>
      </c>
      <c r="M782" s="337"/>
    </row>
    <row r="783" spans="1:13" ht="12" x14ac:dyDescent="0.2">
      <c r="A783" s="20" t="s">
        <v>617</v>
      </c>
      <c r="B783" s="84" t="s">
        <v>964</v>
      </c>
      <c r="C783" s="15">
        <v>11.7</v>
      </c>
      <c r="D783" s="168"/>
      <c r="E783" s="15">
        <f t="shared" si="69"/>
        <v>11.7</v>
      </c>
      <c r="G783" s="355" t="s">
        <v>1912</v>
      </c>
      <c r="H783" s="355"/>
      <c r="I783" s="341"/>
      <c r="J783" s="15">
        <f t="shared" si="68"/>
        <v>11.7</v>
      </c>
      <c r="K783" s="15"/>
      <c r="L783" s="68" t="s">
        <v>1810</v>
      </c>
      <c r="M783" s="3"/>
    </row>
    <row r="784" spans="1:13" ht="12" x14ac:dyDescent="0.2">
      <c r="A784" s="20" t="s">
        <v>617</v>
      </c>
      <c r="B784" s="84" t="s">
        <v>346</v>
      </c>
      <c r="C784" s="15">
        <v>13.87</v>
      </c>
      <c r="D784" s="15"/>
      <c r="E784" s="15">
        <f t="shared" ref="E784:E797" si="70">(C784)</f>
        <v>13.87</v>
      </c>
      <c r="F784" s="168"/>
      <c r="G784" s="355" t="s">
        <v>1912</v>
      </c>
      <c r="H784" s="355"/>
      <c r="I784" s="341"/>
      <c r="J784" s="15">
        <f t="shared" si="68"/>
        <v>13.87</v>
      </c>
      <c r="K784" s="15"/>
      <c r="L784" s="68" t="s">
        <v>1810</v>
      </c>
      <c r="M784" s="3"/>
    </row>
    <row r="785" spans="1:13" ht="12" x14ac:dyDescent="0.2">
      <c r="A785" s="20" t="s">
        <v>617</v>
      </c>
      <c r="B785" s="84" t="s">
        <v>347</v>
      </c>
      <c r="C785" s="15">
        <v>12.24</v>
      </c>
      <c r="D785" s="94"/>
      <c r="E785" s="15">
        <f t="shared" si="70"/>
        <v>12.24</v>
      </c>
      <c r="F785" s="168"/>
      <c r="G785" s="355" t="s">
        <v>1912</v>
      </c>
      <c r="H785" s="355"/>
      <c r="I785" s="341"/>
      <c r="J785" s="15">
        <f t="shared" si="68"/>
        <v>12.24</v>
      </c>
      <c r="K785" s="15"/>
      <c r="L785" s="68" t="s">
        <v>1810</v>
      </c>
      <c r="M785" s="3"/>
    </row>
    <row r="786" spans="1:13" ht="12" x14ac:dyDescent="0.2">
      <c r="A786" s="20" t="s">
        <v>617</v>
      </c>
      <c r="B786" s="84" t="s">
        <v>493</v>
      </c>
      <c r="C786" s="15">
        <v>3.1</v>
      </c>
      <c r="D786" s="94"/>
      <c r="E786" s="15">
        <f t="shared" si="70"/>
        <v>3.1</v>
      </c>
      <c r="F786" s="168"/>
      <c r="G786" s="355" t="s">
        <v>1912</v>
      </c>
      <c r="H786" s="355"/>
      <c r="I786" s="341"/>
      <c r="J786" s="15">
        <f t="shared" si="68"/>
        <v>3.1</v>
      </c>
      <c r="K786" s="168">
        <v>3.1</v>
      </c>
      <c r="L786" s="68" t="s">
        <v>1794</v>
      </c>
      <c r="M786" s="3"/>
    </row>
    <row r="787" spans="1:13" ht="12" x14ac:dyDescent="0.2">
      <c r="A787" s="20" t="s">
        <v>617</v>
      </c>
      <c r="B787" s="84" t="s">
        <v>494</v>
      </c>
      <c r="C787" s="15">
        <v>2.69</v>
      </c>
      <c r="D787" s="94"/>
      <c r="E787" s="15">
        <f t="shared" si="70"/>
        <v>2.69</v>
      </c>
      <c r="F787" s="168"/>
      <c r="G787" s="355" t="s">
        <v>1912</v>
      </c>
      <c r="H787" s="355"/>
      <c r="I787" s="341"/>
      <c r="J787" s="15">
        <f t="shared" si="68"/>
        <v>2.69</v>
      </c>
      <c r="K787" s="168">
        <v>2.69</v>
      </c>
      <c r="L787" s="68" t="s">
        <v>1794</v>
      </c>
      <c r="M787" s="3"/>
    </row>
    <row r="788" spans="1:13" ht="12" x14ac:dyDescent="0.2">
      <c r="A788" s="20" t="s">
        <v>617</v>
      </c>
      <c r="B788" s="84" t="s">
        <v>965</v>
      </c>
      <c r="C788" s="15">
        <v>8.4700000000000006</v>
      </c>
      <c r="D788" s="94"/>
      <c r="E788" s="15">
        <f t="shared" si="70"/>
        <v>8.4700000000000006</v>
      </c>
      <c r="F788" s="168"/>
      <c r="G788" s="355" t="s">
        <v>1912</v>
      </c>
      <c r="H788" s="355"/>
      <c r="I788" s="341"/>
      <c r="J788" s="15">
        <f t="shared" si="68"/>
        <v>8.4700000000000006</v>
      </c>
      <c r="K788" s="15">
        <v>8.4700000000000006</v>
      </c>
      <c r="L788" s="68" t="s">
        <v>1810</v>
      </c>
      <c r="M788" s="3"/>
    </row>
    <row r="789" spans="1:13" ht="12" x14ac:dyDescent="0.2">
      <c r="A789" s="20" t="s">
        <v>617</v>
      </c>
      <c r="B789" s="84" t="s">
        <v>966</v>
      </c>
      <c r="C789" s="15">
        <v>7.86</v>
      </c>
      <c r="D789" s="94"/>
      <c r="E789" s="15">
        <f t="shared" si="70"/>
        <v>7.86</v>
      </c>
      <c r="F789" s="168"/>
      <c r="G789" s="355" t="s">
        <v>1912</v>
      </c>
      <c r="H789" s="355"/>
      <c r="I789" s="341"/>
      <c r="J789" s="15">
        <f t="shared" si="68"/>
        <v>7.86</v>
      </c>
      <c r="K789" s="15">
        <v>7.86</v>
      </c>
      <c r="L789" s="68" t="s">
        <v>1810</v>
      </c>
      <c r="M789" s="3"/>
    </row>
    <row r="790" spans="1:13" ht="12" x14ac:dyDescent="0.2">
      <c r="A790" s="20" t="s">
        <v>617</v>
      </c>
      <c r="B790" s="84" t="s">
        <v>967</v>
      </c>
      <c r="C790" s="15">
        <v>12.24</v>
      </c>
      <c r="D790" s="168"/>
      <c r="E790" s="15">
        <f t="shared" si="70"/>
        <v>12.24</v>
      </c>
      <c r="F790" s="168"/>
      <c r="G790" s="355" t="s">
        <v>1912</v>
      </c>
      <c r="H790" s="355"/>
      <c r="I790" s="341"/>
      <c r="J790" s="15">
        <f t="shared" si="68"/>
        <v>12.24</v>
      </c>
      <c r="K790" s="15">
        <v>12.24</v>
      </c>
      <c r="L790" s="68" t="s">
        <v>1810</v>
      </c>
      <c r="M790" s="3"/>
    </row>
    <row r="791" spans="1:13" ht="12" x14ac:dyDescent="0.2">
      <c r="A791" s="20" t="s">
        <v>617</v>
      </c>
      <c r="B791" s="84" t="s">
        <v>1857</v>
      </c>
      <c r="C791" s="15">
        <v>8.8000000000000007</v>
      </c>
      <c r="D791" s="323"/>
      <c r="E791" s="15">
        <f t="shared" si="70"/>
        <v>8.8000000000000007</v>
      </c>
      <c r="F791" s="323"/>
      <c r="G791" s="355" t="s">
        <v>1912</v>
      </c>
      <c r="H791" s="355"/>
      <c r="I791" s="341"/>
      <c r="J791" s="15">
        <f t="shared" si="68"/>
        <v>8.8000000000000007</v>
      </c>
      <c r="K791" s="323"/>
      <c r="L791" s="68"/>
      <c r="M791" s="337"/>
    </row>
    <row r="792" spans="1:13" ht="12" x14ac:dyDescent="0.2">
      <c r="A792" s="20" t="s">
        <v>617</v>
      </c>
      <c r="B792" s="84" t="s">
        <v>1858</v>
      </c>
      <c r="C792" s="15">
        <v>10</v>
      </c>
      <c r="D792" s="323"/>
      <c r="E792" s="15">
        <f t="shared" si="70"/>
        <v>10</v>
      </c>
      <c r="F792" s="323"/>
      <c r="G792" s="355" t="s">
        <v>1912</v>
      </c>
      <c r="H792" s="355"/>
      <c r="I792" s="341"/>
      <c r="J792" s="15">
        <f t="shared" si="68"/>
        <v>10</v>
      </c>
      <c r="K792" s="168"/>
      <c r="L792" s="68"/>
      <c r="M792" s="337"/>
    </row>
    <row r="793" spans="1:13" ht="12" x14ac:dyDescent="0.2">
      <c r="A793" s="20" t="s">
        <v>617</v>
      </c>
      <c r="B793" s="84" t="s">
        <v>994</v>
      </c>
      <c r="C793" s="15">
        <v>4.7</v>
      </c>
      <c r="D793" s="168"/>
      <c r="E793" s="15">
        <f t="shared" si="70"/>
        <v>4.7</v>
      </c>
      <c r="F793" s="168"/>
      <c r="G793" s="355" t="s">
        <v>1912</v>
      </c>
      <c r="H793" s="355"/>
      <c r="I793" s="341"/>
      <c r="J793" s="15">
        <f t="shared" si="68"/>
        <v>4.7</v>
      </c>
      <c r="K793" s="15"/>
      <c r="L793" s="68" t="s">
        <v>1810</v>
      </c>
      <c r="M793" s="3"/>
    </row>
    <row r="794" spans="1:13" ht="12" x14ac:dyDescent="0.2">
      <c r="A794" s="20" t="s">
        <v>617</v>
      </c>
      <c r="B794" s="84" t="s">
        <v>995</v>
      </c>
      <c r="C794" s="15">
        <v>14.2</v>
      </c>
      <c r="D794" s="168"/>
      <c r="E794" s="15">
        <f t="shared" si="70"/>
        <v>14.2</v>
      </c>
      <c r="F794" s="168"/>
      <c r="G794" s="355" t="s">
        <v>1912</v>
      </c>
      <c r="H794" s="355"/>
      <c r="I794" s="341"/>
      <c r="J794" s="15">
        <f t="shared" si="68"/>
        <v>14.2</v>
      </c>
      <c r="K794" s="15"/>
      <c r="L794" s="68" t="s">
        <v>1810</v>
      </c>
    </row>
    <row r="795" spans="1:13" ht="12" x14ac:dyDescent="0.2">
      <c r="A795" s="20" t="s">
        <v>617</v>
      </c>
      <c r="B795" s="84" t="s">
        <v>996</v>
      </c>
      <c r="C795" s="15">
        <v>5.54</v>
      </c>
      <c r="D795" s="168"/>
      <c r="E795" s="15">
        <f t="shared" si="70"/>
        <v>5.54</v>
      </c>
      <c r="F795" s="168"/>
      <c r="G795" s="355" t="s">
        <v>1912</v>
      </c>
      <c r="H795" s="355"/>
      <c r="I795" s="341"/>
      <c r="J795" s="15">
        <f t="shared" si="68"/>
        <v>5.54</v>
      </c>
      <c r="K795" s="331"/>
      <c r="L795" s="68" t="s">
        <v>1810</v>
      </c>
    </row>
    <row r="796" spans="1:13" ht="12" x14ac:dyDescent="0.2">
      <c r="A796" s="20" t="s">
        <v>617</v>
      </c>
      <c r="B796" s="84" t="s">
        <v>996</v>
      </c>
      <c r="C796" s="15">
        <v>5.54</v>
      </c>
      <c r="D796" s="168"/>
      <c r="E796" s="15">
        <f t="shared" si="70"/>
        <v>5.54</v>
      </c>
      <c r="F796" s="168"/>
      <c r="G796" s="355" t="s">
        <v>1912</v>
      </c>
      <c r="H796" s="355"/>
      <c r="I796" s="341"/>
      <c r="J796" s="15">
        <f t="shared" si="68"/>
        <v>5.54</v>
      </c>
      <c r="K796" s="331"/>
      <c r="L796" s="68" t="s">
        <v>1810</v>
      </c>
    </row>
    <row r="797" spans="1:13" ht="12" x14ac:dyDescent="0.2">
      <c r="A797" s="20" t="s">
        <v>617</v>
      </c>
      <c r="B797" s="84" t="s">
        <v>996</v>
      </c>
      <c r="C797" s="15">
        <v>3.6</v>
      </c>
      <c r="D797" s="168"/>
      <c r="E797" s="15">
        <f t="shared" si="70"/>
        <v>3.6</v>
      </c>
      <c r="F797" s="15"/>
      <c r="G797" s="355" t="s">
        <v>1912</v>
      </c>
      <c r="H797" s="355"/>
      <c r="I797" s="341"/>
      <c r="J797" s="15">
        <f t="shared" si="68"/>
        <v>3.6</v>
      </c>
      <c r="K797" s="331"/>
      <c r="L797" s="68" t="s">
        <v>1810</v>
      </c>
    </row>
    <row r="798" spans="1:13" ht="12" x14ac:dyDescent="0.2">
      <c r="A798" s="20" t="s">
        <v>617</v>
      </c>
      <c r="B798" s="84" t="s">
        <v>996</v>
      </c>
      <c r="C798" s="15">
        <v>3.6</v>
      </c>
      <c r="D798" s="94"/>
      <c r="E798" s="15">
        <f t="shared" ref="E798:E803" si="71">(C798)</f>
        <v>3.6</v>
      </c>
      <c r="F798" s="168"/>
      <c r="G798" s="355" t="s">
        <v>1912</v>
      </c>
      <c r="H798" s="355"/>
      <c r="I798" s="341"/>
      <c r="J798" s="15">
        <f t="shared" si="68"/>
        <v>3.6</v>
      </c>
      <c r="K798" s="331"/>
      <c r="L798" s="68" t="s">
        <v>1810</v>
      </c>
    </row>
    <row r="799" spans="1:13" ht="12" x14ac:dyDescent="0.2">
      <c r="A799" s="20" t="s">
        <v>617</v>
      </c>
      <c r="B799" s="84" t="s">
        <v>996</v>
      </c>
      <c r="C799" s="15">
        <v>4</v>
      </c>
      <c r="D799" s="94"/>
      <c r="E799" s="15">
        <f t="shared" si="71"/>
        <v>4</v>
      </c>
      <c r="F799" s="168"/>
      <c r="G799" s="355" t="s">
        <v>1912</v>
      </c>
      <c r="H799" s="355"/>
      <c r="I799" s="341"/>
      <c r="J799" s="15">
        <f t="shared" si="68"/>
        <v>4</v>
      </c>
      <c r="K799" s="331"/>
      <c r="L799" s="68" t="s">
        <v>1810</v>
      </c>
    </row>
    <row r="800" spans="1:13" ht="12" x14ac:dyDescent="0.2">
      <c r="A800" s="20" t="s">
        <v>617</v>
      </c>
      <c r="B800" s="84" t="s">
        <v>1665</v>
      </c>
      <c r="C800" s="15">
        <v>7.47</v>
      </c>
      <c r="D800" s="168"/>
      <c r="E800" s="15">
        <f t="shared" si="71"/>
        <v>7.47</v>
      </c>
      <c r="G800" s="355" t="s">
        <v>1912</v>
      </c>
      <c r="H800" s="355"/>
      <c r="I800" s="341"/>
      <c r="J800" s="15">
        <f t="shared" si="68"/>
        <v>7.47</v>
      </c>
      <c r="K800" s="15"/>
      <c r="L800" s="68" t="s">
        <v>1810</v>
      </c>
    </row>
    <row r="801" spans="1:13" ht="12" x14ac:dyDescent="0.2">
      <c r="A801" s="20" t="s">
        <v>678</v>
      </c>
      <c r="B801" s="84" t="s">
        <v>346</v>
      </c>
      <c r="C801" s="15">
        <v>9.9</v>
      </c>
      <c r="D801" s="94"/>
      <c r="E801" s="15">
        <f t="shared" si="71"/>
        <v>9.9</v>
      </c>
      <c r="F801" s="168"/>
      <c r="G801" s="355" t="s">
        <v>1912</v>
      </c>
      <c r="H801" s="355"/>
      <c r="I801" s="341"/>
      <c r="J801" s="15">
        <f t="shared" si="68"/>
        <v>9.9</v>
      </c>
      <c r="K801" s="15"/>
      <c r="L801" s="68" t="s">
        <v>1810</v>
      </c>
    </row>
    <row r="802" spans="1:13" ht="12" x14ac:dyDescent="0.2">
      <c r="A802" s="20" t="s">
        <v>678</v>
      </c>
      <c r="B802" s="84" t="s">
        <v>347</v>
      </c>
      <c r="C802" s="15">
        <v>25.3</v>
      </c>
      <c r="D802" s="94"/>
      <c r="E802" s="15">
        <f t="shared" si="71"/>
        <v>25.3</v>
      </c>
      <c r="F802" s="168"/>
      <c r="G802" s="355" t="s">
        <v>1912</v>
      </c>
      <c r="H802" s="355"/>
      <c r="I802" s="341"/>
      <c r="J802" s="15">
        <f t="shared" si="68"/>
        <v>25.3</v>
      </c>
      <c r="K802" s="15"/>
      <c r="L802" s="68" t="s">
        <v>1810</v>
      </c>
    </row>
    <row r="803" spans="1:13" ht="12" x14ac:dyDescent="0.2">
      <c r="A803" s="20" t="s">
        <v>678</v>
      </c>
      <c r="B803" s="84" t="s">
        <v>1018</v>
      </c>
      <c r="C803" s="15">
        <v>8.2799999999999994</v>
      </c>
      <c r="D803" s="94"/>
      <c r="E803" s="15">
        <f t="shared" si="71"/>
        <v>8.2799999999999994</v>
      </c>
      <c r="G803" s="355" t="s">
        <v>1912</v>
      </c>
      <c r="H803" s="355"/>
      <c r="I803" s="341"/>
      <c r="J803" s="15">
        <f t="shared" si="68"/>
        <v>8.2799999999999994</v>
      </c>
      <c r="K803" s="15"/>
      <c r="L803" s="68" t="s">
        <v>1810</v>
      </c>
    </row>
    <row r="804" spans="1:13" ht="12" x14ac:dyDescent="0.2">
      <c r="A804" s="20" t="s">
        <v>678</v>
      </c>
      <c r="B804" s="84" t="s">
        <v>135</v>
      </c>
      <c r="C804" s="15">
        <v>5.77</v>
      </c>
      <c r="D804" s="168"/>
      <c r="E804" s="168"/>
      <c r="F804" s="15">
        <f>(C804)</f>
        <v>5.77</v>
      </c>
      <c r="G804" s="355" t="s">
        <v>1912</v>
      </c>
      <c r="H804" s="355"/>
      <c r="I804" s="341"/>
      <c r="J804" s="15">
        <f t="shared" si="68"/>
        <v>5.77</v>
      </c>
      <c r="K804" s="15"/>
      <c r="L804" s="68" t="s">
        <v>1810</v>
      </c>
    </row>
    <row r="805" spans="1:13" ht="12" x14ac:dyDescent="0.2">
      <c r="A805" s="20" t="s">
        <v>678</v>
      </c>
      <c r="B805" s="84" t="s">
        <v>415</v>
      </c>
      <c r="C805" s="15">
        <v>27.79</v>
      </c>
      <c r="D805" s="168"/>
      <c r="E805" s="168"/>
      <c r="F805" s="15">
        <f>(C805)</f>
        <v>27.79</v>
      </c>
      <c r="G805" s="355" t="s">
        <v>1912</v>
      </c>
      <c r="H805" s="355"/>
      <c r="I805" s="341"/>
      <c r="J805" s="15">
        <f t="shared" si="68"/>
        <v>27.79</v>
      </c>
      <c r="K805" s="15"/>
      <c r="L805" s="68" t="s">
        <v>1810</v>
      </c>
    </row>
    <row r="806" spans="1:13" ht="12" x14ac:dyDescent="0.2">
      <c r="A806" s="20" t="s">
        <v>678</v>
      </c>
      <c r="B806" s="84" t="s">
        <v>1627</v>
      </c>
      <c r="C806" s="15">
        <v>3.49</v>
      </c>
      <c r="D806" s="15"/>
      <c r="E806" s="168"/>
      <c r="F806" s="15">
        <f>(C806)</f>
        <v>3.49</v>
      </c>
      <c r="G806" s="355" t="s">
        <v>1912</v>
      </c>
      <c r="H806" s="355"/>
      <c r="I806" s="341"/>
      <c r="J806" s="15">
        <f t="shared" si="68"/>
        <v>3.49</v>
      </c>
      <c r="K806" s="15"/>
      <c r="L806" s="68" t="s">
        <v>1810</v>
      </c>
    </row>
    <row r="807" spans="1:13" ht="12" x14ac:dyDescent="0.2">
      <c r="A807" s="20" t="s">
        <v>678</v>
      </c>
      <c r="B807" s="68" t="s">
        <v>997</v>
      </c>
      <c r="C807" s="15">
        <v>7.51</v>
      </c>
      <c r="D807" s="147"/>
      <c r="E807" s="15">
        <v>7.51</v>
      </c>
      <c r="F807" s="434"/>
      <c r="G807" s="355" t="s">
        <v>1912</v>
      </c>
      <c r="H807" s="355"/>
      <c r="I807" s="341"/>
      <c r="J807" s="15">
        <f t="shared" si="68"/>
        <v>7.51</v>
      </c>
      <c r="K807" s="15"/>
      <c r="L807" s="68" t="s">
        <v>1810</v>
      </c>
    </row>
    <row r="808" spans="1:13" ht="12" x14ac:dyDescent="0.2">
      <c r="A808" s="20" t="s">
        <v>678</v>
      </c>
      <c r="B808" s="68" t="s">
        <v>1692</v>
      </c>
      <c r="C808" s="15">
        <v>46.88</v>
      </c>
      <c r="D808" s="147"/>
      <c r="E808" s="15">
        <v>46.88</v>
      </c>
      <c r="F808" s="434"/>
      <c r="G808" s="355" t="s">
        <v>1912</v>
      </c>
      <c r="H808" s="355"/>
      <c r="I808" s="341"/>
      <c r="J808" s="15">
        <f t="shared" si="68"/>
        <v>46.88</v>
      </c>
      <c r="K808" s="15"/>
      <c r="L808" s="68" t="s">
        <v>1794</v>
      </c>
    </row>
    <row r="809" spans="1:13" ht="12" x14ac:dyDescent="0.2">
      <c r="A809" s="20" t="s">
        <v>678</v>
      </c>
      <c r="B809" s="84" t="s">
        <v>348</v>
      </c>
      <c r="C809" s="15">
        <v>29.33</v>
      </c>
      <c r="D809" s="147"/>
      <c r="E809" s="15">
        <v>29.33</v>
      </c>
      <c r="F809" s="434"/>
      <c r="G809" s="355" t="s">
        <v>1912</v>
      </c>
      <c r="H809" s="355"/>
      <c r="I809" s="341"/>
      <c r="J809" s="15">
        <f t="shared" si="68"/>
        <v>29.33</v>
      </c>
      <c r="K809" s="15"/>
      <c r="L809" s="68" t="s">
        <v>1810</v>
      </c>
    </row>
    <row r="810" spans="1:13" s="169" customFormat="1" ht="12" x14ac:dyDescent="0.2">
      <c r="A810" s="100" t="s">
        <v>140</v>
      </c>
      <c r="B810" s="98"/>
      <c r="C810" s="73">
        <f>SUM(C777:C809)</f>
        <v>367.62999999999994</v>
      </c>
      <c r="D810" s="73">
        <f>SUM(D777:D809)</f>
        <v>0</v>
      </c>
      <c r="E810" s="73">
        <f>SUM(E777:E809)</f>
        <v>330.57999999999993</v>
      </c>
      <c r="F810" s="73">
        <f>SUM(F777:F809)</f>
        <v>37.050000000000004</v>
      </c>
      <c r="G810" s="73"/>
      <c r="H810" s="73">
        <f>SUM(H777:H809)</f>
        <v>0</v>
      </c>
      <c r="I810" s="73">
        <f>SUM(I777:I809)</f>
        <v>0</v>
      </c>
      <c r="J810" s="73">
        <f>SUM(J777:J809)</f>
        <v>367.62999999999994</v>
      </c>
      <c r="K810" s="73">
        <f>SUM(K777:K809)</f>
        <v>54.400000000000006</v>
      </c>
      <c r="L810" s="164"/>
    </row>
    <row r="811" spans="1:13" ht="12" x14ac:dyDescent="0.2">
      <c r="A811" s="102" t="s">
        <v>1620</v>
      </c>
      <c r="B811" s="102" t="s">
        <v>1621</v>
      </c>
      <c r="C811" s="102" t="s">
        <v>1622</v>
      </c>
      <c r="D811" s="103" t="s">
        <v>655</v>
      </c>
      <c r="E811" s="103" t="s">
        <v>1615</v>
      </c>
      <c r="F811" s="103" t="s">
        <v>754</v>
      </c>
      <c r="G811" s="103" t="s">
        <v>1002</v>
      </c>
      <c r="H811" s="67" t="s">
        <v>1915</v>
      </c>
      <c r="I811" s="67" t="s">
        <v>406</v>
      </c>
      <c r="J811" s="67"/>
      <c r="K811" s="67" t="s">
        <v>657</v>
      </c>
      <c r="L811" s="8" t="s">
        <v>1822</v>
      </c>
    </row>
    <row r="812" spans="1:13" ht="12" x14ac:dyDescent="0.2">
      <c r="A812" s="85" t="s">
        <v>618</v>
      </c>
      <c r="B812" s="68" t="s">
        <v>403</v>
      </c>
      <c r="C812" s="168">
        <v>30.02</v>
      </c>
      <c r="D812" s="104"/>
      <c r="E812" s="104"/>
      <c r="F812" s="168">
        <f>C812</f>
        <v>30.02</v>
      </c>
      <c r="G812" s="355" t="s">
        <v>1912</v>
      </c>
      <c r="H812" s="355"/>
      <c r="I812" s="168">
        <f>C812</f>
        <v>30.02</v>
      </c>
      <c r="J812" s="338"/>
      <c r="K812" s="168"/>
      <c r="L812" s="68" t="s">
        <v>1810</v>
      </c>
    </row>
    <row r="813" spans="1:13" ht="12" x14ac:dyDescent="0.2">
      <c r="A813" s="85" t="s">
        <v>618</v>
      </c>
      <c r="B813" s="68" t="s">
        <v>415</v>
      </c>
      <c r="C813" s="168">
        <v>10.76</v>
      </c>
      <c r="D813" s="104"/>
      <c r="E813" s="104"/>
      <c r="F813" s="168">
        <f>C813</f>
        <v>10.76</v>
      </c>
      <c r="G813" s="355" t="s">
        <v>1912</v>
      </c>
      <c r="H813" s="355"/>
      <c r="I813" s="168">
        <f t="shared" ref="I813:I839" si="72">C813</f>
        <v>10.76</v>
      </c>
      <c r="J813" s="338"/>
      <c r="K813" s="168"/>
      <c r="L813" s="68" t="s">
        <v>1810</v>
      </c>
      <c r="M813" s="3"/>
    </row>
    <row r="814" spans="1:13" ht="12" x14ac:dyDescent="0.2">
      <c r="A814" s="85" t="s">
        <v>618</v>
      </c>
      <c r="B814" s="84" t="s">
        <v>1289</v>
      </c>
      <c r="C814" s="15">
        <v>15.91</v>
      </c>
      <c r="D814" s="94"/>
      <c r="E814" s="15"/>
      <c r="F814" s="15">
        <f>C814</f>
        <v>15.91</v>
      </c>
      <c r="G814" s="355" t="s">
        <v>1912</v>
      </c>
      <c r="H814" s="355"/>
      <c r="I814" s="168">
        <f t="shared" si="72"/>
        <v>15.91</v>
      </c>
      <c r="J814" s="338"/>
      <c r="K814" s="15"/>
      <c r="L814" s="68" t="s">
        <v>1810</v>
      </c>
      <c r="M814" s="3"/>
    </row>
    <row r="815" spans="1:13" ht="12" x14ac:dyDescent="0.2">
      <c r="A815" s="85" t="s">
        <v>618</v>
      </c>
      <c r="B815" s="84" t="s">
        <v>1634</v>
      </c>
      <c r="C815" s="15">
        <v>6</v>
      </c>
      <c r="D815" s="15">
        <v>6</v>
      </c>
      <c r="E815" s="147"/>
      <c r="F815" s="147"/>
      <c r="G815" s="355" t="s">
        <v>1912</v>
      </c>
      <c r="H815" s="355"/>
      <c r="I815" s="338">
        <v>6</v>
      </c>
      <c r="J815" s="338"/>
      <c r="K815" s="15"/>
      <c r="L815" s="68"/>
      <c r="M815" s="337"/>
    </row>
    <row r="816" spans="1:13" ht="12" x14ac:dyDescent="0.2">
      <c r="A816" s="85" t="s">
        <v>618</v>
      </c>
      <c r="B816" s="84" t="s">
        <v>1859</v>
      </c>
      <c r="C816" s="15">
        <v>6.24</v>
      </c>
      <c r="D816" s="15">
        <f>C816</f>
        <v>6.24</v>
      </c>
      <c r="E816" s="15"/>
      <c r="F816" s="15"/>
      <c r="G816" s="355" t="s">
        <v>1912</v>
      </c>
      <c r="H816" s="355"/>
      <c r="I816" s="168">
        <f t="shared" si="72"/>
        <v>6.24</v>
      </c>
      <c r="J816" s="338"/>
      <c r="K816" s="15"/>
      <c r="L816" s="68" t="s">
        <v>1810</v>
      </c>
      <c r="M816" s="337"/>
    </row>
    <row r="817" spans="1:13" ht="12" x14ac:dyDescent="0.2">
      <c r="A817" s="85" t="s">
        <v>618</v>
      </c>
      <c r="B817" s="84" t="s">
        <v>1290</v>
      </c>
      <c r="C817" s="15">
        <v>15.99</v>
      </c>
      <c r="D817" s="94"/>
      <c r="E817" s="15"/>
      <c r="F817" s="15">
        <f>C817</f>
        <v>15.99</v>
      </c>
      <c r="G817" s="355" t="s">
        <v>1912</v>
      </c>
      <c r="H817" s="355"/>
      <c r="I817" s="168">
        <f t="shared" si="72"/>
        <v>15.99</v>
      </c>
      <c r="J817" s="338"/>
      <c r="K817" s="15"/>
      <c r="L817" s="68" t="s">
        <v>1810</v>
      </c>
      <c r="M817" s="3"/>
    </row>
    <row r="818" spans="1:13" ht="12" x14ac:dyDescent="0.2">
      <c r="A818" s="85" t="s">
        <v>618</v>
      </c>
      <c r="B818" s="84" t="s">
        <v>346</v>
      </c>
      <c r="C818" s="15">
        <v>12.24</v>
      </c>
      <c r="D818" s="94"/>
      <c r="E818" s="15">
        <f>(C818)</f>
        <v>12.24</v>
      </c>
      <c r="F818" s="168"/>
      <c r="G818" s="355" t="s">
        <v>1912</v>
      </c>
      <c r="H818" s="355"/>
      <c r="I818" s="168">
        <f t="shared" si="72"/>
        <v>12.24</v>
      </c>
      <c r="J818" s="338"/>
      <c r="K818" s="15"/>
      <c r="L818" s="68" t="s">
        <v>1810</v>
      </c>
      <c r="M818" s="3"/>
    </row>
    <row r="819" spans="1:13" ht="12" x14ac:dyDescent="0.2">
      <c r="A819" s="85" t="s">
        <v>618</v>
      </c>
      <c r="B819" s="84" t="s">
        <v>998</v>
      </c>
      <c r="C819" s="15">
        <v>6.93</v>
      </c>
      <c r="D819" s="94"/>
      <c r="E819" s="15"/>
      <c r="F819" s="15">
        <f>(C819)</f>
        <v>6.93</v>
      </c>
      <c r="G819" s="355" t="s">
        <v>1912</v>
      </c>
      <c r="H819" s="355"/>
      <c r="I819" s="168">
        <f t="shared" si="72"/>
        <v>6.93</v>
      </c>
      <c r="J819" s="338"/>
      <c r="K819" s="15"/>
      <c r="L819" s="68" t="s">
        <v>1810</v>
      </c>
      <c r="M819" s="3"/>
    </row>
    <row r="820" spans="1:13" ht="12" x14ac:dyDescent="0.2">
      <c r="A820" s="85" t="s">
        <v>618</v>
      </c>
      <c r="B820" s="84" t="s">
        <v>1087</v>
      </c>
      <c r="C820" s="15">
        <v>10.199999999999999</v>
      </c>
      <c r="D820" s="168"/>
      <c r="E820" s="15">
        <f>C820</f>
        <v>10.199999999999999</v>
      </c>
      <c r="F820" s="15"/>
      <c r="G820" s="355" t="s">
        <v>1912</v>
      </c>
      <c r="H820" s="355"/>
      <c r="I820" s="168">
        <f t="shared" si="72"/>
        <v>10.199999999999999</v>
      </c>
      <c r="J820" s="338"/>
      <c r="K820" s="15"/>
      <c r="L820" s="68" t="s">
        <v>1810</v>
      </c>
      <c r="M820" s="3"/>
    </row>
    <row r="821" spans="1:13" ht="12" x14ac:dyDescent="0.2">
      <c r="A821" s="85" t="s">
        <v>618</v>
      </c>
      <c r="B821" s="84" t="s">
        <v>338</v>
      </c>
      <c r="C821" s="15">
        <v>6.49</v>
      </c>
      <c r="D821" s="168"/>
      <c r="E821" s="168"/>
      <c r="F821" s="15">
        <f>(C821)</f>
        <v>6.49</v>
      </c>
      <c r="G821" s="355" t="s">
        <v>1912</v>
      </c>
      <c r="H821" s="355"/>
      <c r="I821" s="168">
        <f t="shared" si="72"/>
        <v>6.49</v>
      </c>
      <c r="J821" s="338"/>
      <c r="K821" s="15"/>
      <c r="L821" s="68" t="s">
        <v>1810</v>
      </c>
      <c r="M821" s="3"/>
    </row>
    <row r="822" spans="1:13" ht="12" x14ac:dyDescent="0.2">
      <c r="A822" s="85" t="s">
        <v>618</v>
      </c>
      <c r="B822" s="84" t="s">
        <v>1860</v>
      </c>
      <c r="C822" s="15">
        <v>9.5500000000000007</v>
      </c>
      <c r="D822" s="323"/>
      <c r="E822" s="15">
        <v>9.5500000000000007</v>
      </c>
      <c r="F822" s="15"/>
      <c r="G822" s="355" t="s">
        <v>1912</v>
      </c>
      <c r="H822" s="355"/>
      <c r="I822" s="323">
        <f t="shared" si="72"/>
        <v>9.5500000000000007</v>
      </c>
      <c r="J822" s="338"/>
      <c r="K822" s="15"/>
      <c r="L822" s="68"/>
      <c r="M822" s="337"/>
    </row>
    <row r="823" spans="1:13" ht="12" x14ac:dyDescent="0.2">
      <c r="A823" s="85" t="s">
        <v>618</v>
      </c>
      <c r="B823" s="84" t="s">
        <v>1020</v>
      </c>
      <c r="C823" s="15">
        <v>14.9</v>
      </c>
      <c r="D823" s="168"/>
      <c r="E823" s="168"/>
      <c r="F823" s="15">
        <f>(C823)</f>
        <v>14.9</v>
      </c>
      <c r="G823" s="355" t="s">
        <v>1912</v>
      </c>
      <c r="H823" s="355"/>
      <c r="I823" s="168">
        <f t="shared" si="72"/>
        <v>14.9</v>
      </c>
      <c r="J823" s="338"/>
      <c r="K823" s="15"/>
      <c r="L823" s="68" t="s">
        <v>1810</v>
      </c>
      <c r="M823" s="337"/>
    </row>
    <row r="824" spans="1:13" ht="12" x14ac:dyDescent="0.2">
      <c r="A824" s="85" t="s">
        <v>618</v>
      </c>
      <c r="B824" s="84" t="s">
        <v>1861</v>
      </c>
      <c r="C824" s="15">
        <v>2.9</v>
      </c>
      <c r="D824" s="168"/>
      <c r="E824" s="168"/>
      <c r="F824" s="15">
        <f>(C824)</f>
        <v>2.9</v>
      </c>
      <c r="G824" s="355" t="s">
        <v>1912</v>
      </c>
      <c r="H824" s="355"/>
      <c r="I824" s="168">
        <f t="shared" si="72"/>
        <v>2.9</v>
      </c>
      <c r="J824" s="338"/>
      <c r="K824" s="15"/>
      <c r="L824" s="68" t="s">
        <v>1810</v>
      </c>
      <c r="M824" s="337"/>
    </row>
    <row r="825" spans="1:13" ht="12" x14ac:dyDescent="0.2">
      <c r="A825" s="85" t="s">
        <v>618</v>
      </c>
      <c r="B825" s="84" t="s">
        <v>772</v>
      </c>
      <c r="C825" s="15">
        <v>5.6</v>
      </c>
      <c r="D825" s="323"/>
      <c r="E825" s="323"/>
      <c r="F825" s="15">
        <v>5.6</v>
      </c>
      <c r="G825" s="355" t="s">
        <v>1912</v>
      </c>
      <c r="H825" s="355"/>
      <c r="I825" s="323">
        <f t="shared" si="72"/>
        <v>5.6</v>
      </c>
      <c r="J825" s="338"/>
      <c r="K825" s="15"/>
      <c r="L825" s="68"/>
      <c r="M825" s="337"/>
    </row>
    <row r="826" spans="1:13" ht="12" x14ac:dyDescent="0.2">
      <c r="A826" s="85" t="s">
        <v>618</v>
      </c>
      <c r="B826" s="84" t="s">
        <v>331</v>
      </c>
      <c r="C826" s="15">
        <v>8.4700000000000006</v>
      </c>
      <c r="D826" s="168"/>
      <c r="E826" s="15">
        <f>(C826)</f>
        <v>8.4700000000000006</v>
      </c>
      <c r="G826" s="355" t="s">
        <v>1912</v>
      </c>
      <c r="H826" s="355"/>
      <c r="I826" s="168">
        <f t="shared" si="72"/>
        <v>8.4700000000000006</v>
      </c>
      <c r="J826" s="338"/>
      <c r="K826" s="15"/>
      <c r="L826" s="68" t="s">
        <v>1810</v>
      </c>
      <c r="M826" s="337"/>
    </row>
    <row r="827" spans="1:13" ht="12" x14ac:dyDescent="0.2">
      <c r="A827" s="85" t="s">
        <v>618</v>
      </c>
      <c r="B827" s="84" t="s">
        <v>1862</v>
      </c>
      <c r="C827" s="15">
        <v>2.92</v>
      </c>
      <c r="D827" s="15"/>
      <c r="E827" s="15">
        <f t="shared" ref="E827:E832" si="73">(C827)</f>
        <v>2.92</v>
      </c>
      <c r="F827" s="168"/>
      <c r="G827" s="355" t="s">
        <v>1912</v>
      </c>
      <c r="H827" s="355"/>
      <c r="I827" s="168">
        <f t="shared" si="72"/>
        <v>2.92</v>
      </c>
      <c r="J827" s="338"/>
      <c r="K827" s="15"/>
      <c r="L827" s="68" t="s">
        <v>1794</v>
      </c>
      <c r="M827" s="337"/>
    </row>
    <row r="828" spans="1:13" ht="12" x14ac:dyDescent="0.2">
      <c r="A828" s="85" t="s">
        <v>618</v>
      </c>
      <c r="B828" s="84" t="s">
        <v>1684</v>
      </c>
      <c r="C828" s="15">
        <v>2.93</v>
      </c>
      <c r="D828" s="15"/>
      <c r="E828" s="15">
        <f t="shared" si="73"/>
        <v>2.93</v>
      </c>
      <c r="F828" s="168"/>
      <c r="G828" s="355" t="s">
        <v>1912</v>
      </c>
      <c r="H828" s="355"/>
      <c r="I828" s="168">
        <f t="shared" si="72"/>
        <v>2.93</v>
      </c>
      <c r="J828" s="338"/>
      <c r="K828" s="15"/>
      <c r="L828" s="68" t="s">
        <v>1794</v>
      </c>
      <c r="M828" s="337"/>
    </row>
    <row r="829" spans="1:13" ht="12" x14ac:dyDescent="0.2">
      <c r="A829" s="85" t="s">
        <v>618</v>
      </c>
      <c r="B829" s="84" t="s">
        <v>347</v>
      </c>
      <c r="C829" s="15">
        <v>11.46</v>
      </c>
      <c r="D829" s="94"/>
      <c r="E829" s="15">
        <f t="shared" si="73"/>
        <v>11.46</v>
      </c>
      <c r="F829" s="168"/>
      <c r="G829" s="355" t="s">
        <v>1912</v>
      </c>
      <c r="H829" s="355"/>
      <c r="I829" s="168">
        <f t="shared" si="72"/>
        <v>11.46</v>
      </c>
      <c r="J829" s="338"/>
      <c r="K829" s="15"/>
      <c r="L829" s="68" t="s">
        <v>1810</v>
      </c>
      <c r="M829" s="3"/>
    </row>
    <row r="830" spans="1:13" ht="12" x14ac:dyDescent="0.2">
      <c r="A830" s="85" t="s">
        <v>618</v>
      </c>
      <c r="B830" s="84" t="s">
        <v>348</v>
      </c>
      <c r="C830" s="15">
        <v>11.46</v>
      </c>
      <c r="D830" s="94"/>
      <c r="E830" s="15">
        <f t="shared" si="73"/>
        <v>11.46</v>
      </c>
      <c r="F830" s="168"/>
      <c r="G830" s="355" t="s">
        <v>1912</v>
      </c>
      <c r="H830" s="355"/>
      <c r="I830" s="168">
        <f t="shared" si="72"/>
        <v>11.46</v>
      </c>
      <c r="J830" s="338"/>
      <c r="K830" s="15"/>
      <c r="L830" s="68" t="s">
        <v>1810</v>
      </c>
      <c r="M830" s="3"/>
    </row>
    <row r="831" spans="1:13" ht="12" x14ac:dyDescent="0.2">
      <c r="A831" s="85" t="s">
        <v>618</v>
      </c>
      <c r="B831" s="84" t="s">
        <v>1644</v>
      </c>
      <c r="C831" s="15">
        <v>2.92</v>
      </c>
      <c r="D831" s="15"/>
      <c r="E831" s="15">
        <f t="shared" si="73"/>
        <v>2.92</v>
      </c>
      <c r="F831" s="168"/>
      <c r="G831" s="355" t="s">
        <v>1912</v>
      </c>
      <c r="H831" s="355"/>
      <c r="I831" s="168">
        <f t="shared" si="72"/>
        <v>2.92</v>
      </c>
      <c r="J831" s="338"/>
      <c r="K831" s="15"/>
      <c r="L831" s="68" t="s">
        <v>1794</v>
      </c>
      <c r="M831" s="3"/>
    </row>
    <row r="832" spans="1:13" ht="12" x14ac:dyDescent="0.2">
      <c r="A832" s="85" t="s">
        <v>618</v>
      </c>
      <c r="B832" s="84" t="s">
        <v>1644</v>
      </c>
      <c r="C832" s="15">
        <v>2.94</v>
      </c>
      <c r="D832" s="15"/>
      <c r="E832" s="15">
        <f t="shared" si="73"/>
        <v>2.94</v>
      </c>
      <c r="F832" s="168"/>
      <c r="G832" s="355" t="s">
        <v>1912</v>
      </c>
      <c r="H832" s="355"/>
      <c r="I832" s="168">
        <f t="shared" si="72"/>
        <v>2.94</v>
      </c>
      <c r="J832" s="338"/>
      <c r="K832" s="15"/>
      <c r="L832" s="68" t="s">
        <v>1794</v>
      </c>
      <c r="M832" s="3"/>
    </row>
    <row r="833" spans="1:13" ht="12" x14ac:dyDescent="0.2">
      <c r="A833" s="85" t="s">
        <v>618</v>
      </c>
      <c r="B833" s="84" t="s">
        <v>619</v>
      </c>
      <c r="C833" s="15">
        <v>18.05</v>
      </c>
      <c r="D833" s="168"/>
      <c r="E833" s="168"/>
      <c r="F833" s="15">
        <f>(C833)</f>
        <v>18.05</v>
      </c>
      <c r="G833" s="355" t="s">
        <v>1912</v>
      </c>
      <c r="H833" s="355"/>
      <c r="I833" s="168">
        <f t="shared" si="72"/>
        <v>18.05</v>
      </c>
      <c r="J833" s="338"/>
      <c r="K833" s="15"/>
      <c r="L833" s="68" t="s">
        <v>1810</v>
      </c>
      <c r="M833" s="3"/>
    </row>
    <row r="834" spans="1:13" ht="12" x14ac:dyDescent="0.2">
      <c r="A834" s="85" t="s">
        <v>677</v>
      </c>
      <c r="B834" s="84" t="s">
        <v>403</v>
      </c>
      <c r="C834" s="15">
        <v>16.399999999999999</v>
      </c>
      <c r="D834" s="168"/>
      <c r="E834" s="168"/>
      <c r="F834" s="15">
        <v>16.399999999999999</v>
      </c>
      <c r="G834" s="355" t="s">
        <v>1912</v>
      </c>
      <c r="H834" s="355"/>
      <c r="I834" s="168">
        <f t="shared" si="72"/>
        <v>16.399999999999999</v>
      </c>
      <c r="J834" s="338"/>
      <c r="K834" s="15"/>
      <c r="L834" s="68" t="s">
        <v>1810</v>
      </c>
      <c r="M834" s="337"/>
    </row>
    <row r="835" spans="1:13" ht="12" x14ac:dyDescent="0.2">
      <c r="A835" s="20" t="s">
        <v>677</v>
      </c>
      <c r="B835" s="68" t="s">
        <v>1693</v>
      </c>
      <c r="C835" s="15">
        <v>29.3</v>
      </c>
      <c r="D835" s="94"/>
      <c r="E835" s="341"/>
      <c r="F835" s="15">
        <f>(C835)</f>
        <v>29.3</v>
      </c>
      <c r="G835" s="355" t="s">
        <v>1912</v>
      </c>
      <c r="H835" s="355"/>
      <c r="I835" s="168">
        <f t="shared" si="72"/>
        <v>29.3</v>
      </c>
      <c r="J835" s="338"/>
      <c r="K835" s="15"/>
      <c r="L835" s="68" t="s">
        <v>1810</v>
      </c>
      <c r="M835" s="337"/>
    </row>
    <row r="836" spans="1:13" ht="12" x14ac:dyDescent="0.2">
      <c r="A836" s="20" t="s">
        <v>677</v>
      </c>
      <c r="B836" s="68" t="s">
        <v>1320</v>
      </c>
      <c r="C836" s="15">
        <v>19.940000000000001</v>
      </c>
      <c r="D836" s="94"/>
      <c r="E836" s="341"/>
      <c r="F836" s="15">
        <f>(C836)</f>
        <v>19.940000000000001</v>
      </c>
      <c r="G836" s="355" t="s">
        <v>1912</v>
      </c>
      <c r="H836" s="355"/>
      <c r="I836" s="168">
        <f t="shared" si="72"/>
        <v>19.940000000000001</v>
      </c>
      <c r="J836" s="338"/>
      <c r="K836" s="15"/>
      <c r="L836" s="68" t="s">
        <v>1810</v>
      </c>
      <c r="M836" s="3"/>
    </row>
    <row r="837" spans="1:13" ht="12" x14ac:dyDescent="0.2">
      <c r="A837" s="20" t="s">
        <v>677</v>
      </c>
      <c r="B837" s="68" t="s">
        <v>1694</v>
      </c>
      <c r="C837" s="15">
        <v>11.3</v>
      </c>
      <c r="D837" s="94"/>
      <c r="E837" s="341"/>
      <c r="F837" s="15">
        <f>(C837)</f>
        <v>11.3</v>
      </c>
      <c r="G837" s="355" t="s">
        <v>1912</v>
      </c>
      <c r="H837" s="355"/>
      <c r="I837" s="168">
        <f t="shared" si="72"/>
        <v>11.3</v>
      </c>
      <c r="J837" s="338"/>
      <c r="K837" s="15"/>
      <c r="L837" s="68" t="s">
        <v>1810</v>
      </c>
      <c r="M837" s="337"/>
    </row>
    <row r="838" spans="1:13" ht="12" x14ac:dyDescent="0.2">
      <c r="A838" s="20" t="s">
        <v>677</v>
      </c>
      <c r="B838" s="68" t="s">
        <v>493</v>
      </c>
      <c r="C838" s="15">
        <v>2.2200000000000002</v>
      </c>
      <c r="D838" s="15"/>
      <c r="E838" s="341"/>
      <c r="F838" s="15">
        <f>(C838)</f>
        <v>2.2200000000000002</v>
      </c>
      <c r="G838" s="355" t="s">
        <v>1912</v>
      </c>
      <c r="H838" s="355"/>
      <c r="I838" s="168">
        <f t="shared" si="72"/>
        <v>2.2200000000000002</v>
      </c>
      <c r="J838" s="338"/>
      <c r="K838" s="15"/>
      <c r="L838" s="68" t="s">
        <v>1794</v>
      </c>
      <c r="M838" s="3"/>
    </row>
    <row r="839" spans="1:13" ht="12" x14ac:dyDescent="0.2">
      <c r="A839" s="20" t="s">
        <v>677</v>
      </c>
      <c r="B839" s="68" t="s">
        <v>494</v>
      </c>
      <c r="C839" s="15">
        <v>2.16</v>
      </c>
      <c r="D839" s="15"/>
      <c r="E839" s="341"/>
      <c r="F839" s="15">
        <f>(C839)</f>
        <v>2.16</v>
      </c>
      <c r="G839" s="355" t="s">
        <v>1912</v>
      </c>
      <c r="H839" s="355"/>
      <c r="I839" s="168">
        <f t="shared" si="72"/>
        <v>2.16</v>
      </c>
      <c r="J839" s="338"/>
      <c r="K839" s="15"/>
      <c r="L839" s="68" t="s">
        <v>1794</v>
      </c>
      <c r="M839" s="3"/>
    </row>
    <row r="840" spans="1:13" s="169" customFormat="1" ht="12" x14ac:dyDescent="0.2">
      <c r="A840" s="100" t="s">
        <v>140</v>
      </c>
      <c r="B840" s="98"/>
      <c r="C840" s="73">
        <f>SUM(C812:C839)</f>
        <v>296.20000000000005</v>
      </c>
      <c r="D840" s="73">
        <f>SUM(D812:D839)</f>
        <v>12.24</v>
      </c>
      <c r="E840" s="73">
        <f>SUM(E812:E839)</f>
        <v>75.09</v>
      </c>
      <c r="F840" s="73">
        <f>SUM(F812:F839)</f>
        <v>208.87</v>
      </c>
      <c r="G840" s="73"/>
      <c r="H840" s="73">
        <f>SUM(H812:H839)</f>
        <v>0</v>
      </c>
      <c r="I840" s="73">
        <f>SUM(I812:I839)</f>
        <v>296.20000000000005</v>
      </c>
      <c r="J840" s="73">
        <f>SUM(J812:J839)</f>
        <v>0</v>
      </c>
      <c r="K840" s="73">
        <f>SUM(K812:K839)</f>
        <v>0</v>
      </c>
      <c r="L840" s="164"/>
    </row>
    <row r="841" spans="1:13" ht="12" x14ac:dyDescent="0.2">
      <c r="A841" s="102" t="s">
        <v>1620</v>
      </c>
      <c r="B841" s="102" t="s">
        <v>1621</v>
      </c>
      <c r="C841" s="102" t="s">
        <v>1622</v>
      </c>
      <c r="D841" s="103" t="s">
        <v>655</v>
      </c>
      <c r="E841" s="103" t="s">
        <v>1615</v>
      </c>
      <c r="F841" s="103" t="s">
        <v>1374</v>
      </c>
      <c r="G841" s="103" t="s">
        <v>1002</v>
      </c>
      <c r="H841" s="67" t="s">
        <v>1915</v>
      </c>
      <c r="I841" s="67" t="s">
        <v>406</v>
      </c>
      <c r="J841" s="67" t="s">
        <v>405</v>
      </c>
      <c r="K841" s="67" t="s">
        <v>404</v>
      </c>
      <c r="L841" s="8" t="s">
        <v>1822</v>
      </c>
    </row>
    <row r="842" spans="1:13" ht="12" x14ac:dyDescent="0.2">
      <c r="A842" s="20" t="s">
        <v>999</v>
      </c>
      <c r="B842" s="68" t="s">
        <v>417</v>
      </c>
      <c r="C842" s="168">
        <v>19.47</v>
      </c>
      <c r="D842" s="168"/>
      <c r="E842" s="168"/>
      <c r="F842" s="168">
        <f>C842</f>
        <v>19.47</v>
      </c>
      <c r="G842" s="355" t="s">
        <v>1912</v>
      </c>
      <c r="H842" s="355"/>
      <c r="I842" s="341"/>
      <c r="J842" s="168">
        <f t="shared" ref="J842:J860" si="74">C842</f>
        <v>19.47</v>
      </c>
      <c r="K842" s="168">
        <v>19.47</v>
      </c>
      <c r="L842" s="68" t="s">
        <v>1810</v>
      </c>
    </row>
    <row r="843" spans="1:13" ht="12" x14ac:dyDescent="0.2">
      <c r="A843" s="20" t="s">
        <v>999</v>
      </c>
      <c r="B843" s="68" t="s">
        <v>403</v>
      </c>
      <c r="C843" s="168">
        <v>17.71</v>
      </c>
      <c r="D843" s="168"/>
      <c r="E843" s="168"/>
      <c r="F843" s="168">
        <f>C843</f>
        <v>17.71</v>
      </c>
      <c r="G843" s="355" t="s">
        <v>1912</v>
      </c>
      <c r="H843" s="355"/>
      <c r="I843" s="341"/>
      <c r="J843" s="168">
        <f t="shared" si="74"/>
        <v>17.71</v>
      </c>
      <c r="K843" s="168"/>
      <c r="L843" s="68" t="s">
        <v>1810</v>
      </c>
    </row>
    <row r="844" spans="1:13" ht="12" x14ac:dyDescent="0.2">
      <c r="A844" s="20" t="s">
        <v>999</v>
      </c>
      <c r="B844" s="68" t="s">
        <v>416</v>
      </c>
      <c r="C844" s="15">
        <v>3.39</v>
      </c>
      <c r="D844" s="15"/>
      <c r="E844" s="15">
        <v>3.39</v>
      </c>
      <c r="F844" s="15"/>
      <c r="G844" s="355" t="s">
        <v>1912</v>
      </c>
      <c r="H844" s="355"/>
      <c r="I844" s="341"/>
      <c r="J844" s="168">
        <f t="shared" si="74"/>
        <v>3.39</v>
      </c>
      <c r="K844" s="15"/>
      <c r="L844" s="68" t="s">
        <v>1810</v>
      </c>
    </row>
    <row r="845" spans="1:13" ht="12" x14ac:dyDescent="0.2">
      <c r="A845" s="20" t="s">
        <v>999</v>
      </c>
      <c r="B845" s="68" t="s">
        <v>135</v>
      </c>
      <c r="C845" s="15">
        <v>5.67</v>
      </c>
      <c r="D845" s="168"/>
      <c r="E845" s="168"/>
      <c r="F845" s="15">
        <f>(C845)</f>
        <v>5.67</v>
      </c>
      <c r="G845" s="355" t="s">
        <v>1912</v>
      </c>
      <c r="H845" s="355"/>
      <c r="I845" s="341"/>
      <c r="J845" s="168">
        <f t="shared" si="74"/>
        <v>5.67</v>
      </c>
      <c r="K845" s="15"/>
      <c r="L845" s="68" t="s">
        <v>1810</v>
      </c>
    </row>
    <row r="846" spans="1:13" ht="12" x14ac:dyDescent="0.2">
      <c r="A846" s="20" t="s">
        <v>999</v>
      </c>
      <c r="B846" s="68" t="s">
        <v>1665</v>
      </c>
      <c r="C846" s="15">
        <v>4.9800000000000004</v>
      </c>
      <c r="D846" s="168"/>
      <c r="E846" s="168"/>
      <c r="F846" s="15">
        <f>(C846)</f>
        <v>4.9800000000000004</v>
      </c>
      <c r="G846" s="355" t="s">
        <v>1912</v>
      </c>
      <c r="H846" s="355"/>
      <c r="I846" s="341"/>
      <c r="J846" s="168">
        <f t="shared" si="74"/>
        <v>4.9800000000000004</v>
      </c>
      <c r="K846" s="15">
        <v>4.9800000000000004</v>
      </c>
      <c r="L846" s="68" t="s">
        <v>1810</v>
      </c>
    </row>
    <row r="847" spans="1:13" ht="12" x14ac:dyDescent="0.2">
      <c r="A847" s="20" t="s">
        <v>999</v>
      </c>
      <c r="B847" s="68" t="s">
        <v>627</v>
      </c>
      <c r="C847" s="15">
        <v>4.38</v>
      </c>
      <c r="D847" s="15">
        <f>(C847)</f>
        <v>4.38</v>
      </c>
      <c r="E847" s="168"/>
      <c r="F847" s="168"/>
      <c r="G847" s="355" t="s">
        <v>1912</v>
      </c>
      <c r="H847" s="355"/>
      <c r="I847" s="341"/>
      <c r="J847" s="168">
        <f t="shared" si="74"/>
        <v>4.38</v>
      </c>
      <c r="K847" s="15"/>
      <c r="L847" s="68" t="s">
        <v>1794</v>
      </c>
    </row>
    <row r="848" spans="1:13" ht="12" x14ac:dyDescent="0.2">
      <c r="A848" s="20" t="s">
        <v>999</v>
      </c>
      <c r="B848" s="68" t="s">
        <v>133</v>
      </c>
      <c r="C848" s="15">
        <v>3.93</v>
      </c>
      <c r="D848" s="15"/>
      <c r="E848" s="15">
        <f>C848</f>
        <v>3.93</v>
      </c>
      <c r="F848" s="168"/>
      <c r="G848" s="355" t="s">
        <v>1912</v>
      </c>
      <c r="H848" s="355"/>
      <c r="I848" s="341"/>
      <c r="J848" s="168">
        <f t="shared" si="74"/>
        <v>3.93</v>
      </c>
      <c r="K848" s="15"/>
      <c r="L848" s="68" t="s">
        <v>1810</v>
      </c>
    </row>
    <row r="849" spans="1:12" ht="12" x14ac:dyDescent="0.2">
      <c r="A849" s="20" t="s">
        <v>999</v>
      </c>
      <c r="B849" s="68" t="s">
        <v>1074</v>
      </c>
      <c r="C849" s="15">
        <v>6.77</v>
      </c>
      <c r="D849" s="15"/>
      <c r="E849" s="168"/>
      <c r="F849" s="15">
        <f>C849</f>
        <v>6.77</v>
      </c>
      <c r="G849" s="355" t="s">
        <v>1912</v>
      </c>
      <c r="H849" s="355"/>
      <c r="I849" s="341"/>
      <c r="J849" s="168">
        <f t="shared" si="74"/>
        <v>6.77</v>
      </c>
      <c r="K849" s="15">
        <v>6.77</v>
      </c>
      <c r="L849" s="68" t="s">
        <v>1794</v>
      </c>
    </row>
    <row r="850" spans="1:12" ht="12" x14ac:dyDescent="0.2">
      <c r="A850" s="20" t="s">
        <v>999</v>
      </c>
      <c r="B850" s="68" t="s">
        <v>1072</v>
      </c>
      <c r="C850" s="15">
        <v>7.92</v>
      </c>
      <c r="D850" s="15"/>
      <c r="E850" s="168"/>
      <c r="F850" s="15">
        <f>C850</f>
        <v>7.92</v>
      </c>
      <c r="G850" s="355" t="s">
        <v>1912</v>
      </c>
      <c r="H850" s="355"/>
      <c r="I850" s="341"/>
      <c r="J850" s="168">
        <f t="shared" si="74"/>
        <v>7.92</v>
      </c>
      <c r="K850" s="338">
        <v>7.92</v>
      </c>
      <c r="L850" s="68" t="s">
        <v>1794</v>
      </c>
    </row>
    <row r="851" spans="1:12" ht="12" x14ac:dyDescent="0.2">
      <c r="A851" s="20" t="s">
        <v>999</v>
      </c>
      <c r="B851" s="68" t="s">
        <v>1629</v>
      </c>
      <c r="C851" s="15">
        <v>2.1</v>
      </c>
      <c r="E851" s="168"/>
      <c r="F851" s="15">
        <f>(C851)</f>
        <v>2.1</v>
      </c>
      <c r="G851" s="355" t="s">
        <v>1912</v>
      </c>
      <c r="H851" s="355"/>
      <c r="I851" s="341"/>
      <c r="J851" s="168">
        <f t="shared" si="74"/>
        <v>2.1</v>
      </c>
      <c r="K851" s="338"/>
      <c r="L851" s="68" t="s">
        <v>1794</v>
      </c>
    </row>
    <row r="852" spans="1:12" ht="12" x14ac:dyDescent="0.2">
      <c r="A852" s="20" t="s">
        <v>999</v>
      </c>
      <c r="B852" s="68" t="s">
        <v>1376</v>
      </c>
      <c r="C852" s="15">
        <v>19.559999999999999</v>
      </c>
      <c r="D852" s="15">
        <f>(C852)</f>
        <v>19.559999999999999</v>
      </c>
      <c r="E852" s="168"/>
      <c r="F852" s="168"/>
      <c r="G852" s="355" t="s">
        <v>1912</v>
      </c>
      <c r="H852" s="355"/>
      <c r="I852" s="341"/>
      <c r="J852" s="168">
        <f t="shared" si="74"/>
        <v>19.559999999999999</v>
      </c>
      <c r="K852" s="15">
        <v>19.559999999999999</v>
      </c>
      <c r="L852" s="68" t="s">
        <v>1810</v>
      </c>
    </row>
    <row r="853" spans="1:12" ht="12" x14ac:dyDescent="0.2">
      <c r="A853" s="20" t="s">
        <v>999</v>
      </c>
      <c r="B853" s="68" t="s">
        <v>1377</v>
      </c>
      <c r="C853" s="15">
        <v>34.58</v>
      </c>
      <c r="D853" s="15">
        <f>(C853)</f>
        <v>34.58</v>
      </c>
      <c r="E853" s="168"/>
      <c r="F853" s="168"/>
      <c r="G853" s="355" t="s">
        <v>1912</v>
      </c>
      <c r="H853" s="355"/>
      <c r="I853" s="341"/>
      <c r="J853" s="168">
        <f t="shared" si="74"/>
        <v>34.58</v>
      </c>
      <c r="K853" s="15"/>
      <c r="L853" s="68" t="s">
        <v>1810</v>
      </c>
    </row>
    <row r="854" spans="1:12" ht="12" x14ac:dyDescent="0.2">
      <c r="A854" s="20" t="s">
        <v>999</v>
      </c>
      <c r="B854" s="68" t="s">
        <v>1088</v>
      </c>
      <c r="C854" s="15">
        <v>13.07</v>
      </c>
      <c r="D854" s="15">
        <f>C854</f>
        <v>13.07</v>
      </c>
      <c r="F854" s="168"/>
      <c r="G854" s="355" t="s">
        <v>1912</v>
      </c>
      <c r="H854" s="355"/>
      <c r="I854" s="341"/>
      <c r="J854" s="168">
        <f t="shared" si="74"/>
        <v>13.07</v>
      </c>
      <c r="K854" s="15">
        <v>13.07</v>
      </c>
      <c r="L854" s="68" t="s">
        <v>1810</v>
      </c>
    </row>
    <row r="855" spans="1:12" ht="12" x14ac:dyDescent="0.2">
      <c r="A855" s="20" t="s">
        <v>999</v>
      </c>
      <c r="B855" s="68" t="s">
        <v>157</v>
      </c>
      <c r="C855" s="15">
        <v>6.5</v>
      </c>
      <c r="D855" s="15"/>
      <c r="E855" s="168"/>
      <c r="F855" s="15">
        <f>C855</f>
        <v>6.5</v>
      </c>
      <c r="G855" s="355" t="s">
        <v>1912</v>
      </c>
      <c r="H855" s="355"/>
      <c r="I855" s="341"/>
      <c r="J855" s="168">
        <f t="shared" si="74"/>
        <v>6.5</v>
      </c>
      <c r="K855" s="15"/>
      <c r="L855" s="68" t="s">
        <v>1810</v>
      </c>
    </row>
    <row r="856" spans="1:12" ht="12" x14ac:dyDescent="0.2">
      <c r="A856" s="20" t="s">
        <v>999</v>
      </c>
      <c r="B856" s="68" t="s">
        <v>331</v>
      </c>
      <c r="C856" s="15">
        <v>5.19</v>
      </c>
      <c r="D856" s="15"/>
      <c r="E856" s="15">
        <f>C856</f>
        <v>5.19</v>
      </c>
      <c r="F856" s="168"/>
      <c r="G856" s="355" t="s">
        <v>1912</v>
      </c>
      <c r="H856" s="355"/>
      <c r="I856" s="341"/>
      <c r="J856" s="168">
        <f t="shared" si="74"/>
        <v>5.19</v>
      </c>
      <c r="K856" s="15"/>
      <c r="L856" s="68" t="s">
        <v>1810</v>
      </c>
    </row>
    <row r="857" spans="1:12" ht="12" x14ac:dyDescent="0.2">
      <c r="A857" s="20" t="s">
        <v>999</v>
      </c>
      <c r="B857" s="68" t="s">
        <v>1071</v>
      </c>
      <c r="C857" s="15">
        <v>4.82</v>
      </c>
      <c r="D857" s="15"/>
      <c r="E857" s="15">
        <f>C857</f>
        <v>4.82</v>
      </c>
      <c r="F857" s="341"/>
      <c r="G857" s="355" t="s">
        <v>1912</v>
      </c>
      <c r="H857" s="355"/>
      <c r="I857" s="341"/>
      <c r="J857" s="168">
        <f t="shared" si="74"/>
        <v>4.82</v>
      </c>
      <c r="K857" s="15"/>
      <c r="L857" s="68" t="s">
        <v>1794</v>
      </c>
    </row>
    <row r="858" spans="1:12" ht="12" x14ac:dyDescent="0.2">
      <c r="A858" s="20" t="s">
        <v>999</v>
      </c>
      <c r="B858" s="68" t="s">
        <v>1073</v>
      </c>
      <c r="C858" s="15">
        <v>4.78</v>
      </c>
      <c r="D858" s="15"/>
      <c r="E858" s="15">
        <f>C858</f>
        <v>4.78</v>
      </c>
      <c r="F858" s="341"/>
      <c r="G858" s="355" t="s">
        <v>1912</v>
      </c>
      <c r="H858" s="355"/>
      <c r="I858" s="341"/>
      <c r="J858" s="168">
        <f t="shared" si="74"/>
        <v>4.78</v>
      </c>
      <c r="K858" s="15"/>
      <c r="L858" s="68" t="s">
        <v>1794</v>
      </c>
    </row>
    <row r="859" spans="1:12" ht="12" x14ac:dyDescent="0.2">
      <c r="A859" s="20" t="s">
        <v>999</v>
      </c>
      <c r="B859" s="68" t="s">
        <v>1185</v>
      </c>
      <c r="C859" s="15">
        <v>1.65</v>
      </c>
      <c r="D859" s="15"/>
      <c r="E859" s="15">
        <f>C859</f>
        <v>1.65</v>
      </c>
      <c r="F859" s="168"/>
      <c r="G859" s="355" t="s">
        <v>1912</v>
      </c>
      <c r="H859" s="355"/>
      <c r="I859" s="341"/>
      <c r="J859" s="168">
        <f t="shared" si="74"/>
        <v>1.65</v>
      </c>
      <c r="K859" s="15">
        <v>1.65</v>
      </c>
      <c r="L859" s="68" t="s">
        <v>1794</v>
      </c>
    </row>
    <row r="860" spans="1:12" ht="12" x14ac:dyDescent="0.2">
      <c r="A860" s="20" t="s">
        <v>999</v>
      </c>
      <c r="B860" s="68" t="s">
        <v>1056</v>
      </c>
      <c r="C860" s="15">
        <v>1.65</v>
      </c>
      <c r="D860" s="94"/>
      <c r="E860" s="15">
        <f>C860</f>
        <v>1.65</v>
      </c>
      <c r="F860" s="15"/>
      <c r="G860" s="355" t="s">
        <v>1912</v>
      </c>
      <c r="H860" s="355"/>
      <c r="I860" s="341"/>
      <c r="J860" s="168">
        <f t="shared" si="74"/>
        <v>1.65</v>
      </c>
      <c r="K860" s="15">
        <v>1.65</v>
      </c>
      <c r="L860" s="68" t="s">
        <v>1794</v>
      </c>
    </row>
    <row r="861" spans="1:12" s="169" customFormat="1" ht="12" x14ac:dyDescent="0.2">
      <c r="A861" s="100" t="s">
        <v>140</v>
      </c>
      <c r="B861" s="98"/>
      <c r="C861" s="73">
        <f>SUM(C842:C860)</f>
        <v>168.11999999999998</v>
      </c>
      <c r="D861" s="73">
        <f>SUM(D842:D860)</f>
        <v>71.59</v>
      </c>
      <c r="E861" s="73">
        <f>SUM(E842:E860)</f>
        <v>25.41</v>
      </c>
      <c r="F861" s="73">
        <f>SUM(F842:F860)</f>
        <v>71.11999999999999</v>
      </c>
      <c r="G861" s="73"/>
      <c r="H861" s="73">
        <f>SUM(H842:H860)</f>
        <v>0</v>
      </c>
      <c r="I861" s="73">
        <f>SUM(I842:I860)</f>
        <v>0</v>
      </c>
      <c r="J861" s="73">
        <f>SUM(J842:J860)</f>
        <v>168.11999999999998</v>
      </c>
      <c r="K861" s="73">
        <f>SUM(K842:K860)</f>
        <v>75.070000000000022</v>
      </c>
      <c r="L861" s="164"/>
    </row>
    <row r="862" spans="1:12" s="169" customFormat="1" ht="12" x14ac:dyDescent="0.2">
      <c r="A862" s="102" t="s">
        <v>1620</v>
      </c>
      <c r="B862" s="102" t="s">
        <v>1621</v>
      </c>
      <c r="C862" s="102" t="s">
        <v>1622</v>
      </c>
      <c r="D862" s="103" t="s">
        <v>655</v>
      </c>
      <c r="E862" s="103" t="s">
        <v>1615</v>
      </c>
      <c r="F862" s="103" t="s">
        <v>754</v>
      </c>
      <c r="G862" s="103" t="s">
        <v>1002</v>
      </c>
      <c r="H862" s="67" t="s">
        <v>1915</v>
      </c>
      <c r="I862" s="67" t="s">
        <v>406</v>
      </c>
      <c r="J862" s="67" t="s">
        <v>405</v>
      </c>
      <c r="K862" s="67" t="s">
        <v>404</v>
      </c>
      <c r="L862" s="8" t="s">
        <v>1822</v>
      </c>
    </row>
    <row r="863" spans="1:12" s="169" customFormat="1" ht="12" x14ac:dyDescent="0.2">
      <c r="A863" s="20" t="s">
        <v>1000</v>
      </c>
      <c r="B863" s="68" t="s">
        <v>403</v>
      </c>
      <c r="C863" s="427">
        <v>34.1</v>
      </c>
      <c r="D863" s="168">
        <v>34.1</v>
      </c>
      <c r="E863" s="433"/>
      <c r="G863" s="355" t="s">
        <v>1912</v>
      </c>
      <c r="H863" s="355"/>
      <c r="I863" s="1"/>
      <c r="J863" s="168">
        <f>D863</f>
        <v>34.1</v>
      </c>
      <c r="K863" s="168"/>
      <c r="L863" s="68" t="s">
        <v>1810</v>
      </c>
    </row>
    <row r="864" spans="1:12" s="169" customFormat="1" ht="12" x14ac:dyDescent="0.2">
      <c r="A864" s="20" t="s">
        <v>1000</v>
      </c>
      <c r="B864" s="68" t="s">
        <v>1654</v>
      </c>
      <c r="C864" s="15">
        <v>24.42</v>
      </c>
      <c r="D864" s="15">
        <f>C864</f>
        <v>24.42</v>
      </c>
      <c r="E864" s="168"/>
      <c r="F864" s="15"/>
      <c r="G864" s="355" t="s">
        <v>1912</v>
      </c>
      <c r="H864" s="355"/>
      <c r="I864" s="1"/>
      <c r="J864" s="168">
        <f t="shared" ref="J864:J868" si="75">C864</f>
        <v>24.42</v>
      </c>
      <c r="K864" s="15">
        <v>24.42</v>
      </c>
      <c r="L864" s="68" t="s">
        <v>1793</v>
      </c>
    </row>
    <row r="865" spans="1:13" s="169" customFormat="1" ht="12" x14ac:dyDescent="0.2">
      <c r="A865" s="20" t="s">
        <v>1000</v>
      </c>
      <c r="B865" s="84" t="s">
        <v>1378</v>
      </c>
      <c r="C865" s="86">
        <v>27.2</v>
      </c>
      <c r="D865" s="86">
        <f>C865</f>
        <v>27.2</v>
      </c>
      <c r="E865" s="88"/>
      <c r="F865" s="86"/>
      <c r="G865" s="355" t="s">
        <v>1912</v>
      </c>
      <c r="H865" s="355"/>
      <c r="I865" s="1"/>
      <c r="J865" s="168">
        <f t="shared" si="75"/>
        <v>27.2</v>
      </c>
      <c r="K865" s="86"/>
      <c r="L865" s="68" t="s">
        <v>1793</v>
      </c>
    </row>
    <row r="866" spans="1:13" s="169" customFormat="1" ht="12" x14ac:dyDescent="0.2">
      <c r="A866" s="20" t="s">
        <v>1000</v>
      </c>
      <c r="B866" s="84" t="s">
        <v>1379</v>
      </c>
      <c r="C866" s="86">
        <v>19.739999999999998</v>
      </c>
      <c r="D866" s="86">
        <f>C866</f>
        <v>19.739999999999998</v>
      </c>
      <c r="E866" s="88"/>
      <c r="F866" s="86"/>
      <c r="G866" s="355" t="s">
        <v>1912</v>
      </c>
      <c r="H866" s="355"/>
      <c r="I866" s="1"/>
      <c r="J866" s="168">
        <f t="shared" si="75"/>
        <v>19.739999999999998</v>
      </c>
      <c r="K866" s="86"/>
      <c r="L866" s="68" t="s">
        <v>1793</v>
      </c>
    </row>
    <row r="867" spans="1:13" s="169" customFormat="1" ht="12" x14ac:dyDescent="0.2">
      <c r="A867" s="20" t="s">
        <v>1000</v>
      </c>
      <c r="B867" s="68" t="s">
        <v>1089</v>
      </c>
      <c r="C867" s="86">
        <v>38.409999999999997</v>
      </c>
      <c r="D867" s="86">
        <f>C867</f>
        <v>38.409999999999997</v>
      </c>
      <c r="E867" s="1"/>
      <c r="F867" s="86"/>
      <c r="G867" s="355" t="s">
        <v>1912</v>
      </c>
      <c r="H867" s="355"/>
      <c r="I867" s="1"/>
      <c r="J867" s="168">
        <f t="shared" si="75"/>
        <v>38.409999999999997</v>
      </c>
      <c r="K867" s="86">
        <v>38.409999999999997</v>
      </c>
      <c r="L867" s="68" t="s">
        <v>1793</v>
      </c>
    </row>
    <row r="868" spans="1:13" s="169" customFormat="1" ht="12" x14ac:dyDescent="0.2">
      <c r="A868" s="20" t="s">
        <v>1000</v>
      </c>
      <c r="B868" s="68" t="s">
        <v>1646</v>
      </c>
      <c r="C868" s="86">
        <v>10.19</v>
      </c>
      <c r="D868" s="86">
        <f>C868</f>
        <v>10.19</v>
      </c>
      <c r="E868" s="1"/>
      <c r="F868" s="87"/>
      <c r="G868" s="355" t="s">
        <v>1912</v>
      </c>
      <c r="H868" s="355"/>
      <c r="I868" s="1"/>
      <c r="J868" s="168">
        <f t="shared" si="75"/>
        <v>10.19</v>
      </c>
      <c r="K868" s="86"/>
      <c r="L868" s="68" t="s">
        <v>1793</v>
      </c>
    </row>
    <row r="869" spans="1:13" s="169" customFormat="1" ht="12" x14ac:dyDescent="0.2">
      <c r="A869" s="100" t="s">
        <v>140</v>
      </c>
      <c r="B869" s="98"/>
      <c r="C869" s="73">
        <f>SUM(C863:C868)</f>
        <v>154.06</v>
      </c>
      <c r="D869" s="73">
        <f>SUM(D863:D868)</f>
        <v>154.06</v>
      </c>
      <c r="E869" s="73">
        <f>SUM(E863:E868)</f>
        <v>0</v>
      </c>
      <c r="F869" s="73">
        <f>SUM(F863:F868)</f>
        <v>0</v>
      </c>
      <c r="G869" s="73"/>
      <c r="H869" s="73">
        <f>SUM(H863:H868)</f>
        <v>0</v>
      </c>
      <c r="I869" s="73">
        <f>SUM(I863:I868)</f>
        <v>0</v>
      </c>
      <c r="J869" s="73">
        <f>SUM(J863:J868)</f>
        <v>154.06</v>
      </c>
      <c r="K869" s="73">
        <f>SUM(K863:K868)</f>
        <v>62.83</v>
      </c>
      <c r="L869" s="164"/>
    </row>
    <row r="870" spans="1:13" ht="12" x14ac:dyDescent="0.2">
      <c r="A870" s="102" t="s">
        <v>1620</v>
      </c>
      <c r="B870" s="102" t="s">
        <v>1621</v>
      </c>
      <c r="C870" s="102" t="s">
        <v>1622</v>
      </c>
      <c r="D870" s="103" t="s">
        <v>655</v>
      </c>
      <c r="E870" s="103" t="s">
        <v>1615</v>
      </c>
      <c r="F870" s="103" t="s">
        <v>754</v>
      </c>
      <c r="G870" s="103" t="s">
        <v>1002</v>
      </c>
      <c r="H870" s="67" t="s">
        <v>1915</v>
      </c>
      <c r="I870" s="67" t="s">
        <v>406</v>
      </c>
      <c r="J870" s="67"/>
      <c r="K870" s="67" t="s">
        <v>657</v>
      </c>
      <c r="L870" s="8" t="s">
        <v>1822</v>
      </c>
      <c r="M870" s="3"/>
    </row>
    <row r="871" spans="1:13" ht="12" x14ac:dyDescent="0.2">
      <c r="A871" s="20" t="s">
        <v>628</v>
      </c>
      <c r="B871" s="68" t="s">
        <v>403</v>
      </c>
      <c r="C871" s="168">
        <v>53.38</v>
      </c>
      <c r="D871" s="168"/>
      <c r="E871" s="168"/>
      <c r="F871" s="168">
        <f>C871</f>
        <v>53.38</v>
      </c>
      <c r="G871" s="355" t="s">
        <v>1912</v>
      </c>
      <c r="H871" s="355"/>
      <c r="I871" s="15">
        <f>C871</f>
        <v>53.38</v>
      </c>
      <c r="J871" s="15"/>
      <c r="K871" s="15"/>
      <c r="L871" s="68" t="s">
        <v>1810</v>
      </c>
      <c r="M871" s="3"/>
    </row>
    <row r="872" spans="1:13" ht="12" x14ac:dyDescent="0.2">
      <c r="A872" s="20" t="s">
        <v>628</v>
      </c>
      <c r="B872" s="68" t="s">
        <v>1863</v>
      </c>
      <c r="C872" s="323">
        <v>19</v>
      </c>
      <c r="D872" s="323"/>
      <c r="F872" s="323">
        <v>19</v>
      </c>
      <c r="G872" s="355" t="s">
        <v>1912</v>
      </c>
      <c r="H872" s="355"/>
      <c r="I872" s="15">
        <v>19</v>
      </c>
      <c r="J872" s="15"/>
      <c r="K872" s="15"/>
      <c r="L872" s="68"/>
      <c r="M872" s="337"/>
    </row>
    <row r="873" spans="1:13" ht="12" x14ac:dyDescent="0.2">
      <c r="A873" s="20" t="s">
        <v>628</v>
      </c>
      <c r="B873" s="68" t="s">
        <v>415</v>
      </c>
      <c r="C873" s="168">
        <v>42.6</v>
      </c>
      <c r="D873" s="168"/>
      <c r="E873" s="168">
        <f>C873</f>
        <v>42.6</v>
      </c>
      <c r="G873" s="355" t="s">
        <v>1912</v>
      </c>
      <c r="H873" s="355"/>
      <c r="I873" s="15">
        <f t="shared" ref="I873:I898" si="76">C873</f>
        <v>42.6</v>
      </c>
      <c r="J873" s="15"/>
      <c r="K873" s="15"/>
      <c r="L873" s="68" t="s">
        <v>1810</v>
      </c>
      <c r="M873" s="3"/>
    </row>
    <row r="874" spans="1:13" ht="12" x14ac:dyDescent="0.2">
      <c r="A874" s="20" t="s">
        <v>628</v>
      </c>
      <c r="B874" s="68" t="s">
        <v>346</v>
      </c>
      <c r="C874" s="15">
        <v>10.07</v>
      </c>
      <c r="D874" s="15"/>
      <c r="E874" s="15">
        <f>(C874)</f>
        <v>10.07</v>
      </c>
      <c r="F874" s="168"/>
      <c r="G874" s="355" t="s">
        <v>1912</v>
      </c>
      <c r="H874" s="355"/>
      <c r="I874" s="15">
        <f t="shared" si="76"/>
        <v>10.07</v>
      </c>
      <c r="J874" s="15"/>
      <c r="K874" s="15"/>
      <c r="L874" s="68" t="s">
        <v>1793</v>
      </c>
      <c r="M874" s="3"/>
    </row>
    <row r="875" spans="1:13" ht="12" x14ac:dyDescent="0.2">
      <c r="A875" s="20" t="s">
        <v>628</v>
      </c>
      <c r="B875" s="68" t="s">
        <v>347</v>
      </c>
      <c r="C875" s="15">
        <v>9.4600000000000009</v>
      </c>
      <c r="D875" s="15"/>
      <c r="E875" s="15">
        <f t="shared" ref="E875:E891" si="77">(C875)</f>
        <v>9.4600000000000009</v>
      </c>
      <c r="F875" s="168"/>
      <c r="G875" s="355" t="s">
        <v>1912</v>
      </c>
      <c r="H875" s="355"/>
      <c r="I875" s="15">
        <f t="shared" si="76"/>
        <v>9.4600000000000009</v>
      </c>
      <c r="J875" s="15"/>
      <c r="K875" s="15"/>
      <c r="L875" s="68" t="s">
        <v>1793</v>
      </c>
      <c r="M875" s="3"/>
    </row>
    <row r="876" spans="1:13" ht="12" x14ac:dyDescent="0.2">
      <c r="A876" s="20" t="s">
        <v>628</v>
      </c>
      <c r="B876" s="68" t="s">
        <v>348</v>
      </c>
      <c r="C876" s="15">
        <v>11.21</v>
      </c>
      <c r="D876" s="15"/>
      <c r="E876" s="15">
        <f t="shared" si="77"/>
        <v>11.21</v>
      </c>
      <c r="F876" s="168"/>
      <c r="G876" s="355" t="s">
        <v>1912</v>
      </c>
      <c r="H876" s="355"/>
      <c r="I876" s="15">
        <f t="shared" si="76"/>
        <v>11.21</v>
      </c>
      <c r="J876" s="15"/>
      <c r="K876" s="15"/>
      <c r="L876" s="68" t="s">
        <v>1793</v>
      </c>
      <c r="M876" s="3"/>
    </row>
    <row r="877" spans="1:13" ht="12" x14ac:dyDescent="0.2">
      <c r="A877" s="20" t="s">
        <v>628</v>
      </c>
      <c r="B877" s="68" t="s">
        <v>349</v>
      </c>
      <c r="C877" s="15">
        <v>11.27</v>
      </c>
      <c r="D877" s="15"/>
      <c r="E877" s="15">
        <f t="shared" si="77"/>
        <v>11.27</v>
      </c>
      <c r="F877" s="168"/>
      <c r="G877" s="355" t="s">
        <v>1912</v>
      </c>
      <c r="H877" s="355"/>
      <c r="I877" s="15">
        <f t="shared" si="76"/>
        <v>11.27</v>
      </c>
      <c r="J877" s="15"/>
      <c r="K877" s="15"/>
      <c r="L877" s="68" t="s">
        <v>1793</v>
      </c>
      <c r="M877" s="3"/>
    </row>
    <row r="878" spans="1:13" ht="12" x14ac:dyDescent="0.2">
      <c r="A878" s="20" t="s">
        <v>628</v>
      </c>
      <c r="B878" s="68" t="s">
        <v>350</v>
      </c>
      <c r="C878" s="15">
        <v>11.21</v>
      </c>
      <c r="D878" s="15"/>
      <c r="E878" s="15">
        <f t="shared" si="77"/>
        <v>11.21</v>
      </c>
      <c r="F878" s="168"/>
      <c r="G878" s="355" t="s">
        <v>1912</v>
      </c>
      <c r="H878" s="355"/>
      <c r="I878" s="15">
        <f t="shared" si="76"/>
        <v>11.21</v>
      </c>
      <c r="J878" s="15"/>
      <c r="K878" s="15"/>
      <c r="L878" s="68" t="s">
        <v>1793</v>
      </c>
    </row>
    <row r="879" spans="1:13" ht="12" x14ac:dyDescent="0.2">
      <c r="A879" s="20" t="s">
        <v>628</v>
      </c>
      <c r="B879" s="68" t="s">
        <v>351</v>
      </c>
      <c r="C879" s="15">
        <v>11.41</v>
      </c>
      <c r="D879" s="94"/>
      <c r="E879" s="15">
        <f t="shared" si="77"/>
        <v>11.41</v>
      </c>
      <c r="F879" s="168"/>
      <c r="G879" s="355" t="s">
        <v>1912</v>
      </c>
      <c r="H879" s="355"/>
      <c r="I879" s="15">
        <f t="shared" si="76"/>
        <v>11.41</v>
      </c>
      <c r="J879" s="15"/>
      <c r="K879" s="15"/>
      <c r="L879" s="68" t="s">
        <v>1793</v>
      </c>
    </row>
    <row r="880" spans="1:13" ht="12" x14ac:dyDescent="0.2">
      <c r="A880" s="20" t="s">
        <v>628</v>
      </c>
      <c r="B880" s="68" t="s">
        <v>352</v>
      </c>
      <c r="C880" s="15">
        <v>8.3800000000000008</v>
      </c>
      <c r="D880" s="94"/>
      <c r="E880" s="15">
        <f t="shared" si="77"/>
        <v>8.3800000000000008</v>
      </c>
      <c r="F880" s="168"/>
      <c r="G880" s="355" t="s">
        <v>1912</v>
      </c>
      <c r="H880" s="355"/>
      <c r="I880" s="15">
        <f t="shared" si="76"/>
        <v>8.3800000000000008</v>
      </c>
      <c r="J880" s="15"/>
      <c r="K880" s="15"/>
      <c r="L880" s="68" t="s">
        <v>1793</v>
      </c>
    </row>
    <row r="881" spans="1:12" ht="12" x14ac:dyDescent="0.2">
      <c r="A881" s="20" t="s">
        <v>628</v>
      </c>
      <c r="B881" s="68" t="s">
        <v>431</v>
      </c>
      <c r="C881" s="15">
        <v>11.34</v>
      </c>
      <c r="D881" s="94"/>
      <c r="E881" s="15">
        <f t="shared" si="77"/>
        <v>11.34</v>
      </c>
      <c r="F881" s="168"/>
      <c r="G881" s="355" t="s">
        <v>1912</v>
      </c>
      <c r="H881" s="355"/>
      <c r="I881" s="15">
        <f t="shared" si="76"/>
        <v>11.34</v>
      </c>
      <c r="J881" s="15"/>
      <c r="K881" s="15"/>
      <c r="L881" s="68" t="s">
        <v>1793</v>
      </c>
    </row>
    <row r="882" spans="1:12" ht="12" x14ac:dyDescent="0.2">
      <c r="A882" s="20" t="s">
        <v>628</v>
      </c>
      <c r="B882" s="68" t="s">
        <v>432</v>
      </c>
      <c r="C882" s="15">
        <v>10.37</v>
      </c>
      <c r="D882" s="94"/>
      <c r="E882" s="15">
        <f t="shared" si="77"/>
        <v>10.37</v>
      </c>
      <c r="F882" s="168"/>
      <c r="G882" s="355" t="s">
        <v>1912</v>
      </c>
      <c r="H882" s="355"/>
      <c r="I882" s="15">
        <f t="shared" si="76"/>
        <v>10.37</v>
      </c>
      <c r="J882" s="15"/>
      <c r="K882" s="15"/>
      <c r="L882" s="68" t="s">
        <v>1793</v>
      </c>
    </row>
    <row r="883" spans="1:12" ht="12" x14ac:dyDescent="0.2">
      <c r="A883" s="20" t="s">
        <v>628</v>
      </c>
      <c r="B883" s="68" t="s">
        <v>433</v>
      </c>
      <c r="C883" s="15">
        <v>10.82</v>
      </c>
      <c r="D883" s="94"/>
      <c r="E883" s="15">
        <f t="shared" si="77"/>
        <v>10.82</v>
      </c>
      <c r="F883" s="168"/>
      <c r="G883" s="355" t="s">
        <v>1912</v>
      </c>
      <c r="H883" s="355"/>
      <c r="I883" s="15">
        <f t="shared" si="76"/>
        <v>10.82</v>
      </c>
      <c r="J883" s="15"/>
      <c r="K883" s="15"/>
      <c r="L883" s="68" t="s">
        <v>1793</v>
      </c>
    </row>
    <row r="884" spans="1:12" ht="12" x14ac:dyDescent="0.2">
      <c r="A884" s="20" t="s">
        <v>628</v>
      </c>
      <c r="B884" s="68" t="s">
        <v>434</v>
      </c>
      <c r="C884" s="15">
        <v>10.1</v>
      </c>
      <c r="D884" s="94"/>
      <c r="E884" s="15">
        <f t="shared" si="77"/>
        <v>10.1</v>
      </c>
      <c r="F884" s="168"/>
      <c r="G884" s="355" t="s">
        <v>1912</v>
      </c>
      <c r="H884" s="355"/>
      <c r="I884" s="15">
        <f t="shared" si="76"/>
        <v>10.1</v>
      </c>
      <c r="J884" s="15"/>
      <c r="K884" s="15"/>
      <c r="L884" s="68" t="s">
        <v>1793</v>
      </c>
    </row>
    <row r="885" spans="1:12" ht="12" x14ac:dyDescent="0.2">
      <c r="A885" s="20" t="s">
        <v>628</v>
      </c>
      <c r="B885" s="68" t="s">
        <v>629</v>
      </c>
      <c r="C885" s="15">
        <v>7.27</v>
      </c>
      <c r="D885" s="94"/>
      <c r="E885" s="15">
        <f t="shared" si="77"/>
        <v>7.27</v>
      </c>
      <c r="F885" s="168"/>
      <c r="G885" s="355" t="s">
        <v>1912</v>
      </c>
      <c r="H885" s="355"/>
      <c r="I885" s="15">
        <f t="shared" si="76"/>
        <v>7.27</v>
      </c>
      <c r="J885" s="15"/>
      <c r="K885" s="15"/>
      <c r="L885" s="68" t="s">
        <v>1793</v>
      </c>
    </row>
    <row r="886" spans="1:12" ht="12" x14ac:dyDescent="0.2">
      <c r="A886" s="20" t="s">
        <v>628</v>
      </c>
      <c r="B886" s="68" t="s">
        <v>630</v>
      </c>
      <c r="C886" s="15">
        <v>7</v>
      </c>
      <c r="D886" s="94"/>
      <c r="E886" s="15">
        <f t="shared" si="77"/>
        <v>7</v>
      </c>
      <c r="F886" s="168"/>
      <c r="G886" s="355" t="s">
        <v>1912</v>
      </c>
      <c r="H886" s="355"/>
      <c r="I886" s="15">
        <f t="shared" si="76"/>
        <v>7</v>
      </c>
      <c r="J886" s="15"/>
      <c r="K886" s="15"/>
      <c r="L886" s="68" t="s">
        <v>1793</v>
      </c>
    </row>
    <row r="887" spans="1:12" ht="12" x14ac:dyDescent="0.2">
      <c r="A887" s="20" t="s">
        <v>628</v>
      </c>
      <c r="B887" s="68" t="s">
        <v>631</v>
      </c>
      <c r="C887" s="15">
        <v>5.08</v>
      </c>
      <c r="D887" s="94"/>
      <c r="E887" s="15">
        <f t="shared" si="77"/>
        <v>5.08</v>
      </c>
      <c r="F887" s="168"/>
      <c r="G887" s="355" t="s">
        <v>1912</v>
      </c>
      <c r="H887" s="355"/>
      <c r="I887" s="15">
        <f t="shared" si="76"/>
        <v>5.08</v>
      </c>
      <c r="J887" s="15"/>
      <c r="K887" s="15"/>
      <c r="L887" s="68" t="s">
        <v>1793</v>
      </c>
    </row>
    <row r="888" spans="1:12" ht="12" x14ac:dyDescent="0.2">
      <c r="A888" s="20" t="s">
        <v>628</v>
      </c>
      <c r="B888" s="68" t="s">
        <v>632</v>
      </c>
      <c r="C888" s="15">
        <v>4.3899999999999997</v>
      </c>
      <c r="D888" s="94"/>
      <c r="E888" s="15">
        <f t="shared" si="77"/>
        <v>4.3899999999999997</v>
      </c>
      <c r="F888" s="168"/>
      <c r="G888" s="355" t="s">
        <v>1912</v>
      </c>
      <c r="H888" s="355"/>
      <c r="I888" s="15">
        <f t="shared" si="76"/>
        <v>4.3899999999999997</v>
      </c>
      <c r="J888" s="15"/>
      <c r="K888" s="15"/>
      <c r="L888" s="68" t="s">
        <v>1793</v>
      </c>
    </row>
    <row r="889" spans="1:12" ht="12" x14ac:dyDescent="0.2">
      <c r="A889" s="20" t="s">
        <v>628</v>
      </c>
      <c r="B889" s="68" t="s">
        <v>1056</v>
      </c>
      <c r="C889" s="15">
        <v>3.75</v>
      </c>
      <c r="D889" s="15"/>
      <c r="E889" s="15">
        <f t="shared" si="77"/>
        <v>3.75</v>
      </c>
      <c r="F889" s="168"/>
      <c r="G889" s="355" t="s">
        <v>1912</v>
      </c>
      <c r="H889" s="355"/>
      <c r="I889" s="15">
        <f t="shared" si="76"/>
        <v>3.75</v>
      </c>
      <c r="J889" s="15"/>
      <c r="K889" s="15"/>
      <c r="L889" s="68" t="s">
        <v>1794</v>
      </c>
    </row>
    <row r="890" spans="1:12" ht="12" x14ac:dyDescent="0.2">
      <c r="A890" s="20" t="s">
        <v>628</v>
      </c>
      <c r="B890" s="68" t="s">
        <v>1185</v>
      </c>
      <c r="C890" s="15">
        <v>3.71</v>
      </c>
      <c r="D890" s="15"/>
      <c r="E890" s="15">
        <f t="shared" si="77"/>
        <v>3.71</v>
      </c>
      <c r="F890" s="168"/>
      <c r="G890" s="355" t="s">
        <v>1912</v>
      </c>
      <c r="H890" s="355"/>
      <c r="I890" s="15">
        <f t="shared" si="76"/>
        <v>3.71</v>
      </c>
      <c r="J890" s="15"/>
      <c r="K890" s="15"/>
      <c r="L890" s="68" t="s">
        <v>1794</v>
      </c>
    </row>
    <row r="891" spans="1:12" ht="12" x14ac:dyDescent="0.2">
      <c r="A891" s="20" t="s">
        <v>628</v>
      </c>
      <c r="B891" s="68" t="s">
        <v>332</v>
      </c>
      <c r="C891" s="15">
        <v>6.86</v>
      </c>
      <c r="D891" s="15"/>
      <c r="E891" s="15">
        <f t="shared" si="77"/>
        <v>6.86</v>
      </c>
      <c r="F891" s="168"/>
      <c r="G891" s="355" t="s">
        <v>1912</v>
      </c>
      <c r="H891" s="355"/>
      <c r="I891" s="15">
        <f t="shared" si="76"/>
        <v>6.86</v>
      </c>
      <c r="J891" s="15"/>
      <c r="K891" s="15"/>
      <c r="L891" s="68" t="s">
        <v>1815</v>
      </c>
    </row>
    <row r="892" spans="1:12" ht="12" x14ac:dyDescent="0.2">
      <c r="A892" s="20" t="s">
        <v>628</v>
      </c>
      <c r="B892" s="68" t="s">
        <v>135</v>
      </c>
      <c r="C892" s="15">
        <v>12.46</v>
      </c>
      <c r="D892" s="168"/>
      <c r="E892" s="168"/>
      <c r="F892" s="15">
        <f>(C892)</f>
        <v>12.46</v>
      </c>
      <c r="G892" s="355" t="s">
        <v>1912</v>
      </c>
      <c r="H892" s="355"/>
      <c r="I892" s="15">
        <f t="shared" si="76"/>
        <v>12.46</v>
      </c>
      <c r="J892" s="15"/>
      <c r="K892" s="15"/>
      <c r="L892" s="68" t="s">
        <v>1793</v>
      </c>
    </row>
    <row r="893" spans="1:12" ht="12" x14ac:dyDescent="0.2">
      <c r="A893" s="20" t="s">
        <v>628</v>
      </c>
      <c r="B893" s="68" t="s">
        <v>290</v>
      </c>
      <c r="C893" s="15">
        <v>24.51</v>
      </c>
      <c r="D893" s="168"/>
      <c r="E893" s="168"/>
      <c r="F893" s="15">
        <f>(C893)</f>
        <v>24.51</v>
      </c>
      <c r="G893" s="355" t="s">
        <v>1912</v>
      </c>
      <c r="H893" s="355"/>
      <c r="I893" s="15">
        <f t="shared" si="76"/>
        <v>24.51</v>
      </c>
      <c r="J893" s="15"/>
      <c r="K893" s="15"/>
      <c r="L893" s="68" t="s">
        <v>1793</v>
      </c>
    </row>
    <row r="894" spans="1:12" ht="12" x14ac:dyDescent="0.2">
      <c r="A894" s="20" t="s">
        <v>628</v>
      </c>
      <c r="B894" s="68" t="s">
        <v>1053</v>
      </c>
      <c r="C894" s="15">
        <v>5.23</v>
      </c>
      <c r="D894" s="15"/>
      <c r="E894" s="341"/>
      <c r="F894" s="15">
        <f>C894</f>
        <v>5.23</v>
      </c>
      <c r="G894" s="355" t="s">
        <v>1912</v>
      </c>
      <c r="H894" s="355"/>
      <c r="I894" s="15">
        <f t="shared" si="76"/>
        <v>5.23</v>
      </c>
      <c r="J894" s="15"/>
      <c r="K894" s="15"/>
      <c r="L894" s="68" t="s">
        <v>1794</v>
      </c>
    </row>
    <row r="895" spans="1:12" ht="12" x14ac:dyDescent="0.2">
      <c r="A895" s="20" t="s">
        <v>628</v>
      </c>
      <c r="B895" s="68" t="s">
        <v>1055</v>
      </c>
      <c r="C895" s="15">
        <v>5.23</v>
      </c>
      <c r="D895" s="15"/>
      <c r="E895" s="341"/>
      <c r="F895" s="15">
        <f>C895</f>
        <v>5.23</v>
      </c>
      <c r="G895" s="355" t="s">
        <v>1912</v>
      </c>
      <c r="H895" s="355"/>
      <c r="I895" s="15">
        <f t="shared" si="76"/>
        <v>5.23</v>
      </c>
      <c r="J895" s="15"/>
      <c r="K895" s="15"/>
      <c r="L895" s="68" t="s">
        <v>1794</v>
      </c>
    </row>
    <row r="896" spans="1:12" ht="12" x14ac:dyDescent="0.2">
      <c r="A896" s="20" t="s">
        <v>628</v>
      </c>
      <c r="B896" s="68" t="s">
        <v>1629</v>
      </c>
      <c r="C896" s="15">
        <v>1.89</v>
      </c>
      <c r="E896" s="168"/>
      <c r="F896" s="15">
        <f>(C896)</f>
        <v>1.89</v>
      </c>
      <c r="G896" s="355" t="s">
        <v>1912</v>
      </c>
      <c r="H896" s="355"/>
      <c r="I896" s="15">
        <f t="shared" si="76"/>
        <v>1.89</v>
      </c>
      <c r="J896" s="15"/>
      <c r="K896" s="15"/>
      <c r="L896" s="68" t="s">
        <v>1794</v>
      </c>
    </row>
    <row r="897" spans="1:12" ht="12" x14ac:dyDescent="0.2">
      <c r="A897" s="20" t="s">
        <v>628</v>
      </c>
      <c r="B897" s="68" t="s">
        <v>474</v>
      </c>
      <c r="C897" s="15">
        <v>12.13</v>
      </c>
      <c r="D897" s="168"/>
      <c r="E897" s="168"/>
      <c r="F897" s="15">
        <f>(C897)</f>
        <v>12.13</v>
      </c>
      <c r="G897" s="355" t="s">
        <v>1912</v>
      </c>
      <c r="H897" s="355"/>
      <c r="I897" s="15">
        <f t="shared" si="76"/>
        <v>12.13</v>
      </c>
      <c r="J897" s="15"/>
      <c r="K897" s="15"/>
      <c r="L897" s="68" t="s">
        <v>1793</v>
      </c>
    </row>
    <row r="898" spans="1:12" ht="12" x14ac:dyDescent="0.2">
      <c r="A898" s="20" t="s">
        <v>628</v>
      </c>
      <c r="B898" s="68" t="s">
        <v>167</v>
      </c>
      <c r="C898" s="15">
        <v>2.98</v>
      </c>
      <c r="D898" s="168"/>
      <c r="E898" s="168"/>
      <c r="F898" s="15">
        <f>(C898)</f>
        <v>2.98</v>
      </c>
      <c r="G898" s="355" t="s">
        <v>1912</v>
      </c>
      <c r="H898" s="355"/>
      <c r="I898" s="15">
        <f t="shared" si="76"/>
        <v>2.98</v>
      </c>
      <c r="J898" s="15"/>
      <c r="K898" s="15"/>
      <c r="L898" s="68" t="s">
        <v>1793</v>
      </c>
    </row>
    <row r="899" spans="1:12" s="169" customFormat="1" ht="12" x14ac:dyDescent="0.2">
      <c r="A899" s="435" t="s">
        <v>140</v>
      </c>
      <c r="B899" s="98"/>
      <c r="C899" s="73">
        <f>SUM(C871:C898)</f>
        <v>333.11</v>
      </c>
      <c r="D899" s="73">
        <f t="shared" ref="D899:K899" si="78">SUM(D871:D898)</f>
        <v>0</v>
      </c>
      <c r="E899" s="73">
        <f>SUM(E871:E898)</f>
        <v>196.3</v>
      </c>
      <c r="F899" s="73">
        <f>SUM(F871:F898)</f>
        <v>136.81</v>
      </c>
      <c r="G899" s="73"/>
      <c r="H899" s="73">
        <f t="shared" si="78"/>
        <v>0</v>
      </c>
      <c r="I899" s="73">
        <f t="shared" si="78"/>
        <v>333.11</v>
      </c>
      <c r="J899" s="73">
        <f t="shared" si="78"/>
        <v>0</v>
      </c>
      <c r="K899" s="73">
        <f t="shared" si="78"/>
        <v>0</v>
      </c>
      <c r="L899" s="164"/>
    </row>
    <row r="900" spans="1:12" ht="12" x14ac:dyDescent="0.2">
      <c r="A900" s="102" t="s">
        <v>1620</v>
      </c>
      <c r="B900" s="102" t="s">
        <v>1621</v>
      </c>
      <c r="C900" s="102" t="s">
        <v>1622</v>
      </c>
      <c r="D900" s="103" t="s">
        <v>655</v>
      </c>
      <c r="E900" s="103" t="s">
        <v>1615</v>
      </c>
      <c r="F900" s="103" t="s">
        <v>1374</v>
      </c>
      <c r="G900" s="103" t="s">
        <v>1002</v>
      </c>
      <c r="H900" s="67" t="s">
        <v>1915</v>
      </c>
      <c r="I900" s="67" t="s">
        <v>406</v>
      </c>
      <c r="J900" s="67"/>
      <c r="K900" s="67" t="s">
        <v>657</v>
      </c>
      <c r="L900" s="8" t="s">
        <v>1822</v>
      </c>
    </row>
    <row r="901" spans="1:12" s="171" customFormat="1" ht="12" x14ac:dyDescent="0.2">
      <c r="A901" s="68" t="s">
        <v>1356</v>
      </c>
      <c r="B901" s="68" t="s">
        <v>483</v>
      </c>
      <c r="C901" s="15">
        <v>135.80000000000001</v>
      </c>
      <c r="D901" s="15">
        <v>135.80000000000001</v>
      </c>
      <c r="E901" s="12"/>
      <c r="F901" s="12"/>
      <c r="G901" s="355" t="s">
        <v>1912</v>
      </c>
      <c r="H901" s="355"/>
      <c r="I901" s="15">
        <v>135.80000000000001</v>
      </c>
      <c r="J901" s="15"/>
      <c r="K901" s="15"/>
      <c r="L901" s="68" t="s">
        <v>1802</v>
      </c>
    </row>
    <row r="902" spans="1:12" s="3" customFormat="1" ht="12" x14ac:dyDescent="0.2">
      <c r="A902" s="100" t="s">
        <v>140</v>
      </c>
      <c r="B902" s="98"/>
      <c r="C902" s="73">
        <f>SUM(C901:C901)</f>
        <v>135.80000000000001</v>
      </c>
      <c r="D902" s="73">
        <f>SUM(D901:D901)</f>
        <v>135.80000000000001</v>
      </c>
      <c r="E902" s="73">
        <f>SUM(E901:E901)</f>
        <v>0</v>
      </c>
      <c r="F902" s="73">
        <f t="shared" ref="F902:K902" si="79">SUM(F901:F901)</f>
        <v>0</v>
      </c>
      <c r="G902" s="73"/>
      <c r="H902" s="73">
        <f>SUM(H901:H901)</f>
        <v>0</v>
      </c>
      <c r="I902" s="73">
        <f>SUM(I901:I901)</f>
        <v>135.80000000000001</v>
      </c>
      <c r="J902" s="73">
        <f>SUM(J901:J901)</f>
        <v>0</v>
      </c>
      <c r="K902" s="73">
        <f t="shared" si="79"/>
        <v>0</v>
      </c>
      <c r="L902" s="164"/>
    </row>
    <row r="903" spans="1:12" ht="12" x14ac:dyDescent="0.2">
      <c r="A903" s="102" t="s">
        <v>1620</v>
      </c>
      <c r="B903" s="102" t="s">
        <v>1621</v>
      </c>
      <c r="C903" s="102" t="s">
        <v>1622</v>
      </c>
      <c r="D903" s="103" t="s">
        <v>655</v>
      </c>
      <c r="E903" s="103" t="s">
        <v>1615</v>
      </c>
      <c r="F903" s="103" t="s">
        <v>1374</v>
      </c>
      <c r="G903" s="103" t="s">
        <v>1002</v>
      </c>
      <c r="H903" s="67" t="s">
        <v>1915</v>
      </c>
      <c r="I903" s="361" t="s">
        <v>406</v>
      </c>
      <c r="J903" s="67"/>
      <c r="K903" s="67" t="s">
        <v>657</v>
      </c>
      <c r="L903" s="8" t="s">
        <v>1822</v>
      </c>
    </row>
    <row r="904" spans="1:12" ht="12" x14ac:dyDescent="0.2">
      <c r="A904" s="20" t="s">
        <v>633</v>
      </c>
      <c r="B904" s="68" t="s">
        <v>636</v>
      </c>
      <c r="C904" s="15">
        <v>16.681320374326724</v>
      </c>
      <c r="D904" s="168"/>
      <c r="E904" s="168"/>
      <c r="F904" s="15">
        <v>16.681320374326724</v>
      </c>
      <c r="G904" s="355" t="s">
        <v>1911</v>
      </c>
      <c r="H904" s="15">
        <f t="shared" ref="H904:H925" si="80">C904</f>
        <v>16.681320374326724</v>
      </c>
      <c r="I904" s="341"/>
      <c r="J904" s="15"/>
      <c r="K904" s="168"/>
      <c r="L904" s="68" t="s">
        <v>1810</v>
      </c>
    </row>
    <row r="905" spans="1:12" ht="12" x14ac:dyDescent="0.2">
      <c r="A905" s="20" t="s">
        <v>633</v>
      </c>
      <c r="B905" s="68" t="s">
        <v>637</v>
      </c>
      <c r="C905" s="15">
        <v>21.942764120001204</v>
      </c>
      <c r="D905" s="168"/>
      <c r="E905" s="168"/>
      <c r="F905" s="15">
        <v>21.942764120001204</v>
      </c>
      <c r="G905" s="355" t="s">
        <v>1911</v>
      </c>
      <c r="H905" s="15">
        <f t="shared" si="80"/>
        <v>21.942764120001204</v>
      </c>
      <c r="I905" s="341"/>
      <c r="J905" s="15"/>
      <c r="K905" s="168"/>
      <c r="L905" s="68" t="s">
        <v>1810</v>
      </c>
    </row>
    <row r="906" spans="1:12" ht="12" x14ac:dyDescent="0.2">
      <c r="A906" s="20" t="s">
        <v>633</v>
      </c>
      <c r="B906" s="68" t="s">
        <v>638</v>
      </c>
      <c r="C906" s="15">
        <v>16.038701290885566</v>
      </c>
      <c r="D906" s="168"/>
      <c r="E906" s="168"/>
      <c r="F906" s="15">
        <v>16.038701290885566</v>
      </c>
      <c r="G906" s="355" t="s">
        <v>1911</v>
      </c>
      <c r="H906" s="15">
        <f t="shared" si="80"/>
        <v>16.038701290885566</v>
      </c>
      <c r="I906" s="341"/>
      <c r="J906" s="15"/>
      <c r="K906" s="168"/>
      <c r="L906" s="68" t="s">
        <v>1810</v>
      </c>
    </row>
    <row r="907" spans="1:12" ht="12" x14ac:dyDescent="0.2">
      <c r="A907" s="20" t="s">
        <v>633</v>
      </c>
      <c r="B907" s="68" t="s">
        <v>639</v>
      </c>
      <c r="C907" s="15">
        <v>17.230224174766043</v>
      </c>
      <c r="D907" s="168"/>
      <c r="E907" s="168"/>
      <c r="F907" s="15">
        <v>17.230224174766043</v>
      </c>
      <c r="G907" s="355" t="s">
        <v>1911</v>
      </c>
      <c r="H907" s="15">
        <f t="shared" si="80"/>
        <v>17.230224174766043</v>
      </c>
      <c r="I907" s="341"/>
      <c r="J907" s="15"/>
      <c r="K907" s="168"/>
      <c r="L907" s="68" t="s">
        <v>1810</v>
      </c>
    </row>
    <row r="908" spans="1:12" ht="12" x14ac:dyDescent="0.2">
      <c r="A908" s="20" t="s">
        <v>633</v>
      </c>
      <c r="B908" s="68" t="s">
        <v>640</v>
      </c>
      <c r="C908" s="15">
        <v>16.734871964613486</v>
      </c>
      <c r="D908" s="168"/>
      <c r="E908" s="168"/>
      <c r="F908" s="15">
        <v>16.734871964613486</v>
      </c>
      <c r="G908" s="355" t="s">
        <v>1911</v>
      </c>
      <c r="H908" s="15">
        <f t="shared" si="80"/>
        <v>16.734871964613486</v>
      </c>
      <c r="I908" s="341"/>
      <c r="J908" s="15"/>
      <c r="K908" s="168"/>
      <c r="L908" s="68" t="s">
        <v>1810</v>
      </c>
    </row>
    <row r="909" spans="1:12" ht="12" x14ac:dyDescent="0.2">
      <c r="A909" s="20" t="s">
        <v>633</v>
      </c>
      <c r="B909" s="68" t="s">
        <v>641</v>
      </c>
      <c r="C909" s="15">
        <v>21.942764120001204</v>
      </c>
      <c r="D909" s="168"/>
      <c r="E909" s="168"/>
      <c r="F909" s="15">
        <v>21.942764120001204</v>
      </c>
      <c r="G909" s="355" t="s">
        <v>1911</v>
      </c>
      <c r="H909" s="15">
        <f t="shared" si="80"/>
        <v>21.942764120001204</v>
      </c>
      <c r="I909" s="341"/>
      <c r="J909" s="15"/>
      <c r="K909" s="168"/>
      <c r="L909" s="68" t="s">
        <v>1810</v>
      </c>
    </row>
    <row r="910" spans="1:12" ht="12" x14ac:dyDescent="0.2">
      <c r="A910" s="20" t="s">
        <v>633</v>
      </c>
      <c r="B910" s="68" t="s">
        <v>642</v>
      </c>
      <c r="C910" s="15">
        <v>15.998537598170493</v>
      </c>
      <c r="D910" s="168"/>
      <c r="E910" s="168"/>
      <c r="F910" s="15">
        <v>15.998537598170493</v>
      </c>
      <c r="G910" s="355" t="s">
        <v>1911</v>
      </c>
      <c r="H910" s="15">
        <f t="shared" si="80"/>
        <v>15.998537598170493</v>
      </c>
      <c r="I910" s="341"/>
      <c r="J910" s="15"/>
      <c r="K910" s="168"/>
      <c r="L910" s="68" t="s">
        <v>1810</v>
      </c>
    </row>
    <row r="911" spans="1:12" ht="12" x14ac:dyDescent="0.2">
      <c r="A911" s="20" t="s">
        <v>633</v>
      </c>
      <c r="B911" s="68" t="s">
        <v>643</v>
      </c>
      <c r="C911" s="15">
        <v>13.963577167273494</v>
      </c>
      <c r="D911" s="168"/>
      <c r="E911" s="168"/>
      <c r="F911" s="15">
        <v>13.963577167273494</v>
      </c>
      <c r="G911" s="355" t="s">
        <v>1911</v>
      </c>
      <c r="H911" s="15">
        <f t="shared" si="80"/>
        <v>13.963577167273494</v>
      </c>
      <c r="I911" s="341"/>
      <c r="J911" s="15"/>
      <c r="K911" s="168"/>
      <c r="L911" s="68" t="s">
        <v>1810</v>
      </c>
    </row>
    <row r="912" spans="1:12" ht="12" x14ac:dyDescent="0.2">
      <c r="A912" s="20" t="s">
        <v>633</v>
      </c>
      <c r="B912" s="68" t="s">
        <v>644</v>
      </c>
      <c r="C912" s="15">
        <v>17.230224174766043</v>
      </c>
      <c r="D912" s="168"/>
      <c r="E912" s="168"/>
      <c r="F912" s="15">
        <v>17.230224174766043</v>
      </c>
      <c r="G912" s="355" t="s">
        <v>1911</v>
      </c>
      <c r="H912" s="15">
        <f t="shared" si="80"/>
        <v>17.230224174766043</v>
      </c>
      <c r="I912" s="341"/>
      <c r="J912" s="15"/>
      <c r="K912" s="168"/>
      <c r="L912" s="68" t="s">
        <v>1810</v>
      </c>
    </row>
    <row r="913" spans="1:12" ht="12" x14ac:dyDescent="0.2">
      <c r="A913" s="20" t="s">
        <v>633</v>
      </c>
      <c r="B913" s="68" t="s">
        <v>645</v>
      </c>
      <c r="C913" s="15">
        <v>15.918210212740348</v>
      </c>
      <c r="D913" s="168"/>
      <c r="E913" s="168"/>
      <c r="F913" s="15">
        <v>15.918210212740348</v>
      </c>
      <c r="G913" s="355" t="s">
        <v>1911</v>
      </c>
      <c r="H913" s="15">
        <f t="shared" si="80"/>
        <v>15.918210212740348</v>
      </c>
      <c r="I913" s="341"/>
      <c r="J913" s="15"/>
      <c r="K913" s="168"/>
      <c r="L913" s="68" t="s">
        <v>1810</v>
      </c>
    </row>
    <row r="914" spans="1:12" ht="12" x14ac:dyDescent="0.2">
      <c r="A914" s="20" t="s">
        <v>633</v>
      </c>
      <c r="B914" s="68" t="s">
        <v>646</v>
      </c>
      <c r="C914" s="15">
        <v>24.124991424186803</v>
      </c>
      <c r="D914" s="168"/>
      <c r="E914" s="168"/>
      <c r="F914" s="15">
        <v>24.124991424186803</v>
      </c>
      <c r="G914" s="355" t="s">
        <v>1911</v>
      </c>
      <c r="H914" s="15">
        <f t="shared" si="80"/>
        <v>24.124991424186803</v>
      </c>
      <c r="I914" s="341"/>
      <c r="J914" s="15"/>
      <c r="K914" s="168"/>
      <c r="L914" s="68" t="s">
        <v>1810</v>
      </c>
    </row>
    <row r="915" spans="1:12" ht="12" x14ac:dyDescent="0.2">
      <c r="A915" s="20" t="s">
        <v>633</v>
      </c>
      <c r="B915" s="68" t="s">
        <v>647</v>
      </c>
      <c r="C915" s="15">
        <v>16.493889808323054</v>
      </c>
      <c r="D915" s="168"/>
      <c r="E915" s="168"/>
      <c r="F915" s="15">
        <v>16.493889808323054</v>
      </c>
      <c r="G915" s="355" t="s">
        <v>1911</v>
      </c>
      <c r="H915" s="15">
        <f t="shared" si="80"/>
        <v>16.493889808323054</v>
      </c>
      <c r="I915" s="341"/>
      <c r="J915" s="15"/>
      <c r="K915" s="168"/>
      <c r="L915" s="68" t="s">
        <v>1810</v>
      </c>
    </row>
    <row r="916" spans="1:12" ht="12" x14ac:dyDescent="0.2">
      <c r="A916" s="20" t="s">
        <v>633</v>
      </c>
      <c r="B916" s="68" t="s">
        <v>648</v>
      </c>
      <c r="C916" s="15">
        <v>15.262203231727501</v>
      </c>
      <c r="D916" s="168"/>
      <c r="E916" s="168"/>
      <c r="F916" s="15">
        <v>15.262203231727501</v>
      </c>
      <c r="G916" s="355" t="s">
        <v>1911</v>
      </c>
      <c r="H916" s="15">
        <f t="shared" si="80"/>
        <v>15.262203231727501</v>
      </c>
      <c r="I916" s="341"/>
      <c r="J916" s="15"/>
      <c r="K916" s="168"/>
      <c r="L916" s="68" t="s">
        <v>1810</v>
      </c>
    </row>
    <row r="917" spans="1:12" ht="12" x14ac:dyDescent="0.2">
      <c r="A917" s="20" t="s">
        <v>633</v>
      </c>
      <c r="B917" s="68" t="s">
        <v>649</v>
      </c>
      <c r="C917" s="15">
        <v>19.640045737670388</v>
      </c>
      <c r="D917" s="168"/>
      <c r="E917" s="168"/>
      <c r="F917" s="15">
        <v>19.640045737670388</v>
      </c>
      <c r="G917" s="355" t="s">
        <v>1911</v>
      </c>
      <c r="H917" s="15">
        <f t="shared" si="80"/>
        <v>19.640045737670388</v>
      </c>
      <c r="I917" s="341"/>
      <c r="J917" s="15"/>
      <c r="K917" s="168"/>
      <c r="L917" s="68" t="s">
        <v>1810</v>
      </c>
    </row>
    <row r="918" spans="1:12" ht="12" x14ac:dyDescent="0.2">
      <c r="A918" s="20" t="s">
        <v>633</v>
      </c>
      <c r="B918" s="68" t="s">
        <v>1186</v>
      </c>
      <c r="C918" s="15">
        <v>13.950189269701802</v>
      </c>
      <c r="D918" s="15"/>
      <c r="E918" s="15"/>
      <c r="F918" s="15">
        <v>13.950189269701802</v>
      </c>
      <c r="G918" s="355" t="s">
        <v>1911</v>
      </c>
      <c r="H918" s="15">
        <f t="shared" si="80"/>
        <v>13.950189269701802</v>
      </c>
      <c r="I918" s="341"/>
      <c r="J918" s="15"/>
      <c r="K918" s="168"/>
      <c r="L918" s="68" t="s">
        <v>1794</v>
      </c>
    </row>
    <row r="919" spans="1:12" ht="12" x14ac:dyDescent="0.2">
      <c r="A919" s="20" t="s">
        <v>633</v>
      </c>
      <c r="B919" s="68" t="s">
        <v>1186</v>
      </c>
      <c r="C919" s="15">
        <v>14.43215358228267</v>
      </c>
      <c r="D919" s="15"/>
      <c r="E919" s="15"/>
      <c r="F919" s="15">
        <v>14.43215358228267</v>
      </c>
      <c r="G919" s="355" t="s">
        <v>1911</v>
      </c>
      <c r="H919" s="15">
        <f t="shared" si="80"/>
        <v>14.43215358228267</v>
      </c>
      <c r="I919" s="341"/>
      <c r="J919" s="15"/>
      <c r="K919" s="168"/>
      <c r="L919" s="68" t="s">
        <v>1794</v>
      </c>
    </row>
    <row r="920" spans="1:12" ht="12" x14ac:dyDescent="0.2">
      <c r="A920" s="20" t="s">
        <v>633</v>
      </c>
      <c r="B920" s="68" t="s">
        <v>1629</v>
      </c>
      <c r="C920" s="15">
        <v>4.3376788132278161</v>
      </c>
      <c r="D920" s="15"/>
      <c r="E920" s="168"/>
      <c r="F920" s="15">
        <v>4.3376788132278161</v>
      </c>
      <c r="G920" s="355" t="s">
        <v>1911</v>
      </c>
      <c r="H920" s="15">
        <f t="shared" si="80"/>
        <v>4.3376788132278161</v>
      </c>
      <c r="I920" s="341"/>
      <c r="J920" s="15"/>
      <c r="K920" s="168"/>
      <c r="L920" s="68" t="s">
        <v>1794</v>
      </c>
    </row>
    <row r="921" spans="1:12" ht="12" x14ac:dyDescent="0.2">
      <c r="A921" s="20" t="s">
        <v>633</v>
      </c>
      <c r="B921" s="68" t="s">
        <v>1069</v>
      </c>
      <c r="C921" s="15">
        <v>55.492835434658325</v>
      </c>
      <c r="D921" s="168"/>
      <c r="E921" s="168"/>
      <c r="F921" s="15">
        <v>55.492835434658325</v>
      </c>
      <c r="G921" s="355" t="s">
        <v>1911</v>
      </c>
      <c r="H921" s="15">
        <f t="shared" si="80"/>
        <v>55.492835434658325</v>
      </c>
      <c r="I921" s="341"/>
      <c r="J921" s="15"/>
      <c r="K921" s="168"/>
      <c r="L921" s="68" t="s">
        <v>1810</v>
      </c>
    </row>
    <row r="922" spans="1:12" ht="12" x14ac:dyDescent="0.2">
      <c r="A922" s="20" t="s">
        <v>633</v>
      </c>
      <c r="B922" s="68" t="s">
        <v>1119</v>
      </c>
      <c r="C922" s="15">
        <v>26.789183040953272</v>
      </c>
      <c r="D922" s="168"/>
      <c r="E922" s="168"/>
      <c r="F922" s="15">
        <v>26.789183040953272</v>
      </c>
      <c r="G922" s="355" t="s">
        <v>1911</v>
      </c>
      <c r="H922" s="15">
        <f t="shared" si="80"/>
        <v>26.789183040953272</v>
      </c>
      <c r="I922" s="341"/>
      <c r="J922" s="15"/>
      <c r="K922" s="168"/>
      <c r="L922" s="68" t="s">
        <v>1810</v>
      </c>
    </row>
    <row r="923" spans="1:12" ht="12" x14ac:dyDescent="0.2">
      <c r="A923" s="20" t="s">
        <v>633</v>
      </c>
      <c r="B923" s="68" t="s">
        <v>1263</v>
      </c>
      <c r="C923" s="15">
        <v>23.241390184455209</v>
      </c>
      <c r="D923" s="168"/>
      <c r="E923" s="168"/>
      <c r="F923" s="15">
        <v>23.241390184455209</v>
      </c>
      <c r="G923" s="355" t="s">
        <v>1911</v>
      </c>
      <c r="H923" s="15">
        <f t="shared" si="80"/>
        <v>23.241390184455209</v>
      </c>
      <c r="I923" s="341"/>
      <c r="J923" s="15"/>
      <c r="K923" s="168"/>
      <c r="L923" s="68" t="s">
        <v>1810</v>
      </c>
    </row>
    <row r="924" spans="1:12" ht="12" x14ac:dyDescent="0.2">
      <c r="A924" s="20" t="s">
        <v>633</v>
      </c>
      <c r="B924" s="68" t="s">
        <v>1054</v>
      </c>
      <c r="C924" s="15">
        <v>14.940893690006922</v>
      </c>
      <c r="D924" s="15"/>
      <c r="E924" s="15"/>
      <c r="F924" s="15">
        <v>14.940893690006922</v>
      </c>
      <c r="G924" s="355" t="s">
        <v>1911</v>
      </c>
      <c r="H924" s="15">
        <f t="shared" si="80"/>
        <v>14.940893690006922</v>
      </c>
      <c r="I924" s="341"/>
      <c r="J924" s="15"/>
      <c r="K924" s="168"/>
      <c r="L924" s="68" t="s">
        <v>1794</v>
      </c>
    </row>
    <row r="925" spans="1:12" ht="12" x14ac:dyDescent="0.2">
      <c r="A925" s="20" t="s">
        <v>633</v>
      </c>
      <c r="B925" s="68" t="s">
        <v>1624</v>
      </c>
      <c r="C925" s="15">
        <v>42.533350585261637</v>
      </c>
      <c r="D925" s="168"/>
      <c r="E925" s="168"/>
      <c r="F925" s="15">
        <v>42.533350585261637</v>
      </c>
      <c r="G925" s="355" t="s">
        <v>1911</v>
      </c>
      <c r="H925" s="15">
        <f t="shared" si="80"/>
        <v>42.533350585261637</v>
      </c>
      <c r="I925" s="341"/>
      <c r="J925" s="15"/>
      <c r="K925" s="168"/>
      <c r="L925" s="68" t="s">
        <v>1791</v>
      </c>
    </row>
    <row r="926" spans="1:12" s="169" customFormat="1" ht="12" x14ac:dyDescent="0.2">
      <c r="A926" s="100" t="s">
        <v>140</v>
      </c>
      <c r="B926" s="98"/>
      <c r="C926" s="73">
        <f>SUM(C904:C925)</f>
        <v>444.92</v>
      </c>
      <c r="D926" s="73">
        <f>SUM(D904:D925)</f>
        <v>0</v>
      </c>
      <c r="E926" s="73">
        <f>SUM(E904:E925)</f>
        <v>0</v>
      </c>
      <c r="F926" s="73">
        <f>SUM(F904:F925)</f>
        <v>444.92</v>
      </c>
      <c r="G926" s="73"/>
      <c r="H926" s="73">
        <f>SUM(H904:H925)</f>
        <v>444.92</v>
      </c>
      <c r="I926" s="73">
        <f t="shared" ref="I926:J926" si="81">SUM(I904:I925)</f>
        <v>0</v>
      </c>
      <c r="J926" s="73">
        <f t="shared" si="81"/>
        <v>0</v>
      </c>
      <c r="K926" s="73">
        <f t="shared" ref="K926" si="82">SUM(K904:K925)</f>
        <v>0</v>
      </c>
      <c r="L926" s="164"/>
    </row>
    <row r="927" spans="1:12" ht="12" x14ac:dyDescent="0.2">
      <c r="A927" s="102" t="s">
        <v>1620</v>
      </c>
      <c r="B927" s="102" t="s">
        <v>1621</v>
      </c>
      <c r="C927" s="102" t="s">
        <v>1622</v>
      </c>
      <c r="D927" s="103" t="s">
        <v>655</v>
      </c>
      <c r="E927" s="103" t="s">
        <v>1615</v>
      </c>
      <c r="F927" s="103" t="s">
        <v>1374</v>
      </c>
      <c r="G927" s="103" t="s">
        <v>1002</v>
      </c>
      <c r="H927" s="67" t="s">
        <v>1915</v>
      </c>
      <c r="I927" s="67" t="s">
        <v>406</v>
      </c>
      <c r="J927" s="67"/>
      <c r="K927" s="67" t="s">
        <v>657</v>
      </c>
      <c r="L927" s="8" t="s">
        <v>1822</v>
      </c>
    </row>
    <row r="928" spans="1:12" ht="12" x14ac:dyDescent="0.2">
      <c r="A928" s="20" t="s">
        <v>634</v>
      </c>
      <c r="B928" s="68" t="s">
        <v>636</v>
      </c>
      <c r="C928" s="15">
        <v>16.86609376366658</v>
      </c>
      <c r="D928" s="168"/>
      <c r="E928" s="168"/>
      <c r="F928" s="15">
        <f>(C928)</f>
        <v>16.86609376366658</v>
      </c>
      <c r="G928" s="355" t="s">
        <v>1911</v>
      </c>
      <c r="H928" s="15">
        <f t="shared" ref="H928:H949" si="83">C928</f>
        <v>16.86609376366658</v>
      </c>
      <c r="I928" s="341"/>
      <c r="J928" s="15"/>
      <c r="K928" s="168"/>
      <c r="L928" s="68" t="s">
        <v>1810</v>
      </c>
    </row>
    <row r="929" spans="1:12" ht="12" x14ac:dyDescent="0.2">
      <c r="A929" s="20" t="s">
        <v>634</v>
      </c>
      <c r="B929" s="68" t="s">
        <v>637</v>
      </c>
      <c r="C929" s="15">
        <v>21.222649348377505</v>
      </c>
      <c r="D929" s="168"/>
      <c r="E929" s="168"/>
      <c r="F929" s="15">
        <f t="shared" ref="F929:F944" si="84">(C929)</f>
        <v>21.222649348377505</v>
      </c>
      <c r="G929" s="355" t="s">
        <v>1911</v>
      </c>
      <c r="H929" s="15">
        <f t="shared" si="83"/>
        <v>21.222649348377505</v>
      </c>
      <c r="I929" s="341"/>
      <c r="J929" s="15"/>
      <c r="K929" s="168"/>
      <c r="L929" s="68" t="s">
        <v>1810</v>
      </c>
    </row>
    <row r="930" spans="1:12" ht="12" x14ac:dyDescent="0.2">
      <c r="A930" s="20" t="s">
        <v>634</v>
      </c>
      <c r="B930" s="68" t="s">
        <v>638</v>
      </c>
      <c r="C930" s="15">
        <v>15.521785183241494</v>
      </c>
      <c r="D930" s="168"/>
      <c r="E930" s="168"/>
      <c r="F930" s="15">
        <f t="shared" si="84"/>
        <v>15.521785183241494</v>
      </c>
      <c r="G930" s="355" t="s">
        <v>1911</v>
      </c>
      <c r="H930" s="15">
        <f t="shared" si="83"/>
        <v>15.521785183241494</v>
      </c>
      <c r="I930" s="341"/>
      <c r="J930" s="15"/>
      <c r="K930" s="168"/>
      <c r="L930" s="68" t="s">
        <v>1810</v>
      </c>
    </row>
    <row r="931" spans="1:12" ht="12" x14ac:dyDescent="0.2">
      <c r="A931" s="20" t="s">
        <v>634</v>
      </c>
      <c r="B931" s="68" t="s">
        <v>639</v>
      </c>
      <c r="C931" s="15">
        <v>17.003014082043208</v>
      </c>
      <c r="D931" s="168"/>
      <c r="E931" s="168"/>
      <c r="F931" s="15">
        <f t="shared" si="84"/>
        <v>17.003014082043208</v>
      </c>
      <c r="G931" s="355" t="s">
        <v>1911</v>
      </c>
      <c r="H931" s="15">
        <f t="shared" si="83"/>
        <v>17.003014082043208</v>
      </c>
      <c r="I931" s="341"/>
      <c r="J931" s="15"/>
      <c r="K931" s="168"/>
      <c r="L931" s="68" t="s">
        <v>1810</v>
      </c>
    </row>
    <row r="932" spans="1:12" ht="12" x14ac:dyDescent="0.2">
      <c r="A932" s="20" t="s">
        <v>634</v>
      </c>
      <c r="B932" s="68" t="s">
        <v>640</v>
      </c>
      <c r="C932" s="15">
        <v>16.86609376366658</v>
      </c>
      <c r="D932" s="168"/>
      <c r="E932" s="168"/>
      <c r="F932" s="15">
        <f t="shared" si="84"/>
        <v>16.86609376366658</v>
      </c>
      <c r="G932" s="355" t="s">
        <v>1911</v>
      </c>
      <c r="H932" s="15">
        <f t="shared" si="83"/>
        <v>16.86609376366658</v>
      </c>
      <c r="I932" s="341"/>
      <c r="J932" s="15"/>
      <c r="K932" s="168"/>
      <c r="L932" s="68" t="s">
        <v>1810</v>
      </c>
    </row>
    <row r="933" spans="1:12" ht="12" x14ac:dyDescent="0.2">
      <c r="A933" s="20" t="s">
        <v>634</v>
      </c>
      <c r="B933" s="68" t="s">
        <v>641</v>
      </c>
      <c r="C933" s="15">
        <v>12.447301670602641</v>
      </c>
      <c r="D933" s="168"/>
      <c r="E933" s="168"/>
      <c r="F933" s="15">
        <f t="shared" si="84"/>
        <v>12.447301670602641</v>
      </c>
      <c r="G933" s="355" t="s">
        <v>1911</v>
      </c>
      <c r="H933" s="15">
        <f t="shared" si="83"/>
        <v>12.447301670602641</v>
      </c>
      <c r="I933" s="341"/>
      <c r="J933" s="15"/>
      <c r="K933" s="168"/>
      <c r="L933" s="68" t="s">
        <v>1810</v>
      </c>
    </row>
    <row r="934" spans="1:12" ht="12" x14ac:dyDescent="0.2">
      <c r="A934" s="20" t="s">
        <v>634</v>
      </c>
      <c r="B934" s="68" t="s">
        <v>642</v>
      </c>
      <c r="C934" s="15">
        <v>12.447301670602641</v>
      </c>
      <c r="D934" s="168"/>
      <c r="E934" s="168"/>
      <c r="F934" s="15">
        <f t="shared" si="84"/>
        <v>12.447301670602641</v>
      </c>
      <c r="G934" s="355" t="s">
        <v>1911</v>
      </c>
      <c r="H934" s="15">
        <f t="shared" si="83"/>
        <v>12.447301670602641</v>
      </c>
      <c r="I934" s="341"/>
      <c r="J934" s="15"/>
      <c r="K934" s="168"/>
      <c r="L934" s="68" t="s">
        <v>1810</v>
      </c>
    </row>
    <row r="935" spans="1:12" ht="12" x14ac:dyDescent="0.2">
      <c r="A935" s="20" t="s">
        <v>634</v>
      </c>
      <c r="B935" s="68" t="s">
        <v>643</v>
      </c>
      <c r="C935" s="15">
        <v>17.003014082043208</v>
      </c>
      <c r="D935" s="168"/>
      <c r="E935" s="168"/>
      <c r="F935" s="15">
        <f t="shared" si="84"/>
        <v>17.003014082043208</v>
      </c>
      <c r="G935" s="355" t="s">
        <v>1911</v>
      </c>
      <c r="H935" s="15">
        <f t="shared" si="83"/>
        <v>17.003014082043208</v>
      </c>
      <c r="I935" s="341"/>
      <c r="J935" s="15"/>
      <c r="K935" s="168"/>
      <c r="L935" s="68" t="s">
        <v>1810</v>
      </c>
    </row>
    <row r="936" spans="1:12" ht="12" x14ac:dyDescent="0.2">
      <c r="A936" s="20" t="s">
        <v>634</v>
      </c>
      <c r="B936" s="68" t="s">
        <v>644</v>
      </c>
      <c r="C936" s="15">
        <v>11.97430420711974</v>
      </c>
      <c r="D936" s="168"/>
      <c r="E936" s="168"/>
      <c r="F936" s="15">
        <f t="shared" si="84"/>
        <v>11.97430420711974</v>
      </c>
      <c r="G936" s="355" t="s">
        <v>1911</v>
      </c>
      <c r="H936" s="15">
        <f t="shared" si="83"/>
        <v>11.97430420711974</v>
      </c>
      <c r="I936" s="341"/>
      <c r="J936" s="15"/>
      <c r="K936" s="168"/>
      <c r="L936" s="68" t="s">
        <v>1810</v>
      </c>
    </row>
    <row r="937" spans="1:12" ht="12" x14ac:dyDescent="0.2">
      <c r="A937" s="20" t="s">
        <v>634</v>
      </c>
      <c r="B937" s="68" t="s">
        <v>645</v>
      </c>
      <c r="C937" s="15">
        <v>12.260592145543601</v>
      </c>
      <c r="D937" s="168"/>
      <c r="E937" s="168"/>
      <c r="F937" s="15">
        <f t="shared" si="84"/>
        <v>12.260592145543601</v>
      </c>
      <c r="G937" s="355" t="s">
        <v>1911</v>
      </c>
      <c r="H937" s="15">
        <f t="shared" si="83"/>
        <v>12.260592145543601</v>
      </c>
      <c r="I937" s="341"/>
      <c r="J937" s="15"/>
      <c r="K937" s="168"/>
      <c r="L937" s="68" t="s">
        <v>1810</v>
      </c>
    </row>
    <row r="938" spans="1:12" ht="12" x14ac:dyDescent="0.2">
      <c r="A938" s="20" t="s">
        <v>634</v>
      </c>
      <c r="B938" s="68" t="s">
        <v>646</v>
      </c>
      <c r="C938" s="15">
        <v>25.404942709699991</v>
      </c>
      <c r="D938" s="168"/>
      <c r="E938" s="168"/>
      <c r="F938" s="15">
        <f t="shared" si="84"/>
        <v>25.404942709699991</v>
      </c>
      <c r="G938" s="355" t="s">
        <v>1911</v>
      </c>
      <c r="H938" s="15">
        <f t="shared" si="83"/>
        <v>25.404942709699991</v>
      </c>
      <c r="I938" s="341"/>
      <c r="J938" s="15"/>
      <c r="K938" s="168"/>
      <c r="L938" s="68" t="s">
        <v>1810</v>
      </c>
    </row>
    <row r="939" spans="1:12" ht="12" x14ac:dyDescent="0.2">
      <c r="A939" s="20" t="s">
        <v>634</v>
      </c>
      <c r="B939" s="68" t="s">
        <v>647</v>
      </c>
      <c r="C939" s="15">
        <v>25.047705151753696</v>
      </c>
      <c r="D939" s="168"/>
      <c r="E939" s="168"/>
      <c r="F939" s="15">
        <f t="shared" si="84"/>
        <v>25.047705151753696</v>
      </c>
      <c r="G939" s="355" t="s">
        <v>1911</v>
      </c>
      <c r="H939" s="15">
        <f t="shared" si="83"/>
        <v>25.047705151753696</v>
      </c>
      <c r="I939" s="341"/>
      <c r="J939" s="15"/>
      <c r="K939" s="168"/>
      <c r="L939" s="68" t="s">
        <v>1810</v>
      </c>
    </row>
    <row r="940" spans="1:12" ht="12" x14ac:dyDescent="0.2">
      <c r="A940" s="20" t="s">
        <v>634</v>
      </c>
      <c r="B940" s="68" t="s">
        <v>648</v>
      </c>
      <c r="C940" s="15">
        <v>18.770530919268783</v>
      </c>
      <c r="D940" s="168"/>
      <c r="E940" s="168"/>
      <c r="F940" s="15">
        <f t="shared" si="84"/>
        <v>18.770530919268783</v>
      </c>
      <c r="G940" s="355" t="s">
        <v>1911</v>
      </c>
      <c r="H940" s="15">
        <f t="shared" si="83"/>
        <v>18.770530919268783</v>
      </c>
      <c r="I940" s="341"/>
      <c r="J940" s="15"/>
      <c r="K940" s="168"/>
      <c r="L940" s="68" t="s">
        <v>1810</v>
      </c>
    </row>
    <row r="941" spans="1:12" ht="12" x14ac:dyDescent="0.2">
      <c r="A941" s="20" t="s">
        <v>634</v>
      </c>
      <c r="B941" s="68" t="s">
        <v>649</v>
      </c>
      <c r="C941" s="15">
        <v>21.894803638590048</v>
      </c>
      <c r="D941" s="168"/>
      <c r="E941" s="168"/>
      <c r="F941" s="15">
        <f t="shared" si="84"/>
        <v>21.894803638590048</v>
      </c>
      <c r="G941" s="355" t="s">
        <v>1911</v>
      </c>
      <c r="H941" s="15">
        <f t="shared" si="83"/>
        <v>21.894803638590048</v>
      </c>
      <c r="I941" s="341"/>
      <c r="J941" s="15"/>
      <c r="K941" s="168"/>
      <c r="L941" s="68" t="s">
        <v>1810</v>
      </c>
    </row>
    <row r="942" spans="1:12" ht="12" x14ac:dyDescent="0.2">
      <c r="A942" s="20" t="s">
        <v>634</v>
      </c>
      <c r="B942" s="68" t="s">
        <v>650</v>
      </c>
      <c r="C942" s="15">
        <v>19.181291874398671</v>
      </c>
      <c r="D942" s="168"/>
      <c r="E942" s="168"/>
      <c r="F942" s="15">
        <f t="shared" si="84"/>
        <v>19.181291874398671</v>
      </c>
      <c r="G942" s="355" t="s">
        <v>1911</v>
      </c>
      <c r="H942" s="15">
        <f t="shared" si="83"/>
        <v>19.181291874398671</v>
      </c>
      <c r="I942" s="341"/>
      <c r="J942" s="15"/>
      <c r="K942" s="168"/>
      <c r="L942" s="68" t="s">
        <v>1810</v>
      </c>
    </row>
    <row r="943" spans="1:12" ht="12" x14ac:dyDescent="0.2">
      <c r="A943" s="20" t="s">
        <v>634</v>
      </c>
      <c r="B943" s="68" t="s">
        <v>651</v>
      </c>
      <c r="C943" s="15">
        <v>18.820320125951191</v>
      </c>
      <c r="D943" s="168"/>
      <c r="E943" s="168"/>
      <c r="F943" s="15">
        <f t="shared" si="84"/>
        <v>18.820320125951191</v>
      </c>
      <c r="G943" s="355" t="s">
        <v>1911</v>
      </c>
      <c r="H943" s="15">
        <f t="shared" si="83"/>
        <v>18.820320125951191</v>
      </c>
      <c r="I943" s="341"/>
      <c r="J943" s="15"/>
      <c r="K943" s="168"/>
      <c r="L943" s="68" t="s">
        <v>1810</v>
      </c>
    </row>
    <row r="944" spans="1:12" ht="12" x14ac:dyDescent="0.2">
      <c r="A944" s="20" t="s">
        <v>634</v>
      </c>
      <c r="B944" s="68" t="s">
        <v>652</v>
      </c>
      <c r="C944" s="15">
        <v>23.450716347415376</v>
      </c>
      <c r="D944" s="168"/>
      <c r="E944" s="168"/>
      <c r="F944" s="15">
        <f t="shared" si="84"/>
        <v>23.450716347415376</v>
      </c>
      <c r="G944" s="355" t="s">
        <v>1911</v>
      </c>
      <c r="H944" s="15">
        <f t="shared" si="83"/>
        <v>23.450716347415376</v>
      </c>
      <c r="I944" s="341"/>
      <c r="J944" s="15"/>
      <c r="K944" s="168"/>
      <c r="L944" s="68" t="s">
        <v>1810</v>
      </c>
    </row>
    <row r="945" spans="1:12" ht="12" x14ac:dyDescent="0.2">
      <c r="A945" s="20" t="s">
        <v>634</v>
      </c>
      <c r="B945" s="68" t="s">
        <v>1186</v>
      </c>
      <c r="C945" s="15">
        <v>13.156797865826992</v>
      </c>
      <c r="D945" s="15"/>
      <c r="E945" s="341"/>
      <c r="F945" s="15">
        <f>C945</f>
        <v>13.156797865826992</v>
      </c>
      <c r="G945" s="355" t="s">
        <v>1911</v>
      </c>
      <c r="H945" s="15">
        <f t="shared" si="83"/>
        <v>13.156797865826992</v>
      </c>
      <c r="I945" s="341"/>
      <c r="J945" s="15"/>
      <c r="K945" s="168"/>
      <c r="L945" s="68" t="s">
        <v>1794</v>
      </c>
    </row>
    <row r="946" spans="1:12" ht="12" x14ac:dyDescent="0.2">
      <c r="A946" s="20" t="s">
        <v>634</v>
      </c>
      <c r="B946" s="68" t="s">
        <v>1186</v>
      </c>
      <c r="C946" s="15">
        <v>9.2856870462695706</v>
      </c>
      <c r="D946" s="15"/>
      <c r="E946" s="341"/>
      <c r="F946" s="15">
        <f>C946</f>
        <v>9.2856870462695706</v>
      </c>
      <c r="G946" s="355" t="s">
        <v>1911</v>
      </c>
      <c r="H946" s="15">
        <f t="shared" si="83"/>
        <v>9.2856870462695706</v>
      </c>
      <c r="I946" s="341"/>
      <c r="J946" s="15"/>
      <c r="K946" s="168"/>
      <c r="L946" s="68" t="s">
        <v>1794</v>
      </c>
    </row>
    <row r="947" spans="1:12" ht="12" x14ac:dyDescent="0.2">
      <c r="A947" s="20" t="s">
        <v>634</v>
      </c>
      <c r="B947" s="68" t="s">
        <v>1186</v>
      </c>
      <c r="C947" s="15">
        <v>10.966072771800928</v>
      </c>
      <c r="D947" s="15"/>
      <c r="E947" s="341"/>
      <c r="F947" s="15">
        <f>C947</f>
        <v>10.966072771800928</v>
      </c>
      <c r="G947" s="355" t="s">
        <v>1911</v>
      </c>
      <c r="H947" s="15">
        <f t="shared" si="83"/>
        <v>10.966072771800928</v>
      </c>
      <c r="I947" s="341"/>
      <c r="J947" s="15"/>
      <c r="K947" s="168"/>
      <c r="L947" s="68" t="s">
        <v>1794</v>
      </c>
    </row>
    <row r="948" spans="1:12" ht="12" x14ac:dyDescent="0.2">
      <c r="A948" s="20" t="s">
        <v>634</v>
      </c>
      <c r="B948" s="68" t="s">
        <v>1629</v>
      </c>
      <c r="C948" s="15">
        <v>35.798439604653197</v>
      </c>
      <c r="D948" s="168"/>
      <c r="E948" s="168"/>
      <c r="F948" s="15">
        <f>(C948)</f>
        <v>35.798439604653197</v>
      </c>
      <c r="G948" s="355" t="s">
        <v>1911</v>
      </c>
      <c r="H948" s="15">
        <f t="shared" si="83"/>
        <v>35.798439604653197</v>
      </c>
      <c r="I948" s="341"/>
      <c r="J948" s="15"/>
      <c r="K948" s="168"/>
      <c r="L948" s="68" t="s">
        <v>1810</v>
      </c>
    </row>
    <row r="949" spans="1:12" ht="12" x14ac:dyDescent="0.2">
      <c r="A949" s="20" t="s">
        <v>634</v>
      </c>
      <c r="B949" s="68" t="s">
        <v>1070</v>
      </c>
      <c r="C949" s="15">
        <v>51.544276217965532</v>
      </c>
      <c r="D949" s="168"/>
      <c r="E949" s="168"/>
      <c r="F949" s="15">
        <f>(C949)</f>
        <v>51.544276217965532</v>
      </c>
      <c r="G949" s="355" t="s">
        <v>1911</v>
      </c>
      <c r="H949" s="15">
        <f t="shared" si="83"/>
        <v>51.544276217965532</v>
      </c>
      <c r="I949" s="341"/>
      <c r="J949" s="15"/>
      <c r="K949" s="168"/>
      <c r="L949" s="68" t="s">
        <v>1810</v>
      </c>
    </row>
    <row r="950" spans="1:12" s="169" customFormat="1" ht="14.25" customHeight="1" x14ac:dyDescent="0.3">
      <c r="A950" s="100" t="s">
        <v>140</v>
      </c>
      <c r="B950" s="339"/>
      <c r="C950" s="73">
        <f>SUM(C928:C949)</f>
        <v>426.93373419050118</v>
      </c>
      <c r="D950" s="73">
        <f>SUM(D928:D949)</f>
        <v>0</v>
      </c>
      <c r="E950" s="73">
        <f>SUM(E928:E949)</f>
        <v>0</v>
      </c>
      <c r="F950" s="73">
        <f>SUM(F928:F949)</f>
        <v>426.93373419050118</v>
      </c>
      <c r="G950" s="73"/>
      <c r="H950" s="73">
        <f>SUM(H928:H949)</f>
        <v>426.93373419050118</v>
      </c>
      <c r="I950" s="73">
        <f t="shared" ref="I950:J950" si="85">SUM(I928:I949)</f>
        <v>0</v>
      </c>
      <c r="J950" s="73">
        <f t="shared" si="85"/>
        <v>0</v>
      </c>
      <c r="K950" s="73">
        <f t="shared" ref="K950" si="86">SUM(K928:K949)</f>
        <v>0</v>
      </c>
      <c r="L950" s="164"/>
    </row>
    <row r="951" spans="1:12" ht="12" x14ac:dyDescent="0.2">
      <c r="A951" s="102" t="s">
        <v>1620</v>
      </c>
      <c r="B951" s="102" t="s">
        <v>1621</v>
      </c>
      <c r="C951" s="102" t="s">
        <v>1622</v>
      </c>
      <c r="D951" s="103" t="s">
        <v>655</v>
      </c>
      <c r="E951" s="103" t="s">
        <v>1615</v>
      </c>
      <c r="F951" s="103" t="s">
        <v>1374</v>
      </c>
      <c r="G951" s="103" t="s">
        <v>1002</v>
      </c>
      <c r="H951" s="67" t="s">
        <v>1915</v>
      </c>
      <c r="I951" s="67" t="s">
        <v>406</v>
      </c>
      <c r="J951" s="67"/>
      <c r="K951" s="67" t="s">
        <v>657</v>
      </c>
      <c r="L951" s="8" t="s">
        <v>1822</v>
      </c>
    </row>
    <row r="952" spans="1:12" ht="12" x14ac:dyDescent="0.2">
      <c r="A952" s="20" t="s">
        <v>635</v>
      </c>
      <c r="B952" s="68" t="s">
        <v>636</v>
      </c>
      <c r="C952" s="15">
        <v>18.719070889128641</v>
      </c>
      <c r="D952" s="15"/>
      <c r="E952" s="168"/>
      <c r="F952" s="15">
        <f>(C952)</f>
        <v>18.719070889128641</v>
      </c>
      <c r="G952" s="351" t="s">
        <v>1911</v>
      </c>
      <c r="H952" s="15">
        <f t="shared" ref="H952:H974" si="87">C952</f>
        <v>18.719070889128641</v>
      </c>
      <c r="I952" s="341"/>
      <c r="J952" s="15"/>
      <c r="K952" s="15"/>
      <c r="L952" s="68" t="s">
        <v>1810</v>
      </c>
    </row>
    <row r="953" spans="1:12" ht="12" x14ac:dyDescent="0.2">
      <c r="A953" s="20" t="s">
        <v>635</v>
      </c>
      <c r="B953" s="68" t="s">
        <v>637</v>
      </c>
      <c r="C953" s="15">
        <v>19.561774449451036</v>
      </c>
      <c r="D953" s="15"/>
      <c r="E953" s="168"/>
      <c r="F953" s="15">
        <f t="shared" ref="F953:F967" si="88">(C953)</f>
        <v>19.561774449451036</v>
      </c>
      <c r="G953" s="355" t="s">
        <v>1911</v>
      </c>
      <c r="H953" s="15">
        <f t="shared" si="87"/>
        <v>19.561774449451036</v>
      </c>
      <c r="I953" s="341"/>
      <c r="J953" s="15"/>
      <c r="K953" s="15"/>
      <c r="L953" s="68" t="s">
        <v>1810</v>
      </c>
    </row>
    <row r="954" spans="1:12" ht="12" x14ac:dyDescent="0.2">
      <c r="A954" s="20" t="s">
        <v>635</v>
      </c>
      <c r="B954" s="68" t="s">
        <v>638</v>
      </c>
      <c r="C954" s="15">
        <v>18.663811639271437</v>
      </c>
      <c r="D954" s="15"/>
      <c r="E954" s="168"/>
      <c r="F954" s="15">
        <f t="shared" si="88"/>
        <v>18.663811639271437</v>
      </c>
      <c r="G954" s="355" t="s">
        <v>1911</v>
      </c>
      <c r="H954" s="15">
        <f t="shared" si="87"/>
        <v>18.663811639271437</v>
      </c>
      <c r="I954" s="341"/>
      <c r="J954" s="15"/>
      <c r="K954" s="15"/>
      <c r="L954" s="68" t="s">
        <v>1810</v>
      </c>
    </row>
    <row r="955" spans="1:12" ht="12" x14ac:dyDescent="0.2">
      <c r="A955" s="20" t="s">
        <v>635</v>
      </c>
      <c r="B955" s="68" t="s">
        <v>639</v>
      </c>
      <c r="C955" s="15">
        <v>18.871033826235958</v>
      </c>
      <c r="D955" s="15"/>
      <c r="E955" s="168"/>
      <c r="F955" s="15">
        <f t="shared" si="88"/>
        <v>18.871033826235958</v>
      </c>
      <c r="G955" s="355" t="s">
        <v>1911</v>
      </c>
      <c r="H955" s="15">
        <f t="shared" si="87"/>
        <v>18.871033826235958</v>
      </c>
      <c r="I955" s="341"/>
      <c r="J955" s="15"/>
      <c r="K955" s="15"/>
      <c r="L955" s="68" t="s">
        <v>1810</v>
      </c>
    </row>
    <row r="956" spans="1:12" ht="12" x14ac:dyDescent="0.2">
      <c r="A956" s="20" t="s">
        <v>635</v>
      </c>
      <c r="B956" s="68" t="s">
        <v>640</v>
      </c>
      <c r="C956" s="15">
        <v>18.719070889128641</v>
      </c>
      <c r="D956" s="15"/>
      <c r="E956" s="168"/>
      <c r="F956" s="15">
        <f t="shared" si="88"/>
        <v>18.719070889128641</v>
      </c>
      <c r="G956" s="355" t="s">
        <v>1911</v>
      </c>
      <c r="H956" s="15">
        <f t="shared" si="87"/>
        <v>18.719070889128641</v>
      </c>
      <c r="I956" s="341"/>
      <c r="J956" s="15"/>
      <c r="K956" s="15"/>
      <c r="L956" s="68" t="s">
        <v>1810</v>
      </c>
    </row>
    <row r="957" spans="1:12" ht="12" x14ac:dyDescent="0.2">
      <c r="A957" s="20" t="s">
        <v>635</v>
      </c>
      <c r="B957" s="68" t="s">
        <v>641</v>
      </c>
      <c r="C957" s="15">
        <v>19.83807069873707</v>
      </c>
      <c r="D957" s="15"/>
      <c r="E957" s="168"/>
      <c r="F957" s="15">
        <f t="shared" si="88"/>
        <v>19.83807069873707</v>
      </c>
      <c r="G957" s="355" t="s">
        <v>1911</v>
      </c>
      <c r="H957" s="15">
        <f t="shared" si="87"/>
        <v>19.83807069873707</v>
      </c>
      <c r="I957" s="341"/>
      <c r="J957" s="15"/>
      <c r="K957" s="15"/>
      <c r="L957" s="68" t="s">
        <v>1810</v>
      </c>
    </row>
    <row r="958" spans="1:12" ht="12" x14ac:dyDescent="0.2">
      <c r="A958" s="20" t="s">
        <v>635</v>
      </c>
      <c r="B958" s="68" t="s">
        <v>642</v>
      </c>
      <c r="C958" s="15">
        <v>18.871033826235958</v>
      </c>
      <c r="D958" s="15"/>
      <c r="E958" s="168"/>
      <c r="F958" s="15">
        <f t="shared" si="88"/>
        <v>18.871033826235958</v>
      </c>
      <c r="G958" s="355" t="s">
        <v>1911</v>
      </c>
      <c r="H958" s="15">
        <f t="shared" si="87"/>
        <v>18.871033826235958</v>
      </c>
      <c r="I958" s="341"/>
      <c r="J958" s="15"/>
      <c r="K958" s="15"/>
      <c r="L958" s="68" t="s">
        <v>1810</v>
      </c>
    </row>
    <row r="959" spans="1:12" ht="12" x14ac:dyDescent="0.2">
      <c r="A959" s="20" t="s">
        <v>635</v>
      </c>
      <c r="B959" s="68" t="s">
        <v>643</v>
      </c>
      <c r="C959" s="15">
        <v>18.981552325950371</v>
      </c>
      <c r="D959" s="15"/>
      <c r="E959" s="168"/>
      <c r="F959" s="15">
        <f t="shared" si="88"/>
        <v>18.981552325950371</v>
      </c>
      <c r="G959" s="355" t="s">
        <v>1911</v>
      </c>
      <c r="H959" s="15">
        <f t="shared" si="87"/>
        <v>18.981552325950371</v>
      </c>
      <c r="I959" s="341"/>
      <c r="J959" s="15"/>
      <c r="K959" s="15"/>
      <c r="L959" s="68" t="s">
        <v>1810</v>
      </c>
    </row>
    <row r="960" spans="1:12" ht="12" x14ac:dyDescent="0.2">
      <c r="A960" s="20" t="s">
        <v>635</v>
      </c>
      <c r="B960" s="68" t="s">
        <v>644</v>
      </c>
      <c r="C960" s="15">
        <v>17.5033673922701</v>
      </c>
      <c r="D960" s="15"/>
      <c r="E960" s="168"/>
      <c r="F960" s="15">
        <f t="shared" si="88"/>
        <v>17.5033673922701</v>
      </c>
      <c r="G960" s="355" t="s">
        <v>1911</v>
      </c>
      <c r="H960" s="15">
        <f t="shared" si="87"/>
        <v>17.5033673922701</v>
      </c>
      <c r="I960" s="341"/>
      <c r="J960" s="15"/>
      <c r="K960" s="15"/>
      <c r="L960" s="68" t="s">
        <v>1810</v>
      </c>
    </row>
    <row r="961" spans="1:12" ht="12" x14ac:dyDescent="0.2">
      <c r="A961" s="20" t="s">
        <v>635</v>
      </c>
      <c r="B961" s="68" t="s">
        <v>645</v>
      </c>
      <c r="C961" s="15">
        <v>22.29710731738275</v>
      </c>
      <c r="D961" s="15"/>
      <c r="E961" s="168"/>
      <c r="F961" s="15">
        <f t="shared" si="88"/>
        <v>22.29710731738275</v>
      </c>
      <c r="G961" s="355" t="s">
        <v>1911</v>
      </c>
      <c r="H961" s="15">
        <f t="shared" si="87"/>
        <v>22.29710731738275</v>
      </c>
      <c r="I961" s="341"/>
      <c r="J961" s="15"/>
      <c r="K961" s="15"/>
      <c r="L961" s="68" t="s">
        <v>1810</v>
      </c>
    </row>
    <row r="962" spans="1:12" ht="12" x14ac:dyDescent="0.2">
      <c r="A962" s="20" t="s">
        <v>635</v>
      </c>
      <c r="B962" s="68" t="s">
        <v>646</v>
      </c>
      <c r="C962" s="15">
        <v>12.958294091514883</v>
      </c>
      <c r="D962" s="15"/>
      <c r="E962" s="168"/>
      <c r="F962" s="15">
        <f t="shared" si="88"/>
        <v>12.958294091514883</v>
      </c>
      <c r="G962" s="355" t="s">
        <v>1911</v>
      </c>
      <c r="H962" s="15">
        <f t="shared" si="87"/>
        <v>12.958294091514883</v>
      </c>
      <c r="I962" s="341"/>
      <c r="J962" s="15"/>
      <c r="K962" s="15"/>
      <c r="L962" s="68" t="s">
        <v>1810</v>
      </c>
    </row>
    <row r="963" spans="1:12" ht="12" x14ac:dyDescent="0.2">
      <c r="A963" s="20" t="s">
        <v>635</v>
      </c>
      <c r="B963" s="68" t="s">
        <v>647</v>
      </c>
      <c r="C963" s="15">
        <v>25.667921558672333</v>
      </c>
      <c r="D963" s="15"/>
      <c r="E963" s="168"/>
      <c r="F963" s="15">
        <f t="shared" si="88"/>
        <v>25.667921558672333</v>
      </c>
      <c r="G963" s="355" t="s">
        <v>1911</v>
      </c>
      <c r="H963" s="15">
        <f t="shared" si="87"/>
        <v>25.667921558672333</v>
      </c>
      <c r="I963" s="341"/>
      <c r="J963" s="15"/>
      <c r="K963" s="15"/>
      <c r="L963" s="68" t="s">
        <v>1810</v>
      </c>
    </row>
    <row r="964" spans="1:12" ht="12" x14ac:dyDescent="0.2">
      <c r="A964" s="20" t="s">
        <v>635</v>
      </c>
      <c r="B964" s="68" t="s">
        <v>648</v>
      </c>
      <c r="C964" s="15">
        <v>20.832737196166782</v>
      </c>
      <c r="D964" s="15"/>
      <c r="E964" s="168"/>
      <c r="F964" s="15">
        <f t="shared" si="88"/>
        <v>20.832737196166782</v>
      </c>
      <c r="G964" s="355" t="s">
        <v>1911</v>
      </c>
      <c r="H964" s="15">
        <f t="shared" si="87"/>
        <v>20.832737196166782</v>
      </c>
      <c r="I964" s="341"/>
      <c r="J964" s="15"/>
      <c r="K964" s="15"/>
      <c r="L964" s="68" t="s">
        <v>1810</v>
      </c>
    </row>
    <row r="965" spans="1:12" ht="12" x14ac:dyDescent="0.2">
      <c r="A965" s="20" t="s">
        <v>635</v>
      </c>
      <c r="B965" s="68" t="s">
        <v>649</v>
      </c>
      <c r="C965" s="15">
        <v>17.019848956019548</v>
      </c>
      <c r="D965" s="15"/>
      <c r="E965" s="168"/>
      <c r="F965" s="15">
        <f t="shared" si="88"/>
        <v>17.019848956019548</v>
      </c>
      <c r="G965" s="355" t="s">
        <v>1911</v>
      </c>
      <c r="H965" s="15">
        <f t="shared" si="87"/>
        <v>17.019848956019548</v>
      </c>
      <c r="I965" s="341"/>
      <c r="J965" s="15"/>
      <c r="K965" s="15"/>
      <c r="L965" s="68" t="s">
        <v>1810</v>
      </c>
    </row>
    <row r="966" spans="1:12" ht="12" x14ac:dyDescent="0.2">
      <c r="A966" s="20" t="s">
        <v>635</v>
      </c>
      <c r="B966" s="68" t="s">
        <v>650</v>
      </c>
      <c r="C966" s="15">
        <v>26.482995494066131</v>
      </c>
      <c r="D966" s="15"/>
      <c r="E966" s="168"/>
      <c r="F966" s="15">
        <f t="shared" si="88"/>
        <v>26.482995494066131</v>
      </c>
      <c r="G966" s="355" t="s">
        <v>1911</v>
      </c>
      <c r="H966" s="15">
        <f t="shared" si="87"/>
        <v>26.482995494066131</v>
      </c>
      <c r="I966" s="341"/>
      <c r="J966" s="15"/>
      <c r="K966" s="15"/>
      <c r="L966" s="68" t="s">
        <v>1810</v>
      </c>
    </row>
    <row r="967" spans="1:12" ht="12" x14ac:dyDescent="0.2">
      <c r="A967" s="20" t="s">
        <v>635</v>
      </c>
      <c r="B967" s="68" t="s">
        <v>651</v>
      </c>
      <c r="C967" s="15">
        <v>26.33103255695881</v>
      </c>
      <c r="D967" s="15"/>
      <c r="E967" s="168"/>
      <c r="F967" s="15">
        <f t="shared" si="88"/>
        <v>26.33103255695881</v>
      </c>
      <c r="G967" s="355" t="s">
        <v>1911</v>
      </c>
      <c r="H967" s="15">
        <f t="shared" si="87"/>
        <v>26.33103255695881</v>
      </c>
      <c r="I967" s="341"/>
      <c r="J967" s="15"/>
      <c r="K967" s="15"/>
      <c r="L967" s="68" t="s">
        <v>1810</v>
      </c>
    </row>
    <row r="968" spans="1:12" ht="12" x14ac:dyDescent="0.2">
      <c r="A968" s="20" t="s">
        <v>635</v>
      </c>
      <c r="B968" s="68" t="s">
        <v>1184</v>
      </c>
      <c r="C968" s="15">
        <v>8.2336282287237417</v>
      </c>
      <c r="D968" s="15"/>
      <c r="E968" s="341"/>
      <c r="F968" s="15">
        <f t="shared" ref="F968:F973" si="89">C968</f>
        <v>8.2336282287237417</v>
      </c>
      <c r="G968" s="355" t="s">
        <v>1911</v>
      </c>
      <c r="H968" s="15">
        <f t="shared" si="87"/>
        <v>8.2336282287237417</v>
      </c>
      <c r="I968" s="341"/>
      <c r="J968" s="15"/>
      <c r="K968" s="15"/>
      <c r="L968" s="68" t="s">
        <v>1794</v>
      </c>
    </row>
    <row r="969" spans="1:12" ht="12" x14ac:dyDescent="0.2">
      <c r="A969" s="20" t="s">
        <v>635</v>
      </c>
      <c r="B969" s="68" t="s">
        <v>1184</v>
      </c>
      <c r="C969" s="15">
        <v>7.8053690423303932</v>
      </c>
      <c r="D969" s="15"/>
      <c r="E969" s="341"/>
      <c r="F969" s="15">
        <f t="shared" si="89"/>
        <v>7.8053690423303932</v>
      </c>
      <c r="G969" s="355" t="s">
        <v>1911</v>
      </c>
      <c r="H969" s="15">
        <f t="shared" si="87"/>
        <v>7.8053690423303932</v>
      </c>
      <c r="I969" s="341"/>
      <c r="J969" s="15"/>
      <c r="K969" s="15"/>
      <c r="L969" s="68" t="s">
        <v>1794</v>
      </c>
    </row>
    <row r="970" spans="1:12" ht="12" x14ac:dyDescent="0.2">
      <c r="A970" s="20" t="s">
        <v>635</v>
      </c>
      <c r="B970" s="68" t="s">
        <v>1184</v>
      </c>
      <c r="C970" s="15">
        <v>8.1092949165450285</v>
      </c>
      <c r="D970" s="15"/>
      <c r="E970" s="341"/>
      <c r="F970" s="15">
        <f t="shared" si="89"/>
        <v>8.1092949165450285</v>
      </c>
      <c r="G970" s="355" t="s">
        <v>1911</v>
      </c>
      <c r="H970" s="15">
        <f t="shared" si="87"/>
        <v>8.1092949165450285</v>
      </c>
      <c r="I970" s="341"/>
      <c r="J970" s="15"/>
      <c r="K970" s="15"/>
      <c r="L970" s="68" t="s">
        <v>1794</v>
      </c>
    </row>
    <row r="971" spans="1:12" ht="12" x14ac:dyDescent="0.2">
      <c r="A971" s="20" t="s">
        <v>635</v>
      </c>
      <c r="B971" s="68" t="s">
        <v>1184</v>
      </c>
      <c r="C971" s="15">
        <v>7.9711467919020116</v>
      </c>
      <c r="D971" s="15"/>
      <c r="E971" s="341"/>
      <c r="F971" s="15">
        <f t="shared" si="89"/>
        <v>7.9711467919020116</v>
      </c>
      <c r="G971" s="355" t="s">
        <v>1911</v>
      </c>
      <c r="H971" s="15">
        <f t="shared" si="87"/>
        <v>7.9711467919020116</v>
      </c>
      <c r="I971" s="341"/>
      <c r="J971" s="15"/>
      <c r="K971" s="15"/>
      <c r="L971" s="68" t="s">
        <v>1794</v>
      </c>
    </row>
    <row r="972" spans="1:12" ht="12" x14ac:dyDescent="0.2">
      <c r="A972" s="20" t="s">
        <v>635</v>
      </c>
      <c r="B972" s="68" t="s">
        <v>1184</v>
      </c>
      <c r="C972" s="15">
        <v>10.305850098368978</v>
      </c>
      <c r="D972" s="15"/>
      <c r="E972" s="341"/>
      <c r="F972" s="15">
        <f t="shared" si="89"/>
        <v>10.305850098368978</v>
      </c>
      <c r="G972" s="355" t="s">
        <v>1911</v>
      </c>
      <c r="H972" s="15">
        <f t="shared" si="87"/>
        <v>10.305850098368978</v>
      </c>
      <c r="I972" s="341"/>
      <c r="J972" s="15"/>
      <c r="K972" s="15"/>
      <c r="L972" s="68" t="s">
        <v>1794</v>
      </c>
    </row>
    <row r="973" spans="1:12" ht="12" x14ac:dyDescent="0.2">
      <c r="A973" s="20" t="s">
        <v>635</v>
      </c>
      <c r="B973" s="68" t="s">
        <v>1184</v>
      </c>
      <c r="C973" s="15">
        <v>11.880738719299359</v>
      </c>
      <c r="D973" s="15"/>
      <c r="E973" s="341"/>
      <c r="F973" s="15">
        <f t="shared" si="89"/>
        <v>11.880738719299359</v>
      </c>
      <c r="G973" s="355" t="s">
        <v>1911</v>
      </c>
      <c r="H973" s="15">
        <f t="shared" si="87"/>
        <v>11.880738719299359</v>
      </c>
      <c r="I973" s="341"/>
      <c r="J973" s="15"/>
      <c r="K973" s="15"/>
      <c r="L973" s="68" t="s">
        <v>1794</v>
      </c>
    </row>
    <row r="974" spans="1:12" ht="12" x14ac:dyDescent="0.2">
      <c r="A974" s="20" t="s">
        <v>635</v>
      </c>
      <c r="B974" s="68" t="s">
        <v>759</v>
      </c>
      <c r="C974" s="15">
        <v>59.735249095640036</v>
      </c>
      <c r="D974" s="15"/>
      <c r="E974" s="168"/>
      <c r="F974" s="15">
        <f>(C974)</f>
        <v>59.735249095640036</v>
      </c>
      <c r="G974" s="355" t="s">
        <v>1911</v>
      </c>
      <c r="H974" s="15">
        <f t="shared" si="87"/>
        <v>59.735249095640036</v>
      </c>
      <c r="I974" s="341"/>
      <c r="J974" s="15"/>
      <c r="K974" s="15"/>
      <c r="L974" s="68" t="s">
        <v>1810</v>
      </c>
    </row>
    <row r="975" spans="1:12" s="169" customFormat="1" ht="12" x14ac:dyDescent="0.2">
      <c r="A975" s="100" t="s">
        <v>140</v>
      </c>
      <c r="B975" s="98"/>
      <c r="C975" s="109">
        <f>SUM(C952:C974)</f>
        <v>435.3599999999999</v>
      </c>
      <c r="D975" s="109">
        <f>SUM(D952:D974)</f>
        <v>0</v>
      </c>
      <c r="E975" s="109">
        <f>SUM(E952:E974)</f>
        <v>0</v>
      </c>
      <c r="F975" s="109">
        <f>SUM(F952:F974)</f>
        <v>435.3599999999999</v>
      </c>
      <c r="G975" s="109">
        <f t="shared" ref="G975:K975" si="90">SUM(G952:G974)</f>
        <v>0</v>
      </c>
      <c r="H975" s="109">
        <f>SUM(H952:H974)</f>
        <v>435.3599999999999</v>
      </c>
      <c r="I975" s="109">
        <f t="shared" ref="I975:J975" si="91">SUM(I952:I974)</f>
        <v>0</v>
      </c>
      <c r="J975" s="109">
        <f t="shared" si="91"/>
        <v>0</v>
      </c>
      <c r="K975" s="109">
        <f t="shared" si="90"/>
        <v>0</v>
      </c>
      <c r="L975" s="164"/>
    </row>
    <row r="976" spans="1:12" ht="12" x14ac:dyDescent="0.2">
      <c r="A976" s="102" t="s">
        <v>1620</v>
      </c>
      <c r="B976" s="102" t="s">
        <v>1621</v>
      </c>
      <c r="C976" s="102" t="s">
        <v>1622</v>
      </c>
      <c r="D976" s="103" t="s">
        <v>655</v>
      </c>
      <c r="E976" s="103" t="s">
        <v>1615</v>
      </c>
      <c r="F976" s="103" t="s">
        <v>754</v>
      </c>
      <c r="G976" s="103" t="s">
        <v>1002</v>
      </c>
      <c r="H976" s="67" t="s">
        <v>1915</v>
      </c>
      <c r="I976" s="67" t="s">
        <v>406</v>
      </c>
      <c r="J976" s="67"/>
      <c r="K976" s="67" t="s">
        <v>657</v>
      </c>
      <c r="L976" s="8" t="s">
        <v>1822</v>
      </c>
    </row>
    <row r="977" spans="1:12" ht="12" x14ac:dyDescent="0.2">
      <c r="A977" s="20" t="s">
        <v>89</v>
      </c>
      <c r="B977" s="68" t="s">
        <v>403</v>
      </c>
      <c r="C977" s="168">
        <v>353.88</v>
      </c>
      <c r="D977" s="104"/>
      <c r="E977" s="104"/>
      <c r="F977" s="168">
        <f>C977</f>
        <v>353.88</v>
      </c>
      <c r="G977" s="168" t="s">
        <v>1912</v>
      </c>
      <c r="H977" s="341"/>
      <c r="I977" s="168">
        <f t="shared" ref="I977:I1008" si="92">C977</f>
        <v>353.88</v>
      </c>
      <c r="J977" s="338"/>
      <c r="K977" s="168"/>
      <c r="L977" s="68" t="s">
        <v>1810</v>
      </c>
    </row>
    <row r="978" spans="1:12" ht="12" x14ac:dyDescent="0.2">
      <c r="A978" s="20" t="s">
        <v>89</v>
      </c>
      <c r="B978" s="68" t="s">
        <v>412</v>
      </c>
      <c r="C978" s="168">
        <v>43.77</v>
      </c>
      <c r="D978" s="104"/>
      <c r="E978" s="104"/>
      <c r="F978" s="168">
        <f>C978</f>
        <v>43.77</v>
      </c>
      <c r="G978" s="355" t="s">
        <v>1912</v>
      </c>
      <c r="H978" s="341"/>
      <c r="I978" s="168">
        <f t="shared" si="92"/>
        <v>43.77</v>
      </c>
      <c r="J978" s="338"/>
      <c r="K978" s="168"/>
      <c r="L978" s="68" t="s">
        <v>1810</v>
      </c>
    </row>
    <row r="979" spans="1:12" ht="12" x14ac:dyDescent="0.2">
      <c r="A979" s="20" t="s">
        <v>89</v>
      </c>
      <c r="B979" s="68" t="s">
        <v>1645</v>
      </c>
      <c r="C979" s="15">
        <v>18.23</v>
      </c>
      <c r="D979" s="94"/>
      <c r="E979" s="15"/>
      <c r="F979" s="15">
        <f>C979</f>
        <v>18.23</v>
      </c>
      <c r="G979" s="355" t="s">
        <v>1912</v>
      </c>
      <c r="H979" s="341"/>
      <c r="I979" s="168">
        <f t="shared" si="92"/>
        <v>18.23</v>
      </c>
      <c r="J979" s="338"/>
      <c r="K979" s="168"/>
      <c r="L979" s="68" t="s">
        <v>1810</v>
      </c>
    </row>
    <row r="980" spans="1:12" ht="12" x14ac:dyDescent="0.2">
      <c r="A980" s="20" t="s">
        <v>89</v>
      </c>
      <c r="B980" s="68" t="s">
        <v>1623</v>
      </c>
      <c r="C980" s="15">
        <v>12.52</v>
      </c>
      <c r="D980" s="94"/>
      <c r="E980" s="15"/>
      <c r="F980" s="15">
        <f>C980</f>
        <v>12.52</v>
      </c>
      <c r="G980" s="355" t="s">
        <v>1912</v>
      </c>
      <c r="H980" s="341"/>
      <c r="I980" s="168">
        <f t="shared" si="92"/>
        <v>12.52</v>
      </c>
      <c r="J980" s="338"/>
      <c r="K980" s="168"/>
      <c r="L980" s="68" t="s">
        <v>1810</v>
      </c>
    </row>
    <row r="981" spans="1:12" ht="12" x14ac:dyDescent="0.2">
      <c r="A981" s="20" t="s">
        <v>89</v>
      </c>
      <c r="B981" s="68" t="s">
        <v>1184</v>
      </c>
      <c r="C981" s="15">
        <v>5.74</v>
      </c>
      <c r="D981" s="15"/>
      <c r="E981" s="15">
        <f>(C981)</f>
        <v>5.74</v>
      </c>
      <c r="F981" s="168"/>
      <c r="G981" s="355" t="s">
        <v>1912</v>
      </c>
      <c r="H981" s="341"/>
      <c r="I981" s="168">
        <f t="shared" si="92"/>
        <v>5.74</v>
      </c>
      <c r="J981" s="338"/>
      <c r="K981" s="168"/>
      <c r="L981" s="68" t="s">
        <v>1794</v>
      </c>
    </row>
    <row r="982" spans="1:12" ht="12" x14ac:dyDescent="0.2">
      <c r="A982" s="20" t="s">
        <v>89</v>
      </c>
      <c r="B982" s="68" t="s">
        <v>346</v>
      </c>
      <c r="C982" s="15">
        <v>17.05</v>
      </c>
      <c r="D982" s="94"/>
      <c r="E982" s="15">
        <f>(C982)</f>
        <v>17.05</v>
      </c>
      <c r="F982" s="168"/>
      <c r="G982" s="355" t="s">
        <v>1912</v>
      </c>
      <c r="H982" s="341"/>
      <c r="I982" s="168">
        <f t="shared" si="92"/>
        <v>17.05</v>
      </c>
      <c r="J982" s="338"/>
      <c r="K982" s="168"/>
      <c r="L982" s="68" t="s">
        <v>1810</v>
      </c>
    </row>
    <row r="983" spans="1:12" ht="12" x14ac:dyDescent="0.2">
      <c r="A983" s="20" t="s">
        <v>89</v>
      </c>
      <c r="B983" s="68" t="s">
        <v>347</v>
      </c>
      <c r="C983" s="15">
        <v>17.489999999999998</v>
      </c>
      <c r="D983" s="15"/>
      <c r="E983" s="15">
        <f>(C983)</f>
        <v>17.489999999999998</v>
      </c>
      <c r="F983" s="168"/>
      <c r="G983" s="355" t="s">
        <v>1912</v>
      </c>
      <c r="H983" s="341"/>
      <c r="I983" s="168">
        <f t="shared" si="92"/>
        <v>17.489999999999998</v>
      </c>
      <c r="J983" s="338"/>
      <c r="K983" s="168"/>
      <c r="L983" s="68" t="s">
        <v>1810</v>
      </c>
    </row>
    <row r="984" spans="1:12" ht="12" x14ac:dyDescent="0.2">
      <c r="A984" s="20" t="s">
        <v>89</v>
      </c>
      <c r="B984" s="68" t="s">
        <v>348</v>
      </c>
      <c r="C984" s="15">
        <v>12.56</v>
      </c>
      <c r="D984" s="94"/>
      <c r="E984" s="15">
        <f>(C984)</f>
        <v>12.56</v>
      </c>
      <c r="F984" s="168"/>
      <c r="G984" s="355" t="s">
        <v>1912</v>
      </c>
      <c r="H984" s="341"/>
      <c r="I984" s="168">
        <f t="shared" si="92"/>
        <v>12.56</v>
      </c>
      <c r="J984" s="338"/>
      <c r="K984" s="168"/>
      <c r="L984" s="68" t="s">
        <v>1810</v>
      </c>
    </row>
    <row r="985" spans="1:12" ht="12" x14ac:dyDescent="0.2">
      <c r="A985" s="20" t="s">
        <v>89</v>
      </c>
      <c r="B985" s="68" t="s">
        <v>349</v>
      </c>
      <c r="C985" s="15">
        <v>13.19</v>
      </c>
      <c r="D985" s="168"/>
      <c r="E985" s="15">
        <f>(C985)</f>
        <v>13.19</v>
      </c>
      <c r="F985" s="15"/>
      <c r="G985" s="355" t="s">
        <v>1912</v>
      </c>
      <c r="H985" s="341"/>
      <c r="I985" s="168">
        <f t="shared" si="92"/>
        <v>13.19</v>
      </c>
      <c r="J985" s="338"/>
      <c r="K985" s="168"/>
      <c r="L985" s="68" t="s">
        <v>1810</v>
      </c>
    </row>
    <row r="986" spans="1:12" ht="12" x14ac:dyDescent="0.2">
      <c r="A986" s="20" t="s">
        <v>89</v>
      </c>
      <c r="B986" s="68" t="s">
        <v>90</v>
      </c>
      <c r="C986" s="15">
        <v>14.54</v>
      </c>
      <c r="D986" s="15">
        <f>(C986)</f>
        <v>14.54</v>
      </c>
      <c r="F986" s="168"/>
      <c r="G986" s="355" t="s">
        <v>1912</v>
      </c>
      <c r="H986" s="341"/>
      <c r="I986" s="168">
        <f t="shared" si="92"/>
        <v>14.54</v>
      </c>
      <c r="J986" s="338"/>
      <c r="K986" s="168"/>
      <c r="L986" s="68" t="s">
        <v>1810</v>
      </c>
    </row>
    <row r="987" spans="1:12" ht="12" x14ac:dyDescent="0.2">
      <c r="A987" s="20" t="s">
        <v>89</v>
      </c>
      <c r="B987" s="68" t="s">
        <v>91</v>
      </c>
      <c r="C987" s="15">
        <v>15.24</v>
      </c>
      <c r="D987" s="15">
        <f>(C987)</f>
        <v>15.24</v>
      </c>
      <c r="F987" s="168"/>
      <c r="G987" s="355" t="s">
        <v>1912</v>
      </c>
      <c r="H987" s="341"/>
      <c r="I987" s="168">
        <f t="shared" si="92"/>
        <v>15.24</v>
      </c>
      <c r="J987" s="338"/>
      <c r="K987" s="168"/>
      <c r="L987" s="68" t="s">
        <v>1810</v>
      </c>
    </row>
    <row r="988" spans="1:12" ht="12" x14ac:dyDescent="0.2">
      <c r="A988" s="20" t="s">
        <v>89</v>
      </c>
      <c r="B988" s="68" t="s">
        <v>1636</v>
      </c>
      <c r="C988" s="15">
        <v>3.81</v>
      </c>
      <c r="D988" s="94"/>
      <c r="E988" s="15">
        <f t="shared" ref="E988:E1000" si="93">(C988)</f>
        <v>3.81</v>
      </c>
      <c r="F988" s="168"/>
      <c r="G988" s="355" t="s">
        <v>1912</v>
      </c>
      <c r="H988" s="341"/>
      <c r="I988" s="168">
        <f t="shared" si="92"/>
        <v>3.81</v>
      </c>
      <c r="J988" s="338"/>
      <c r="K988" s="168"/>
      <c r="L988" s="68" t="s">
        <v>1805</v>
      </c>
    </row>
    <row r="989" spans="1:12" ht="12" x14ac:dyDescent="0.2">
      <c r="A989" s="20" t="s">
        <v>89</v>
      </c>
      <c r="B989" s="68" t="s">
        <v>1634</v>
      </c>
      <c r="C989" s="15">
        <v>4.96</v>
      </c>
      <c r="D989" s="15">
        <f>(C989)</f>
        <v>4.96</v>
      </c>
      <c r="F989" s="168"/>
      <c r="G989" s="355" t="s">
        <v>1912</v>
      </c>
      <c r="H989" s="341"/>
      <c r="I989" s="168">
        <f t="shared" si="92"/>
        <v>4.96</v>
      </c>
      <c r="J989" s="338"/>
      <c r="K989" s="168"/>
      <c r="L989" s="68" t="s">
        <v>1794</v>
      </c>
    </row>
    <row r="990" spans="1:12" ht="12" x14ac:dyDescent="0.2">
      <c r="A990" s="20" t="s">
        <v>89</v>
      </c>
      <c r="B990" s="68" t="s">
        <v>1486</v>
      </c>
      <c r="C990" s="15">
        <v>4.96</v>
      </c>
      <c r="D990" s="94"/>
      <c r="E990" s="15">
        <f t="shared" si="93"/>
        <v>4.96</v>
      </c>
      <c r="F990" s="168"/>
      <c r="G990" s="355" t="s">
        <v>1912</v>
      </c>
      <c r="H990" s="341"/>
      <c r="I990" s="168">
        <f t="shared" si="92"/>
        <v>4.96</v>
      </c>
      <c r="J990" s="338"/>
      <c r="K990" s="168"/>
      <c r="L990" s="68" t="s">
        <v>1794</v>
      </c>
    </row>
    <row r="991" spans="1:12" ht="12" x14ac:dyDescent="0.2">
      <c r="A991" s="20" t="s">
        <v>89</v>
      </c>
      <c r="B991" s="68" t="s">
        <v>1629</v>
      </c>
      <c r="C991" s="15">
        <v>1.88</v>
      </c>
      <c r="E991" s="15"/>
      <c r="F991" s="15">
        <f>C991</f>
        <v>1.88</v>
      </c>
      <c r="G991" s="355" t="s">
        <v>1912</v>
      </c>
      <c r="H991" s="341"/>
      <c r="I991" s="168">
        <f t="shared" si="92"/>
        <v>1.88</v>
      </c>
      <c r="J991" s="338"/>
      <c r="K991" s="168"/>
      <c r="L991" s="68" t="s">
        <v>1794</v>
      </c>
    </row>
    <row r="992" spans="1:12" ht="12" x14ac:dyDescent="0.2">
      <c r="A992" s="20" t="s">
        <v>1278</v>
      </c>
      <c r="B992" s="68" t="s">
        <v>346</v>
      </c>
      <c r="C992" s="15">
        <v>13.27</v>
      </c>
      <c r="D992" s="94"/>
      <c r="E992" s="15">
        <f t="shared" si="93"/>
        <v>13.27</v>
      </c>
      <c r="F992" s="168"/>
      <c r="G992" s="355" t="s">
        <v>1912</v>
      </c>
      <c r="H992" s="341"/>
      <c r="I992" s="168">
        <f t="shared" si="92"/>
        <v>13.27</v>
      </c>
      <c r="J992" s="338"/>
      <c r="K992" s="168"/>
      <c r="L992" s="68" t="s">
        <v>1810</v>
      </c>
    </row>
    <row r="993" spans="1:12" ht="12" x14ac:dyDescent="0.2">
      <c r="A993" s="20" t="s">
        <v>1278</v>
      </c>
      <c r="B993" s="68" t="s">
        <v>347</v>
      </c>
      <c r="C993" s="15">
        <v>13.98</v>
      </c>
      <c r="D993" s="15"/>
      <c r="E993" s="168">
        <f t="shared" si="93"/>
        <v>13.98</v>
      </c>
      <c r="F993" s="168"/>
      <c r="G993" s="355" t="s">
        <v>1912</v>
      </c>
      <c r="H993" s="341"/>
      <c r="I993" s="168">
        <f t="shared" si="92"/>
        <v>13.98</v>
      </c>
      <c r="J993" s="338"/>
      <c r="K993" s="168"/>
      <c r="L993" s="68" t="s">
        <v>1810</v>
      </c>
    </row>
    <row r="994" spans="1:12" ht="12" x14ac:dyDescent="0.2">
      <c r="A994" s="20" t="s">
        <v>1278</v>
      </c>
      <c r="B994" s="68" t="s">
        <v>348</v>
      </c>
      <c r="C994" s="15">
        <v>13.4</v>
      </c>
      <c r="D994" s="168"/>
      <c r="E994" s="168">
        <f t="shared" si="93"/>
        <v>13.4</v>
      </c>
      <c r="F994" s="15"/>
      <c r="G994" s="355" t="s">
        <v>1912</v>
      </c>
      <c r="H994" s="341"/>
      <c r="I994" s="168">
        <f t="shared" si="92"/>
        <v>13.4</v>
      </c>
      <c r="J994" s="338"/>
      <c r="K994" s="168"/>
      <c r="L994" s="68" t="s">
        <v>1810</v>
      </c>
    </row>
    <row r="995" spans="1:12" ht="12" x14ac:dyDescent="0.2">
      <c r="A995" s="20" t="s">
        <v>1278</v>
      </c>
      <c r="B995" s="68" t="s">
        <v>349</v>
      </c>
      <c r="C995" s="15">
        <v>10.46</v>
      </c>
      <c r="D995" s="168"/>
      <c r="E995" s="168">
        <f t="shared" si="93"/>
        <v>10.46</v>
      </c>
      <c r="F995" s="15"/>
      <c r="G995" s="355" t="s">
        <v>1912</v>
      </c>
      <c r="H995" s="341"/>
      <c r="I995" s="168">
        <f t="shared" si="92"/>
        <v>10.46</v>
      </c>
      <c r="J995" s="338"/>
      <c r="K995" s="168"/>
      <c r="L995" s="68" t="s">
        <v>1810</v>
      </c>
    </row>
    <row r="996" spans="1:12" ht="12" x14ac:dyDescent="0.2">
      <c r="A996" s="20" t="s">
        <v>1278</v>
      </c>
      <c r="B996" s="68" t="s">
        <v>350</v>
      </c>
      <c r="C996" s="15">
        <v>14.2</v>
      </c>
      <c r="D996" s="15"/>
      <c r="E996" s="168">
        <f t="shared" si="93"/>
        <v>14.2</v>
      </c>
      <c r="F996" s="168"/>
      <c r="G996" s="355" t="s">
        <v>1912</v>
      </c>
      <c r="H996" s="341"/>
      <c r="I996" s="168">
        <f t="shared" si="92"/>
        <v>14.2</v>
      </c>
      <c r="J996" s="338"/>
      <c r="K996" s="168"/>
      <c r="L996" s="68" t="s">
        <v>1810</v>
      </c>
    </row>
    <row r="997" spans="1:12" ht="12" x14ac:dyDescent="0.2">
      <c r="A997" s="20" t="s">
        <v>1278</v>
      </c>
      <c r="B997" s="68" t="s">
        <v>351</v>
      </c>
      <c r="C997" s="15">
        <v>10.97</v>
      </c>
      <c r="D997" s="15"/>
      <c r="E997" s="15">
        <f t="shared" si="93"/>
        <v>10.97</v>
      </c>
      <c r="F997" s="168"/>
      <c r="G997" s="355" t="s">
        <v>1912</v>
      </c>
      <c r="H997" s="341"/>
      <c r="I997" s="168">
        <f t="shared" si="92"/>
        <v>10.97</v>
      </c>
      <c r="J997" s="338"/>
      <c r="K997" s="168"/>
      <c r="L997" s="68" t="s">
        <v>1810</v>
      </c>
    </row>
    <row r="998" spans="1:12" ht="12" x14ac:dyDescent="0.2">
      <c r="A998" s="20" t="s">
        <v>1278</v>
      </c>
      <c r="B998" s="68" t="s">
        <v>352</v>
      </c>
      <c r="C998" s="15">
        <v>11.76</v>
      </c>
      <c r="D998" s="15"/>
      <c r="E998" s="168">
        <f t="shared" si="93"/>
        <v>11.76</v>
      </c>
      <c r="F998" s="168"/>
      <c r="G998" s="355" t="s">
        <v>1912</v>
      </c>
      <c r="H998" s="341"/>
      <c r="I998" s="168">
        <f t="shared" si="92"/>
        <v>11.76</v>
      </c>
      <c r="J998" s="338"/>
      <c r="K998" s="168"/>
      <c r="L998" s="68" t="s">
        <v>1810</v>
      </c>
    </row>
    <row r="999" spans="1:12" ht="12" x14ac:dyDescent="0.2">
      <c r="A999" s="20" t="s">
        <v>1278</v>
      </c>
      <c r="B999" s="68" t="s">
        <v>431</v>
      </c>
      <c r="C999" s="15">
        <v>13.91</v>
      </c>
      <c r="D999" s="15"/>
      <c r="E999" s="15">
        <f t="shared" si="93"/>
        <v>13.91</v>
      </c>
      <c r="F999" s="15"/>
      <c r="G999" s="355" t="s">
        <v>1912</v>
      </c>
      <c r="H999" s="341"/>
      <c r="I999" s="168">
        <f t="shared" si="92"/>
        <v>13.91</v>
      </c>
      <c r="J999" s="338"/>
      <c r="K999" s="168"/>
      <c r="L999" s="68" t="s">
        <v>1810</v>
      </c>
    </row>
    <row r="1000" spans="1:12" ht="12" x14ac:dyDescent="0.2">
      <c r="A1000" s="20" t="s">
        <v>1278</v>
      </c>
      <c r="B1000" s="68" t="s">
        <v>432</v>
      </c>
      <c r="C1000" s="15">
        <v>13.86</v>
      </c>
      <c r="D1000" s="15"/>
      <c r="E1000" s="15">
        <f t="shared" si="93"/>
        <v>13.86</v>
      </c>
      <c r="F1000" s="168"/>
      <c r="G1000" s="355" t="s">
        <v>1912</v>
      </c>
      <c r="H1000" s="341"/>
      <c r="I1000" s="168">
        <f t="shared" si="92"/>
        <v>13.86</v>
      </c>
      <c r="J1000" s="338"/>
      <c r="K1000" s="168"/>
      <c r="L1000" s="68" t="s">
        <v>1810</v>
      </c>
    </row>
    <row r="1001" spans="1:12" ht="12" x14ac:dyDescent="0.2">
      <c r="A1001" s="20" t="s">
        <v>1278</v>
      </c>
      <c r="B1001" s="68" t="s">
        <v>433</v>
      </c>
      <c r="C1001" s="15">
        <v>13.37</v>
      </c>
      <c r="D1001" s="15"/>
      <c r="E1001" s="15">
        <f>(C1001)</f>
        <v>13.37</v>
      </c>
      <c r="F1001" s="168"/>
      <c r="G1001" s="355" t="s">
        <v>1912</v>
      </c>
      <c r="H1001" s="341"/>
      <c r="I1001" s="168">
        <f t="shared" si="92"/>
        <v>13.37</v>
      </c>
      <c r="J1001" s="338"/>
      <c r="K1001" s="168"/>
      <c r="L1001" s="68" t="s">
        <v>1810</v>
      </c>
    </row>
    <row r="1002" spans="1:12" ht="12" x14ac:dyDescent="0.2">
      <c r="A1002" s="20" t="s">
        <v>1278</v>
      </c>
      <c r="B1002" s="68" t="s">
        <v>1665</v>
      </c>
      <c r="C1002" s="15">
        <v>11.16</v>
      </c>
      <c r="D1002" s="15"/>
      <c r="E1002" s="15">
        <f>(C1002)</f>
        <v>11.16</v>
      </c>
      <c r="F1002" s="168"/>
      <c r="G1002" s="355" t="s">
        <v>1912</v>
      </c>
      <c r="H1002" s="341"/>
      <c r="I1002" s="168">
        <f t="shared" si="92"/>
        <v>11.16</v>
      </c>
      <c r="J1002" s="338"/>
      <c r="K1002" s="168"/>
      <c r="L1002" s="68" t="s">
        <v>1810</v>
      </c>
    </row>
    <row r="1003" spans="1:12" ht="12" x14ac:dyDescent="0.2">
      <c r="A1003" s="20" t="s">
        <v>1278</v>
      </c>
      <c r="B1003" s="68" t="s">
        <v>92</v>
      </c>
      <c r="C1003" s="15">
        <v>1.73</v>
      </c>
      <c r="D1003" s="15"/>
      <c r="E1003" s="168">
        <f>(C1003)</f>
        <v>1.73</v>
      </c>
      <c r="F1003" s="168"/>
      <c r="G1003" s="355" t="s">
        <v>1912</v>
      </c>
      <c r="H1003" s="341"/>
      <c r="I1003" s="168">
        <f t="shared" si="92"/>
        <v>1.73</v>
      </c>
      <c r="J1003" s="338"/>
      <c r="K1003" s="168"/>
      <c r="L1003" s="68" t="s">
        <v>1794</v>
      </c>
    </row>
    <row r="1004" spans="1:12" ht="12" x14ac:dyDescent="0.2">
      <c r="A1004" s="20" t="s">
        <v>1278</v>
      </c>
      <c r="B1004" s="68" t="s">
        <v>1634</v>
      </c>
      <c r="C1004" s="15">
        <v>4.57</v>
      </c>
      <c r="D1004" s="15">
        <f>(C1004)</f>
        <v>4.57</v>
      </c>
      <c r="E1004" s="168"/>
      <c r="F1004" s="168"/>
      <c r="G1004" s="355" t="s">
        <v>1912</v>
      </c>
      <c r="H1004" s="341"/>
      <c r="I1004" s="168">
        <f t="shared" si="92"/>
        <v>4.57</v>
      </c>
      <c r="J1004" s="338"/>
      <c r="K1004" s="168"/>
      <c r="L1004" s="68" t="s">
        <v>1794</v>
      </c>
    </row>
    <row r="1005" spans="1:12" ht="12" x14ac:dyDescent="0.2">
      <c r="A1005" s="20" t="s">
        <v>1278</v>
      </c>
      <c r="B1005" s="68" t="s">
        <v>1629</v>
      </c>
      <c r="C1005" s="15">
        <v>2.56</v>
      </c>
      <c r="E1005" s="168"/>
      <c r="F1005" s="168">
        <f>(C1005)</f>
        <v>2.56</v>
      </c>
      <c r="G1005" s="355" t="s">
        <v>1912</v>
      </c>
      <c r="H1005" s="341"/>
      <c r="I1005" s="168">
        <f t="shared" si="92"/>
        <v>2.56</v>
      </c>
      <c r="J1005" s="338"/>
      <c r="K1005" s="168"/>
      <c r="L1005" s="68" t="s">
        <v>1794</v>
      </c>
    </row>
    <row r="1006" spans="1:12" ht="12" x14ac:dyDescent="0.2">
      <c r="A1006" s="20" t="s">
        <v>1278</v>
      </c>
      <c r="B1006" s="68" t="s">
        <v>118</v>
      </c>
      <c r="C1006" s="15">
        <v>7.16</v>
      </c>
      <c r="D1006" s="168"/>
      <c r="E1006" s="15">
        <f>C1006</f>
        <v>7.16</v>
      </c>
      <c r="F1006" s="15"/>
      <c r="G1006" s="355" t="s">
        <v>1912</v>
      </c>
      <c r="H1006" s="341"/>
      <c r="I1006" s="168">
        <f t="shared" si="92"/>
        <v>7.16</v>
      </c>
      <c r="J1006" s="338"/>
      <c r="K1006" s="168"/>
      <c r="L1006" s="68" t="s">
        <v>1794</v>
      </c>
    </row>
    <row r="1007" spans="1:12" ht="12" x14ac:dyDescent="0.2">
      <c r="A1007" s="20" t="s">
        <v>1278</v>
      </c>
      <c r="B1007" s="68" t="s">
        <v>119</v>
      </c>
      <c r="C1007" s="15">
        <v>8.57</v>
      </c>
      <c r="D1007" s="168"/>
      <c r="E1007" s="15">
        <f>C1007</f>
        <v>8.57</v>
      </c>
      <c r="F1007" s="15"/>
      <c r="G1007" s="355" t="s">
        <v>1912</v>
      </c>
      <c r="H1007" s="341"/>
      <c r="I1007" s="168">
        <f t="shared" si="92"/>
        <v>8.57</v>
      </c>
      <c r="J1007" s="338"/>
      <c r="K1007" s="168"/>
      <c r="L1007" s="68" t="s">
        <v>1794</v>
      </c>
    </row>
    <row r="1008" spans="1:12" ht="12" x14ac:dyDescent="0.2">
      <c r="A1008" s="20" t="s">
        <v>1278</v>
      </c>
      <c r="B1008" s="68" t="s">
        <v>727</v>
      </c>
      <c r="C1008" s="15">
        <v>16.91</v>
      </c>
      <c r="D1008" s="168"/>
      <c r="E1008" s="15">
        <f>C1008</f>
        <v>16.91</v>
      </c>
      <c r="F1008" s="15"/>
      <c r="G1008" s="355" t="s">
        <v>1912</v>
      </c>
      <c r="H1008" s="341"/>
      <c r="I1008" s="168">
        <f t="shared" si="92"/>
        <v>16.91</v>
      </c>
      <c r="J1008" s="338"/>
      <c r="K1008" s="168"/>
      <c r="L1008" s="68" t="s">
        <v>1810</v>
      </c>
    </row>
    <row r="1009" spans="1:12" ht="12" x14ac:dyDescent="0.2">
      <c r="A1009" s="20" t="s">
        <v>93</v>
      </c>
      <c r="B1009" s="68" t="s">
        <v>94</v>
      </c>
      <c r="C1009" s="15">
        <v>14.63</v>
      </c>
      <c r="D1009" s="15">
        <f t="shared" ref="D1009:D1015" si="94">(C1009)</f>
        <v>14.63</v>
      </c>
      <c r="E1009" s="15"/>
      <c r="F1009" s="168"/>
      <c r="G1009" s="355" t="s">
        <v>1912</v>
      </c>
      <c r="H1009" s="341"/>
      <c r="I1009" s="168">
        <f t="shared" ref="I1009:I1040" si="95">C1009</f>
        <v>14.63</v>
      </c>
      <c r="J1009" s="338"/>
      <c r="K1009" s="168"/>
      <c r="L1009" s="68" t="s">
        <v>1810</v>
      </c>
    </row>
    <row r="1010" spans="1:12" ht="12" x14ac:dyDescent="0.2">
      <c r="A1010" s="20" t="s">
        <v>93</v>
      </c>
      <c r="B1010" s="68" t="s">
        <v>95</v>
      </c>
      <c r="C1010" s="15">
        <v>14.52</v>
      </c>
      <c r="D1010" s="15">
        <f t="shared" si="94"/>
        <v>14.52</v>
      </c>
      <c r="E1010" s="15"/>
      <c r="F1010" s="168"/>
      <c r="G1010" s="355" t="s">
        <v>1912</v>
      </c>
      <c r="H1010" s="341"/>
      <c r="I1010" s="168">
        <f t="shared" si="95"/>
        <v>14.52</v>
      </c>
      <c r="J1010" s="338"/>
      <c r="K1010" s="168"/>
      <c r="L1010" s="68" t="s">
        <v>1810</v>
      </c>
    </row>
    <row r="1011" spans="1:12" ht="12" x14ac:dyDescent="0.2">
      <c r="A1011" s="20" t="s">
        <v>93</v>
      </c>
      <c r="B1011" s="68" t="s">
        <v>96</v>
      </c>
      <c r="C1011" s="15">
        <v>5.14</v>
      </c>
      <c r="D1011" s="168">
        <f t="shared" si="94"/>
        <v>5.14</v>
      </c>
      <c r="E1011" s="168"/>
      <c r="F1011" s="15"/>
      <c r="G1011" s="355" t="s">
        <v>1912</v>
      </c>
      <c r="H1011" s="341"/>
      <c r="I1011" s="168">
        <f t="shared" si="95"/>
        <v>5.14</v>
      </c>
      <c r="J1011" s="338"/>
      <c r="K1011" s="168"/>
      <c r="L1011" s="68" t="s">
        <v>1810</v>
      </c>
    </row>
    <row r="1012" spans="1:12" ht="12" x14ac:dyDescent="0.2">
      <c r="A1012" s="20" t="s">
        <v>93</v>
      </c>
      <c r="B1012" s="68" t="s">
        <v>97</v>
      </c>
      <c r="C1012" s="15">
        <v>8.75</v>
      </c>
      <c r="D1012" s="168">
        <f t="shared" si="94"/>
        <v>8.75</v>
      </c>
      <c r="E1012" s="168"/>
      <c r="F1012" s="15"/>
      <c r="G1012" s="355" t="s">
        <v>1912</v>
      </c>
      <c r="H1012" s="341"/>
      <c r="I1012" s="168">
        <f t="shared" si="95"/>
        <v>8.75</v>
      </c>
      <c r="J1012" s="338"/>
      <c r="K1012" s="168"/>
      <c r="L1012" s="68" t="s">
        <v>1810</v>
      </c>
    </row>
    <row r="1013" spans="1:12" ht="12" x14ac:dyDescent="0.2">
      <c r="A1013" s="20" t="s">
        <v>93</v>
      </c>
      <c r="B1013" s="68" t="s">
        <v>98</v>
      </c>
      <c r="C1013" s="15">
        <v>14.88</v>
      </c>
      <c r="D1013" s="168">
        <f t="shared" si="94"/>
        <v>14.88</v>
      </c>
      <c r="E1013" s="168"/>
      <c r="F1013" s="15"/>
      <c r="G1013" s="355" t="s">
        <v>1912</v>
      </c>
      <c r="H1013" s="341"/>
      <c r="I1013" s="168">
        <f t="shared" si="95"/>
        <v>14.88</v>
      </c>
      <c r="J1013" s="338"/>
      <c r="K1013" s="168"/>
      <c r="L1013" s="68" t="s">
        <v>1810</v>
      </c>
    </row>
    <row r="1014" spans="1:12" ht="12" x14ac:dyDescent="0.2">
      <c r="A1014" s="20" t="s">
        <v>93</v>
      </c>
      <c r="B1014" s="68" t="s">
        <v>99</v>
      </c>
      <c r="C1014" s="15">
        <v>15.13</v>
      </c>
      <c r="D1014" s="168">
        <f t="shared" si="94"/>
        <v>15.13</v>
      </c>
      <c r="E1014" s="168"/>
      <c r="F1014" s="15"/>
      <c r="G1014" s="355" t="s">
        <v>1912</v>
      </c>
      <c r="H1014" s="341"/>
      <c r="I1014" s="168">
        <f t="shared" si="95"/>
        <v>15.13</v>
      </c>
      <c r="J1014" s="338"/>
      <c r="K1014" s="168"/>
      <c r="L1014" s="68" t="s">
        <v>1810</v>
      </c>
    </row>
    <row r="1015" spans="1:12" ht="12" x14ac:dyDescent="0.2">
      <c r="A1015" s="20" t="s">
        <v>93</v>
      </c>
      <c r="B1015" s="68" t="s">
        <v>100</v>
      </c>
      <c r="C1015" s="15">
        <v>10.49</v>
      </c>
      <c r="D1015" s="15">
        <f t="shared" si="94"/>
        <v>10.49</v>
      </c>
      <c r="E1015" s="168"/>
      <c r="F1015" s="168"/>
      <c r="G1015" s="355" t="s">
        <v>1912</v>
      </c>
      <c r="H1015" s="341"/>
      <c r="I1015" s="168">
        <f t="shared" si="95"/>
        <v>10.49</v>
      </c>
      <c r="J1015" s="338"/>
      <c r="K1015" s="168"/>
      <c r="L1015" s="68" t="s">
        <v>1810</v>
      </c>
    </row>
    <row r="1016" spans="1:12" ht="12" x14ac:dyDescent="0.2">
      <c r="A1016" s="20" t="s">
        <v>93</v>
      </c>
      <c r="B1016" s="68" t="s">
        <v>102</v>
      </c>
      <c r="C1016" s="15">
        <v>14.84</v>
      </c>
      <c r="D1016" s="15"/>
      <c r="E1016" s="168">
        <f>(C1016)</f>
        <v>14.84</v>
      </c>
      <c r="G1016" s="355" t="s">
        <v>1912</v>
      </c>
      <c r="H1016" s="341"/>
      <c r="I1016" s="168">
        <f t="shared" si="95"/>
        <v>14.84</v>
      </c>
      <c r="J1016" s="338"/>
      <c r="K1016" s="168"/>
      <c r="L1016" s="68" t="s">
        <v>1810</v>
      </c>
    </row>
    <row r="1017" spans="1:12" ht="12" x14ac:dyDescent="0.2">
      <c r="A1017" s="20" t="s">
        <v>93</v>
      </c>
      <c r="B1017" s="68" t="s">
        <v>101</v>
      </c>
      <c r="C1017" s="15">
        <v>8.0299999999999994</v>
      </c>
      <c r="D1017" s="15"/>
      <c r="E1017" s="168"/>
      <c r="F1017" s="168">
        <f t="shared" ref="F1017:F1039" si="96">(C1017)</f>
        <v>8.0299999999999994</v>
      </c>
      <c r="G1017" s="355" t="s">
        <v>1912</v>
      </c>
      <c r="H1017" s="341"/>
      <c r="I1017" s="168">
        <f t="shared" si="95"/>
        <v>8.0299999999999994</v>
      </c>
      <c r="J1017" s="338"/>
      <c r="K1017" s="168"/>
      <c r="L1017" s="68" t="s">
        <v>1810</v>
      </c>
    </row>
    <row r="1018" spans="1:12" ht="12" x14ac:dyDescent="0.2">
      <c r="A1018" s="20" t="s">
        <v>93</v>
      </c>
      <c r="B1018" s="68" t="s">
        <v>1665</v>
      </c>
      <c r="C1018" s="15">
        <v>30.32</v>
      </c>
      <c r="D1018" s="168"/>
      <c r="E1018" s="168"/>
      <c r="F1018" s="15">
        <f t="shared" si="96"/>
        <v>30.32</v>
      </c>
      <c r="G1018" s="355" t="s">
        <v>1912</v>
      </c>
      <c r="H1018" s="341"/>
      <c r="I1018" s="168">
        <f t="shared" si="95"/>
        <v>30.32</v>
      </c>
      <c r="J1018" s="338"/>
      <c r="K1018" s="168"/>
      <c r="L1018" s="68" t="s">
        <v>1810</v>
      </c>
    </row>
    <row r="1019" spans="1:12" ht="12" x14ac:dyDescent="0.2">
      <c r="A1019" s="20" t="s">
        <v>93</v>
      </c>
      <c r="B1019" s="68" t="s">
        <v>1486</v>
      </c>
      <c r="C1019" s="15">
        <v>7.96</v>
      </c>
      <c r="D1019" s="168"/>
      <c r="E1019" s="15">
        <f t="shared" ref="E1019:E1026" si="97">(C1019)</f>
        <v>7.96</v>
      </c>
      <c r="F1019" s="168"/>
      <c r="G1019" s="355" t="s">
        <v>1912</v>
      </c>
      <c r="H1019" s="341"/>
      <c r="I1019" s="168">
        <f t="shared" si="95"/>
        <v>7.96</v>
      </c>
      <c r="J1019" s="338"/>
      <c r="K1019" s="168"/>
      <c r="L1019" s="68" t="s">
        <v>1810</v>
      </c>
    </row>
    <row r="1020" spans="1:12" ht="12" x14ac:dyDescent="0.2">
      <c r="A1020" s="20" t="s">
        <v>93</v>
      </c>
      <c r="B1020" s="68" t="s">
        <v>103</v>
      </c>
      <c r="C1020" s="15">
        <v>19.600000000000001</v>
      </c>
      <c r="D1020" s="168"/>
      <c r="E1020" s="15">
        <f t="shared" si="97"/>
        <v>19.600000000000001</v>
      </c>
      <c r="F1020" s="168"/>
      <c r="G1020" s="355" t="s">
        <v>1912</v>
      </c>
      <c r="H1020" s="341"/>
      <c r="I1020" s="168">
        <f t="shared" si="95"/>
        <v>19.600000000000001</v>
      </c>
      <c r="J1020" s="338"/>
      <c r="K1020" s="168"/>
      <c r="L1020" s="68" t="s">
        <v>1810</v>
      </c>
    </row>
    <row r="1021" spans="1:12" ht="12" x14ac:dyDescent="0.2">
      <c r="A1021" s="20" t="s">
        <v>93</v>
      </c>
      <c r="B1021" s="68" t="s">
        <v>1186</v>
      </c>
      <c r="C1021" s="15">
        <v>5.92</v>
      </c>
      <c r="D1021" s="168"/>
      <c r="E1021" s="15">
        <f t="shared" si="97"/>
        <v>5.92</v>
      </c>
      <c r="F1021" s="168"/>
      <c r="G1021" s="355" t="s">
        <v>1912</v>
      </c>
      <c r="H1021" s="341"/>
      <c r="I1021" s="168">
        <f t="shared" si="95"/>
        <v>5.92</v>
      </c>
      <c r="J1021" s="338"/>
      <c r="K1021" s="168"/>
      <c r="L1021" s="68" t="s">
        <v>1794</v>
      </c>
    </row>
    <row r="1022" spans="1:12" ht="12" x14ac:dyDescent="0.2">
      <c r="A1022" s="20" t="s">
        <v>93</v>
      </c>
      <c r="B1022" s="68" t="s">
        <v>1184</v>
      </c>
      <c r="C1022" s="15">
        <v>5.68</v>
      </c>
      <c r="D1022" s="168"/>
      <c r="E1022" s="15">
        <f t="shared" si="97"/>
        <v>5.68</v>
      </c>
      <c r="F1022" s="168"/>
      <c r="G1022" s="355" t="s">
        <v>1912</v>
      </c>
      <c r="H1022" s="341"/>
      <c r="I1022" s="168">
        <f t="shared" si="95"/>
        <v>5.68</v>
      </c>
      <c r="J1022" s="338"/>
      <c r="K1022" s="168"/>
      <c r="L1022" s="68" t="s">
        <v>1794</v>
      </c>
    </row>
    <row r="1023" spans="1:12" ht="12" x14ac:dyDescent="0.2">
      <c r="A1023" s="20" t="s">
        <v>93</v>
      </c>
      <c r="B1023" s="68" t="s">
        <v>299</v>
      </c>
      <c r="C1023" s="15">
        <v>25.64</v>
      </c>
      <c r="D1023" s="168"/>
      <c r="E1023" s="15"/>
      <c r="F1023" s="168">
        <f t="shared" si="96"/>
        <v>25.64</v>
      </c>
      <c r="G1023" s="355" t="s">
        <v>1912</v>
      </c>
      <c r="H1023" s="341"/>
      <c r="I1023" s="168">
        <f t="shared" si="95"/>
        <v>25.64</v>
      </c>
      <c r="J1023" s="338"/>
      <c r="K1023" s="168"/>
      <c r="L1023" s="68" t="s">
        <v>1810</v>
      </c>
    </row>
    <row r="1024" spans="1:12" ht="12" x14ac:dyDescent="0.2">
      <c r="A1024" s="20" t="s">
        <v>93</v>
      </c>
      <c r="B1024" s="68" t="s">
        <v>1630</v>
      </c>
      <c r="C1024" s="15">
        <v>5.95</v>
      </c>
      <c r="D1024" s="168"/>
      <c r="E1024" s="15"/>
      <c r="F1024" s="168">
        <f t="shared" si="96"/>
        <v>5.95</v>
      </c>
      <c r="G1024" s="355" t="s">
        <v>1912</v>
      </c>
      <c r="H1024" s="341"/>
      <c r="I1024" s="168">
        <f t="shared" si="95"/>
        <v>5.95</v>
      </c>
      <c r="J1024" s="338"/>
      <c r="K1024" s="168"/>
      <c r="L1024" s="68" t="s">
        <v>1791</v>
      </c>
    </row>
    <row r="1025" spans="1:12" ht="12" x14ac:dyDescent="0.2">
      <c r="A1025" s="20" t="s">
        <v>93</v>
      </c>
      <c r="B1025" s="68" t="s">
        <v>492</v>
      </c>
      <c r="C1025" s="15">
        <v>1.9</v>
      </c>
      <c r="D1025" s="168"/>
      <c r="E1025" s="168">
        <f t="shared" si="97"/>
        <v>1.9</v>
      </c>
      <c r="F1025" s="15"/>
      <c r="G1025" s="355" t="s">
        <v>1912</v>
      </c>
      <c r="H1025" s="341"/>
      <c r="I1025" s="168">
        <f t="shared" si="95"/>
        <v>1.9</v>
      </c>
      <c r="J1025" s="338"/>
      <c r="K1025" s="168"/>
      <c r="L1025" s="68" t="s">
        <v>1794</v>
      </c>
    </row>
    <row r="1026" spans="1:12" ht="12" x14ac:dyDescent="0.2">
      <c r="A1026" s="20" t="s">
        <v>93</v>
      </c>
      <c r="B1026" s="68" t="s">
        <v>490</v>
      </c>
      <c r="C1026" s="15">
        <v>2.0299999999999998</v>
      </c>
      <c r="D1026" s="168"/>
      <c r="E1026" s="168">
        <f t="shared" si="97"/>
        <v>2.0299999999999998</v>
      </c>
      <c r="F1026" s="15"/>
      <c r="G1026" s="355" t="s">
        <v>1912</v>
      </c>
      <c r="H1026" s="341"/>
      <c r="I1026" s="168">
        <f t="shared" si="95"/>
        <v>2.0299999999999998</v>
      </c>
      <c r="J1026" s="338"/>
      <c r="K1026" s="168"/>
      <c r="L1026" s="68" t="s">
        <v>1794</v>
      </c>
    </row>
    <row r="1027" spans="1:12" ht="12" x14ac:dyDescent="0.2">
      <c r="A1027" s="20" t="s">
        <v>93</v>
      </c>
      <c r="B1027" s="68" t="s">
        <v>338</v>
      </c>
      <c r="C1027" s="15">
        <v>10.5</v>
      </c>
      <c r="D1027" s="15"/>
      <c r="E1027" s="168"/>
      <c r="F1027" s="168">
        <f t="shared" si="96"/>
        <v>10.5</v>
      </c>
      <c r="G1027" s="355" t="s">
        <v>1912</v>
      </c>
      <c r="H1027" s="341"/>
      <c r="I1027" s="168">
        <f t="shared" si="95"/>
        <v>10.5</v>
      </c>
      <c r="J1027" s="338"/>
      <c r="K1027" s="168"/>
      <c r="L1027" s="68" t="s">
        <v>1810</v>
      </c>
    </row>
    <row r="1028" spans="1:12" ht="12" x14ac:dyDescent="0.2">
      <c r="A1028" s="20" t="s">
        <v>93</v>
      </c>
      <c r="B1028" s="68" t="s">
        <v>104</v>
      </c>
      <c r="C1028" s="15">
        <v>19.47</v>
      </c>
      <c r="D1028" s="94"/>
      <c r="E1028" s="15"/>
      <c r="F1028" s="168">
        <f t="shared" si="96"/>
        <v>19.47</v>
      </c>
      <c r="G1028" s="355" t="s">
        <v>1912</v>
      </c>
      <c r="H1028" s="341"/>
      <c r="I1028" s="168">
        <f t="shared" si="95"/>
        <v>19.47</v>
      </c>
      <c r="J1028" s="338"/>
      <c r="K1028" s="168"/>
      <c r="L1028" s="68" t="s">
        <v>1810</v>
      </c>
    </row>
    <row r="1029" spans="1:12" ht="12" x14ac:dyDescent="0.2">
      <c r="A1029" s="20" t="s">
        <v>93</v>
      </c>
      <c r="B1029" s="68" t="s">
        <v>135</v>
      </c>
      <c r="C1029" s="15">
        <v>20.3</v>
      </c>
      <c r="D1029" s="94"/>
      <c r="E1029" s="15"/>
      <c r="F1029" s="168">
        <f t="shared" si="96"/>
        <v>20.3</v>
      </c>
      <c r="G1029" s="355" t="s">
        <v>1912</v>
      </c>
      <c r="H1029" s="341"/>
      <c r="I1029" s="168">
        <f t="shared" si="95"/>
        <v>20.3</v>
      </c>
      <c r="J1029" s="338"/>
      <c r="K1029" s="168"/>
      <c r="L1029" s="68" t="s">
        <v>1810</v>
      </c>
    </row>
    <row r="1030" spans="1:12" ht="12" x14ac:dyDescent="0.2">
      <c r="A1030" s="20" t="s">
        <v>93</v>
      </c>
      <c r="B1030" s="68" t="s">
        <v>105</v>
      </c>
      <c r="C1030" s="15">
        <v>20.07</v>
      </c>
      <c r="D1030" s="94"/>
      <c r="E1030" s="15">
        <f t="shared" ref="E1030:E1032" si="98">(C1030)</f>
        <v>20.07</v>
      </c>
      <c r="F1030" s="168"/>
      <c r="G1030" s="355" t="s">
        <v>1912</v>
      </c>
      <c r="H1030" s="341"/>
      <c r="I1030" s="168">
        <f t="shared" si="95"/>
        <v>20.07</v>
      </c>
      <c r="J1030" s="338"/>
      <c r="K1030" s="168"/>
      <c r="L1030" s="68" t="s">
        <v>1810</v>
      </c>
    </row>
    <row r="1031" spans="1:12" ht="12" x14ac:dyDescent="0.2">
      <c r="A1031" s="20" t="s">
        <v>93</v>
      </c>
      <c r="B1031" s="68" t="s">
        <v>300</v>
      </c>
      <c r="C1031" s="15">
        <v>11.18</v>
      </c>
      <c r="D1031" s="94"/>
      <c r="E1031" s="15"/>
      <c r="F1031" s="168">
        <f t="shared" si="96"/>
        <v>11.18</v>
      </c>
      <c r="G1031" s="355" t="s">
        <v>1912</v>
      </c>
      <c r="H1031" s="341"/>
      <c r="I1031" s="168">
        <f t="shared" si="95"/>
        <v>11.18</v>
      </c>
      <c r="J1031" s="338"/>
      <c r="K1031" s="168"/>
      <c r="L1031" s="68" t="s">
        <v>1810</v>
      </c>
    </row>
    <row r="1032" spans="1:12" ht="12" x14ac:dyDescent="0.2">
      <c r="A1032" s="20" t="s">
        <v>93</v>
      </c>
      <c r="B1032" s="68" t="s">
        <v>106</v>
      </c>
      <c r="C1032" s="15">
        <v>9.9</v>
      </c>
      <c r="D1032" s="94"/>
      <c r="E1032" s="15">
        <f t="shared" si="98"/>
        <v>9.9</v>
      </c>
      <c r="F1032" s="168"/>
      <c r="G1032" s="355" t="s">
        <v>1912</v>
      </c>
      <c r="H1032" s="341"/>
      <c r="I1032" s="168">
        <f t="shared" si="95"/>
        <v>9.9</v>
      </c>
      <c r="J1032" s="338"/>
      <c r="K1032" s="168"/>
      <c r="L1032" s="68" t="s">
        <v>1810</v>
      </c>
    </row>
    <row r="1033" spans="1:12" ht="12" x14ac:dyDescent="0.2">
      <c r="A1033" s="20" t="s">
        <v>93</v>
      </c>
      <c r="B1033" s="68" t="s">
        <v>107</v>
      </c>
      <c r="C1033" s="15">
        <v>10.62</v>
      </c>
      <c r="D1033" s="94"/>
      <c r="E1033" s="15"/>
      <c r="F1033" s="168">
        <f t="shared" si="96"/>
        <v>10.62</v>
      </c>
      <c r="G1033" s="355" t="s">
        <v>1912</v>
      </c>
      <c r="H1033" s="341"/>
      <c r="I1033" s="168">
        <f t="shared" si="95"/>
        <v>10.62</v>
      </c>
      <c r="J1033" s="338"/>
      <c r="K1033" s="168"/>
      <c r="L1033" s="68" t="s">
        <v>1791</v>
      </c>
    </row>
    <row r="1034" spans="1:12" ht="12" x14ac:dyDescent="0.2">
      <c r="A1034" s="20" t="s">
        <v>93</v>
      </c>
      <c r="B1034" s="68" t="s">
        <v>108</v>
      </c>
      <c r="C1034" s="15">
        <v>5.08</v>
      </c>
      <c r="D1034" s="15"/>
      <c r="F1034" s="168">
        <f>(C1034)</f>
        <v>5.08</v>
      </c>
      <c r="G1034" s="355" t="s">
        <v>1912</v>
      </c>
      <c r="H1034" s="341"/>
      <c r="I1034" s="168">
        <f t="shared" si="95"/>
        <v>5.08</v>
      </c>
      <c r="J1034" s="338"/>
      <c r="K1034" s="168"/>
      <c r="L1034" s="68" t="s">
        <v>1794</v>
      </c>
    </row>
    <row r="1035" spans="1:12" ht="12" x14ac:dyDescent="0.2">
      <c r="A1035" s="20" t="s">
        <v>109</v>
      </c>
      <c r="B1035" s="68" t="s">
        <v>110</v>
      </c>
      <c r="C1035" s="15">
        <v>11.84</v>
      </c>
      <c r="D1035" s="168"/>
      <c r="E1035" s="168"/>
      <c r="F1035" s="15">
        <f t="shared" si="96"/>
        <v>11.84</v>
      </c>
      <c r="G1035" s="355" t="s">
        <v>1912</v>
      </c>
      <c r="H1035" s="341"/>
      <c r="I1035" s="168">
        <f t="shared" si="95"/>
        <v>11.84</v>
      </c>
      <c r="J1035" s="338"/>
      <c r="K1035" s="168"/>
      <c r="L1035" s="68" t="s">
        <v>1810</v>
      </c>
    </row>
    <row r="1036" spans="1:12" ht="12" x14ac:dyDescent="0.2">
      <c r="A1036" s="20" t="s">
        <v>109</v>
      </c>
      <c r="B1036" s="68" t="s">
        <v>1384</v>
      </c>
      <c r="C1036" s="15">
        <v>20.83</v>
      </c>
      <c r="D1036" s="15"/>
      <c r="E1036" s="15"/>
      <c r="F1036" s="15">
        <f t="shared" si="96"/>
        <v>20.83</v>
      </c>
      <c r="G1036" s="355" t="s">
        <v>1912</v>
      </c>
      <c r="H1036" s="341"/>
      <c r="I1036" s="168">
        <f t="shared" si="95"/>
        <v>20.83</v>
      </c>
      <c r="J1036" s="338"/>
      <c r="K1036" s="168"/>
      <c r="L1036" s="68" t="s">
        <v>1810</v>
      </c>
    </row>
    <row r="1037" spans="1:12" ht="12" x14ac:dyDescent="0.2">
      <c r="A1037" s="20" t="s">
        <v>109</v>
      </c>
      <c r="B1037" s="68" t="s">
        <v>111</v>
      </c>
      <c r="C1037" s="15">
        <v>8.8800000000000008</v>
      </c>
      <c r="D1037" s="15"/>
      <c r="E1037" s="15"/>
      <c r="F1037" s="15">
        <f t="shared" si="96"/>
        <v>8.8800000000000008</v>
      </c>
      <c r="G1037" s="355" t="s">
        <v>1912</v>
      </c>
      <c r="H1037" s="341"/>
      <c r="I1037" s="168">
        <f t="shared" si="95"/>
        <v>8.8800000000000008</v>
      </c>
      <c r="J1037" s="338"/>
      <c r="K1037" s="168"/>
      <c r="L1037" s="68" t="s">
        <v>1810</v>
      </c>
    </row>
    <row r="1038" spans="1:12" ht="12" x14ac:dyDescent="0.2">
      <c r="A1038" s="20" t="s">
        <v>109</v>
      </c>
      <c r="B1038" s="68" t="s">
        <v>1385</v>
      </c>
      <c r="C1038" s="15">
        <v>8.82</v>
      </c>
      <c r="D1038" s="168"/>
      <c r="E1038" s="168">
        <f t="shared" ref="E1038:E1090" si="99">(C1038)</f>
        <v>8.82</v>
      </c>
      <c r="F1038" s="15"/>
      <c r="G1038" s="355" t="s">
        <v>1912</v>
      </c>
      <c r="H1038" s="341"/>
      <c r="I1038" s="168">
        <f t="shared" si="95"/>
        <v>8.82</v>
      </c>
      <c r="J1038" s="338"/>
      <c r="K1038" s="168"/>
      <c r="L1038" s="68" t="s">
        <v>1810</v>
      </c>
    </row>
    <row r="1039" spans="1:12" ht="12" x14ac:dyDescent="0.2">
      <c r="A1039" s="20" t="s">
        <v>109</v>
      </c>
      <c r="B1039" s="68" t="s">
        <v>1651</v>
      </c>
      <c r="C1039" s="15">
        <v>16.75</v>
      </c>
      <c r="D1039" s="168"/>
      <c r="E1039" s="15"/>
      <c r="F1039" s="168">
        <f t="shared" si="96"/>
        <v>16.75</v>
      </c>
      <c r="G1039" s="355" t="s">
        <v>1912</v>
      </c>
      <c r="H1039" s="341"/>
      <c r="I1039" s="168">
        <f t="shared" si="95"/>
        <v>16.75</v>
      </c>
      <c r="J1039" s="338"/>
      <c r="K1039" s="168"/>
      <c r="L1039" s="68" t="s">
        <v>1810</v>
      </c>
    </row>
    <row r="1040" spans="1:12" ht="12" x14ac:dyDescent="0.2">
      <c r="A1040" s="20" t="s">
        <v>112</v>
      </c>
      <c r="B1040" s="68" t="s">
        <v>152</v>
      </c>
      <c r="C1040" s="15">
        <v>27.67</v>
      </c>
      <c r="D1040" s="15"/>
      <c r="E1040" s="168">
        <f t="shared" si="99"/>
        <v>27.67</v>
      </c>
      <c r="F1040" s="168"/>
      <c r="G1040" s="355" t="s">
        <v>1912</v>
      </c>
      <c r="H1040" s="341"/>
      <c r="I1040" s="168">
        <f t="shared" si="95"/>
        <v>27.67</v>
      </c>
      <c r="J1040" s="338"/>
      <c r="K1040" s="168"/>
      <c r="L1040" s="68" t="s">
        <v>1793</v>
      </c>
    </row>
    <row r="1041" spans="1:12" ht="12" x14ac:dyDescent="0.2">
      <c r="A1041" s="20" t="s">
        <v>112</v>
      </c>
      <c r="B1041" s="68" t="s">
        <v>153</v>
      </c>
      <c r="C1041" s="15">
        <v>34.659999999999997</v>
      </c>
      <c r="D1041" s="15"/>
      <c r="E1041" s="15">
        <f t="shared" si="99"/>
        <v>34.659999999999997</v>
      </c>
      <c r="F1041" s="15"/>
      <c r="G1041" s="355" t="s">
        <v>1912</v>
      </c>
      <c r="H1041" s="341"/>
      <c r="I1041" s="168">
        <f t="shared" ref="I1041:I1072" si="100">C1041</f>
        <v>34.659999999999997</v>
      </c>
      <c r="J1041" s="338"/>
      <c r="K1041" s="15"/>
      <c r="L1041" s="68" t="s">
        <v>1793</v>
      </c>
    </row>
    <row r="1042" spans="1:12" ht="12" x14ac:dyDescent="0.2">
      <c r="A1042" s="20" t="s">
        <v>112</v>
      </c>
      <c r="B1042" s="68" t="s">
        <v>346</v>
      </c>
      <c r="C1042" s="15">
        <v>11.06</v>
      </c>
      <c r="D1042" s="168"/>
      <c r="E1042" s="168">
        <f t="shared" si="99"/>
        <v>11.06</v>
      </c>
      <c r="F1042" s="15"/>
      <c r="G1042" s="355" t="s">
        <v>1912</v>
      </c>
      <c r="H1042" s="341"/>
      <c r="I1042" s="168">
        <f t="shared" si="100"/>
        <v>11.06</v>
      </c>
      <c r="J1042" s="338"/>
      <c r="K1042" s="168"/>
      <c r="L1042" s="68" t="s">
        <v>1793</v>
      </c>
    </row>
    <row r="1043" spans="1:12" ht="12" x14ac:dyDescent="0.2">
      <c r="A1043" s="20" t="s">
        <v>112</v>
      </c>
      <c r="B1043" s="68" t="s">
        <v>347</v>
      </c>
      <c r="C1043" s="15">
        <v>10.78</v>
      </c>
      <c r="D1043" s="15"/>
      <c r="E1043" s="168">
        <f t="shared" si="99"/>
        <v>10.78</v>
      </c>
      <c r="F1043" s="168"/>
      <c r="G1043" s="355" t="s">
        <v>1912</v>
      </c>
      <c r="H1043" s="341"/>
      <c r="I1043" s="168">
        <f t="shared" si="100"/>
        <v>10.78</v>
      </c>
      <c r="J1043" s="338"/>
      <c r="K1043" s="168"/>
      <c r="L1043" s="68" t="s">
        <v>1793</v>
      </c>
    </row>
    <row r="1044" spans="1:12" ht="12" x14ac:dyDescent="0.2">
      <c r="A1044" s="20" t="s">
        <v>112</v>
      </c>
      <c r="B1044" s="68" t="s">
        <v>113</v>
      </c>
      <c r="C1044" s="15">
        <v>3.07</v>
      </c>
      <c r="D1044" s="15"/>
      <c r="E1044" s="168">
        <f t="shared" si="99"/>
        <v>3.07</v>
      </c>
      <c r="F1044" s="168"/>
      <c r="G1044" s="355" t="s">
        <v>1912</v>
      </c>
      <c r="H1044" s="341"/>
      <c r="I1044" s="168">
        <f t="shared" si="100"/>
        <v>3.07</v>
      </c>
      <c r="J1044" s="338"/>
      <c r="K1044" s="168"/>
      <c r="L1044" s="68" t="s">
        <v>1794</v>
      </c>
    </row>
    <row r="1045" spans="1:12" ht="12" x14ac:dyDescent="0.2">
      <c r="A1045" s="20" t="s">
        <v>112</v>
      </c>
      <c r="B1045" s="68" t="s">
        <v>114</v>
      </c>
      <c r="C1045" s="15">
        <v>3.42</v>
      </c>
      <c r="D1045" s="15"/>
      <c r="E1045" s="168">
        <f t="shared" si="99"/>
        <v>3.42</v>
      </c>
      <c r="F1045" s="168"/>
      <c r="G1045" s="355" t="s">
        <v>1912</v>
      </c>
      <c r="H1045" s="341"/>
      <c r="I1045" s="168">
        <f t="shared" si="100"/>
        <v>3.42</v>
      </c>
      <c r="J1045" s="338"/>
      <c r="K1045" s="168"/>
      <c r="L1045" s="68" t="s">
        <v>1794</v>
      </c>
    </row>
    <row r="1046" spans="1:12" ht="12" x14ac:dyDescent="0.2">
      <c r="A1046" s="20" t="s">
        <v>112</v>
      </c>
      <c r="B1046" s="68" t="s">
        <v>133</v>
      </c>
      <c r="C1046" s="15">
        <v>5.01</v>
      </c>
      <c r="D1046" s="15"/>
      <c r="E1046" s="168">
        <f t="shared" si="99"/>
        <v>5.01</v>
      </c>
      <c r="F1046" s="168"/>
      <c r="G1046" s="355" t="s">
        <v>1912</v>
      </c>
      <c r="H1046" s="341"/>
      <c r="I1046" s="168">
        <f t="shared" si="100"/>
        <v>5.01</v>
      </c>
      <c r="J1046" s="338"/>
      <c r="K1046" s="168"/>
      <c r="L1046" s="68" t="s">
        <v>1793</v>
      </c>
    </row>
    <row r="1047" spans="1:12" ht="12" x14ac:dyDescent="0.2">
      <c r="A1047" s="20" t="s">
        <v>112</v>
      </c>
      <c r="B1047" s="68" t="s">
        <v>1634</v>
      </c>
      <c r="C1047" s="15">
        <v>1.88</v>
      </c>
      <c r="D1047" s="168">
        <f>(C1047)</f>
        <v>1.88</v>
      </c>
      <c r="E1047" s="168"/>
      <c r="F1047" s="15"/>
      <c r="G1047" s="355" t="s">
        <v>1912</v>
      </c>
      <c r="H1047" s="341"/>
      <c r="I1047" s="168">
        <f t="shared" si="100"/>
        <v>1.88</v>
      </c>
      <c r="J1047" s="338"/>
      <c r="K1047" s="168"/>
      <c r="L1047" s="68" t="s">
        <v>1794</v>
      </c>
    </row>
    <row r="1048" spans="1:12" ht="12" x14ac:dyDescent="0.2">
      <c r="A1048" s="20" t="s">
        <v>112</v>
      </c>
      <c r="B1048" s="68" t="s">
        <v>115</v>
      </c>
      <c r="C1048" s="15">
        <v>1.6</v>
      </c>
      <c r="D1048" s="15"/>
      <c r="E1048" s="168">
        <f t="shared" si="99"/>
        <v>1.6</v>
      </c>
      <c r="F1048" s="168"/>
      <c r="G1048" s="355" t="s">
        <v>1912</v>
      </c>
      <c r="H1048" s="341"/>
      <c r="I1048" s="168">
        <f t="shared" si="100"/>
        <v>1.6</v>
      </c>
      <c r="J1048" s="338"/>
      <c r="K1048" s="168"/>
      <c r="L1048" s="68" t="s">
        <v>1794</v>
      </c>
    </row>
    <row r="1049" spans="1:12" ht="12" x14ac:dyDescent="0.2">
      <c r="A1049" s="20" t="s">
        <v>112</v>
      </c>
      <c r="B1049" s="68" t="s">
        <v>116</v>
      </c>
      <c r="C1049" s="15">
        <v>1.7</v>
      </c>
      <c r="D1049" s="168"/>
      <c r="E1049" s="168">
        <f t="shared" si="99"/>
        <v>1.7</v>
      </c>
      <c r="F1049" s="15"/>
      <c r="G1049" s="355" t="s">
        <v>1912</v>
      </c>
      <c r="H1049" s="341"/>
      <c r="I1049" s="168">
        <f t="shared" si="100"/>
        <v>1.7</v>
      </c>
      <c r="J1049" s="338"/>
      <c r="K1049" s="168"/>
      <c r="L1049" s="68" t="s">
        <v>1794</v>
      </c>
    </row>
    <row r="1050" spans="1:12" ht="12" x14ac:dyDescent="0.2">
      <c r="A1050" s="20" t="s">
        <v>112</v>
      </c>
      <c r="B1050" s="68" t="s">
        <v>1629</v>
      </c>
      <c r="C1050" s="15">
        <v>1.84</v>
      </c>
      <c r="D1050" s="168"/>
      <c r="F1050" s="168">
        <f>(C1050)</f>
        <v>1.84</v>
      </c>
      <c r="G1050" s="355" t="s">
        <v>1912</v>
      </c>
      <c r="H1050" s="341"/>
      <c r="I1050" s="168">
        <f t="shared" si="100"/>
        <v>1.84</v>
      </c>
      <c r="J1050" s="338"/>
      <c r="K1050" s="168"/>
      <c r="L1050" s="68" t="s">
        <v>1794</v>
      </c>
    </row>
    <row r="1051" spans="1:12" ht="12" x14ac:dyDescent="0.2">
      <c r="A1051" s="20" t="s">
        <v>112</v>
      </c>
      <c r="B1051" s="68" t="s">
        <v>1507</v>
      </c>
      <c r="C1051" s="15">
        <v>4.12</v>
      </c>
      <c r="D1051" s="168"/>
      <c r="E1051" s="168">
        <f t="shared" si="99"/>
        <v>4.12</v>
      </c>
      <c r="F1051" s="15"/>
      <c r="G1051" s="355" t="s">
        <v>1912</v>
      </c>
      <c r="H1051" s="341"/>
      <c r="I1051" s="168">
        <f t="shared" si="100"/>
        <v>4.12</v>
      </c>
      <c r="J1051" s="338"/>
      <c r="K1051" s="168"/>
      <c r="L1051" s="68" t="s">
        <v>1793</v>
      </c>
    </row>
    <row r="1052" spans="1:12" ht="12" x14ac:dyDescent="0.2">
      <c r="A1052" s="20" t="s">
        <v>117</v>
      </c>
      <c r="B1052" s="68" t="s">
        <v>346</v>
      </c>
      <c r="C1052" s="15">
        <v>8.8800000000000008</v>
      </c>
      <c r="D1052" s="168"/>
      <c r="E1052" s="168">
        <f t="shared" si="99"/>
        <v>8.8800000000000008</v>
      </c>
      <c r="F1052" s="15"/>
      <c r="G1052" s="355" t="s">
        <v>1912</v>
      </c>
      <c r="H1052" s="341"/>
      <c r="I1052" s="168">
        <f t="shared" si="100"/>
        <v>8.8800000000000008</v>
      </c>
      <c r="J1052" s="338"/>
      <c r="K1052" s="168"/>
      <c r="L1052" s="68" t="s">
        <v>1793</v>
      </c>
    </row>
    <row r="1053" spans="1:12" ht="12" x14ac:dyDescent="0.2">
      <c r="A1053" s="20" t="s">
        <v>117</v>
      </c>
      <c r="B1053" s="68" t="s">
        <v>347</v>
      </c>
      <c r="C1053" s="15">
        <v>8.57</v>
      </c>
      <c r="D1053" s="168"/>
      <c r="E1053" s="168">
        <f t="shared" si="99"/>
        <v>8.57</v>
      </c>
      <c r="F1053" s="15"/>
      <c r="G1053" s="355" t="s">
        <v>1912</v>
      </c>
      <c r="H1053" s="341"/>
      <c r="I1053" s="168">
        <f t="shared" si="100"/>
        <v>8.57</v>
      </c>
      <c r="J1053" s="338"/>
      <c r="K1053" s="168"/>
      <c r="L1053" s="68" t="s">
        <v>1793</v>
      </c>
    </row>
    <row r="1054" spans="1:12" ht="12" x14ac:dyDescent="0.2">
      <c r="A1054" s="20" t="s">
        <v>117</v>
      </c>
      <c r="B1054" s="68" t="s">
        <v>348</v>
      </c>
      <c r="C1054" s="15">
        <v>8.6</v>
      </c>
      <c r="D1054" s="168"/>
      <c r="E1054" s="168">
        <f t="shared" si="99"/>
        <v>8.6</v>
      </c>
      <c r="F1054" s="15"/>
      <c r="G1054" s="355" t="s">
        <v>1912</v>
      </c>
      <c r="H1054" s="341"/>
      <c r="I1054" s="168">
        <f t="shared" si="100"/>
        <v>8.6</v>
      </c>
      <c r="J1054" s="338"/>
      <c r="K1054" s="168"/>
      <c r="L1054" s="68" t="s">
        <v>1793</v>
      </c>
    </row>
    <row r="1055" spans="1:12" ht="12" x14ac:dyDescent="0.2">
      <c r="A1055" s="20" t="s">
        <v>117</v>
      </c>
      <c r="B1055" s="68" t="s">
        <v>349</v>
      </c>
      <c r="C1055" s="15">
        <v>12.99</v>
      </c>
      <c r="D1055" s="168"/>
      <c r="E1055" s="168">
        <f t="shared" si="99"/>
        <v>12.99</v>
      </c>
      <c r="F1055" s="15"/>
      <c r="G1055" s="355" t="s">
        <v>1912</v>
      </c>
      <c r="H1055" s="341"/>
      <c r="I1055" s="168">
        <f t="shared" si="100"/>
        <v>12.99</v>
      </c>
      <c r="J1055" s="338"/>
      <c r="K1055" s="168"/>
      <c r="L1055" s="68" t="s">
        <v>1793</v>
      </c>
    </row>
    <row r="1056" spans="1:12" ht="12" x14ac:dyDescent="0.2">
      <c r="A1056" s="20" t="s">
        <v>117</v>
      </c>
      <c r="B1056" s="68" t="s">
        <v>350</v>
      </c>
      <c r="C1056" s="15">
        <v>14.87</v>
      </c>
      <c r="D1056" s="168"/>
      <c r="E1056" s="168">
        <f t="shared" si="99"/>
        <v>14.87</v>
      </c>
      <c r="F1056" s="15"/>
      <c r="G1056" s="355" t="s">
        <v>1912</v>
      </c>
      <c r="H1056" s="341"/>
      <c r="I1056" s="168">
        <f t="shared" si="100"/>
        <v>14.87</v>
      </c>
      <c r="J1056" s="338"/>
      <c r="K1056" s="168"/>
      <c r="L1056" s="68" t="s">
        <v>1793</v>
      </c>
    </row>
    <row r="1057" spans="1:12" ht="12" x14ac:dyDescent="0.2">
      <c r="A1057" s="20" t="s">
        <v>117</v>
      </c>
      <c r="B1057" s="68" t="s">
        <v>351</v>
      </c>
      <c r="C1057" s="15">
        <v>17.18</v>
      </c>
      <c r="D1057" s="168"/>
      <c r="E1057" s="168">
        <f t="shared" si="99"/>
        <v>17.18</v>
      </c>
      <c r="F1057" s="15"/>
      <c r="G1057" s="355" t="s">
        <v>1912</v>
      </c>
      <c r="H1057" s="341"/>
      <c r="I1057" s="168">
        <f t="shared" si="100"/>
        <v>17.18</v>
      </c>
      <c r="J1057" s="338"/>
      <c r="K1057" s="168"/>
      <c r="L1057" s="68" t="s">
        <v>1793</v>
      </c>
    </row>
    <row r="1058" spans="1:12" ht="12" x14ac:dyDescent="0.2">
      <c r="A1058" s="20" t="s">
        <v>117</v>
      </c>
      <c r="B1058" s="68" t="s">
        <v>352</v>
      </c>
      <c r="C1058" s="15">
        <v>10.49</v>
      </c>
      <c r="D1058" s="168"/>
      <c r="E1058" s="168">
        <f t="shared" si="99"/>
        <v>10.49</v>
      </c>
      <c r="F1058" s="15"/>
      <c r="G1058" s="355" t="s">
        <v>1912</v>
      </c>
      <c r="H1058" s="341"/>
      <c r="I1058" s="168">
        <f t="shared" si="100"/>
        <v>10.49</v>
      </c>
      <c r="J1058" s="338"/>
      <c r="K1058" s="168"/>
      <c r="L1058" s="68" t="s">
        <v>1793</v>
      </c>
    </row>
    <row r="1059" spans="1:12" ht="12" x14ac:dyDescent="0.2">
      <c r="A1059" s="20" t="s">
        <v>117</v>
      </c>
      <c r="B1059" s="68" t="s">
        <v>1645</v>
      </c>
      <c r="C1059" s="15">
        <v>36.44</v>
      </c>
      <c r="D1059" s="168"/>
      <c r="E1059" s="168"/>
      <c r="F1059" s="15">
        <f>(C1059)</f>
        <v>36.44</v>
      </c>
      <c r="G1059" s="355" t="s">
        <v>1912</v>
      </c>
      <c r="H1059" s="341"/>
      <c r="I1059" s="168">
        <f t="shared" si="100"/>
        <v>36.44</v>
      </c>
      <c r="J1059" s="338"/>
      <c r="K1059" s="168"/>
      <c r="L1059" s="68" t="s">
        <v>1793</v>
      </c>
    </row>
    <row r="1060" spans="1:12" ht="12" x14ac:dyDescent="0.2">
      <c r="A1060" s="20" t="s">
        <v>117</v>
      </c>
      <c r="B1060" s="68" t="s">
        <v>1665</v>
      </c>
      <c r="C1060" s="15">
        <v>9.99</v>
      </c>
      <c r="D1060" s="168"/>
      <c r="E1060" s="168"/>
      <c r="F1060" s="15">
        <f>(C1060)</f>
        <v>9.99</v>
      </c>
      <c r="G1060" s="355" t="s">
        <v>1912</v>
      </c>
      <c r="H1060" s="341"/>
      <c r="I1060" s="168">
        <f t="shared" si="100"/>
        <v>9.99</v>
      </c>
      <c r="J1060" s="338"/>
      <c r="K1060" s="168"/>
      <c r="L1060" s="68" t="s">
        <v>1793</v>
      </c>
    </row>
    <row r="1061" spans="1:12" ht="12" x14ac:dyDescent="0.2">
      <c r="A1061" s="20" t="s">
        <v>112</v>
      </c>
      <c r="B1061" s="68" t="s">
        <v>346</v>
      </c>
      <c r="C1061" s="15">
        <v>11.06</v>
      </c>
      <c r="D1061" s="168"/>
      <c r="E1061" s="168">
        <f t="shared" si="99"/>
        <v>11.06</v>
      </c>
      <c r="F1061" s="15"/>
      <c r="G1061" s="355" t="s">
        <v>1912</v>
      </c>
      <c r="H1061" s="341"/>
      <c r="I1061" s="168">
        <f t="shared" si="100"/>
        <v>11.06</v>
      </c>
      <c r="J1061" s="338"/>
      <c r="K1061" s="168"/>
      <c r="L1061" s="68" t="s">
        <v>1793</v>
      </c>
    </row>
    <row r="1062" spans="1:12" ht="12" x14ac:dyDescent="0.2">
      <c r="A1062" s="20" t="s">
        <v>112</v>
      </c>
      <c r="B1062" s="68" t="s">
        <v>347</v>
      </c>
      <c r="C1062" s="15">
        <v>10.78</v>
      </c>
      <c r="D1062" s="168"/>
      <c r="E1062" s="168">
        <f t="shared" si="99"/>
        <v>10.78</v>
      </c>
      <c r="F1062" s="15"/>
      <c r="G1062" s="355" t="s">
        <v>1912</v>
      </c>
      <c r="H1062" s="341"/>
      <c r="I1062" s="168">
        <f t="shared" si="100"/>
        <v>10.78</v>
      </c>
      <c r="J1062" s="338"/>
      <c r="K1062" s="168"/>
      <c r="L1062" s="68" t="s">
        <v>1793</v>
      </c>
    </row>
    <row r="1063" spans="1:12" ht="12" x14ac:dyDescent="0.2">
      <c r="A1063" s="20" t="s">
        <v>112</v>
      </c>
      <c r="B1063" s="68" t="s">
        <v>1289</v>
      </c>
      <c r="C1063" s="15">
        <v>27.67</v>
      </c>
      <c r="D1063" s="168"/>
      <c r="F1063" s="168">
        <f>(C1063)</f>
        <v>27.67</v>
      </c>
      <c r="G1063" s="355" t="s">
        <v>1912</v>
      </c>
      <c r="H1063" s="341"/>
      <c r="I1063" s="168">
        <f t="shared" si="100"/>
        <v>27.67</v>
      </c>
      <c r="J1063" s="338"/>
      <c r="K1063" s="168"/>
      <c r="L1063" s="68" t="s">
        <v>1793</v>
      </c>
    </row>
    <row r="1064" spans="1:12" ht="12" x14ac:dyDescent="0.2">
      <c r="A1064" s="20" t="s">
        <v>112</v>
      </c>
      <c r="B1064" s="68" t="s">
        <v>1290</v>
      </c>
      <c r="C1064" s="15">
        <v>34.659999999999997</v>
      </c>
      <c r="D1064" s="168"/>
      <c r="F1064" s="168">
        <f>(C1064)</f>
        <v>34.659999999999997</v>
      </c>
      <c r="G1064" s="355" t="s">
        <v>1912</v>
      </c>
      <c r="H1064" s="341"/>
      <c r="I1064" s="168">
        <f t="shared" si="100"/>
        <v>34.659999999999997</v>
      </c>
      <c r="J1064" s="338"/>
      <c r="K1064" s="168"/>
      <c r="L1064" s="68" t="s">
        <v>1793</v>
      </c>
    </row>
    <row r="1065" spans="1:12" ht="12" x14ac:dyDescent="0.2">
      <c r="A1065" s="20" t="s">
        <v>112</v>
      </c>
      <c r="B1065" s="68" t="s">
        <v>1291</v>
      </c>
      <c r="C1065" s="15">
        <v>3.07</v>
      </c>
      <c r="D1065" s="168"/>
      <c r="E1065" s="168">
        <f t="shared" si="99"/>
        <v>3.07</v>
      </c>
      <c r="F1065" s="15"/>
      <c r="G1065" s="355" t="s">
        <v>1912</v>
      </c>
      <c r="H1065" s="341"/>
      <c r="I1065" s="168">
        <f t="shared" si="100"/>
        <v>3.07</v>
      </c>
      <c r="J1065" s="338"/>
      <c r="K1065" s="168"/>
      <c r="L1065" s="68" t="s">
        <v>1794</v>
      </c>
    </row>
    <row r="1066" spans="1:12" ht="12" x14ac:dyDescent="0.2">
      <c r="A1066" s="20" t="s">
        <v>112</v>
      </c>
      <c r="B1066" s="68" t="s">
        <v>1292</v>
      </c>
      <c r="C1066" s="15">
        <v>3.42</v>
      </c>
      <c r="D1066" s="168"/>
      <c r="E1066" s="168">
        <f t="shared" si="99"/>
        <v>3.42</v>
      </c>
      <c r="F1066" s="15"/>
      <c r="G1066" s="355" t="s">
        <v>1912</v>
      </c>
      <c r="H1066" s="341"/>
      <c r="I1066" s="168">
        <f t="shared" si="100"/>
        <v>3.42</v>
      </c>
      <c r="J1066" s="338"/>
      <c r="K1066" s="168"/>
      <c r="L1066" s="68" t="s">
        <v>1794</v>
      </c>
    </row>
    <row r="1067" spans="1:12" ht="12" x14ac:dyDescent="0.2">
      <c r="A1067" s="20" t="s">
        <v>112</v>
      </c>
      <c r="B1067" s="68" t="s">
        <v>692</v>
      </c>
      <c r="C1067" s="15">
        <v>4.12</v>
      </c>
      <c r="D1067" s="168"/>
      <c r="E1067" s="168">
        <f t="shared" si="99"/>
        <v>4.12</v>
      </c>
      <c r="F1067" s="15"/>
      <c r="G1067" s="355" t="s">
        <v>1912</v>
      </c>
      <c r="H1067" s="341"/>
      <c r="I1067" s="168">
        <f t="shared" si="100"/>
        <v>4.12</v>
      </c>
      <c r="J1067" s="338"/>
      <c r="K1067" s="168"/>
      <c r="L1067" s="68" t="s">
        <v>1793</v>
      </c>
    </row>
    <row r="1068" spans="1:12" ht="12" x14ac:dyDescent="0.2">
      <c r="A1068" s="20" t="s">
        <v>112</v>
      </c>
      <c r="B1068" s="68" t="s">
        <v>1293</v>
      </c>
      <c r="C1068" s="15">
        <v>5.01</v>
      </c>
      <c r="D1068" s="168"/>
      <c r="E1068" s="168">
        <f t="shared" si="99"/>
        <v>5.01</v>
      </c>
      <c r="F1068" s="15"/>
      <c r="G1068" s="355" t="s">
        <v>1912</v>
      </c>
      <c r="H1068" s="341"/>
      <c r="I1068" s="168">
        <f t="shared" si="100"/>
        <v>5.01</v>
      </c>
      <c r="J1068" s="338"/>
      <c r="K1068" s="168"/>
      <c r="L1068" s="68" t="s">
        <v>1793</v>
      </c>
    </row>
    <row r="1069" spans="1:12" ht="12" x14ac:dyDescent="0.2">
      <c r="A1069" s="20" t="s">
        <v>112</v>
      </c>
      <c r="B1069" s="68" t="s">
        <v>1634</v>
      </c>
      <c r="C1069" s="15">
        <v>1.88</v>
      </c>
      <c r="D1069" s="15">
        <f>C1069</f>
        <v>1.88</v>
      </c>
      <c r="E1069" s="168"/>
      <c r="F1069" s="15"/>
      <c r="G1069" s="355" t="s">
        <v>1912</v>
      </c>
      <c r="H1069" s="341"/>
      <c r="I1069" s="168">
        <f t="shared" si="100"/>
        <v>1.88</v>
      </c>
      <c r="J1069" s="338"/>
      <c r="K1069" s="168"/>
      <c r="L1069" s="68" t="s">
        <v>1794</v>
      </c>
    </row>
    <row r="1070" spans="1:12" ht="12" x14ac:dyDescent="0.2">
      <c r="A1070" s="20" t="s">
        <v>112</v>
      </c>
      <c r="B1070" s="68" t="s">
        <v>1294</v>
      </c>
      <c r="C1070" s="15">
        <v>1.6</v>
      </c>
      <c r="D1070" s="168"/>
      <c r="E1070" s="168">
        <f t="shared" si="99"/>
        <v>1.6</v>
      </c>
      <c r="F1070" s="15"/>
      <c r="G1070" s="355" t="s">
        <v>1912</v>
      </c>
      <c r="H1070" s="341"/>
      <c r="I1070" s="168">
        <f t="shared" si="100"/>
        <v>1.6</v>
      </c>
      <c r="J1070" s="338"/>
      <c r="K1070" s="168"/>
      <c r="L1070" s="68" t="s">
        <v>1794</v>
      </c>
    </row>
    <row r="1071" spans="1:12" ht="12" x14ac:dyDescent="0.2">
      <c r="A1071" s="20" t="s">
        <v>112</v>
      </c>
      <c r="B1071" s="68" t="s">
        <v>1295</v>
      </c>
      <c r="C1071" s="15">
        <v>1.7</v>
      </c>
      <c r="D1071" s="168"/>
      <c r="E1071" s="168">
        <f t="shared" si="99"/>
        <v>1.7</v>
      </c>
      <c r="F1071" s="15"/>
      <c r="G1071" s="355" t="s">
        <v>1912</v>
      </c>
      <c r="H1071" s="341"/>
      <c r="I1071" s="168">
        <f t="shared" si="100"/>
        <v>1.7</v>
      </c>
      <c r="J1071" s="338"/>
      <c r="K1071" s="168"/>
      <c r="L1071" s="68" t="s">
        <v>1794</v>
      </c>
    </row>
    <row r="1072" spans="1:12" ht="12" x14ac:dyDescent="0.2">
      <c r="A1072" s="20" t="s">
        <v>112</v>
      </c>
      <c r="B1072" s="68" t="s">
        <v>1629</v>
      </c>
      <c r="C1072" s="15">
        <v>1.84</v>
      </c>
      <c r="E1072" s="168"/>
      <c r="F1072" s="168">
        <f>(C1072)</f>
        <v>1.84</v>
      </c>
      <c r="G1072" s="355" t="s">
        <v>1912</v>
      </c>
      <c r="H1072" s="341"/>
      <c r="I1072" s="168">
        <f t="shared" si="100"/>
        <v>1.84</v>
      </c>
      <c r="J1072" s="338"/>
      <c r="K1072" s="168"/>
      <c r="L1072" s="68" t="s">
        <v>1794</v>
      </c>
    </row>
    <row r="1073" spans="1:12" ht="12" x14ac:dyDescent="0.2">
      <c r="A1073" s="20" t="s">
        <v>1279</v>
      </c>
      <c r="B1073" s="68" t="s">
        <v>1280</v>
      </c>
      <c r="C1073" s="15">
        <v>16.920000000000002</v>
      </c>
      <c r="D1073" s="168"/>
      <c r="E1073" s="168">
        <f t="shared" si="99"/>
        <v>16.920000000000002</v>
      </c>
      <c r="F1073" s="15"/>
      <c r="G1073" s="355" t="s">
        <v>1912</v>
      </c>
      <c r="H1073" s="341"/>
      <c r="I1073" s="168">
        <f t="shared" ref="I1073:I1093" si="101">C1073</f>
        <v>16.920000000000002</v>
      </c>
      <c r="J1073" s="338"/>
      <c r="K1073" s="168"/>
      <c r="L1073" s="68" t="s">
        <v>1793</v>
      </c>
    </row>
    <row r="1074" spans="1:12" ht="12" x14ac:dyDescent="0.2">
      <c r="A1074" s="20" t="s">
        <v>1285</v>
      </c>
      <c r="B1074" s="68" t="s">
        <v>1281</v>
      </c>
      <c r="C1074" s="15">
        <v>9.91</v>
      </c>
      <c r="D1074" s="168"/>
      <c r="E1074" s="168">
        <f t="shared" si="99"/>
        <v>9.91</v>
      </c>
      <c r="F1074" s="15"/>
      <c r="G1074" s="355" t="s">
        <v>1912</v>
      </c>
      <c r="H1074" s="341"/>
      <c r="I1074" s="168">
        <f t="shared" si="101"/>
        <v>9.91</v>
      </c>
      <c r="J1074" s="338"/>
      <c r="K1074" s="168"/>
      <c r="L1074" s="68" t="s">
        <v>1793</v>
      </c>
    </row>
    <row r="1075" spans="1:12" ht="12" x14ac:dyDescent="0.2">
      <c r="A1075" s="20" t="s">
        <v>1285</v>
      </c>
      <c r="B1075" s="68" t="s">
        <v>1282</v>
      </c>
      <c r="C1075" s="15">
        <v>10.27</v>
      </c>
      <c r="D1075" s="168"/>
      <c r="E1075" s="168"/>
      <c r="F1075" s="15">
        <f>(C1075)</f>
        <v>10.27</v>
      </c>
      <c r="G1075" s="355" t="s">
        <v>1912</v>
      </c>
      <c r="H1075" s="341"/>
      <c r="I1075" s="168">
        <f t="shared" si="101"/>
        <v>10.27</v>
      </c>
      <c r="J1075" s="338"/>
      <c r="K1075" s="168"/>
      <c r="L1075" s="68" t="s">
        <v>1793</v>
      </c>
    </row>
    <row r="1076" spans="1:12" ht="12" x14ac:dyDescent="0.2">
      <c r="A1076" s="20" t="s">
        <v>1285</v>
      </c>
      <c r="B1076" s="68" t="s">
        <v>1283</v>
      </c>
      <c r="C1076" s="15">
        <v>12.6</v>
      </c>
      <c r="D1076" s="168"/>
      <c r="E1076" s="168">
        <f t="shared" si="99"/>
        <v>12.6</v>
      </c>
      <c r="F1076" s="15"/>
      <c r="G1076" s="355" t="s">
        <v>1912</v>
      </c>
      <c r="H1076" s="341"/>
      <c r="I1076" s="168">
        <f t="shared" si="101"/>
        <v>12.6</v>
      </c>
      <c r="J1076" s="338"/>
      <c r="K1076" s="168"/>
      <c r="L1076" s="68" t="s">
        <v>1793</v>
      </c>
    </row>
    <row r="1077" spans="1:12" ht="12" x14ac:dyDescent="0.2">
      <c r="A1077" s="20" t="s">
        <v>1285</v>
      </c>
      <c r="B1077" s="68" t="s">
        <v>1284</v>
      </c>
      <c r="C1077" s="15">
        <v>12.18</v>
      </c>
      <c r="D1077" s="168"/>
      <c r="E1077" s="168">
        <f t="shared" si="99"/>
        <v>12.18</v>
      </c>
      <c r="F1077" s="15"/>
      <c r="G1077" s="355" t="s">
        <v>1912</v>
      </c>
      <c r="H1077" s="341"/>
      <c r="I1077" s="168">
        <f t="shared" si="101"/>
        <v>12.18</v>
      </c>
      <c r="J1077" s="338"/>
      <c r="K1077" s="168"/>
      <c r="L1077" s="68" t="s">
        <v>1793</v>
      </c>
    </row>
    <row r="1078" spans="1:12" ht="12" x14ac:dyDescent="0.2">
      <c r="A1078" s="20" t="s">
        <v>1285</v>
      </c>
      <c r="B1078" s="68" t="s">
        <v>1695</v>
      </c>
      <c r="C1078" s="15">
        <v>32.89</v>
      </c>
      <c r="D1078" s="168"/>
      <c r="E1078" s="168">
        <f t="shared" si="99"/>
        <v>32.89</v>
      </c>
      <c r="F1078" s="15"/>
      <c r="G1078" s="355" t="s">
        <v>1912</v>
      </c>
      <c r="H1078" s="341"/>
      <c r="I1078" s="168">
        <f t="shared" si="101"/>
        <v>32.89</v>
      </c>
      <c r="J1078" s="338"/>
      <c r="K1078" s="168"/>
      <c r="L1078" s="68" t="s">
        <v>1791</v>
      </c>
    </row>
    <row r="1079" spans="1:12" ht="12" x14ac:dyDescent="0.2">
      <c r="A1079" s="20" t="s">
        <v>1285</v>
      </c>
      <c r="B1079" s="68" t="s">
        <v>159</v>
      </c>
      <c r="C1079" s="15">
        <v>11.19</v>
      </c>
      <c r="D1079" s="168"/>
      <c r="E1079" s="168"/>
      <c r="F1079" s="15">
        <f>(C1079)</f>
        <v>11.19</v>
      </c>
      <c r="G1079" s="355" t="s">
        <v>1912</v>
      </c>
      <c r="H1079" s="341"/>
      <c r="I1079" s="168">
        <f t="shared" si="101"/>
        <v>11.19</v>
      </c>
      <c r="J1079" s="338"/>
      <c r="K1079" s="168"/>
      <c r="L1079" s="68" t="s">
        <v>1793</v>
      </c>
    </row>
    <row r="1080" spans="1:12" ht="12" x14ac:dyDescent="0.2">
      <c r="A1080" s="20" t="s">
        <v>1285</v>
      </c>
      <c r="B1080" s="68" t="s">
        <v>348</v>
      </c>
      <c r="C1080" s="15">
        <v>13.61</v>
      </c>
      <c r="D1080" s="168"/>
      <c r="E1080" s="168">
        <f t="shared" si="99"/>
        <v>13.61</v>
      </c>
      <c r="F1080" s="15"/>
      <c r="G1080" s="355" t="s">
        <v>1912</v>
      </c>
      <c r="H1080" s="341"/>
      <c r="I1080" s="168">
        <f t="shared" si="101"/>
        <v>13.61</v>
      </c>
      <c r="J1080" s="338"/>
      <c r="K1080" s="168"/>
      <c r="L1080" s="68" t="s">
        <v>1793</v>
      </c>
    </row>
    <row r="1081" spans="1:12" ht="12" x14ac:dyDescent="0.2">
      <c r="A1081" s="20" t="s">
        <v>1285</v>
      </c>
      <c r="B1081" s="68" t="s">
        <v>349</v>
      </c>
      <c r="C1081" s="15">
        <v>13.67</v>
      </c>
      <c r="D1081" s="168"/>
      <c r="E1081" s="168">
        <f t="shared" si="99"/>
        <v>13.67</v>
      </c>
      <c r="F1081" s="15"/>
      <c r="G1081" s="355" t="s">
        <v>1912</v>
      </c>
      <c r="H1081" s="341"/>
      <c r="I1081" s="168">
        <f t="shared" si="101"/>
        <v>13.67</v>
      </c>
      <c r="J1081" s="338"/>
      <c r="K1081" s="168"/>
      <c r="L1081" s="68" t="s">
        <v>1793</v>
      </c>
    </row>
    <row r="1082" spans="1:12" ht="12" x14ac:dyDescent="0.2">
      <c r="A1082" s="20" t="s">
        <v>1285</v>
      </c>
      <c r="B1082" s="68" t="s">
        <v>350</v>
      </c>
      <c r="C1082" s="15">
        <v>7.95</v>
      </c>
      <c r="D1082" s="168"/>
      <c r="E1082" s="168">
        <f t="shared" si="99"/>
        <v>7.95</v>
      </c>
      <c r="F1082" s="15"/>
      <c r="G1082" s="355" t="s">
        <v>1912</v>
      </c>
      <c r="H1082" s="341"/>
      <c r="I1082" s="168">
        <f t="shared" si="101"/>
        <v>7.95</v>
      </c>
      <c r="J1082" s="338"/>
      <c r="K1082" s="168"/>
      <c r="L1082" s="68" t="s">
        <v>1793</v>
      </c>
    </row>
    <row r="1083" spans="1:12" ht="12" x14ac:dyDescent="0.2">
      <c r="A1083" s="20" t="s">
        <v>1285</v>
      </c>
      <c r="B1083" s="68" t="s">
        <v>351</v>
      </c>
      <c r="C1083" s="15">
        <v>6.77</v>
      </c>
      <c r="D1083" s="168"/>
      <c r="E1083" s="168">
        <f t="shared" si="99"/>
        <v>6.77</v>
      </c>
      <c r="F1083" s="15"/>
      <c r="G1083" s="355" t="s">
        <v>1912</v>
      </c>
      <c r="H1083" s="341"/>
      <c r="I1083" s="168">
        <f t="shared" si="101"/>
        <v>6.77</v>
      </c>
      <c r="J1083" s="338"/>
      <c r="K1083" s="168"/>
      <c r="L1083" s="68" t="s">
        <v>1793</v>
      </c>
    </row>
    <row r="1084" spans="1:12" ht="12" x14ac:dyDescent="0.2">
      <c r="A1084" s="20" t="s">
        <v>1285</v>
      </c>
      <c r="B1084" s="68" t="s">
        <v>352</v>
      </c>
      <c r="C1084" s="15">
        <v>7.51</v>
      </c>
      <c r="D1084" s="168"/>
      <c r="E1084" s="168">
        <f t="shared" si="99"/>
        <v>7.51</v>
      </c>
      <c r="F1084" s="15"/>
      <c r="G1084" s="355" t="s">
        <v>1912</v>
      </c>
      <c r="H1084" s="341"/>
      <c r="I1084" s="168">
        <f t="shared" si="101"/>
        <v>7.51</v>
      </c>
      <c r="J1084" s="338"/>
      <c r="K1084" s="168"/>
      <c r="L1084" s="68" t="s">
        <v>1793</v>
      </c>
    </row>
    <row r="1085" spans="1:12" ht="12" x14ac:dyDescent="0.2">
      <c r="A1085" s="20" t="s">
        <v>1285</v>
      </c>
      <c r="B1085" s="68" t="s">
        <v>431</v>
      </c>
      <c r="C1085" s="15">
        <v>7.38</v>
      </c>
      <c r="D1085" s="168"/>
      <c r="E1085" s="168">
        <f t="shared" si="99"/>
        <v>7.38</v>
      </c>
      <c r="F1085" s="15"/>
      <c r="G1085" s="355" t="s">
        <v>1912</v>
      </c>
      <c r="H1085" s="341"/>
      <c r="I1085" s="168">
        <f t="shared" si="101"/>
        <v>7.38</v>
      </c>
      <c r="J1085" s="338"/>
      <c r="K1085" s="168"/>
      <c r="L1085" s="68" t="s">
        <v>1793</v>
      </c>
    </row>
    <row r="1086" spans="1:12" ht="12" x14ac:dyDescent="0.2">
      <c r="A1086" s="20" t="s">
        <v>1285</v>
      </c>
      <c r="B1086" s="68" t="s">
        <v>1645</v>
      </c>
      <c r="C1086" s="15">
        <v>19.3</v>
      </c>
      <c r="D1086" s="168"/>
      <c r="E1086" s="168"/>
      <c r="F1086" s="15">
        <f>(C1086)</f>
        <v>19.3</v>
      </c>
      <c r="G1086" s="355" t="s">
        <v>1912</v>
      </c>
      <c r="H1086" s="341"/>
      <c r="I1086" s="168">
        <f t="shared" si="101"/>
        <v>19.3</v>
      </c>
      <c r="J1086" s="338"/>
      <c r="K1086" s="168"/>
      <c r="L1086" s="68" t="s">
        <v>1793</v>
      </c>
    </row>
    <row r="1087" spans="1:12" ht="12" x14ac:dyDescent="0.2">
      <c r="A1087" s="20" t="s">
        <v>1285</v>
      </c>
      <c r="B1087" s="68" t="s">
        <v>1634</v>
      </c>
      <c r="C1087" s="15">
        <v>3.61</v>
      </c>
      <c r="D1087" s="168">
        <f>(C1087)</f>
        <v>3.61</v>
      </c>
      <c r="E1087" s="168"/>
      <c r="F1087" s="15"/>
      <c r="G1087" s="355" t="s">
        <v>1912</v>
      </c>
      <c r="H1087" s="341"/>
      <c r="I1087" s="168">
        <f t="shared" si="101"/>
        <v>3.61</v>
      </c>
      <c r="J1087" s="338"/>
      <c r="K1087" s="168"/>
      <c r="L1087" s="68" t="s">
        <v>1794</v>
      </c>
    </row>
    <row r="1088" spans="1:12" ht="12" x14ac:dyDescent="0.2">
      <c r="A1088" s="20" t="s">
        <v>1285</v>
      </c>
      <c r="B1088" s="68" t="s">
        <v>1629</v>
      </c>
      <c r="C1088" s="15">
        <v>2.31</v>
      </c>
      <c r="E1088" s="168"/>
      <c r="F1088" s="168">
        <f>(C1088)</f>
        <v>2.31</v>
      </c>
      <c r="G1088" s="355" t="s">
        <v>1912</v>
      </c>
      <c r="H1088" s="341"/>
      <c r="I1088" s="168">
        <f t="shared" si="101"/>
        <v>2.31</v>
      </c>
      <c r="J1088" s="338"/>
      <c r="K1088" s="168"/>
      <c r="L1088" s="68" t="s">
        <v>1794</v>
      </c>
    </row>
    <row r="1089" spans="1:12" ht="12" x14ac:dyDescent="0.2">
      <c r="A1089" s="20" t="s">
        <v>1285</v>
      </c>
      <c r="B1089" s="68" t="s">
        <v>1286</v>
      </c>
      <c r="C1089" s="15">
        <v>3.15</v>
      </c>
      <c r="D1089" s="168"/>
      <c r="E1089" s="168">
        <f t="shared" si="99"/>
        <v>3.15</v>
      </c>
      <c r="F1089" s="15"/>
      <c r="G1089" s="355" t="s">
        <v>1912</v>
      </c>
      <c r="H1089" s="341"/>
      <c r="I1089" s="168">
        <f t="shared" si="101"/>
        <v>3.15</v>
      </c>
      <c r="J1089" s="338"/>
      <c r="K1089" s="168"/>
      <c r="L1089" s="68" t="s">
        <v>1794</v>
      </c>
    </row>
    <row r="1090" spans="1:12" ht="12" x14ac:dyDescent="0.2">
      <c r="A1090" s="20" t="s">
        <v>1285</v>
      </c>
      <c r="B1090" s="68" t="s">
        <v>1287</v>
      </c>
      <c r="C1090" s="15">
        <v>3.17</v>
      </c>
      <c r="D1090" s="168"/>
      <c r="E1090" s="168">
        <f t="shared" si="99"/>
        <v>3.17</v>
      </c>
      <c r="F1090" s="15"/>
      <c r="G1090" s="355" t="s">
        <v>1912</v>
      </c>
      <c r="H1090" s="341"/>
      <c r="I1090" s="168">
        <f t="shared" si="101"/>
        <v>3.17</v>
      </c>
      <c r="J1090" s="338"/>
      <c r="K1090" s="168"/>
      <c r="L1090" s="68" t="s">
        <v>1794</v>
      </c>
    </row>
    <row r="1091" spans="1:12" ht="12" x14ac:dyDescent="0.2">
      <c r="A1091" s="20" t="s">
        <v>1285</v>
      </c>
      <c r="B1091" s="68" t="s">
        <v>1288</v>
      </c>
      <c r="C1091" s="15">
        <v>3.61</v>
      </c>
      <c r="D1091" s="168"/>
      <c r="E1091" s="168"/>
      <c r="F1091" s="15">
        <f>(C1091)</f>
        <v>3.61</v>
      </c>
      <c r="G1091" s="355" t="s">
        <v>1912</v>
      </c>
      <c r="H1091" s="341"/>
      <c r="I1091" s="168">
        <f t="shared" si="101"/>
        <v>3.61</v>
      </c>
      <c r="J1091" s="338"/>
      <c r="K1091" s="168"/>
      <c r="L1091" s="68" t="s">
        <v>1794</v>
      </c>
    </row>
    <row r="1092" spans="1:12" ht="12" x14ac:dyDescent="0.2">
      <c r="A1092" s="20" t="s">
        <v>1285</v>
      </c>
      <c r="B1092" s="68" t="s">
        <v>1665</v>
      </c>
      <c r="C1092" s="15">
        <v>7.96</v>
      </c>
      <c r="D1092" s="168"/>
      <c r="E1092" s="168"/>
      <c r="F1092" s="15">
        <f>(C1092)</f>
        <v>7.96</v>
      </c>
      <c r="G1092" s="355" t="s">
        <v>1912</v>
      </c>
      <c r="H1092" s="341"/>
      <c r="I1092" s="168">
        <f t="shared" si="101"/>
        <v>7.96</v>
      </c>
      <c r="J1092" s="338"/>
      <c r="K1092" s="168"/>
      <c r="L1092" s="68" t="s">
        <v>1810</v>
      </c>
    </row>
    <row r="1093" spans="1:12" ht="12" x14ac:dyDescent="0.2">
      <c r="A1093" s="20" t="s">
        <v>1285</v>
      </c>
      <c r="B1093" s="68" t="s">
        <v>1296</v>
      </c>
      <c r="C1093" s="15">
        <v>64.7</v>
      </c>
      <c r="D1093" s="168"/>
      <c r="E1093" s="168"/>
      <c r="F1093" s="15">
        <f>(C1093)</f>
        <v>64.7</v>
      </c>
      <c r="G1093" s="355" t="s">
        <v>1912</v>
      </c>
      <c r="H1093" s="341"/>
      <c r="I1093" s="168">
        <f t="shared" si="101"/>
        <v>64.7</v>
      </c>
      <c r="J1093" s="338"/>
      <c r="K1093" s="168"/>
      <c r="L1093" s="68" t="s">
        <v>1788</v>
      </c>
    </row>
    <row r="1094" spans="1:12" s="169" customFormat="1" ht="12" x14ac:dyDescent="0.2">
      <c r="A1094" s="100" t="s">
        <v>140</v>
      </c>
      <c r="B1094" s="98"/>
      <c r="C1094" s="110">
        <f>SUM(C977:C1093)</f>
        <v>1719.6</v>
      </c>
      <c r="D1094" s="110">
        <f t="shared" ref="D1094:F1094" si="102">SUM(D977:D1093)</f>
        <v>130.22</v>
      </c>
      <c r="E1094" s="110">
        <f t="shared" si="102"/>
        <v>719.36999999999966</v>
      </c>
      <c r="F1094" s="110">
        <f t="shared" si="102"/>
        <v>870.01</v>
      </c>
      <c r="G1094" s="110"/>
      <c r="H1094" s="110">
        <f>SUM(H977:H1093)</f>
        <v>0</v>
      </c>
      <c r="I1094" s="110">
        <f>SUM(I977:I1093)</f>
        <v>1719.6</v>
      </c>
      <c r="J1094" s="110">
        <f>SUM(J977:J1093)</f>
        <v>0</v>
      </c>
      <c r="K1094" s="110">
        <f t="shared" ref="K1094" si="103">SUM(K977:K1093)</f>
        <v>0</v>
      </c>
      <c r="L1094" s="164"/>
    </row>
    <row r="1095" spans="1:12" ht="12" x14ac:dyDescent="0.2">
      <c r="A1095" s="8" t="s">
        <v>1620</v>
      </c>
      <c r="B1095" s="8" t="s">
        <v>1621</v>
      </c>
      <c r="C1095" s="8" t="s">
        <v>1622</v>
      </c>
      <c r="D1095" s="103" t="s">
        <v>655</v>
      </c>
      <c r="E1095" s="103" t="s">
        <v>1615</v>
      </c>
      <c r="F1095" s="103" t="s">
        <v>1374</v>
      </c>
      <c r="G1095" s="103" t="s">
        <v>1002</v>
      </c>
      <c r="H1095" s="67" t="s">
        <v>1915</v>
      </c>
      <c r="I1095" s="67" t="s">
        <v>406</v>
      </c>
      <c r="J1095" s="67"/>
      <c r="K1095" s="67" t="s">
        <v>657</v>
      </c>
      <c r="L1095" s="8" t="s">
        <v>1822</v>
      </c>
    </row>
    <row r="1096" spans="1:12" ht="12" x14ac:dyDescent="0.2">
      <c r="A1096" s="20" t="s">
        <v>1297</v>
      </c>
      <c r="B1096" s="68" t="s">
        <v>403</v>
      </c>
      <c r="C1096" s="168">
        <v>583.36</v>
      </c>
      <c r="D1096" s="104"/>
      <c r="E1096" s="428"/>
      <c r="F1096" s="427">
        <f>C1096</f>
        <v>583.36</v>
      </c>
      <c r="G1096" s="355" t="s">
        <v>1912</v>
      </c>
      <c r="H1096" s="341"/>
      <c r="I1096" s="15">
        <f t="shared" ref="I1096:I1127" si="104">C1096</f>
        <v>583.36</v>
      </c>
      <c r="J1096" s="15"/>
      <c r="K1096" s="168"/>
      <c r="L1096" s="68" t="s">
        <v>1810</v>
      </c>
    </row>
    <row r="1097" spans="1:12" ht="12" x14ac:dyDescent="0.2">
      <c r="A1097" s="20" t="s">
        <v>1297</v>
      </c>
      <c r="B1097" s="68" t="s">
        <v>412</v>
      </c>
      <c r="C1097" s="168">
        <v>30.41</v>
      </c>
      <c r="D1097" s="104"/>
      <c r="E1097" s="428"/>
      <c r="F1097" s="427">
        <f>C1097</f>
        <v>30.41</v>
      </c>
      <c r="G1097" s="355" t="s">
        <v>1912</v>
      </c>
      <c r="H1097" s="341"/>
      <c r="I1097" s="15">
        <f t="shared" si="104"/>
        <v>30.41</v>
      </c>
      <c r="J1097" s="15"/>
      <c r="K1097" s="168"/>
      <c r="L1097" s="68" t="s">
        <v>1810</v>
      </c>
    </row>
    <row r="1098" spans="1:12" ht="12" x14ac:dyDescent="0.2">
      <c r="A1098" s="20" t="s">
        <v>1297</v>
      </c>
      <c r="B1098" s="68" t="s">
        <v>1390</v>
      </c>
      <c r="C1098" s="15">
        <v>16.3</v>
      </c>
      <c r="D1098" s="168"/>
      <c r="E1098" s="428"/>
      <c r="F1098" s="15">
        <f>(C1098)</f>
        <v>16.3</v>
      </c>
      <c r="G1098" s="355" t="s">
        <v>1912</v>
      </c>
      <c r="H1098" s="341"/>
      <c r="I1098" s="15">
        <f t="shared" si="104"/>
        <v>16.3</v>
      </c>
      <c r="J1098" s="15"/>
      <c r="K1098" s="144"/>
      <c r="L1098" s="68" t="s">
        <v>1810</v>
      </c>
    </row>
    <row r="1099" spans="1:12" ht="12" x14ac:dyDescent="0.2">
      <c r="A1099" s="20" t="s">
        <v>1297</v>
      </c>
      <c r="B1099" s="68" t="s">
        <v>1665</v>
      </c>
      <c r="C1099" s="15">
        <v>13.96</v>
      </c>
      <c r="D1099" s="104"/>
      <c r="E1099" s="144"/>
      <c r="F1099" s="15">
        <f>(C1099)</f>
        <v>13.96</v>
      </c>
      <c r="G1099" s="355" t="s">
        <v>1912</v>
      </c>
      <c r="H1099" s="341"/>
      <c r="I1099" s="15">
        <f t="shared" si="104"/>
        <v>13.96</v>
      </c>
      <c r="J1099" s="15"/>
      <c r="K1099" s="104"/>
      <c r="L1099" s="68" t="s">
        <v>1810</v>
      </c>
    </row>
    <row r="1100" spans="1:12" ht="12" x14ac:dyDescent="0.2">
      <c r="A1100" s="20" t="s">
        <v>1297</v>
      </c>
      <c r="B1100" s="68" t="s">
        <v>1298</v>
      </c>
      <c r="C1100" s="15">
        <v>5.27</v>
      </c>
      <c r="D1100" s="94"/>
      <c r="E1100" s="15"/>
      <c r="F1100" s="15">
        <f>(C1100)</f>
        <v>5.27</v>
      </c>
      <c r="G1100" s="355" t="s">
        <v>1912</v>
      </c>
      <c r="H1100" s="341"/>
      <c r="I1100" s="15">
        <f t="shared" si="104"/>
        <v>5.27</v>
      </c>
      <c r="J1100" s="15"/>
      <c r="K1100" s="104"/>
      <c r="L1100" s="68" t="s">
        <v>1810</v>
      </c>
    </row>
    <row r="1101" spans="1:12" ht="12" x14ac:dyDescent="0.2">
      <c r="A1101" s="20" t="s">
        <v>1297</v>
      </c>
      <c r="B1101" s="68" t="s">
        <v>180</v>
      </c>
      <c r="C1101" s="15">
        <v>2.96</v>
      </c>
      <c r="D1101" s="94"/>
      <c r="E1101" s="15"/>
      <c r="F1101" s="15">
        <f>(C1101)</f>
        <v>2.96</v>
      </c>
      <c r="G1101" s="355" t="s">
        <v>1912</v>
      </c>
      <c r="H1101" s="341"/>
      <c r="I1101" s="15">
        <f t="shared" si="104"/>
        <v>2.96</v>
      </c>
      <c r="J1101" s="15"/>
      <c r="K1101" s="104"/>
      <c r="L1101" s="68" t="s">
        <v>1788</v>
      </c>
    </row>
    <row r="1102" spans="1:12" ht="12" x14ac:dyDescent="0.2">
      <c r="A1102" s="20" t="s">
        <v>1297</v>
      </c>
      <c r="B1102" s="68" t="s">
        <v>1299</v>
      </c>
      <c r="C1102" s="15">
        <v>3.31</v>
      </c>
      <c r="D1102" s="104"/>
      <c r="E1102" s="15">
        <f t="shared" ref="E1102:E1112" si="105">(C1102)</f>
        <v>3.31</v>
      </c>
      <c r="F1102" s="15"/>
      <c r="G1102" s="355" t="s">
        <v>1912</v>
      </c>
      <c r="H1102" s="341"/>
      <c r="I1102" s="15">
        <f t="shared" si="104"/>
        <v>3.31</v>
      </c>
      <c r="J1102" s="15"/>
      <c r="K1102" s="104"/>
      <c r="L1102" s="68" t="s">
        <v>1794</v>
      </c>
    </row>
    <row r="1103" spans="1:12" ht="12" x14ac:dyDescent="0.2">
      <c r="A1103" s="20" t="s">
        <v>1297</v>
      </c>
      <c r="B1103" s="68" t="s">
        <v>1300</v>
      </c>
      <c r="C1103" s="15">
        <v>3.45</v>
      </c>
      <c r="D1103" s="104"/>
      <c r="E1103" s="15">
        <f t="shared" si="105"/>
        <v>3.45</v>
      </c>
      <c r="F1103" s="15"/>
      <c r="G1103" s="355" t="s">
        <v>1912</v>
      </c>
      <c r="H1103" s="341"/>
      <c r="I1103" s="15">
        <f t="shared" si="104"/>
        <v>3.45</v>
      </c>
      <c r="J1103" s="15"/>
      <c r="K1103" s="104"/>
      <c r="L1103" s="68" t="s">
        <v>1794</v>
      </c>
    </row>
    <row r="1104" spans="1:12" ht="12" x14ac:dyDescent="0.2">
      <c r="A1104" s="20" t="s">
        <v>1297</v>
      </c>
      <c r="B1104" s="68" t="s">
        <v>1389</v>
      </c>
      <c r="C1104" s="15">
        <v>14.55</v>
      </c>
      <c r="D1104" s="15">
        <f>C1104</f>
        <v>14.55</v>
      </c>
      <c r="E1104" s="15"/>
      <c r="F1104" s="427"/>
      <c r="G1104" s="355" t="s">
        <v>1912</v>
      </c>
      <c r="H1104" s="341"/>
      <c r="I1104" s="15">
        <f t="shared" si="104"/>
        <v>14.55</v>
      </c>
      <c r="J1104" s="15"/>
      <c r="K1104" s="104"/>
      <c r="L1104" s="68" t="s">
        <v>1810</v>
      </c>
    </row>
    <row r="1105" spans="1:12" ht="12" x14ac:dyDescent="0.2">
      <c r="A1105" s="20" t="s">
        <v>1297</v>
      </c>
      <c r="B1105" s="68" t="s">
        <v>1301</v>
      </c>
      <c r="C1105" s="15">
        <v>8.4600000000000009</v>
      </c>
      <c r="D1105" s="94"/>
      <c r="E1105" s="15">
        <f t="shared" si="105"/>
        <v>8.4600000000000009</v>
      </c>
      <c r="F1105" s="427"/>
      <c r="G1105" s="355" t="s">
        <v>1912</v>
      </c>
      <c r="H1105" s="341"/>
      <c r="I1105" s="15">
        <f t="shared" si="104"/>
        <v>8.4600000000000009</v>
      </c>
      <c r="J1105" s="15"/>
      <c r="K1105" s="104"/>
      <c r="L1105" s="68" t="s">
        <v>1810</v>
      </c>
    </row>
    <row r="1106" spans="1:12" ht="12" x14ac:dyDescent="0.2">
      <c r="A1106" s="20" t="s">
        <v>1297</v>
      </c>
      <c r="B1106" s="68" t="s">
        <v>1302</v>
      </c>
      <c r="C1106" s="15">
        <v>9</v>
      </c>
      <c r="D1106" s="94"/>
      <c r="E1106" s="15">
        <f t="shared" si="105"/>
        <v>9</v>
      </c>
      <c r="F1106" s="427"/>
      <c r="G1106" s="355" t="s">
        <v>1912</v>
      </c>
      <c r="H1106" s="341"/>
      <c r="I1106" s="15">
        <f t="shared" si="104"/>
        <v>9</v>
      </c>
      <c r="J1106" s="15"/>
      <c r="K1106" s="104"/>
      <c r="L1106" s="68" t="s">
        <v>1810</v>
      </c>
    </row>
    <row r="1107" spans="1:12" ht="12" x14ac:dyDescent="0.2">
      <c r="A1107" s="20" t="s">
        <v>1297</v>
      </c>
      <c r="B1107" s="68" t="s">
        <v>1388</v>
      </c>
      <c r="C1107" s="15">
        <v>4.07</v>
      </c>
      <c r="D1107" s="94"/>
      <c r="E1107" s="15">
        <f t="shared" si="105"/>
        <v>4.07</v>
      </c>
      <c r="F1107" s="427"/>
      <c r="G1107" s="355" t="s">
        <v>1912</v>
      </c>
      <c r="H1107" s="341"/>
      <c r="I1107" s="15">
        <f t="shared" si="104"/>
        <v>4.07</v>
      </c>
      <c r="J1107" s="15"/>
      <c r="K1107" s="104"/>
      <c r="L1107" s="68" t="s">
        <v>1810</v>
      </c>
    </row>
    <row r="1108" spans="1:12" ht="12" x14ac:dyDescent="0.2">
      <c r="A1108" s="20" t="s">
        <v>1297</v>
      </c>
      <c r="B1108" s="68" t="s">
        <v>1184</v>
      </c>
      <c r="C1108" s="15">
        <v>3.03</v>
      </c>
      <c r="D1108" s="94"/>
      <c r="E1108" s="15">
        <f t="shared" si="105"/>
        <v>3.03</v>
      </c>
      <c r="F1108" s="427"/>
      <c r="G1108" s="355" t="s">
        <v>1912</v>
      </c>
      <c r="H1108" s="341"/>
      <c r="I1108" s="15">
        <f t="shared" si="104"/>
        <v>3.03</v>
      </c>
      <c r="J1108" s="15"/>
      <c r="K1108" s="104"/>
      <c r="L1108" s="68" t="s">
        <v>1794</v>
      </c>
    </row>
    <row r="1109" spans="1:12" ht="12" x14ac:dyDescent="0.2">
      <c r="A1109" s="20" t="s">
        <v>1297</v>
      </c>
      <c r="B1109" s="68" t="s">
        <v>1303</v>
      </c>
      <c r="C1109" s="15">
        <v>5.44</v>
      </c>
      <c r="D1109" s="94"/>
      <c r="E1109" s="15">
        <f t="shared" si="105"/>
        <v>5.44</v>
      </c>
      <c r="F1109" s="427"/>
      <c r="G1109" s="355" t="s">
        <v>1912</v>
      </c>
      <c r="H1109" s="341"/>
      <c r="I1109" s="15">
        <f t="shared" si="104"/>
        <v>5.44</v>
      </c>
      <c r="J1109" s="15"/>
      <c r="K1109" s="104"/>
      <c r="L1109" s="68" t="s">
        <v>1810</v>
      </c>
    </row>
    <row r="1110" spans="1:12" ht="12" x14ac:dyDescent="0.2">
      <c r="A1110" s="20" t="s">
        <v>1297</v>
      </c>
      <c r="B1110" s="68" t="s">
        <v>1304</v>
      </c>
      <c r="C1110" s="15">
        <v>7.84</v>
      </c>
      <c r="D1110" s="168"/>
      <c r="E1110" s="15">
        <f t="shared" si="105"/>
        <v>7.84</v>
      </c>
      <c r="F1110" s="15"/>
      <c r="G1110" s="355" t="s">
        <v>1912</v>
      </c>
      <c r="H1110" s="341"/>
      <c r="I1110" s="15">
        <f t="shared" si="104"/>
        <v>7.84</v>
      </c>
      <c r="J1110" s="15"/>
      <c r="K1110" s="168"/>
      <c r="L1110" s="68" t="s">
        <v>1810</v>
      </c>
    </row>
    <row r="1111" spans="1:12" ht="12" x14ac:dyDescent="0.2">
      <c r="A1111" s="20" t="s">
        <v>1297</v>
      </c>
      <c r="B1111" s="68" t="s">
        <v>1305</v>
      </c>
      <c r="C1111" s="15">
        <v>5.29</v>
      </c>
      <c r="D1111" s="168"/>
      <c r="E1111" s="15">
        <f t="shared" si="105"/>
        <v>5.29</v>
      </c>
      <c r="F1111" s="15"/>
      <c r="G1111" s="355" t="s">
        <v>1912</v>
      </c>
      <c r="H1111" s="341"/>
      <c r="I1111" s="15">
        <f t="shared" si="104"/>
        <v>5.29</v>
      </c>
      <c r="J1111" s="15"/>
      <c r="K1111" s="168"/>
      <c r="L1111" s="68" t="s">
        <v>1810</v>
      </c>
    </row>
    <row r="1112" spans="1:12" ht="12" x14ac:dyDescent="0.2">
      <c r="A1112" s="20" t="s">
        <v>1297</v>
      </c>
      <c r="B1112" s="68" t="s">
        <v>1306</v>
      </c>
      <c r="C1112" s="15">
        <v>7.68</v>
      </c>
      <c r="D1112" s="168"/>
      <c r="E1112" s="15">
        <f t="shared" si="105"/>
        <v>7.68</v>
      </c>
      <c r="F1112" s="15"/>
      <c r="G1112" s="355" t="s">
        <v>1912</v>
      </c>
      <c r="H1112" s="341"/>
      <c r="I1112" s="15">
        <f t="shared" si="104"/>
        <v>7.68</v>
      </c>
      <c r="J1112" s="15"/>
      <c r="K1112" s="168"/>
      <c r="L1112" s="68" t="s">
        <v>1810</v>
      </c>
    </row>
    <row r="1113" spans="1:12" ht="12" x14ac:dyDescent="0.2">
      <c r="A1113" s="20" t="s">
        <v>1297</v>
      </c>
      <c r="B1113" s="68" t="s">
        <v>1307</v>
      </c>
      <c r="C1113" s="15">
        <v>4.01</v>
      </c>
      <c r="D1113" s="168"/>
      <c r="E1113" s="427"/>
      <c r="F1113" s="15">
        <f>(C1113)</f>
        <v>4.01</v>
      </c>
      <c r="G1113" s="355" t="s">
        <v>1912</v>
      </c>
      <c r="H1113" s="341"/>
      <c r="I1113" s="15">
        <f t="shared" si="104"/>
        <v>4.01</v>
      </c>
      <c r="J1113" s="15"/>
      <c r="K1113" s="168"/>
      <c r="L1113" s="68" t="s">
        <v>1810</v>
      </c>
    </row>
    <row r="1114" spans="1:12" ht="12" x14ac:dyDescent="0.2">
      <c r="A1114" s="20" t="s">
        <v>1297</v>
      </c>
      <c r="B1114" s="68" t="s">
        <v>1308</v>
      </c>
      <c r="C1114" s="15">
        <v>6.55</v>
      </c>
      <c r="D1114" s="168"/>
      <c r="E1114" s="427"/>
      <c r="F1114" s="15">
        <f>(C1114)</f>
        <v>6.55</v>
      </c>
      <c r="G1114" s="355" t="s">
        <v>1912</v>
      </c>
      <c r="H1114" s="341"/>
      <c r="I1114" s="15">
        <f t="shared" si="104"/>
        <v>6.55</v>
      </c>
      <c r="J1114" s="15"/>
      <c r="K1114" s="168"/>
      <c r="L1114" s="68" t="s">
        <v>1810</v>
      </c>
    </row>
    <row r="1115" spans="1:12" ht="12" x14ac:dyDescent="0.2">
      <c r="A1115" s="20" t="s">
        <v>1297</v>
      </c>
      <c r="B1115" s="68" t="s">
        <v>1309</v>
      </c>
      <c r="C1115" s="15">
        <v>5.8</v>
      </c>
      <c r="D1115" s="15"/>
      <c r="E1115" s="427"/>
      <c r="F1115" s="15">
        <f>(C1115)</f>
        <v>5.8</v>
      </c>
      <c r="G1115" s="355" t="s">
        <v>1912</v>
      </c>
      <c r="H1115" s="341"/>
      <c r="I1115" s="15">
        <f t="shared" si="104"/>
        <v>5.8</v>
      </c>
      <c r="J1115" s="15"/>
      <c r="K1115" s="168"/>
      <c r="L1115" s="68" t="s">
        <v>1810</v>
      </c>
    </row>
    <row r="1116" spans="1:12" ht="12" x14ac:dyDescent="0.2">
      <c r="A1116" s="20" t="s">
        <v>1310</v>
      </c>
      <c r="B1116" s="68" t="s">
        <v>135</v>
      </c>
      <c r="C1116" s="15">
        <v>9.6300000000000008</v>
      </c>
      <c r="D1116" s="15"/>
      <c r="E1116" s="427"/>
      <c r="F1116" s="15">
        <f>(C1116)</f>
        <v>9.6300000000000008</v>
      </c>
      <c r="G1116" s="355" t="s">
        <v>1912</v>
      </c>
      <c r="H1116" s="341"/>
      <c r="I1116" s="15">
        <f t="shared" si="104"/>
        <v>9.6300000000000008</v>
      </c>
      <c r="J1116" s="15"/>
      <c r="K1116" s="168"/>
      <c r="L1116" s="68" t="s">
        <v>1810</v>
      </c>
    </row>
    <row r="1117" spans="1:12" ht="12" x14ac:dyDescent="0.2">
      <c r="A1117" s="20" t="s">
        <v>1310</v>
      </c>
      <c r="B1117" s="68" t="s">
        <v>431</v>
      </c>
      <c r="C1117" s="15">
        <v>10.14</v>
      </c>
      <c r="D1117" s="15"/>
      <c r="E1117" s="15">
        <f>C1117</f>
        <v>10.14</v>
      </c>
      <c r="F1117" s="427"/>
      <c r="G1117" s="355" t="s">
        <v>1912</v>
      </c>
      <c r="H1117" s="341"/>
      <c r="I1117" s="15">
        <f t="shared" si="104"/>
        <v>10.14</v>
      </c>
      <c r="J1117" s="15"/>
      <c r="K1117" s="168"/>
      <c r="L1117" s="68" t="s">
        <v>1810</v>
      </c>
    </row>
    <row r="1118" spans="1:12" ht="12" x14ac:dyDescent="0.2">
      <c r="A1118" s="20" t="s">
        <v>1310</v>
      </c>
      <c r="B1118" s="68" t="s">
        <v>352</v>
      </c>
      <c r="C1118" s="15">
        <v>10.050000000000001</v>
      </c>
      <c r="D1118" s="15"/>
      <c r="E1118" s="15">
        <f>C1118</f>
        <v>10.050000000000001</v>
      </c>
      <c r="F1118" s="427"/>
      <c r="G1118" s="355" t="s">
        <v>1912</v>
      </c>
      <c r="H1118" s="341"/>
      <c r="I1118" s="15">
        <f t="shared" si="104"/>
        <v>10.050000000000001</v>
      </c>
      <c r="J1118" s="15"/>
      <c r="K1118" s="168"/>
      <c r="L1118" s="68" t="s">
        <v>1810</v>
      </c>
    </row>
    <row r="1119" spans="1:12" ht="12" x14ac:dyDescent="0.2">
      <c r="A1119" s="20" t="s">
        <v>1310</v>
      </c>
      <c r="B1119" s="68" t="s">
        <v>685</v>
      </c>
      <c r="C1119" s="15">
        <v>10.96</v>
      </c>
      <c r="D1119" s="168"/>
      <c r="E1119" s="15">
        <f>(C1119)</f>
        <v>10.96</v>
      </c>
      <c r="G1119" s="355" t="s">
        <v>1912</v>
      </c>
      <c r="H1119" s="341"/>
      <c r="I1119" s="15">
        <f t="shared" si="104"/>
        <v>10.96</v>
      </c>
      <c r="J1119" s="15"/>
      <c r="K1119" s="168"/>
      <c r="L1119" s="68" t="s">
        <v>1810</v>
      </c>
    </row>
    <row r="1120" spans="1:12" ht="12" x14ac:dyDescent="0.2">
      <c r="A1120" s="20" t="s">
        <v>1310</v>
      </c>
      <c r="B1120" s="68" t="s">
        <v>692</v>
      </c>
      <c r="C1120" s="15">
        <v>4.09</v>
      </c>
      <c r="D1120" s="168"/>
      <c r="E1120" s="15">
        <f>C1120</f>
        <v>4.09</v>
      </c>
      <c r="F1120" s="15"/>
      <c r="G1120" s="355" t="s">
        <v>1912</v>
      </c>
      <c r="H1120" s="341"/>
      <c r="I1120" s="15">
        <f t="shared" si="104"/>
        <v>4.09</v>
      </c>
      <c r="J1120" s="15"/>
      <c r="K1120" s="168"/>
      <c r="L1120" s="68" t="s">
        <v>1810</v>
      </c>
    </row>
    <row r="1121" spans="1:12" ht="12" x14ac:dyDescent="0.2">
      <c r="A1121" s="20" t="s">
        <v>1310</v>
      </c>
      <c r="B1121" s="68" t="s">
        <v>351</v>
      </c>
      <c r="C1121" s="15">
        <v>14.75</v>
      </c>
      <c r="D1121" s="15"/>
      <c r="E1121" s="15">
        <f t="shared" ref="E1121:E1126" si="106">C1121</f>
        <v>14.75</v>
      </c>
      <c r="F1121" s="427"/>
      <c r="G1121" s="355" t="s">
        <v>1912</v>
      </c>
      <c r="H1121" s="341"/>
      <c r="I1121" s="15">
        <f t="shared" si="104"/>
        <v>14.75</v>
      </c>
      <c r="J1121" s="15"/>
      <c r="K1121" s="168"/>
      <c r="L1121" s="68" t="s">
        <v>1810</v>
      </c>
    </row>
    <row r="1122" spans="1:12" ht="12" x14ac:dyDescent="0.2">
      <c r="A1122" s="20" t="s">
        <v>1310</v>
      </c>
      <c r="B1122" s="68" t="s">
        <v>350</v>
      </c>
      <c r="C1122" s="15">
        <v>16.670000000000002</v>
      </c>
      <c r="D1122" s="15"/>
      <c r="E1122" s="15">
        <f t="shared" si="106"/>
        <v>16.670000000000002</v>
      </c>
      <c r="F1122" s="427"/>
      <c r="G1122" s="355" t="s">
        <v>1912</v>
      </c>
      <c r="H1122" s="341"/>
      <c r="I1122" s="15">
        <f t="shared" si="104"/>
        <v>16.670000000000002</v>
      </c>
      <c r="J1122" s="15"/>
      <c r="K1122" s="168"/>
      <c r="L1122" s="68" t="s">
        <v>1810</v>
      </c>
    </row>
    <row r="1123" spans="1:12" ht="12" x14ac:dyDescent="0.2">
      <c r="A1123" s="20" t="s">
        <v>1310</v>
      </c>
      <c r="B1123" s="68" t="s">
        <v>349</v>
      </c>
      <c r="C1123" s="15">
        <v>19.55</v>
      </c>
      <c r="D1123" s="15"/>
      <c r="E1123" s="15">
        <f t="shared" si="106"/>
        <v>19.55</v>
      </c>
      <c r="F1123" s="427"/>
      <c r="G1123" s="355" t="s">
        <v>1912</v>
      </c>
      <c r="H1123" s="341"/>
      <c r="I1123" s="15">
        <f t="shared" si="104"/>
        <v>19.55</v>
      </c>
      <c r="J1123" s="15"/>
      <c r="K1123" s="168"/>
      <c r="L1123" s="68" t="s">
        <v>1810</v>
      </c>
    </row>
    <row r="1124" spans="1:12" ht="12" x14ac:dyDescent="0.2">
      <c r="A1124" s="20" t="s">
        <v>1310</v>
      </c>
      <c r="B1124" s="68" t="s">
        <v>348</v>
      </c>
      <c r="C1124" s="15">
        <v>16.02</v>
      </c>
      <c r="D1124" s="15"/>
      <c r="E1124" s="15">
        <f t="shared" si="106"/>
        <v>16.02</v>
      </c>
      <c r="F1124" s="427"/>
      <c r="G1124" s="355" t="s">
        <v>1912</v>
      </c>
      <c r="H1124" s="341"/>
      <c r="I1124" s="15">
        <f t="shared" si="104"/>
        <v>16.02</v>
      </c>
      <c r="J1124" s="15"/>
      <c r="K1124" s="168"/>
      <c r="L1124" s="68" t="s">
        <v>1810</v>
      </c>
    </row>
    <row r="1125" spans="1:12" ht="12" x14ac:dyDescent="0.2">
      <c r="A1125" s="20" t="s">
        <v>1310</v>
      </c>
      <c r="B1125" s="68" t="s">
        <v>347</v>
      </c>
      <c r="C1125" s="15">
        <v>17.18</v>
      </c>
      <c r="D1125" s="15"/>
      <c r="E1125" s="15">
        <f t="shared" si="106"/>
        <v>17.18</v>
      </c>
      <c r="F1125" s="427"/>
      <c r="G1125" s="355" t="s">
        <v>1912</v>
      </c>
      <c r="H1125" s="341"/>
      <c r="I1125" s="15">
        <f t="shared" si="104"/>
        <v>17.18</v>
      </c>
      <c r="J1125" s="15"/>
      <c r="K1125" s="168"/>
      <c r="L1125" s="68" t="s">
        <v>1810</v>
      </c>
    </row>
    <row r="1126" spans="1:12" ht="12" x14ac:dyDescent="0.2">
      <c r="A1126" s="20" t="s">
        <v>1310</v>
      </c>
      <c r="B1126" s="68" t="s">
        <v>346</v>
      </c>
      <c r="C1126" s="15">
        <v>12.73</v>
      </c>
      <c r="D1126" s="15"/>
      <c r="E1126" s="15">
        <f t="shared" si="106"/>
        <v>12.73</v>
      </c>
      <c r="F1126" s="15"/>
      <c r="G1126" s="355" t="s">
        <v>1912</v>
      </c>
      <c r="H1126" s="341"/>
      <c r="I1126" s="15">
        <f t="shared" si="104"/>
        <v>12.73</v>
      </c>
      <c r="J1126" s="15"/>
      <c r="K1126" s="168"/>
      <c r="L1126" s="68" t="s">
        <v>1810</v>
      </c>
    </row>
    <row r="1127" spans="1:12" ht="12" x14ac:dyDescent="0.2">
      <c r="A1127" s="20" t="s">
        <v>653</v>
      </c>
      <c r="B1127" s="68" t="s">
        <v>1311</v>
      </c>
      <c r="C1127" s="15">
        <v>29.04</v>
      </c>
      <c r="D1127" s="15"/>
      <c r="E1127" s="15">
        <f>(C1127)</f>
        <v>29.04</v>
      </c>
      <c r="G1127" s="355" t="s">
        <v>1912</v>
      </c>
      <c r="H1127" s="341"/>
      <c r="I1127" s="15">
        <f t="shared" si="104"/>
        <v>29.04</v>
      </c>
      <c r="J1127" s="15"/>
      <c r="K1127" s="168"/>
      <c r="L1127" s="68" t="s">
        <v>1810</v>
      </c>
    </row>
    <row r="1128" spans="1:12" ht="12" x14ac:dyDescent="0.2">
      <c r="A1128" s="20" t="s">
        <v>653</v>
      </c>
      <c r="B1128" s="68" t="s">
        <v>1645</v>
      </c>
      <c r="C1128" s="15">
        <v>36.85</v>
      </c>
      <c r="D1128" s="168"/>
      <c r="E1128" s="15">
        <f>(C1128)</f>
        <v>36.85</v>
      </c>
      <c r="G1128" s="355" t="s">
        <v>1912</v>
      </c>
      <c r="H1128" s="341"/>
      <c r="I1128" s="15">
        <f t="shared" ref="I1128:I1159" si="107">C1128</f>
        <v>36.85</v>
      </c>
      <c r="J1128" s="15"/>
      <c r="K1128" s="168"/>
      <c r="L1128" s="68" t="s">
        <v>1810</v>
      </c>
    </row>
    <row r="1129" spans="1:12" ht="12" x14ac:dyDescent="0.2">
      <c r="A1129" s="20" t="s">
        <v>653</v>
      </c>
      <c r="B1129" s="68" t="s">
        <v>1312</v>
      </c>
      <c r="C1129" s="15">
        <v>6.83</v>
      </c>
      <c r="D1129" s="168"/>
      <c r="E1129" s="15">
        <f>C1129</f>
        <v>6.83</v>
      </c>
      <c r="F1129" s="15"/>
      <c r="G1129" s="355" t="s">
        <v>1912</v>
      </c>
      <c r="H1129" s="341"/>
      <c r="I1129" s="15">
        <f t="shared" si="107"/>
        <v>6.83</v>
      </c>
      <c r="J1129" s="15"/>
      <c r="K1129" s="168"/>
      <c r="L1129" s="68" t="s">
        <v>1794</v>
      </c>
    </row>
    <row r="1130" spans="1:12" ht="12" x14ac:dyDescent="0.2">
      <c r="A1130" s="20" t="s">
        <v>653</v>
      </c>
      <c r="B1130" s="68" t="s">
        <v>1313</v>
      </c>
      <c r="C1130" s="15">
        <v>6.61</v>
      </c>
      <c r="D1130" s="168"/>
      <c r="E1130" s="15">
        <f>C1130</f>
        <v>6.61</v>
      </c>
      <c r="F1130" s="15"/>
      <c r="G1130" s="355" t="s">
        <v>1912</v>
      </c>
      <c r="H1130" s="341"/>
      <c r="I1130" s="15">
        <f t="shared" si="107"/>
        <v>6.61</v>
      </c>
      <c r="J1130" s="15"/>
      <c r="K1130" s="168"/>
      <c r="L1130" s="68" t="s">
        <v>1794</v>
      </c>
    </row>
    <row r="1131" spans="1:12" ht="12" x14ac:dyDescent="0.2">
      <c r="A1131" s="20" t="s">
        <v>653</v>
      </c>
      <c r="B1131" s="68" t="s">
        <v>159</v>
      </c>
      <c r="C1131" s="15">
        <v>15.2</v>
      </c>
      <c r="D1131" s="168"/>
      <c r="E1131" s="107">
        <f>(C1131)</f>
        <v>15.2</v>
      </c>
      <c r="G1131" s="355" t="s">
        <v>1912</v>
      </c>
      <c r="H1131" s="341"/>
      <c r="I1131" s="15">
        <f t="shared" si="107"/>
        <v>15.2</v>
      </c>
      <c r="J1131" s="15"/>
      <c r="K1131" s="168"/>
      <c r="L1131" s="68" t="s">
        <v>1810</v>
      </c>
    </row>
    <row r="1132" spans="1:12" ht="12" x14ac:dyDescent="0.2">
      <c r="A1132" s="20" t="s">
        <v>653</v>
      </c>
      <c r="B1132" s="68" t="s">
        <v>1629</v>
      </c>
      <c r="C1132" s="15">
        <v>3.72</v>
      </c>
      <c r="E1132" s="15"/>
      <c r="F1132" s="15">
        <f>(C1132)</f>
        <v>3.72</v>
      </c>
      <c r="G1132" s="355" t="s">
        <v>1912</v>
      </c>
      <c r="H1132" s="341"/>
      <c r="I1132" s="15">
        <f t="shared" si="107"/>
        <v>3.72</v>
      </c>
      <c r="J1132" s="15"/>
      <c r="K1132" s="168"/>
      <c r="L1132" s="68" t="s">
        <v>1794</v>
      </c>
    </row>
    <row r="1133" spans="1:12" ht="12" x14ac:dyDescent="0.2">
      <c r="A1133" s="20" t="s">
        <v>653</v>
      </c>
      <c r="B1133" s="68" t="s">
        <v>1299</v>
      </c>
      <c r="C1133" s="15">
        <v>7.69</v>
      </c>
      <c r="D1133" s="15"/>
      <c r="E1133" s="15">
        <f>C1133</f>
        <v>7.69</v>
      </c>
      <c r="F1133" s="107"/>
      <c r="G1133" s="355" t="s">
        <v>1912</v>
      </c>
      <c r="H1133" s="341"/>
      <c r="I1133" s="15">
        <f t="shared" si="107"/>
        <v>7.69</v>
      </c>
      <c r="J1133" s="15"/>
      <c r="K1133" s="168"/>
      <c r="L1133" s="68" t="s">
        <v>1794</v>
      </c>
    </row>
    <row r="1134" spans="1:12" ht="12" x14ac:dyDescent="0.2">
      <c r="A1134" s="20" t="s">
        <v>653</v>
      </c>
      <c r="B1134" s="68" t="s">
        <v>1314</v>
      </c>
      <c r="C1134" s="15">
        <v>25.66</v>
      </c>
      <c r="D1134" s="15"/>
      <c r="E1134" s="168"/>
      <c r="F1134" s="107">
        <f t="shared" ref="F1134:F1140" si="108">(C1134)</f>
        <v>25.66</v>
      </c>
      <c r="G1134" s="355" t="s">
        <v>1912</v>
      </c>
      <c r="H1134" s="341"/>
      <c r="I1134" s="15">
        <f t="shared" si="107"/>
        <v>25.66</v>
      </c>
      <c r="J1134" s="15"/>
      <c r="K1134" s="168"/>
      <c r="L1134" s="68" t="s">
        <v>1810</v>
      </c>
    </row>
    <row r="1135" spans="1:12" ht="12" x14ac:dyDescent="0.2">
      <c r="A1135" s="20" t="s">
        <v>653</v>
      </c>
      <c r="B1135" s="68" t="s">
        <v>727</v>
      </c>
      <c r="C1135" s="15">
        <v>19.77</v>
      </c>
      <c r="D1135" s="15"/>
      <c r="E1135" s="168"/>
      <c r="F1135" s="107">
        <f t="shared" si="108"/>
        <v>19.77</v>
      </c>
      <c r="G1135" s="355" t="s">
        <v>1912</v>
      </c>
      <c r="H1135" s="341"/>
      <c r="I1135" s="15">
        <f t="shared" si="107"/>
        <v>19.77</v>
      </c>
      <c r="J1135" s="15"/>
      <c r="K1135" s="168"/>
      <c r="L1135" s="68" t="s">
        <v>1810</v>
      </c>
    </row>
    <row r="1136" spans="1:12" ht="12" x14ac:dyDescent="0.2">
      <c r="A1136" s="20" t="s">
        <v>653</v>
      </c>
      <c r="B1136" s="68" t="s">
        <v>1645</v>
      </c>
      <c r="C1136" s="15">
        <v>19.64</v>
      </c>
      <c r="D1136" s="15"/>
      <c r="E1136" s="168"/>
      <c r="F1136" s="107">
        <f t="shared" si="108"/>
        <v>19.64</v>
      </c>
      <c r="G1136" s="355" t="s">
        <v>1912</v>
      </c>
      <c r="H1136" s="341"/>
      <c r="I1136" s="15">
        <f t="shared" si="107"/>
        <v>19.64</v>
      </c>
      <c r="J1136" s="15"/>
      <c r="K1136" s="168"/>
      <c r="L1136" s="68" t="s">
        <v>1810</v>
      </c>
    </row>
    <row r="1137" spans="1:12" ht="12" x14ac:dyDescent="0.2">
      <c r="A1137" s="20" t="s">
        <v>1316</v>
      </c>
      <c r="B1137" s="68" t="s">
        <v>1623</v>
      </c>
      <c r="C1137" s="15">
        <v>6.64</v>
      </c>
      <c r="D1137" s="15"/>
      <c r="E1137" s="168"/>
      <c r="F1137" s="107">
        <f t="shared" si="108"/>
        <v>6.64</v>
      </c>
      <c r="G1137" s="355" t="s">
        <v>1912</v>
      </c>
      <c r="H1137" s="341"/>
      <c r="I1137" s="15">
        <f t="shared" si="107"/>
        <v>6.64</v>
      </c>
      <c r="J1137" s="15"/>
      <c r="K1137" s="168"/>
      <c r="L1137" s="68" t="s">
        <v>1810</v>
      </c>
    </row>
    <row r="1138" spans="1:12" ht="12" x14ac:dyDescent="0.2">
      <c r="A1138" s="20" t="s">
        <v>1316</v>
      </c>
      <c r="B1138" s="68" t="s">
        <v>1665</v>
      </c>
      <c r="C1138" s="15">
        <v>3.27</v>
      </c>
      <c r="D1138" s="15"/>
      <c r="E1138" s="168"/>
      <c r="F1138" s="107">
        <f t="shared" si="108"/>
        <v>3.27</v>
      </c>
      <c r="G1138" s="355" t="s">
        <v>1912</v>
      </c>
      <c r="H1138" s="341"/>
      <c r="I1138" s="15">
        <f t="shared" si="107"/>
        <v>3.27</v>
      </c>
      <c r="J1138" s="15"/>
      <c r="K1138" s="168"/>
      <c r="L1138" s="68" t="s">
        <v>1810</v>
      </c>
    </row>
    <row r="1139" spans="1:12" ht="12" x14ac:dyDescent="0.2">
      <c r="A1139" s="20" t="s">
        <v>1316</v>
      </c>
      <c r="B1139" s="68" t="s">
        <v>1629</v>
      </c>
      <c r="C1139" s="15">
        <v>2.17</v>
      </c>
      <c r="E1139" s="168"/>
      <c r="F1139" s="15">
        <f>(C1139)</f>
        <v>2.17</v>
      </c>
      <c r="G1139" s="355" t="s">
        <v>1912</v>
      </c>
      <c r="H1139" s="341"/>
      <c r="I1139" s="15">
        <f t="shared" si="107"/>
        <v>2.17</v>
      </c>
      <c r="J1139" s="15"/>
      <c r="K1139" s="168"/>
      <c r="L1139" s="68" t="s">
        <v>1794</v>
      </c>
    </row>
    <row r="1140" spans="1:12" ht="12" x14ac:dyDescent="0.2">
      <c r="A1140" s="20" t="s">
        <v>1316</v>
      </c>
      <c r="B1140" s="68" t="s">
        <v>1317</v>
      </c>
      <c r="C1140" s="15">
        <v>1.5</v>
      </c>
      <c r="D1140" s="15"/>
      <c r="E1140" s="168"/>
      <c r="F1140" s="107">
        <f t="shared" si="108"/>
        <v>1.5</v>
      </c>
      <c r="G1140" s="355" t="s">
        <v>1912</v>
      </c>
      <c r="H1140" s="341"/>
      <c r="I1140" s="15">
        <f t="shared" si="107"/>
        <v>1.5</v>
      </c>
      <c r="J1140" s="15"/>
      <c r="K1140" s="168"/>
      <c r="L1140" s="68" t="s">
        <v>1810</v>
      </c>
    </row>
    <row r="1141" spans="1:12" ht="12" x14ac:dyDescent="0.2">
      <c r="A1141" s="20" t="s">
        <v>1316</v>
      </c>
      <c r="B1141" s="68" t="s">
        <v>1629</v>
      </c>
      <c r="C1141" s="15">
        <v>1.34</v>
      </c>
      <c r="E1141" s="168"/>
      <c r="F1141" s="15">
        <f>(C1141)</f>
        <v>1.34</v>
      </c>
      <c r="G1141" s="355" t="s">
        <v>1912</v>
      </c>
      <c r="H1141" s="341"/>
      <c r="I1141" s="15">
        <f t="shared" si="107"/>
        <v>1.34</v>
      </c>
      <c r="J1141" s="15"/>
      <c r="K1141" s="168"/>
      <c r="L1141" s="68" t="s">
        <v>1794</v>
      </c>
    </row>
    <row r="1142" spans="1:12" ht="12" x14ac:dyDescent="0.2">
      <c r="A1142" s="20" t="s">
        <v>1316</v>
      </c>
      <c r="B1142" s="68" t="s">
        <v>1486</v>
      </c>
      <c r="C1142" s="15">
        <v>4.63</v>
      </c>
      <c r="D1142" s="15">
        <f>C1142</f>
        <v>4.63</v>
      </c>
      <c r="F1142" s="107"/>
      <c r="G1142" s="355" t="s">
        <v>1912</v>
      </c>
      <c r="H1142" s="341"/>
      <c r="I1142" s="15">
        <f t="shared" si="107"/>
        <v>4.63</v>
      </c>
      <c r="J1142" s="15"/>
      <c r="K1142" s="168"/>
      <c r="L1142" s="68" t="s">
        <v>1794</v>
      </c>
    </row>
    <row r="1143" spans="1:12" ht="12" x14ac:dyDescent="0.2">
      <c r="A1143" s="20" t="s">
        <v>1316</v>
      </c>
      <c r="B1143" s="68" t="s">
        <v>1634</v>
      </c>
      <c r="C1143" s="15">
        <v>6.89</v>
      </c>
      <c r="D1143" s="15">
        <f>(C1143)</f>
        <v>6.89</v>
      </c>
      <c r="E1143" s="168"/>
      <c r="F1143" s="107"/>
      <c r="G1143" s="355" t="s">
        <v>1912</v>
      </c>
      <c r="H1143" s="341"/>
      <c r="I1143" s="15">
        <f t="shared" si="107"/>
        <v>6.89</v>
      </c>
      <c r="J1143" s="15"/>
      <c r="K1143" s="168"/>
      <c r="L1143" s="68" t="s">
        <v>1794</v>
      </c>
    </row>
    <row r="1144" spans="1:12" ht="12" x14ac:dyDescent="0.2">
      <c r="A1144" s="20" t="s">
        <v>1316</v>
      </c>
      <c r="B1144" s="68" t="s">
        <v>190</v>
      </c>
      <c r="C1144" s="15">
        <v>8.44</v>
      </c>
      <c r="D1144" s="15"/>
      <c r="E1144" s="15"/>
      <c r="F1144" s="15">
        <f>(C1144)</f>
        <v>8.44</v>
      </c>
      <c r="G1144" s="355" t="s">
        <v>1912</v>
      </c>
      <c r="H1144" s="341"/>
      <c r="I1144" s="15">
        <f t="shared" si="107"/>
        <v>8.44</v>
      </c>
      <c r="J1144" s="15"/>
      <c r="K1144" s="168"/>
      <c r="L1144" s="68" t="s">
        <v>1794</v>
      </c>
    </row>
    <row r="1145" spans="1:12" ht="12" x14ac:dyDescent="0.2">
      <c r="A1145" s="20" t="s">
        <v>1316</v>
      </c>
      <c r="B1145" s="68" t="s">
        <v>189</v>
      </c>
      <c r="C1145" s="15">
        <v>6.65</v>
      </c>
      <c r="D1145" s="168"/>
      <c r="E1145" s="168"/>
      <c r="F1145" s="15">
        <f>(C1145)</f>
        <v>6.65</v>
      </c>
      <c r="G1145" s="355" t="s">
        <v>1912</v>
      </c>
      <c r="H1145" s="341"/>
      <c r="I1145" s="15">
        <f t="shared" si="107"/>
        <v>6.65</v>
      </c>
      <c r="J1145" s="15"/>
      <c r="K1145" s="168"/>
      <c r="L1145" s="68" t="s">
        <v>1794</v>
      </c>
    </row>
    <row r="1146" spans="1:12" ht="12" x14ac:dyDescent="0.2">
      <c r="A1146" s="20" t="s">
        <v>1316</v>
      </c>
      <c r="B1146" s="68" t="s">
        <v>1318</v>
      </c>
      <c r="C1146" s="15">
        <v>4.05</v>
      </c>
      <c r="D1146" s="15"/>
      <c r="E1146" s="168"/>
      <c r="F1146" s="15">
        <f>(C1146)</f>
        <v>4.05</v>
      </c>
      <c r="G1146" s="355" t="s">
        <v>1912</v>
      </c>
      <c r="H1146" s="341"/>
      <c r="I1146" s="15">
        <f t="shared" si="107"/>
        <v>4.05</v>
      </c>
      <c r="J1146" s="15"/>
      <c r="K1146" s="168"/>
      <c r="L1146" s="68" t="s">
        <v>1805</v>
      </c>
    </row>
    <row r="1147" spans="1:12" ht="12" x14ac:dyDescent="0.2">
      <c r="A1147" s="20" t="s">
        <v>1316</v>
      </c>
      <c r="B1147" s="68" t="s">
        <v>1319</v>
      </c>
      <c r="C1147" s="15">
        <v>1.35</v>
      </c>
      <c r="D1147" s="15"/>
      <c r="E1147" s="15"/>
      <c r="F1147" s="15">
        <f>(C1147)</f>
        <v>1.35</v>
      </c>
      <c r="G1147" s="355" t="s">
        <v>1912</v>
      </c>
      <c r="H1147" s="341"/>
      <c r="I1147" s="15">
        <f t="shared" si="107"/>
        <v>1.35</v>
      </c>
      <c r="J1147" s="15"/>
      <c r="K1147" s="168"/>
      <c r="L1147" s="68" t="s">
        <v>1810</v>
      </c>
    </row>
    <row r="1148" spans="1:12" ht="12" x14ac:dyDescent="0.2">
      <c r="A1148" s="20" t="s">
        <v>1316</v>
      </c>
      <c r="B1148" s="68" t="s">
        <v>702</v>
      </c>
      <c r="C1148" s="15">
        <v>17.41</v>
      </c>
      <c r="D1148" s="15">
        <f>(C1148)</f>
        <v>17.41</v>
      </c>
      <c r="E1148" s="168"/>
      <c r="F1148" s="15"/>
      <c r="G1148" s="355" t="s">
        <v>1912</v>
      </c>
      <c r="H1148" s="341"/>
      <c r="I1148" s="15">
        <f t="shared" si="107"/>
        <v>17.41</v>
      </c>
      <c r="J1148" s="15"/>
      <c r="K1148" s="168"/>
      <c r="L1148" s="68" t="s">
        <v>1793</v>
      </c>
    </row>
    <row r="1149" spans="1:12" ht="12" x14ac:dyDescent="0.2">
      <c r="A1149" s="20" t="s">
        <v>1316</v>
      </c>
      <c r="B1149" s="68" t="s">
        <v>703</v>
      </c>
      <c r="C1149" s="15">
        <v>16.489999999999998</v>
      </c>
      <c r="D1149" s="15">
        <f>(C1149)</f>
        <v>16.489999999999998</v>
      </c>
      <c r="E1149" s="168"/>
      <c r="F1149" s="15"/>
      <c r="G1149" s="355" t="s">
        <v>1912</v>
      </c>
      <c r="H1149" s="341"/>
      <c r="I1149" s="15">
        <f t="shared" si="107"/>
        <v>16.489999999999998</v>
      </c>
      <c r="J1149" s="15"/>
      <c r="K1149" s="168"/>
      <c r="L1149" s="68" t="s">
        <v>1793</v>
      </c>
    </row>
    <row r="1150" spans="1:12" ht="12" x14ac:dyDescent="0.2">
      <c r="A1150" s="20" t="s">
        <v>1316</v>
      </c>
      <c r="B1150" s="68" t="s">
        <v>704</v>
      </c>
      <c r="C1150" s="15">
        <v>17.41</v>
      </c>
      <c r="D1150" s="15">
        <f>(C1150)</f>
        <v>17.41</v>
      </c>
      <c r="E1150" s="168"/>
      <c r="F1150" s="15"/>
      <c r="G1150" s="355" t="s">
        <v>1912</v>
      </c>
      <c r="H1150" s="341"/>
      <c r="I1150" s="15">
        <f t="shared" si="107"/>
        <v>17.41</v>
      </c>
      <c r="J1150" s="15"/>
      <c r="K1150" s="168"/>
      <c r="L1150" s="68" t="s">
        <v>1793</v>
      </c>
    </row>
    <row r="1151" spans="1:12" ht="12" x14ac:dyDescent="0.2">
      <c r="A1151" s="20" t="s">
        <v>1316</v>
      </c>
      <c r="B1151" s="68" t="s">
        <v>705</v>
      </c>
      <c r="C1151" s="15">
        <v>16.36</v>
      </c>
      <c r="D1151" s="15">
        <f>(C1151)</f>
        <v>16.36</v>
      </c>
      <c r="E1151" s="168"/>
      <c r="F1151" s="168"/>
      <c r="G1151" s="355" t="s">
        <v>1912</v>
      </c>
      <c r="H1151" s="341"/>
      <c r="I1151" s="15">
        <f t="shared" si="107"/>
        <v>16.36</v>
      </c>
      <c r="J1151" s="15"/>
      <c r="K1151" s="168"/>
      <c r="L1151" s="68" t="s">
        <v>1793</v>
      </c>
    </row>
    <row r="1152" spans="1:12" ht="12" x14ac:dyDescent="0.2">
      <c r="A1152" s="20" t="s">
        <v>1316</v>
      </c>
      <c r="B1152" s="68" t="s">
        <v>1638</v>
      </c>
      <c r="C1152" s="15">
        <v>31.48</v>
      </c>
      <c r="D1152" s="15">
        <f>C1152</f>
        <v>31.48</v>
      </c>
      <c r="F1152" s="15"/>
      <c r="G1152" s="355" t="s">
        <v>1912</v>
      </c>
      <c r="H1152" s="341"/>
      <c r="I1152" s="15">
        <f t="shared" si="107"/>
        <v>31.48</v>
      </c>
      <c r="J1152" s="15"/>
      <c r="K1152" s="168"/>
      <c r="L1152" s="68" t="s">
        <v>1793</v>
      </c>
    </row>
    <row r="1153" spans="1:12" ht="12" x14ac:dyDescent="0.2">
      <c r="A1153" s="20" t="s">
        <v>1315</v>
      </c>
      <c r="B1153" s="68" t="s">
        <v>1320</v>
      </c>
      <c r="C1153" s="15">
        <v>18.760000000000002</v>
      </c>
      <c r="D1153" s="15"/>
      <c r="E1153" s="168"/>
      <c r="F1153" s="15">
        <f>C1153</f>
        <v>18.760000000000002</v>
      </c>
      <c r="G1153" s="355" t="s">
        <v>1912</v>
      </c>
      <c r="H1153" s="341"/>
      <c r="I1153" s="15">
        <f t="shared" si="107"/>
        <v>18.760000000000002</v>
      </c>
      <c r="J1153" s="15"/>
      <c r="K1153" s="168"/>
      <c r="L1153" s="68" t="s">
        <v>1810</v>
      </c>
    </row>
    <row r="1154" spans="1:12" ht="12" x14ac:dyDescent="0.2">
      <c r="A1154" s="20" t="s">
        <v>1315</v>
      </c>
      <c r="B1154" s="68" t="s">
        <v>1321</v>
      </c>
      <c r="C1154" s="15">
        <v>10.16</v>
      </c>
      <c r="D1154" s="15"/>
      <c r="E1154" s="168"/>
      <c r="F1154" s="15">
        <f>C1154</f>
        <v>10.16</v>
      </c>
      <c r="G1154" s="355" t="s">
        <v>1912</v>
      </c>
      <c r="H1154" s="341"/>
      <c r="I1154" s="15">
        <f t="shared" si="107"/>
        <v>10.16</v>
      </c>
      <c r="J1154" s="15"/>
      <c r="K1154" s="168"/>
      <c r="L1154" s="68" t="s">
        <v>1810</v>
      </c>
    </row>
    <row r="1155" spans="1:12" ht="12" x14ac:dyDescent="0.2">
      <c r="A1155" s="20" t="s">
        <v>1315</v>
      </c>
      <c r="B1155" s="68" t="s">
        <v>331</v>
      </c>
      <c r="C1155" s="15">
        <v>14.59</v>
      </c>
      <c r="D1155" s="15"/>
      <c r="E1155" s="15">
        <f>C1155</f>
        <v>14.59</v>
      </c>
      <c r="F1155" s="168"/>
      <c r="G1155" s="355" t="s">
        <v>1912</v>
      </c>
      <c r="H1155" s="341"/>
      <c r="I1155" s="15">
        <f t="shared" si="107"/>
        <v>14.59</v>
      </c>
      <c r="J1155" s="15"/>
      <c r="K1155" s="168"/>
      <c r="L1155" s="68" t="s">
        <v>1810</v>
      </c>
    </row>
    <row r="1156" spans="1:12" ht="12" x14ac:dyDescent="0.2">
      <c r="A1156" s="20" t="s">
        <v>1315</v>
      </c>
      <c r="B1156" s="68" t="s">
        <v>1630</v>
      </c>
      <c r="C1156" s="15">
        <v>3.3</v>
      </c>
      <c r="D1156" s="15"/>
      <c r="E1156" s="15"/>
      <c r="F1156" s="15">
        <v>3.3</v>
      </c>
      <c r="G1156" s="355" t="s">
        <v>1912</v>
      </c>
      <c r="H1156" s="341"/>
      <c r="I1156" s="15">
        <f t="shared" si="107"/>
        <v>3.3</v>
      </c>
      <c r="J1156" s="15"/>
      <c r="K1156" s="168"/>
      <c r="L1156" s="68" t="s">
        <v>1810</v>
      </c>
    </row>
    <row r="1157" spans="1:12" ht="12" x14ac:dyDescent="0.2">
      <c r="A1157" s="20" t="s">
        <v>1315</v>
      </c>
      <c r="B1157" s="68" t="s">
        <v>1322</v>
      </c>
      <c r="C1157" s="15">
        <v>44.79</v>
      </c>
      <c r="D1157" s="15">
        <f>C1157</f>
        <v>44.79</v>
      </c>
      <c r="F1157" s="15"/>
      <c r="G1157" s="355" t="s">
        <v>1912</v>
      </c>
      <c r="H1157" s="341"/>
      <c r="I1157" s="15">
        <f t="shared" si="107"/>
        <v>44.79</v>
      </c>
      <c r="J1157" s="15"/>
      <c r="K1157" s="168"/>
      <c r="L1157" s="68" t="s">
        <v>1810</v>
      </c>
    </row>
    <row r="1158" spans="1:12" ht="12" x14ac:dyDescent="0.2">
      <c r="A1158" s="20" t="s">
        <v>1315</v>
      </c>
      <c r="B1158" s="68" t="s">
        <v>1102</v>
      </c>
      <c r="C1158" s="15">
        <v>3.44</v>
      </c>
      <c r="D1158" s="168"/>
      <c r="E1158" s="15">
        <f t="shared" ref="E1158:E1159" si="109">C1158</f>
        <v>3.44</v>
      </c>
      <c r="F1158" s="15"/>
      <c r="G1158" s="355" t="s">
        <v>1912</v>
      </c>
      <c r="H1158" s="341"/>
      <c r="I1158" s="15">
        <f t="shared" si="107"/>
        <v>3.44</v>
      </c>
      <c r="J1158" s="15"/>
      <c r="K1158" s="168"/>
      <c r="L1158" s="68" t="s">
        <v>1794</v>
      </c>
    </row>
    <row r="1159" spans="1:12" ht="12" x14ac:dyDescent="0.2">
      <c r="A1159" s="20" t="s">
        <v>1315</v>
      </c>
      <c r="B1159" s="68" t="s">
        <v>1102</v>
      </c>
      <c r="C1159" s="15">
        <v>3.44</v>
      </c>
      <c r="D1159" s="168"/>
      <c r="E1159" s="15">
        <f t="shared" si="109"/>
        <v>3.44</v>
      </c>
      <c r="F1159" s="15"/>
      <c r="G1159" s="355" t="s">
        <v>1912</v>
      </c>
      <c r="H1159" s="341"/>
      <c r="I1159" s="15">
        <f t="shared" si="107"/>
        <v>3.44</v>
      </c>
      <c r="J1159" s="15"/>
      <c r="K1159" s="168"/>
      <c r="L1159" s="68" t="s">
        <v>1794</v>
      </c>
    </row>
    <row r="1160" spans="1:12" ht="12" x14ac:dyDescent="0.2">
      <c r="A1160" s="20" t="s">
        <v>1315</v>
      </c>
      <c r="B1160" s="68" t="s">
        <v>1634</v>
      </c>
      <c r="C1160" s="15">
        <v>5.33</v>
      </c>
      <c r="D1160" s="15">
        <f t="shared" ref="D1160:D1168" si="110">(C1160)</f>
        <v>5.33</v>
      </c>
      <c r="E1160" s="15"/>
      <c r="F1160" s="168"/>
      <c r="G1160" s="355" t="s">
        <v>1912</v>
      </c>
      <c r="H1160" s="341"/>
      <c r="I1160" s="15">
        <f t="shared" ref="I1160:I1191" si="111">C1160</f>
        <v>5.33</v>
      </c>
      <c r="J1160" s="15"/>
      <c r="K1160" s="168"/>
      <c r="L1160" s="68" t="s">
        <v>1794</v>
      </c>
    </row>
    <row r="1161" spans="1:12" ht="12" x14ac:dyDescent="0.2">
      <c r="A1161" s="20" t="s">
        <v>1315</v>
      </c>
      <c r="B1161" s="68" t="s">
        <v>1486</v>
      </c>
      <c r="C1161" s="15">
        <v>3.13</v>
      </c>
      <c r="D1161" s="15">
        <f t="shared" si="110"/>
        <v>3.13</v>
      </c>
      <c r="E1161" s="15"/>
      <c r="F1161" s="168"/>
      <c r="G1161" s="355" t="s">
        <v>1912</v>
      </c>
      <c r="H1161" s="341"/>
      <c r="I1161" s="15">
        <f t="shared" si="111"/>
        <v>3.13</v>
      </c>
      <c r="J1161" s="15"/>
      <c r="K1161" s="168"/>
      <c r="L1161" s="68" t="s">
        <v>1794</v>
      </c>
    </row>
    <row r="1162" spans="1:12" ht="12" x14ac:dyDescent="0.2">
      <c r="A1162" s="20" t="s">
        <v>1315</v>
      </c>
      <c r="B1162" s="68" t="s">
        <v>1629</v>
      </c>
      <c r="C1162" s="15">
        <v>1.81</v>
      </c>
      <c r="D1162" s="15"/>
      <c r="F1162" s="15">
        <f>C1162</f>
        <v>1.81</v>
      </c>
      <c r="G1162" s="355" t="s">
        <v>1912</v>
      </c>
      <c r="H1162" s="341"/>
      <c r="I1162" s="15">
        <f t="shared" si="111"/>
        <v>1.81</v>
      </c>
      <c r="J1162" s="15"/>
      <c r="K1162" s="168"/>
      <c r="L1162" s="68" t="s">
        <v>1794</v>
      </c>
    </row>
    <row r="1163" spans="1:12" ht="12" x14ac:dyDescent="0.2">
      <c r="A1163" s="20" t="s">
        <v>1315</v>
      </c>
      <c r="B1163" s="68" t="s">
        <v>1061</v>
      </c>
      <c r="C1163" s="15">
        <v>44.94</v>
      </c>
      <c r="D1163" s="15">
        <f t="shared" si="110"/>
        <v>44.94</v>
      </c>
      <c r="E1163" s="15"/>
      <c r="F1163" s="168"/>
      <c r="G1163" s="355" t="s">
        <v>1912</v>
      </c>
      <c r="H1163" s="341"/>
      <c r="I1163" s="15">
        <f t="shared" si="111"/>
        <v>44.94</v>
      </c>
      <c r="J1163" s="15"/>
      <c r="K1163" s="168"/>
      <c r="L1163" s="68" t="s">
        <v>1810</v>
      </c>
    </row>
    <row r="1164" spans="1:12" ht="12" x14ac:dyDescent="0.2">
      <c r="A1164" s="20" t="s">
        <v>1315</v>
      </c>
      <c r="B1164" s="68" t="s">
        <v>1062</v>
      </c>
      <c r="C1164" s="15">
        <v>44.62</v>
      </c>
      <c r="D1164" s="15">
        <f t="shared" si="110"/>
        <v>44.62</v>
      </c>
      <c r="E1164" s="15"/>
      <c r="F1164" s="168"/>
      <c r="G1164" s="355" t="s">
        <v>1912</v>
      </c>
      <c r="H1164" s="341"/>
      <c r="I1164" s="15">
        <f t="shared" si="111"/>
        <v>44.62</v>
      </c>
      <c r="J1164" s="15"/>
      <c r="K1164" s="168"/>
      <c r="L1164" s="68" t="s">
        <v>1810</v>
      </c>
    </row>
    <row r="1165" spans="1:12" ht="12" x14ac:dyDescent="0.2">
      <c r="A1165" s="20" t="s">
        <v>1315</v>
      </c>
      <c r="B1165" s="68" t="s">
        <v>1323</v>
      </c>
      <c r="C1165" s="15">
        <v>3.44</v>
      </c>
      <c r="D1165" s="341"/>
      <c r="E1165" s="15">
        <f>(C1165)</f>
        <v>3.44</v>
      </c>
      <c r="F1165" s="168"/>
      <c r="G1165" s="355" t="s">
        <v>1912</v>
      </c>
      <c r="H1165" s="341"/>
      <c r="I1165" s="15">
        <f t="shared" si="111"/>
        <v>3.44</v>
      </c>
      <c r="J1165" s="15"/>
      <c r="K1165" s="168"/>
      <c r="L1165" s="68" t="s">
        <v>1794</v>
      </c>
    </row>
    <row r="1166" spans="1:12" ht="12" x14ac:dyDescent="0.2">
      <c r="A1166" s="20" t="s">
        <v>1315</v>
      </c>
      <c r="B1166" s="68" t="s">
        <v>1323</v>
      </c>
      <c r="C1166" s="15">
        <v>3.44</v>
      </c>
      <c r="D1166" s="341"/>
      <c r="E1166" s="15">
        <f>(C1166)</f>
        <v>3.44</v>
      </c>
      <c r="F1166" s="168"/>
      <c r="G1166" s="355" t="s">
        <v>1912</v>
      </c>
      <c r="H1166" s="341"/>
      <c r="I1166" s="15">
        <f t="shared" si="111"/>
        <v>3.44</v>
      </c>
      <c r="J1166" s="15"/>
      <c r="K1166" s="168"/>
      <c r="L1166" s="68" t="s">
        <v>1794</v>
      </c>
    </row>
    <row r="1167" spans="1:12" ht="12" x14ac:dyDescent="0.2">
      <c r="A1167" s="20" t="s">
        <v>1315</v>
      </c>
      <c r="B1167" s="68" t="s">
        <v>1323</v>
      </c>
      <c r="C1167" s="15">
        <v>3.6</v>
      </c>
      <c r="D1167" s="341"/>
      <c r="E1167" s="15">
        <f>(C1167)</f>
        <v>3.6</v>
      </c>
      <c r="F1167" s="168"/>
      <c r="G1167" s="355" t="s">
        <v>1912</v>
      </c>
      <c r="H1167" s="341"/>
      <c r="I1167" s="15">
        <f t="shared" si="111"/>
        <v>3.6</v>
      </c>
      <c r="J1167" s="15"/>
      <c r="K1167" s="168"/>
      <c r="L1167" s="68" t="s">
        <v>1794</v>
      </c>
    </row>
    <row r="1168" spans="1:12" ht="12" x14ac:dyDescent="0.2">
      <c r="A1168" s="20" t="s">
        <v>1315</v>
      </c>
      <c r="B1168" s="68" t="s">
        <v>366</v>
      </c>
      <c r="C1168" s="15">
        <v>52.26</v>
      </c>
      <c r="D1168" s="15">
        <f t="shared" si="110"/>
        <v>52.26</v>
      </c>
      <c r="E1168" s="15"/>
      <c r="F1168" s="168"/>
      <c r="G1168" s="355" t="s">
        <v>1912</v>
      </c>
      <c r="H1168" s="341"/>
      <c r="I1168" s="15">
        <f t="shared" si="111"/>
        <v>52.26</v>
      </c>
      <c r="J1168" s="15"/>
      <c r="K1168" s="168"/>
      <c r="L1168" s="68" t="s">
        <v>1810</v>
      </c>
    </row>
    <row r="1169" spans="1:12" ht="12" x14ac:dyDescent="0.2">
      <c r="A1169" s="20" t="s">
        <v>1325</v>
      </c>
      <c r="B1169" s="68" t="s">
        <v>1326</v>
      </c>
      <c r="C1169" s="15">
        <v>1.885848426632696</v>
      </c>
      <c r="E1169" s="15">
        <f>(C1169)</f>
        <v>1.885848426632696</v>
      </c>
      <c r="F1169" s="168"/>
      <c r="G1169" s="355" t="s">
        <v>1912</v>
      </c>
      <c r="H1169" s="341"/>
      <c r="I1169" s="15">
        <f t="shared" si="111"/>
        <v>1.885848426632696</v>
      </c>
      <c r="J1169" s="15"/>
      <c r="K1169" s="168"/>
      <c r="L1169" s="68" t="s">
        <v>1810</v>
      </c>
    </row>
    <row r="1170" spans="1:12" ht="12" x14ac:dyDescent="0.2">
      <c r="A1170" s="20" t="s">
        <v>1325</v>
      </c>
      <c r="B1170" s="68" t="s">
        <v>185</v>
      </c>
      <c r="C1170" s="15">
        <v>9.3588746545577841</v>
      </c>
      <c r="D1170" s="15">
        <f>(C1170)</f>
        <v>9.3588746545577841</v>
      </c>
      <c r="E1170" s="168"/>
      <c r="F1170" s="168"/>
      <c r="G1170" s="355" t="s">
        <v>1912</v>
      </c>
      <c r="H1170" s="341"/>
      <c r="I1170" s="15">
        <f t="shared" si="111"/>
        <v>9.3588746545577841</v>
      </c>
      <c r="J1170" s="15"/>
      <c r="K1170" s="168"/>
      <c r="L1170" s="68" t="s">
        <v>1810</v>
      </c>
    </row>
    <row r="1171" spans="1:12" ht="12" x14ac:dyDescent="0.2">
      <c r="A1171" s="20" t="s">
        <v>1325</v>
      </c>
      <c r="B1171" s="68" t="s">
        <v>1327</v>
      </c>
      <c r="C1171" s="15">
        <v>1.8717749309115566</v>
      </c>
      <c r="D1171" s="15">
        <f>(C1171)</f>
        <v>1.8717749309115566</v>
      </c>
      <c r="E1171" s="168"/>
      <c r="F1171" s="168"/>
      <c r="G1171" s="355" t="s">
        <v>1912</v>
      </c>
      <c r="H1171" s="341"/>
      <c r="I1171" s="15">
        <f t="shared" si="111"/>
        <v>1.8717749309115566</v>
      </c>
      <c r="J1171" s="15"/>
      <c r="K1171" s="168"/>
      <c r="L1171" s="68" t="s">
        <v>1810</v>
      </c>
    </row>
    <row r="1172" spans="1:12" ht="12" x14ac:dyDescent="0.2">
      <c r="A1172" s="20" t="s">
        <v>1325</v>
      </c>
      <c r="B1172" s="68" t="s">
        <v>1486</v>
      </c>
      <c r="C1172" s="15">
        <v>9.58</v>
      </c>
      <c r="D1172" s="15"/>
      <c r="F1172" s="15">
        <f>C1172</f>
        <v>9.58</v>
      </c>
      <c r="G1172" s="355" t="s">
        <v>1912</v>
      </c>
      <c r="H1172" s="341"/>
      <c r="I1172" s="15">
        <f t="shared" si="111"/>
        <v>9.58</v>
      </c>
      <c r="J1172" s="15"/>
      <c r="K1172" s="168"/>
      <c r="L1172" s="68" t="s">
        <v>1810</v>
      </c>
    </row>
    <row r="1173" spans="1:12" ht="12" x14ac:dyDescent="0.2">
      <c r="A1173" s="20" t="s">
        <v>1325</v>
      </c>
      <c r="B1173" s="68" t="s">
        <v>1328</v>
      </c>
      <c r="C1173" s="15">
        <v>10.039999999999999</v>
      </c>
      <c r="D1173" s="15"/>
      <c r="E1173" s="168"/>
      <c r="F1173" s="15">
        <f>C1173</f>
        <v>10.039999999999999</v>
      </c>
      <c r="G1173" s="355" t="s">
        <v>1912</v>
      </c>
      <c r="H1173" s="341"/>
      <c r="I1173" s="15">
        <f t="shared" si="111"/>
        <v>10.039999999999999</v>
      </c>
      <c r="J1173" s="15"/>
      <c r="K1173" s="168"/>
      <c r="L1173" s="68" t="s">
        <v>1810</v>
      </c>
    </row>
    <row r="1174" spans="1:12" ht="12" x14ac:dyDescent="0.2">
      <c r="A1174" s="20" t="s">
        <v>653</v>
      </c>
      <c r="B1174" s="68" t="s">
        <v>331</v>
      </c>
      <c r="C1174" s="15">
        <v>3.9</v>
      </c>
      <c r="D1174" s="15"/>
      <c r="E1174" s="15">
        <f>C1174</f>
        <v>3.9</v>
      </c>
      <c r="F1174" s="168"/>
      <c r="G1174" s="355" t="s">
        <v>1912</v>
      </c>
      <c r="H1174" s="341"/>
      <c r="I1174" s="15">
        <f t="shared" si="111"/>
        <v>3.9</v>
      </c>
      <c r="J1174" s="15"/>
      <c r="K1174" s="168"/>
      <c r="L1174" s="68" t="s">
        <v>1810</v>
      </c>
    </row>
    <row r="1175" spans="1:12" ht="12" x14ac:dyDescent="0.2">
      <c r="A1175" s="20" t="s">
        <v>653</v>
      </c>
      <c r="B1175" s="68" t="s">
        <v>1696</v>
      </c>
      <c r="C1175" s="15">
        <v>34.14</v>
      </c>
      <c r="D1175" s="15">
        <f>C1175</f>
        <v>34.14</v>
      </c>
      <c r="E1175" s="168"/>
      <c r="G1175" s="355" t="s">
        <v>1912</v>
      </c>
      <c r="H1175" s="341"/>
      <c r="I1175" s="15">
        <f t="shared" si="111"/>
        <v>34.14</v>
      </c>
      <c r="J1175" s="15"/>
      <c r="K1175" s="168"/>
      <c r="L1175" s="68" t="s">
        <v>1810</v>
      </c>
    </row>
    <row r="1176" spans="1:12" ht="12" x14ac:dyDescent="0.2">
      <c r="A1176" s="20" t="s">
        <v>653</v>
      </c>
      <c r="B1176" s="68" t="s">
        <v>1291</v>
      </c>
      <c r="C1176" s="15">
        <v>4.1500000000000004</v>
      </c>
      <c r="D1176" s="15"/>
      <c r="E1176" s="15">
        <f>C1176</f>
        <v>4.1500000000000004</v>
      </c>
      <c r="F1176" s="168"/>
      <c r="G1176" s="355" t="s">
        <v>1912</v>
      </c>
      <c r="H1176" s="341"/>
      <c r="I1176" s="15">
        <f t="shared" si="111"/>
        <v>4.1500000000000004</v>
      </c>
      <c r="J1176" s="15"/>
      <c r="K1176" s="168"/>
      <c r="L1176" s="68" t="s">
        <v>1794</v>
      </c>
    </row>
    <row r="1177" spans="1:12" ht="12" x14ac:dyDescent="0.2">
      <c r="A1177" s="20" t="s">
        <v>653</v>
      </c>
      <c r="B1177" s="68" t="s">
        <v>1292</v>
      </c>
      <c r="C1177" s="15">
        <v>4.18</v>
      </c>
      <c r="D1177" s="15"/>
      <c r="E1177" s="15">
        <f>C1177</f>
        <v>4.18</v>
      </c>
      <c r="F1177" s="168"/>
      <c r="G1177" s="355" t="s">
        <v>1912</v>
      </c>
      <c r="H1177" s="341"/>
      <c r="I1177" s="15">
        <f t="shared" si="111"/>
        <v>4.18</v>
      </c>
      <c r="J1177" s="15"/>
      <c r="K1177" s="168"/>
      <c r="L1177" s="68" t="s">
        <v>1794</v>
      </c>
    </row>
    <row r="1178" spans="1:12" ht="12" x14ac:dyDescent="0.2">
      <c r="A1178" s="20" t="s">
        <v>653</v>
      </c>
      <c r="B1178" s="68" t="s">
        <v>1329</v>
      </c>
      <c r="C1178" s="15">
        <v>6.0797501515322745</v>
      </c>
      <c r="D1178" s="168"/>
      <c r="E1178" s="168"/>
      <c r="F1178" s="15">
        <f>(C1178)</f>
        <v>6.0797501515322745</v>
      </c>
      <c r="G1178" s="355" t="s">
        <v>1912</v>
      </c>
      <c r="H1178" s="341"/>
      <c r="I1178" s="15">
        <f t="shared" si="111"/>
        <v>6.0797501515322745</v>
      </c>
      <c r="J1178" s="15"/>
      <c r="K1178" s="168"/>
      <c r="L1178" s="68" t="s">
        <v>1810</v>
      </c>
    </row>
    <row r="1179" spans="1:12" ht="12" x14ac:dyDescent="0.2">
      <c r="A1179" s="20" t="s">
        <v>653</v>
      </c>
      <c r="B1179" s="68" t="s">
        <v>1330</v>
      </c>
      <c r="C1179" s="15">
        <v>25.95</v>
      </c>
      <c r="D1179" s="168"/>
      <c r="E1179" s="168"/>
      <c r="F1179" s="15">
        <f>(C1179)</f>
        <v>25.95</v>
      </c>
      <c r="G1179" s="355" t="s">
        <v>1912</v>
      </c>
      <c r="H1179" s="341"/>
      <c r="I1179" s="15">
        <f t="shared" si="111"/>
        <v>25.95</v>
      </c>
      <c r="J1179" s="15"/>
      <c r="K1179" s="168"/>
      <c r="L1179" s="68" t="s">
        <v>1810</v>
      </c>
    </row>
    <row r="1180" spans="1:12" ht="12" x14ac:dyDescent="0.2">
      <c r="A1180" s="20" t="s">
        <v>653</v>
      </c>
      <c r="B1180" s="68" t="s">
        <v>1331</v>
      </c>
      <c r="C1180" s="15">
        <v>34.020000000000003</v>
      </c>
      <c r="D1180" s="168"/>
      <c r="E1180" s="168"/>
      <c r="F1180" s="15">
        <f>(C1180)</f>
        <v>34.020000000000003</v>
      </c>
      <c r="G1180" s="355" t="s">
        <v>1912</v>
      </c>
      <c r="H1180" s="341"/>
      <c r="I1180" s="15">
        <f t="shared" si="111"/>
        <v>34.020000000000003</v>
      </c>
      <c r="J1180" s="15"/>
      <c r="K1180" s="168"/>
      <c r="L1180" s="68" t="s">
        <v>1810</v>
      </c>
    </row>
    <row r="1181" spans="1:12" ht="12" x14ac:dyDescent="0.2">
      <c r="A1181" s="20" t="s">
        <v>653</v>
      </c>
      <c r="B1181" s="68" t="s">
        <v>1332</v>
      </c>
      <c r="C1181" s="15">
        <v>17.82</v>
      </c>
      <c r="D1181" s="168"/>
      <c r="E1181" s="168"/>
      <c r="F1181" s="15">
        <f>(C1181)</f>
        <v>17.82</v>
      </c>
      <c r="G1181" s="355" t="s">
        <v>1912</v>
      </c>
      <c r="H1181" s="341"/>
      <c r="I1181" s="15">
        <f t="shared" si="111"/>
        <v>17.82</v>
      </c>
      <c r="J1181" s="15"/>
      <c r="K1181" s="168"/>
      <c r="L1181" s="68" t="s">
        <v>1810</v>
      </c>
    </row>
    <row r="1182" spans="1:12" ht="12" x14ac:dyDescent="0.2">
      <c r="A1182" s="20" t="s">
        <v>653</v>
      </c>
      <c r="B1182" s="68"/>
      <c r="C1182" s="15">
        <v>0</v>
      </c>
      <c r="D1182" s="168"/>
      <c r="E1182" s="168"/>
      <c r="F1182" s="15">
        <f>(C1182)</f>
        <v>0</v>
      </c>
      <c r="G1182" s="355" t="s">
        <v>1912</v>
      </c>
      <c r="H1182" s="341"/>
      <c r="I1182" s="15">
        <f t="shared" si="111"/>
        <v>0</v>
      </c>
      <c r="J1182" s="15"/>
      <c r="K1182" s="168"/>
      <c r="L1182" s="68" t="s">
        <v>1810</v>
      </c>
    </row>
    <row r="1183" spans="1:12" ht="12" x14ac:dyDescent="0.2">
      <c r="A1183" s="20" t="s">
        <v>653</v>
      </c>
      <c r="B1183" s="68" t="s">
        <v>1333</v>
      </c>
      <c r="C1183" s="15">
        <v>2.56</v>
      </c>
      <c r="D1183" s="168"/>
      <c r="E1183" s="15">
        <f>C1183</f>
        <v>2.56</v>
      </c>
      <c r="F1183" s="15"/>
      <c r="G1183" s="355" t="s">
        <v>1912</v>
      </c>
      <c r="H1183" s="341"/>
      <c r="I1183" s="15">
        <f t="shared" si="111"/>
        <v>2.56</v>
      </c>
      <c r="J1183" s="15"/>
      <c r="K1183" s="168"/>
      <c r="L1183" s="68" t="s">
        <v>1810</v>
      </c>
    </row>
    <row r="1184" spans="1:12" ht="12" x14ac:dyDescent="0.2">
      <c r="A1184" s="20" t="s">
        <v>653</v>
      </c>
      <c r="B1184" s="68" t="s">
        <v>1629</v>
      </c>
      <c r="C1184" s="15">
        <v>1.95</v>
      </c>
      <c r="E1184" s="168"/>
      <c r="F1184" s="15">
        <f>C1184</f>
        <v>1.95</v>
      </c>
      <c r="G1184" s="355" t="s">
        <v>1912</v>
      </c>
      <c r="H1184" s="341"/>
      <c r="I1184" s="15">
        <f t="shared" si="111"/>
        <v>1.95</v>
      </c>
      <c r="J1184" s="15"/>
      <c r="K1184" s="168"/>
      <c r="L1184" s="68" t="s">
        <v>1794</v>
      </c>
    </row>
    <row r="1185" spans="1:13" ht="12" x14ac:dyDescent="0.2">
      <c r="A1185" s="20" t="s">
        <v>653</v>
      </c>
      <c r="B1185" s="68" t="s">
        <v>1313</v>
      </c>
      <c r="C1185" s="15">
        <v>3.86</v>
      </c>
      <c r="D1185" s="168"/>
      <c r="E1185" s="341"/>
      <c r="F1185" s="15">
        <f>C1185</f>
        <v>3.86</v>
      </c>
      <c r="G1185" s="355" t="s">
        <v>1912</v>
      </c>
      <c r="H1185" s="341"/>
      <c r="I1185" s="15">
        <f t="shared" si="111"/>
        <v>3.86</v>
      </c>
      <c r="J1185" s="15"/>
      <c r="K1185" s="168"/>
      <c r="L1185" s="68" t="s">
        <v>1794</v>
      </c>
    </row>
    <row r="1186" spans="1:13" ht="12" x14ac:dyDescent="0.2">
      <c r="A1186" s="20" t="s">
        <v>653</v>
      </c>
      <c r="B1186" s="68" t="s">
        <v>1312</v>
      </c>
      <c r="C1186" s="15">
        <v>3.93</v>
      </c>
      <c r="D1186" s="168"/>
      <c r="E1186" s="341"/>
      <c r="F1186" s="15">
        <f>C1186</f>
        <v>3.93</v>
      </c>
      <c r="G1186" s="355" t="s">
        <v>1912</v>
      </c>
      <c r="H1186" s="341"/>
      <c r="I1186" s="15">
        <f t="shared" si="111"/>
        <v>3.93</v>
      </c>
      <c r="J1186" s="15"/>
      <c r="K1186" s="168"/>
      <c r="L1186" s="68" t="s">
        <v>1794</v>
      </c>
    </row>
    <row r="1187" spans="1:13" s="172" customFormat="1" ht="12" x14ac:dyDescent="0.2">
      <c r="A1187" s="20" t="s">
        <v>420</v>
      </c>
      <c r="B1187" s="68" t="s">
        <v>421</v>
      </c>
      <c r="C1187" s="15">
        <v>39.590000000000003</v>
      </c>
      <c r="D1187" s="168"/>
      <c r="E1187" s="15"/>
      <c r="F1187" s="15">
        <f>C1187</f>
        <v>39.590000000000003</v>
      </c>
      <c r="G1187" s="355" t="s">
        <v>1912</v>
      </c>
      <c r="H1187" s="134"/>
      <c r="I1187" s="15">
        <f t="shared" si="111"/>
        <v>39.590000000000003</v>
      </c>
      <c r="J1187" s="15"/>
      <c r="K1187" s="168"/>
      <c r="L1187" s="68" t="s">
        <v>1810</v>
      </c>
      <c r="M1187" s="3"/>
    </row>
    <row r="1188" spans="1:13" s="172" customFormat="1" ht="12" x14ac:dyDescent="0.2">
      <c r="A1188" s="20" t="s">
        <v>420</v>
      </c>
      <c r="B1188" s="68" t="s">
        <v>293</v>
      </c>
      <c r="C1188" s="15">
        <v>13.83</v>
      </c>
      <c r="D1188" s="168"/>
      <c r="E1188" s="15">
        <f>C1188</f>
        <v>13.83</v>
      </c>
      <c r="F1188" s="15"/>
      <c r="G1188" s="355" t="s">
        <v>1912</v>
      </c>
      <c r="H1188" s="134"/>
      <c r="I1188" s="15">
        <f t="shared" si="111"/>
        <v>13.83</v>
      </c>
      <c r="J1188" s="15"/>
      <c r="K1188" s="168"/>
      <c r="L1188" s="68" t="s">
        <v>1810</v>
      </c>
      <c r="M1188" s="3"/>
    </row>
    <row r="1189" spans="1:13" s="172" customFormat="1" ht="12" x14ac:dyDescent="0.2">
      <c r="A1189" s="20" t="s">
        <v>420</v>
      </c>
      <c r="B1189" s="68" t="s">
        <v>422</v>
      </c>
      <c r="C1189" s="15">
        <v>13.53</v>
      </c>
      <c r="D1189" s="15">
        <f>C1189</f>
        <v>13.53</v>
      </c>
      <c r="E1189" s="15"/>
      <c r="F1189" s="15"/>
      <c r="G1189" s="355" t="s">
        <v>1912</v>
      </c>
      <c r="H1189" s="134"/>
      <c r="I1189" s="15">
        <f t="shared" si="111"/>
        <v>13.53</v>
      </c>
      <c r="J1189" s="15"/>
      <c r="K1189" s="168"/>
      <c r="L1189" s="68" t="s">
        <v>1810</v>
      </c>
      <c r="M1189" s="3"/>
    </row>
    <row r="1190" spans="1:13" s="172" customFormat="1" ht="12" x14ac:dyDescent="0.2">
      <c r="A1190" s="20" t="s">
        <v>420</v>
      </c>
      <c r="B1190" s="68" t="s">
        <v>190</v>
      </c>
      <c r="C1190" s="15">
        <v>13.82</v>
      </c>
      <c r="D1190" s="168"/>
      <c r="E1190" s="15"/>
      <c r="F1190" s="15">
        <f>C1190</f>
        <v>13.82</v>
      </c>
      <c r="G1190" s="355" t="s">
        <v>1912</v>
      </c>
      <c r="H1190" s="134"/>
      <c r="I1190" s="15">
        <f t="shared" si="111"/>
        <v>13.82</v>
      </c>
      <c r="J1190" s="15"/>
      <c r="K1190" s="168"/>
      <c r="L1190" s="68" t="s">
        <v>1794</v>
      </c>
      <c r="M1190" s="3"/>
    </row>
    <row r="1191" spans="1:13" s="172" customFormat="1" ht="12" x14ac:dyDescent="0.2">
      <c r="A1191" s="20" t="s">
        <v>420</v>
      </c>
      <c r="B1191" s="68" t="s">
        <v>938</v>
      </c>
      <c r="C1191" s="15">
        <v>7.08</v>
      </c>
      <c r="D1191" s="168"/>
      <c r="E1191" s="15">
        <f>C1191</f>
        <v>7.08</v>
      </c>
      <c r="F1191" s="15"/>
      <c r="G1191" s="355" t="s">
        <v>1912</v>
      </c>
      <c r="H1191" s="134"/>
      <c r="I1191" s="15">
        <f t="shared" si="111"/>
        <v>7.08</v>
      </c>
      <c r="J1191" s="15"/>
      <c r="K1191" s="168"/>
      <c r="L1191" s="68" t="s">
        <v>1794</v>
      </c>
      <c r="M1191" s="3"/>
    </row>
    <row r="1192" spans="1:13" s="172" customFormat="1" ht="12" x14ac:dyDescent="0.2">
      <c r="A1192" s="20" t="s">
        <v>420</v>
      </c>
      <c r="B1192" s="68" t="s">
        <v>1629</v>
      </c>
      <c r="C1192" s="15">
        <v>7.13</v>
      </c>
      <c r="D1192" s="168"/>
      <c r="E1192" s="432"/>
      <c r="F1192" s="15">
        <f>C1192</f>
        <v>7.13</v>
      </c>
      <c r="G1192" s="355" t="s">
        <v>1912</v>
      </c>
      <c r="H1192" s="134"/>
      <c r="I1192" s="15">
        <f t="shared" ref="I1192:I1213" si="112">C1192</f>
        <v>7.13</v>
      </c>
      <c r="J1192" s="15"/>
      <c r="K1192" s="168"/>
      <c r="L1192" s="68" t="s">
        <v>1794</v>
      </c>
      <c r="M1192" s="3"/>
    </row>
    <row r="1193" spans="1:13" s="172" customFormat="1" ht="12" x14ac:dyDescent="0.2">
      <c r="A1193" s="20" t="s">
        <v>420</v>
      </c>
      <c r="B1193" s="68" t="s">
        <v>423</v>
      </c>
      <c r="C1193" s="15">
        <v>12.45</v>
      </c>
      <c r="D1193" s="15">
        <f>C1193</f>
        <v>12.45</v>
      </c>
      <c r="E1193" s="15"/>
      <c r="F1193" s="15"/>
      <c r="G1193" s="355" t="s">
        <v>1912</v>
      </c>
      <c r="H1193" s="134"/>
      <c r="I1193" s="15">
        <f t="shared" si="112"/>
        <v>12.45</v>
      </c>
      <c r="J1193" s="15"/>
      <c r="K1193" s="168"/>
      <c r="L1193" s="68" t="s">
        <v>1810</v>
      </c>
      <c r="M1193" s="3"/>
    </row>
    <row r="1194" spans="1:13" s="172" customFormat="1" ht="12" x14ac:dyDescent="0.2">
      <c r="A1194" s="20" t="s">
        <v>420</v>
      </c>
      <c r="B1194" s="68" t="s">
        <v>1624</v>
      </c>
      <c r="C1194" s="15">
        <v>15.87</v>
      </c>
      <c r="D1194" s="168"/>
      <c r="E1194" s="15"/>
      <c r="F1194" s="15">
        <f>C1194</f>
        <v>15.87</v>
      </c>
      <c r="G1194" s="355" t="s">
        <v>1912</v>
      </c>
      <c r="H1194" s="134"/>
      <c r="I1194" s="15">
        <f t="shared" si="112"/>
        <v>15.87</v>
      </c>
      <c r="J1194" s="15"/>
      <c r="K1194" s="168"/>
      <c r="L1194" s="68" t="s">
        <v>1791</v>
      </c>
      <c r="M1194" s="3"/>
    </row>
    <row r="1195" spans="1:13" s="172" customFormat="1" ht="12" x14ac:dyDescent="0.2">
      <c r="A1195" s="20" t="s">
        <v>420</v>
      </c>
      <c r="B1195" s="68" t="s">
        <v>424</v>
      </c>
      <c r="C1195" s="15">
        <v>9.4</v>
      </c>
      <c r="D1195" s="15">
        <f>C1195</f>
        <v>9.4</v>
      </c>
      <c r="E1195" s="15"/>
      <c r="F1195" s="15"/>
      <c r="G1195" s="355" t="s">
        <v>1912</v>
      </c>
      <c r="H1195" s="134"/>
      <c r="I1195" s="15">
        <f t="shared" si="112"/>
        <v>9.4</v>
      </c>
      <c r="J1195" s="15"/>
      <c r="K1195" s="168"/>
      <c r="L1195" s="68" t="s">
        <v>1802</v>
      </c>
      <c r="M1195" s="3"/>
    </row>
    <row r="1196" spans="1:13" s="172" customFormat="1" ht="12" x14ac:dyDescent="0.2">
      <c r="A1196" s="20" t="s">
        <v>420</v>
      </c>
      <c r="B1196" s="68" t="s">
        <v>425</v>
      </c>
      <c r="C1196" s="15">
        <v>20.53</v>
      </c>
      <c r="D1196" s="168"/>
      <c r="E1196" s="15"/>
      <c r="F1196" s="15">
        <f t="shared" ref="F1196:F1201" si="113">C1196</f>
        <v>20.53</v>
      </c>
      <c r="G1196" s="355" t="s">
        <v>1912</v>
      </c>
      <c r="H1196" s="134"/>
      <c r="I1196" s="15">
        <f t="shared" si="112"/>
        <v>20.53</v>
      </c>
      <c r="J1196" s="15"/>
      <c r="K1196" s="168"/>
      <c r="L1196" s="68" t="s">
        <v>1810</v>
      </c>
      <c r="M1196" s="3"/>
    </row>
    <row r="1197" spans="1:13" s="172" customFormat="1" ht="12" x14ac:dyDescent="0.2">
      <c r="A1197" s="20" t="s">
        <v>420</v>
      </c>
      <c r="B1197" s="68" t="s">
        <v>426</v>
      </c>
      <c r="C1197" s="15">
        <v>18.72</v>
      </c>
      <c r="D1197" s="168"/>
      <c r="E1197" s="15"/>
      <c r="F1197" s="15">
        <f t="shared" si="113"/>
        <v>18.72</v>
      </c>
      <c r="G1197" s="355" t="s">
        <v>1912</v>
      </c>
      <c r="H1197" s="134"/>
      <c r="I1197" s="15">
        <f t="shared" si="112"/>
        <v>18.72</v>
      </c>
      <c r="J1197" s="15"/>
      <c r="K1197" s="168"/>
      <c r="L1197" s="68" t="s">
        <v>1810</v>
      </c>
      <c r="M1197" s="3"/>
    </row>
    <row r="1198" spans="1:13" s="172" customFormat="1" ht="12" x14ac:dyDescent="0.2">
      <c r="A1198" s="20" t="s">
        <v>420</v>
      </c>
      <c r="B1198" s="68" t="s">
        <v>938</v>
      </c>
      <c r="C1198" s="15">
        <v>5.26</v>
      </c>
      <c r="D1198" s="168"/>
      <c r="E1198" s="15"/>
      <c r="F1198" s="15">
        <f t="shared" si="113"/>
        <v>5.26</v>
      </c>
      <c r="G1198" s="355" t="s">
        <v>1912</v>
      </c>
      <c r="H1198" s="134"/>
      <c r="I1198" s="15">
        <f t="shared" si="112"/>
        <v>5.26</v>
      </c>
      <c r="J1198" s="15"/>
      <c r="K1198" s="168"/>
      <c r="L1198" s="68" t="s">
        <v>1794</v>
      </c>
      <c r="M1198" s="3"/>
    </row>
    <row r="1199" spans="1:13" s="172" customFormat="1" ht="12" x14ac:dyDescent="0.2">
      <c r="A1199" s="20" t="s">
        <v>420</v>
      </c>
      <c r="B1199" s="68" t="s">
        <v>427</v>
      </c>
      <c r="C1199" s="15">
        <v>5.26</v>
      </c>
      <c r="D1199" s="168"/>
      <c r="E1199" s="15"/>
      <c r="F1199" s="15">
        <f t="shared" si="113"/>
        <v>5.26</v>
      </c>
      <c r="G1199" s="355" t="s">
        <v>1912</v>
      </c>
      <c r="H1199" s="134"/>
      <c r="I1199" s="15">
        <f t="shared" si="112"/>
        <v>5.26</v>
      </c>
      <c r="J1199" s="15"/>
      <c r="K1199" s="168"/>
      <c r="L1199" s="68" t="s">
        <v>1810</v>
      </c>
      <c r="M1199" s="3"/>
    </row>
    <row r="1200" spans="1:13" s="172" customFormat="1" ht="12" x14ac:dyDescent="0.2">
      <c r="A1200" s="20" t="s">
        <v>420</v>
      </c>
      <c r="B1200" s="68" t="s">
        <v>428</v>
      </c>
      <c r="C1200" s="15">
        <v>12.2</v>
      </c>
      <c r="D1200" s="168"/>
      <c r="E1200" s="15"/>
      <c r="F1200" s="15">
        <f t="shared" si="113"/>
        <v>12.2</v>
      </c>
      <c r="G1200" s="355" t="s">
        <v>1912</v>
      </c>
      <c r="H1200" s="134"/>
      <c r="I1200" s="15">
        <f t="shared" si="112"/>
        <v>12.2</v>
      </c>
      <c r="J1200" s="15"/>
      <c r="K1200" s="168"/>
      <c r="L1200" s="68" t="s">
        <v>1810</v>
      </c>
      <c r="M1200" s="3"/>
    </row>
    <row r="1201" spans="1:13" s="172" customFormat="1" ht="12" x14ac:dyDescent="0.2">
      <c r="A1201" s="20" t="s">
        <v>420</v>
      </c>
      <c r="B1201" s="68" t="s">
        <v>189</v>
      </c>
      <c r="C1201" s="15">
        <v>14.58</v>
      </c>
      <c r="D1201" s="168"/>
      <c r="E1201" s="15"/>
      <c r="F1201" s="15">
        <f t="shared" si="113"/>
        <v>14.58</v>
      </c>
      <c r="G1201" s="355" t="s">
        <v>1912</v>
      </c>
      <c r="H1201" s="134"/>
      <c r="I1201" s="15">
        <f t="shared" si="112"/>
        <v>14.58</v>
      </c>
      <c r="J1201" s="15"/>
      <c r="K1201" s="168"/>
      <c r="L1201" s="68" t="s">
        <v>1794</v>
      </c>
      <c r="M1201" s="3"/>
    </row>
    <row r="1202" spans="1:13" s="172" customFormat="1" ht="12" x14ac:dyDescent="0.2">
      <c r="A1202" s="20" t="s">
        <v>420</v>
      </c>
      <c r="B1202" s="68" t="s">
        <v>429</v>
      </c>
      <c r="C1202" s="15">
        <v>15.78</v>
      </c>
      <c r="D1202" s="168"/>
      <c r="E1202" s="15">
        <f>C1202</f>
        <v>15.78</v>
      </c>
      <c r="F1202" s="15"/>
      <c r="G1202" s="355" t="s">
        <v>1912</v>
      </c>
      <c r="H1202" s="134"/>
      <c r="I1202" s="15">
        <f t="shared" si="112"/>
        <v>15.78</v>
      </c>
      <c r="J1202" s="15"/>
      <c r="K1202" s="168"/>
      <c r="L1202" s="68" t="s">
        <v>1810</v>
      </c>
      <c r="M1202" s="3"/>
    </row>
    <row r="1203" spans="1:13" s="172" customFormat="1" ht="12" x14ac:dyDescent="0.2">
      <c r="A1203" s="20" t="s">
        <v>420</v>
      </c>
      <c r="B1203" s="68" t="s">
        <v>760</v>
      </c>
      <c r="C1203" s="15">
        <v>3.75</v>
      </c>
      <c r="D1203" s="168"/>
      <c r="E1203" s="15">
        <f>C1203</f>
        <v>3.75</v>
      </c>
      <c r="F1203" s="15"/>
      <c r="G1203" s="355" t="s">
        <v>1912</v>
      </c>
      <c r="H1203" s="134"/>
      <c r="I1203" s="15">
        <f t="shared" si="112"/>
        <v>3.75</v>
      </c>
      <c r="J1203" s="15"/>
      <c r="K1203" s="168"/>
      <c r="L1203" s="68" t="s">
        <v>1794</v>
      </c>
      <c r="M1203" s="3"/>
    </row>
    <row r="1204" spans="1:13" s="172" customFormat="1" ht="12" x14ac:dyDescent="0.2">
      <c r="A1204" s="20" t="s">
        <v>420</v>
      </c>
      <c r="B1204" s="68" t="s">
        <v>760</v>
      </c>
      <c r="C1204" s="15">
        <v>3.87</v>
      </c>
      <c r="D1204" s="168"/>
      <c r="E1204" s="15">
        <f>C1204</f>
        <v>3.87</v>
      </c>
      <c r="F1204" s="15"/>
      <c r="G1204" s="355" t="s">
        <v>1912</v>
      </c>
      <c r="H1204" s="134"/>
      <c r="I1204" s="15">
        <f t="shared" si="112"/>
        <v>3.87</v>
      </c>
      <c r="J1204" s="15"/>
      <c r="K1204" s="168"/>
      <c r="L1204" s="68" t="s">
        <v>1794</v>
      </c>
      <c r="M1204" s="3"/>
    </row>
    <row r="1205" spans="1:13" s="172" customFormat="1" ht="12" x14ac:dyDescent="0.2">
      <c r="A1205" s="20" t="s">
        <v>420</v>
      </c>
      <c r="B1205" s="68" t="s">
        <v>1324</v>
      </c>
      <c r="C1205" s="15">
        <v>15.99</v>
      </c>
      <c r="D1205" s="168"/>
      <c r="E1205" s="15">
        <f>C1205</f>
        <v>15.99</v>
      </c>
      <c r="F1205" s="15"/>
      <c r="G1205" s="355" t="s">
        <v>1912</v>
      </c>
      <c r="H1205" s="134"/>
      <c r="I1205" s="15">
        <f t="shared" si="112"/>
        <v>15.99</v>
      </c>
      <c r="J1205" s="15"/>
      <c r="K1205" s="168"/>
      <c r="L1205" s="68" t="s">
        <v>1810</v>
      </c>
      <c r="M1205" s="3"/>
    </row>
    <row r="1206" spans="1:13" s="172" customFormat="1" ht="12" x14ac:dyDescent="0.2">
      <c r="A1206" s="20" t="s">
        <v>420</v>
      </c>
      <c r="B1206" s="68" t="s">
        <v>342</v>
      </c>
      <c r="C1206" s="15">
        <v>15.68</v>
      </c>
      <c r="D1206" s="168"/>
      <c r="E1206" s="15"/>
      <c r="F1206" s="15">
        <f>C1206</f>
        <v>15.68</v>
      </c>
      <c r="G1206" s="355" t="s">
        <v>1912</v>
      </c>
      <c r="H1206" s="134"/>
      <c r="I1206" s="15">
        <f t="shared" si="112"/>
        <v>15.68</v>
      </c>
      <c r="J1206" s="15"/>
      <c r="K1206" s="168"/>
      <c r="L1206" s="68" t="s">
        <v>1810</v>
      </c>
      <c r="M1206" s="3"/>
    </row>
    <row r="1207" spans="1:13" s="172" customFormat="1" ht="12" x14ac:dyDescent="0.2">
      <c r="A1207" s="20" t="s">
        <v>420</v>
      </c>
      <c r="B1207" s="68" t="s">
        <v>760</v>
      </c>
      <c r="C1207" s="15">
        <v>3.87</v>
      </c>
      <c r="D1207" s="168"/>
      <c r="E1207" s="15">
        <f>C1207</f>
        <v>3.87</v>
      </c>
      <c r="F1207" s="15"/>
      <c r="G1207" s="355" t="s">
        <v>1912</v>
      </c>
      <c r="H1207" s="134"/>
      <c r="I1207" s="15">
        <f t="shared" si="112"/>
        <v>3.87</v>
      </c>
      <c r="J1207" s="15"/>
      <c r="K1207" s="168"/>
      <c r="L1207" s="68" t="s">
        <v>1794</v>
      </c>
      <c r="M1207" s="3"/>
    </row>
    <row r="1208" spans="1:13" s="172" customFormat="1" ht="12" x14ac:dyDescent="0.2">
      <c r="A1208" s="20" t="s">
        <v>420</v>
      </c>
      <c r="B1208" s="68" t="s">
        <v>760</v>
      </c>
      <c r="C1208" s="15">
        <v>3.87</v>
      </c>
      <c r="D1208" s="168"/>
      <c r="E1208" s="15">
        <f>C1208</f>
        <v>3.87</v>
      </c>
      <c r="F1208" s="15"/>
      <c r="G1208" s="355" t="s">
        <v>1912</v>
      </c>
      <c r="H1208" s="134"/>
      <c r="I1208" s="15">
        <f t="shared" si="112"/>
        <v>3.87</v>
      </c>
      <c r="J1208" s="15"/>
      <c r="K1208" s="168"/>
      <c r="L1208" s="68" t="s">
        <v>1794</v>
      </c>
      <c r="M1208" s="3"/>
    </row>
    <row r="1209" spans="1:13" s="172" customFormat="1" ht="12" x14ac:dyDescent="0.2">
      <c r="A1209" s="20" t="s">
        <v>420</v>
      </c>
      <c r="B1209" s="68" t="s">
        <v>135</v>
      </c>
      <c r="C1209" s="15">
        <v>15.52</v>
      </c>
      <c r="D1209" s="168"/>
      <c r="E1209" s="15"/>
      <c r="F1209" s="15">
        <f>C1209</f>
        <v>15.52</v>
      </c>
      <c r="G1209" s="355" t="s">
        <v>1912</v>
      </c>
      <c r="H1209" s="134"/>
      <c r="I1209" s="15">
        <f t="shared" si="112"/>
        <v>15.52</v>
      </c>
      <c r="J1209" s="15"/>
      <c r="K1209" s="168"/>
      <c r="L1209" s="68" t="s">
        <v>1810</v>
      </c>
      <c r="M1209" s="3"/>
    </row>
    <row r="1210" spans="1:13" s="172" customFormat="1" ht="12" x14ac:dyDescent="0.2">
      <c r="A1210" s="20" t="s">
        <v>420</v>
      </c>
      <c r="B1210" s="68" t="s">
        <v>1657</v>
      </c>
      <c r="C1210" s="15">
        <v>15.83</v>
      </c>
      <c r="D1210" s="168"/>
      <c r="E1210" s="15"/>
      <c r="F1210" s="15">
        <f>C1210</f>
        <v>15.83</v>
      </c>
      <c r="G1210" s="355" t="s">
        <v>1912</v>
      </c>
      <c r="H1210" s="134"/>
      <c r="I1210" s="15">
        <f t="shared" si="112"/>
        <v>15.83</v>
      </c>
      <c r="J1210" s="15"/>
      <c r="K1210" s="168"/>
      <c r="L1210" s="68" t="s">
        <v>1810</v>
      </c>
      <c r="M1210" s="3"/>
    </row>
    <row r="1211" spans="1:13" s="172" customFormat="1" ht="12" x14ac:dyDescent="0.2">
      <c r="A1211" s="20" t="s">
        <v>420</v>
      </c>
      <c r="B1211" s="68" t="s">
        <v>760</v>
      </c>
      <c r="C1211" s="15">
        <v>4</v>
      </c>
      <c r="D1211" s="168"/>
      <c r="E1211" s="15">
        <f>C1211</f>
        <v>4</v>
      </c>
      <c r="F1211" s="15"/>
      <c r="G1211" s="355" t="s">
        <v>1912</v>
      </c>
      <c r="H1211" s="134"/>
      <c r="I1211" s="15">
        <f t="shared" si="112"/>
        <v>4</v>
      </c>
      <c r="J1211" s="15"/>
      <c r="K1211" s="168"/>
      <c r="L1211" s="68" t="s">
        <v>1794</v>
      </c>
      <c r="M1211" s="3"/>
    </row>
    <row r="1212" spans="1:13" s="172" customFormat="1" ht="12" x14ac:dyDescent="0.2">
      <c r="A1212" s="20" t="s">
        <v>420</v>
      </c>
      <c r="B1212" s="68" t="s">
        <v>760</v>
      </c>
      <c r="C1212" s="15">
        <v>4</v>
      </c>
      <c r="D1212" s="168"/>
      <c r="E1212" s="15">
        <f>C1212</f>
        <v>4</v>
      </c>
      <c r="F1212" s="15"/>
      <c r="G1212" s="355" t="s">
        <v>1912</v>
      </c>
      <c r="H1212" s="134"/>
      <c r="I1212" s="15">
        <f t="shared" si="112"/>
        <v>4</v>
      </c>
      <c r="J1212" s="15"/>
      <c r="K1212" s="168"/>
      <c r="L1212" s="68" t="s">
        <v>1794</v>
      </c>
      <c r="M1212" s="3"/>
    </row>
    <row r="1213" spans="1:13" s="172" customFormat="1" ht="12" x14ac:dyDescent="0.2">
      <c r="A1213" s="20" t="s">
        <v>420</v>
      </c>
      <c r="B1213" s="68" t="s">
        <v>430</v>
      </c>
      <c r="C1213" s="15">
        <v>19.559999999999999</v>
      </c>
      <c r="D1213" s="168"/>
      <c r="E1213" s="15"/>
      <c r="F1213" s="15">
        <f>C1213</f>
        <v>19.559999999999999</v>
      </c>
      <c r="G1213" s="355" t="s">
        <v>1912</v>
      </c>
      <c r="H1213" s="134"/>
      <c r="I1213" s="15">
        <f t="shared" si="112"/>
        <v>19.559999999999999</v>
      </c>
      <c r="J1213" s="15"/>
      <c r="K1213" s="168"/>
      <c r="L1213" s="68" t="s">
        <v>1810</v>
      </c>
      <c r="M1213" s="3"/>
    </row>
    <row r="1214" spans="1:13" s="169" customFormat="1" ht="12" x14ac:dyDescent="0.2">
      <c r="A1214" s="100" t="s">
        <v>140</v>
      </c>
      <c r="B1214" s="98"/>
      <c r="C1214" s="109">
        <f>SUM(C1096:C1213)</f>
        <v>1966.8962481636345</v>
      </c>
      <c r="D1214" s="109">
        <f t="shared" ref="D1214:F1214" si="114">SUM(D1096:D1213)</f>
        <v>401.04064958546923</v>
      </c>
      <c r="E1214" s="109">
        <f t="shared" si="114"/>
        <v>416.59584842663264</v>
      </c>
      <c r="F1214" s="109">
        <f t="shared" si="114"/>
        <v>1149.259750151532</v>
      </c>
      <c r="G1214" s="109"/>
      <c r="H1214" s="109">
        <f>SUM(H1096:H1213)</f>
        <v>0</v>
      </c>
      <c r="I1214" s="109">
        <f>SUM(I1096:I1213)</f>
        <v>1966.8962481636345</v>
      </c>
      <c r="J1214" s="109">
        <f>SUM(J1096:J1213)</f>
        <v>0</v>
      </c>
      <c r="K1214" s="109">
        <f>SUM(K1096:K1213)</f>
        <v>0</v>
      </c>
      <c r="L1214" s="164"/>
    </row>
    <row r="1215" spans="1:13" ht="12" x14ac:dyDescent="0.2">
      <c r="A1215" s="102" t="s">
        <v>1620</v>
      </c>
      <c r="B1215" s="102" t="s">
        <v>1621</v>
      </c>
      <c r="C1215" s="102" t="s">
        <v>1622</v>
      </c>
      <c r="D1215" s="103" t="s">
        <v>655</v>
      </c>
      <c r="E1215" s="103" t="s">
        <v>1615</v>
      </c>
      <c r="F1215" s="103" t="s">
        <v>1374</v>
      </c>
      <c r="G1215" s="103" t="s">
        <v>1002</v>
      </c>
      <c r="H1215" s="67" t="s">
        <v>1915</v>
      </c>
      <c r="I1215" s="67" t="s">
        <v>406</v>
      </c>
      <c r="J1215" s="67"/>
      <c r="K1215" s="67" t="s">
        <v>657</v>
      </c>
      <c r="L1215" s="8" t="s">
        <v>1822</v>
      </c>
    </row>
    <row r="1216" spans="1:13" ht="12" x14ac:dyDescent="0.2">
      <c r="A1216" s="68" t="s">
        <v>1013</v>
      </c>
      <c r="B1216" s="353" t="s">
        <v>402</v>
      </c>
      <c r="C1216" s="168">
        <v>33.049999999999997</v>
      </c>
      <c r="D1216" s="104"/>
      <c r="E1216" s="104"/>
      <c r="F1216" s="104">
        <f>C1216</f>
        <v>33.049999999999997</v>
      </c>
      <c r="G1216" s="355" t="s">
        <v>1911</v>
      </c>
      <c r="H1216" s="15">
        <f t="shared" ref="H1216:H1234" si="115">C1216</f>
        <v>33.049999999999997</v>
      </c>
      <c r="I1216" s="341"/>
      <c r="J1216" s="15"/>
      <c r="K1216" s="168"/>
      <c r="L1216" s="68" t="s">
        <v>1810</v>
      </c>
    </row>
    <row r="1217" spans="1:13" ht="12" x14ac:dyDescent="0.2">
      <c r="A1217" s="68" t="s">
        <v>1013</v>
      </c>
      <c r="B1217" s="353" t="s">
        <v>747</v>
      </c>
      <c r="C1217" s="15">
        <v>42.3</v>
      </c>
      <c r="D1217" s="168"/>
      <c r="E1217" s="168"/>
      <c r="F1217" s="15">
        <f>C1217</f>
        <v>42.3</v>
      </c>
      <c r="G1217" s="355" t="s">
        <v>1911</v>
      </c>
      <c r="H1217" s="15">
        <f t="shared" si="115"/>
        <v>42.3</v>
      </c>
      <c r="I1217" s="341"/>
      <c r="J1217" s="15"/>
      <c r="K1217" s="168"/>
      <c r="L1217" s="68" t="s">
        <v>1810</v>
      </c>
      <c r="M1217" s="3"/>
    </row>
    <row r="1218" spans="1:13" ht="12" x14ac:dyDescent="0.2">
      <c r="A1218" s="68" t="s">
        <v>1013</v>
      </c>
      <c r="B1218" s="353" t="s">
        <v>1186</v>
      </c>
      <c r="C1218" s="15">
        <v>9.82</v>
      </c>
      <c r="D1218" s="15"/>
      <c r="F1218" s="15">
        <f>C1218</f>
        <v>9.82</v>
      </c>
      <c r="G1218" s="355" t="s">
        <v>1911</v>
      </c>
      <c r="H1218" s="15">
        <f t="shared" si="115"/>
        <v>9.82</v>
      </c>
      <c r="I1218" s="341"/>
      <c r="J1218" s="15"/>
      <c r="K1218" s="168"/>
      <c r="L1218" s="68" t="s">
        <v>1794</v>
      </c>
      <c r="M1218" s="3"/>
    </row>
    <row r="1219" spans="1:13" ht="12" x14ac:dyDescent="0.2">
      <c r="A1219" s="68" t="s">
        <v>1013</v>
      </c>
      <c r="B1219" s="353" t="s">
        <v>1624</v>
      </c>
      <c r="C1219" s="15">
        <v>3.76</v>
      </c>
      <c r="D1219" s="168"/>
      <c r="E1219" s="168"/>
      <c r="F1219" s="15">
        <f>C1219</f>
        <v>3.76</v>
      </c>
      <c r="G1219" s="355" t="s">
        <v>1911</v>
      </c>
      <c r="H1219" s="15">
        <f t="shared" si="115"/>
        <v>3.76</v>
      </c>
      <c r="I1219" s="341"/>
      <c r="J1219" s="15"/>
      <c r="K1219" s="168"/>
      <c r="L1219" s="68" t="s">
        <v>1791</v>
      </c>
    </row>
    <row r="1220" spans="1:13" ht="12" x14ac:dyDescent="0.2">
      <c r="A1220" s="68" t="s">
        <v>1013</v>
      </c>
      <c r="B1220" s="353" t="s">
        <v>368</v>
      </c>
      <c r="C1220" s="15">
        <v>52.44</v>
      </c>
      <c r="D1220" s="168"/>
      <c r="E1220" s="168"/>
      <c r="F1220" s="15">
        <f>C1220</f>
        <v>52.44</v>
      </c>
      <c r="G1220" s="355" t="s">
        <v>1911</v>
      </c>
      <c r="H1220" s="15">
        <f t="shared" si="115"/>
        <v>52.44</v>
      </c>
      <c r="I1220" s="341"/>
      <c r="J1220" s="15"/>
      <c r="K1220" s="168"/>
      <c r="L1220" s="68" t="s">
        <v>1793</v>
      </c>
    </row>
    <row r="1221" spans="1:13" ht="12" x14ac:dyDescent="0.2">
      <c r="A1221" s="68" t="s">
        <v>1013</v>
      </c>
      <c r="B1221" s="353" t="s">
        <v>367</v>
      </c>
      <c r="C1221" s="15">
        <v>6.16</v>
      </c>
      <c r="D1221" s="15"/>
      <c r="E1221" s="15"/>
      <c r="F1221" s="15">
        <f t="shared" ref="F1221:F1229" si="116">C1221</f>
        <v>6.16</v>
      </c>
      <c r="G1221" s="355" t="s">
        <v>1911</v>
      </c>
      <c r="H1221" s="15">
        <f t="shared" si="115"/>
        <v>6.16</v>
      </c>
      <c r="I1221" s="341"/>
      <c r="J1221" s="15"/>
      <c r="K1221" s="168"/>
      <c r="L1221" s="68" t="s">
        <v>1793</v>
      </c>
    </row>
    <row r="1222" spans="1:13" ht="12" x14ac:dyDescent="0.2">
      <c r="A1222" s="68" t="s">
        <v>1013</v>
      </c>
      <c r="B1222" s="353" t="s">
        <v>369</v>
      </c>
      <c r="C1222" s="15">
        <v>11.78</v>
      </c>
      <c r="D1222" s="168"/>
      <c r="E1222" s="168"/>
      <c r="F1222" s="15">
        <f t="shared" si="116"/>
        <v>11.78</v>
      </c>
      <c r="G1222" s="355" t="s">
        <v>1911</v>
      </c>
      <c r="H1222" s="15">
        <f t="shared" si="115"/>
        <v>11.78</v>
      </c>
      <c r="I1222" s="341"/>
      <c r="J1222" s="15"/>
      <c r="K1222" s="168"/>
      <c r="L1222" s="68" t="s">
        <v>1793</v>
      </c>
    </row>
    <row r="1223" spans="1:13" ht="12" x14ac:dyDescent="0.2">
      <c r="A1223" s="68" t="s">
        <v>1013</v>
      </c>
      <c r="B1223" s="353" t="s">
        <v>1328</v>
      </c>
      <c r="C1223" s="15">
        <v>14.17</v>
      </c>
      <c r="D1223" s="168"/>
      <c r="E1223" s="168"/>
      <c r="F1223" s="15">
        <f t="shared" si="116"/>
        <v>14.17</v>
      </c>
      <c r="G1223" s="355" t="s">
        <v>1911</v>
      </c>
      <c r="H1223" s="15">
        <f t="shared" si="115"/>
        <v>14.17</v>
      </c>
      <c r="I1223" s="341"/>
      <c r="J1223" s="15"/>
      <c r="K1223" s="168"/>
      <c r="L1223" s="68" t="s">
        <v>1810</v>
      </c>
    </row>
    <row r="1224" spans="1:13" ht="12" x14ac:dyDescent="0.2">
      <c r="A1224" s="68" t="s">
        <v>1013</v>
      </c>
      <c r="B1224" s="353" t="s">
        <v>750</v>
      </c>
      <c r="C1224" s="15">
        <v>38.630000000000003</v>
      </c>
      <c r="D1224" s="168"/>
      <c r="E1224" s="168"/>
      <c r="F1224" s="15">
        <f t="shared" si="116"/>
        <v>38.630000000000003</v>
      </c>
      <c r="G1224" s="355" t="s">
        <v>1911</v>
      </c>
      <c r="H1224" s="15">
        <f t="shared" si="115"/>
        <v>38.630000000000003</v>
      </c>
      <c r="I1224" s="341"/>
      <c r="J1224" s="15"/>
      <c r="K1224" s="168"/>
      <c r="L1224" s="68" t="s">
        <v>1793</v>
      </c>
      <c r="M1224" s="3"/>
    </row>
    <row r="1225" spans="1:13" ht="12" x14ac:dyDescent="0.2">
      <c r="A1225" s="68" t="s">
        <v>1013</v>
      </c>
      <c r="B1225" s="353" t="s">
        <v>1250</v>
      </c>
      <c r="C1225" s="15">
        <v>28.18</v>
      </c>
      <c r="D1225" s="168"/>
      <c r="E1225" s="168"/>
      <c r="F1225" s="15">
        <f t="shared" si="116"/>
        <v>28.18</v>
      </c>
      <c r="G1225" s="355" t="s">
        <v>1911</v>
      </c>
      <c r="H1225" s="15">
        <f t="shared" si="115"/>
        <v>28.18</v>
      </c>
      <c r="I1225" s="341"/>
      <c r="J1225" s="15"/>
      <c r="K1225" s="168"/>
      <c r="L1225" s="68" t="s">
        <v>1791</v>
      </c>
    </row>
    <row r="1226" spans="1:13" ht="12" x14ac:dyDescent="0.2">
      <c r="A1226" s="68" t="s">
        <v>1013</v>
      </c>
      <c r="B1226" s="353" t="s">
        <v>1630</v>
      </c>
      <c r="C1226" s="15">
        <v>34.83</v>
      </c>
      <c r="D1226" s="168"/>
      <c r="E1226" s="168"/>
      <c r="F1226" s="15">
        <f t="shared" si="116"/>
        <v>34.83</v>
      </c>
      <c r="G1226" s="355" t="s">
        <v>1911</v>
      </c>
      <c r="H1226" s="15">
        <f t="shared" si="115"/>
        <v>34.83</v>
      </c>
      <c r="I1226" s="341"/>
      <c r="J1226" s="15"/>
      <c r="K1226" s="168"/>
      <c r="L1226" s="68" t="s">
        <v>1791</v>
      </c>
    </row>
    <row r="1227" spans="1:13" ht="12" x14ac:dyDescent="0.2">
      <c r="A1227" s="68" t="s">
        <v>1449</v>
      </c>
      <c r="B1227" s="353" t="s">
        <v>1665</v>
      </c>
      <c r="C1227" s="15">
        <v>6.37</v>
      </c>
      <c r="D1227" s="168"/>
      <c r="E1227" s="168"/>
      <c r="F1227" s="15">
        <f t="shared" si="116"/>
        <v>6.37</v>
      </c>
      <c r="G1227" s="355" t="s">
        <v>1911</v>
      </c>
      <c r="H1227" s="15">
        <f t="shared" si="115"/>
        <v>6.37</v>
      </c>
      <c r="I1227" s="341"/>
      <c r="J1227" s="15"/>
      <c r="K1227" s="168"/>
      <c r="L1227" s="68" t="s">
        <v>1810</v>
      </c>
    </row>
    <row r="1228" spans="1:13" ht="12" x14ac:dyDescent="0.2">
      <c r="A1228" s="68" t="s">
        <v>1449</v>
      </c>
      <c r="B1228" s="353" t="s">
        <v>1450</v>
      </c>
      <c r="C1228" s="15">
        <v>7.31</v>
      </c>
      <c r="D1228" s="168"/>
      <c r="E1228" s="168"/>
      <c r="F1228" s="15">
        <f t="shared" si="116"/>
        <v>7.31</v>
      </c>
      <c r="G1228" s="355" t="s">
        <v>1911</v>
      </c>
      <c r="H1228" s="15">
        <f t="shared" si="115"/>
        <v>7.31</v>
      </c>
      <c r="I1228" s="341"/>
      <c r="J1228" s="15"/>
      <c r="K1228" s="168"/>
      <c r="L1228" s="68" t="s">
        <v>1810</v>
      </c>
    </row>
    <row r="1229" spans="1:13" ht="12" x14ac:dyDescent="0.2">
      <c r="A1229" s="68" t="s">
        <v>1449</v>
      </c>
      <c r="B1229" s="353" t="s">
        <v>1624</v>
      </c>
      <c r="C1229" s="15">
        <v>4.9000000000000004</v>
      </c>
      <c r="D1229" s="168"/>
      <c r="E1229" s="168"/>
      <c r="F1229" s="15">
        <f t="shared" si="116"/>
        <v>4.9000000000000004</v>
      </c>
      <c r="G1229" s="355" t="s">
        <v>1911</v>
      </c>
      <c r="H1229" s="15">
        <f t="shared" si="115"/>
        <v>4.9000000000000004</v>
      </c>
      <c r="I1229" s="341"/>
      <c r="J1229" s="15"/>
      <c r="K1229" s="168"/>
      <c r="L1229" s="68" t="s">
        <v>1791</v>
      </c>
    </row>
    <row r="1230" spans="1:13" ht="12" x14ac:dyDescent="0.2">
      <c r="A1230" s="68" t="s">
        <v>1449</v>
      </c>
      <c r="B1230" s="353" t="s">
        <v>1644</v>
      </c>
      <c r="C1230" s="15">
        <v>1.49</v>
      </c>
      <c r="D1230" s="168"/>
      <c r="F1230" s="15">
        <f>C1230</f>
        <v>1.49</v>
      </c>
      <c r="G1230" s="355" t="s">
        <v>1911</v>
      </c>
      <c r="H1230" s="15">
        <f t="shared" si="115"/>
        <v>1.49</v>
      </c>
      <c r="I1230" s="341"/>
      <c r="J1230" s="15"/>
      <c r="K1230" s="168"/>
      <c r="L1230" s="68" t="s">
        <v>1794</v>
      </c>
    </row>
    <row r="1231" spans="1:13" ht="12" x14ac:dyDescent="0.2">
      <c r="A1231" s="68" t="s">
        <v>370</v>
      </c>
      <c r="B1231" s="353" t="s">
        <v>371</v>
      </c>
      <c r="C1231" s="15">
        <v>54.7</v>
      </c>
      <c r="D1231" s="168"/>
      <c r="E1231" s="168"/>
      <c r="F1231" s="15">
        <f>C1231</f>
        <v>54.7</v>
      </c>
      <c r="G1231" s="355" t="s">
        <v>1911</v>
      </c>
      <c r="H1231" s="15">
        <f t="shared" si="115"/>
        <v>54.7</v>
      </c>
      <c r="I1231" s="341"/>
      <c r="J1231" s="15"/>
      <c r="K1231" s="168"/>
      <c r="L1231" s="68" t="s">
        <v>1793</v>
      </c>
    </row>
    <row r="1232" spans="1:13" ht="12" x14ac:dyDescent="0.2">
      <c r="A1232" s="68" t="s">
        <v>370</v>
      </c>
      <c r="B1232" s="353" t="s">
        <v>1644</v>
      </c>
      <c r="C1232" s="15">
        <v>2.9</v>
      </c>
      <c r="D1232" s="168"/>
      <c r="E1232" s="168"/>
      <c r="F1232" s="15">
        <f>C1232</f>
        <v>2.9</v>
      </c>
      <c r="G1232" s="355" t="s">
        <v>1911</v>
      </c>
      <c r="H1232" s="15">
        <f t="shared" si="115"/>
        <v>2.9</v>
      </c>
      <c r="I1232" s="341"/>
      <c r="J1232" s="15"/>
      <c r="K1232" s="168"/>
      <c r="L1232" s="68" t="s">
        <v>1794</v>
      </c>
    </row>
    <row r="1233" spans="1:12" ht="12" x14ac:dyDescent="0.2">
      <c r="A1233" s="68" t="s">
        <v>1614</v>
      </c>
      <c r="B1233" s="353" t="s">
        <v>1025</v>
      </c>
      <c r="C1233" s="15">
        <v>24.68140366598778</v>
      </c>
      <c r="D1233" s="168"/>
      <c r="E1233" s="341"/>
      <c r="F1233" s="15">
        <f>C1233</f>
        <v>24.68140366598778</v>
      </c>
      <c r="G1233" s="355" t="s">
        <v>1911</v>
      </c>
      <c r="H1233" s="15">
        <f t="shared" si="115"/>
        <v>24.68140366598778</v>
      </c>
      <c r="I1233" s="341"/>
      <c r="J1233" s="15"/>
      <c r="K1233" s="168"/>
      <c r="L1233" s="68" t="s">
        <v>1810</v>
      </c>
    </row>
    <row r="1234" spans="1:12" ht="12" x14ac:dyDescent="0.2">
      <c r="A1234" s="68" t="s">
        <v>1614</v>
      </c>
      <c r="B1234" s="353" t="s">
        <v>1023</v>
      </c>
      <c r="C1234" s="15">
        <v>17.983421792260692</v>
      </c>
      <c r="D1234" s="168"/>
      <c r="E1234" s="341"/>
      <c r="F1234" s="15">
        <f>C1234</f>
        <v>17.983421792260692</v>
      </c>
      <c r="G1234" s="355" t="s">
        <v>1911</v>
      </c>
      <c r="H1234" s="15">
        <f t="shared" si="115"/>
        <v>17.983421792260692</v>
      </c>
      <c r="I1234" s="341"/>
      <c r="J1234" s="15"/>
      <c r="K1234" s="168"/>
      <c r="L1234" s="68" t="s">
        <v>1810</v>
      </c>
    </row>
    <row r="1235" spans="1:12" s="169" customFormat="1" ht="12" x14ac:dyDescent="0.2">
      <c r="A1235" s="100" t="s">
        <v>140</v>
      </c>
      <c r="B1235" s="98"/>
      <c r="C1235" s="73">
        <f>SUM(C1216:C1234)</f>
        <v>395.45482545824842</v>
      </c>
      <c r="D1235" s="73">
        <f>SUM(D1216:D1234)</f>
        <v>0</v>
      </c>
      <c r="E1235" s="73">
        <f>SUM(E1216:E1234)</f>
        <v>0</v>
      </c>
      <c r="F1235" s="73">
        <f>SUM(F1216:F1234)</f>
        <v>395.45482545824842</v>
      </c>
      <c r="G1235" s="73">
        <f t="shared" ref="G1235:K1235" si="117">SUM(G1216:G1234)</f>
        <v>0</v>
      </c>
      <c r="H1235" s="73">
        <f>SUM(H1216:H1234)</f>
        <v>395.45482545824842</v>
      </c>
      <c r="I1235" s="73">
        <f t="shared" ref="I1235:J1235" si="118">SUM(I1216:I1234)</f>
        <v>0</v>
      </c>
      <c r="J1235" s="73">
        <f t="shared" si="118"/>
        <v>0</v>
      </c>
      <c r="K1235" s="73">
        <f t="shared" si="117"/>
        <v>0</v>
      </c>
      <c r="L1235" s="164"/>
    </row>
    <row r="1236" spans="1:12" ht="12" x14ac:dyDescent="0.2">
      <c r="A1236" s="102" t="s">
        <v>1620</v>
      </c>
      <c r="B1236" s="102" t="s">
        <v>1621</v>
      </c>
      <c r="C1236" s="102" t="s">
        <v>1622</v>
      </c>
      <c r="D1236" s="103" t="s">
        <v>655</v>
      </c>
      <c r="E1236" s="103" t="s">
        <v>1615</v>
      </c>
      <c r="F1236" s="103" t="s">
        <v>1374</v>
      </c>
      <c r="G1236" s="103" t="s">
        <v>1002</v>
      </c>
      <c r="H1236" s="67" t="s">
        <v>1915</v>
      </c>
      <c r="I1236" s="67" t="s">
        <v>406</v>
      </c>
      <c r="J1236" s="67"/>
      <c r="K1236" s="67" t="s">
        <v>657</v>
      </c>
      <c r="L1236" s="8" t="s">
        <v>1822</v>
      </c>
    </row>
    <row r="1237" spans="1:12" ht="12" x14ac:dyDescent="0.2">
      <c r="A1237" s="20" t="s">
        <v>1408</v>
      </c>
      <c r="B1237" s="68" t="s">
        <v>187</v>
      </c>
      <c r="C1237" s="15">
        <v>4.5199999999999996</v>
      </c>
      <c r="D1237" s="15"/>
      <c r="E1237" s="168"/>
      <c r="F1237" s="15">
        <f>C1237</f>
        <v>4.5199999999999996</v>
      </c>
      <c r="G1237" s="168" t="s">
        <v>1912</v>
      </c>
      <c r="H1237" s="341"/>
      <c r="I1237" s="15">
        <f t="shared" ref="I1237:I1255" si="119">C1237</f>
        <v>4.5199999999999996</v>
      </c>
      <c r="J1237" s="15"/>
      <c r="K1237" s="15"/>
      <c r="L1237" s="68" t="s">
        <v>1793</v>
      </c>
    </row>
    <row r="1238" spans="1:12" ht="12" x14ac:dyDescent="0.2">
      <c r="A1238" s="20" t="s">
        <v>1408</v>
      </c>
      <c r="B1238" s="68" t="s">
        <v>188</v>
      </c>
      <c r="C1238" s="15">
        <v>6.77</v>
      </c>
      <c r="D1238" s="15"/>
      <c r="E1238" s="168"/>
      <c r="F1238" s="15">
        <f t="shared" ref="F1238:F1242" si="120">C1238</f>
        <v>6.77</v>
      </c>
      <c r="G1238" s="168" t="s">
        <v>1912</v>
      </c>
      <c r="H1238" s="341"/>
      <c r="I1238" s="15">
        <f t="shared" si="119"/>
        <v>6.77</v>
      </c>
      <c r="J1238" s="15"/>
      <c r="K1238" s="15"/>
      <c r="L1238" s="68" t="s">
        <v>1793</v>
      </c>
    </row>
    <row r="1239" spans="1:12" ht="12" x14ac:dyDescent="0.2">
      <c r="A1239" s="20" t="s">
        <v>1408</v>
      </c>
      <c r="B1239" s="68" t="s">
        <v>1624</v>
      </c>
      <c r="C1239" s="15">
        <v>4.93</v>
      </c>
      <c r="D1239" s="15"/>
      <c r="E1239" s="168"/>
      <c r="F1239" s="15">
        <f t="shared" si="120"/>
        <v>4.93</v>
      </c>
      <c r="G1239" s="355" t="s">
        <v>1912</v>
      </c>
      <c r="H1239" s="341"/>
      <c r="I1239" s="15">
        <f t="shared" si="119"/>
        <v>4.93</v>
      </c>
      <c r="J1239" s="15"/>
      <c r="K1239" s="15"/>
      <c r="L1239" s="68" t="s">
        <v>1791</v>
      </c>
    </row>
    <row r="1240" spans="1:12" ht="12" x14ac:dyDescent="0.2">
      <c r="A1240" s="20" t="s">
        <v>1408</v>
      </c>
      <c r="B1240" s="68" t="s">
        <v>189</v>
      </c>
      <c r="C1240" s="15">
        <v>7.12</v>
      </c>
      <c r="D1240" s="15"/>
      <c r="E1240" s="168"/>
      <c r="F1240" s="15">
        <f t="shared" si="120"/>
        <v>7.12</v>
      </c>
      <c r="G1240" s="355" t="s">
        <v>1912</v>
      </c>
      <c r="H1240" s="341"/>
      <c r="I1240" s="15">
        <f t="shared" si="119"/>
        <v>7.12</v>
      </c>
      <c r="J1240" s="15"/>
      <c r="K1240" s="15"/>
      <c r="L1240" s="68" t="s">
        <v>1794</v>
      </c>
    </row>
    <row r="1241" spans="1:12" ht="12" x14ac:dyDescent="0.2">
      <c r="A1241" s="20" t="s">
        <v>1408</v>
      </c>
      <c r="B1241" s="68" t="s">
        <v>190</v>
      </c>
      <c r="C1241" s="15">
        <v>7.09</v>
      </c>
      <c r="D1241" s="15"/>
      <c r="E1241" s="15"/>
      <c r="F1241" s="15">
        <f t="shared" si="120"/>
        <v>7.09</v>
      </c>
      <c r="G1241" s="355" t="s">
        <v>1912</v>
      </c>
      <c r="H1241" s="341"/>
      <c r="I1241" s="15">
        <f t="shared" si="119"/>
        <v>7.09</v>
      </c>
      <c r="J1241" s="15"/>
      <c r="K1241" s="15"/>
      <c r="L1241" s="68" t="s">
        <v>1794</v>
      </c>
    </row>
    <row r="1242" spans="1:12" ht="12" x14ac:dyDescent="0.2">
      <c r="A1242" s="20" t="s">
        <v>1408</v>
      </c>
      <c r="B1242" s="68" t="s">
        <v>180</v>
      </c>
      <c r="C1242" s="15">
        <v>4</v>
      </c>
      <c r="D1242" s="15"/>
      <c r="E1242" s="168"/>
      <c r="F1242" s="15">
        <f t="shared" si="120"/>
        <v>4</v>
      </c>
      <c r="G1242" s="355" t="s">
        <v>1912</v>
      </c>
      <c r="H1242" s="341"/>
      <c r="I1242" s="15">
        <f t="shared" si="119"/>
        <v>4</v>
      </c>
      <c r="J1242" s="15"/>
      <c r="K1242" s="15"/>
      <c r="L1242" s="68" t="s">
        <v>1794</v>
      </c>
    </row>
    <row r="1243" spans="1:12" ht="12" x14ac:dyDescent="0.2">
      <c r="A1243" s="20" t="s">
        <v>1408</v>
      </c>
      <c r="B1243" s="68" t="s">
        <v>191</v>
      </c>
      <c r="C1243" s="15">
        <v>43.25</v>
      </c>
      <c r="D1243" s="15"/>
      <c r="E1243" s="15">
        <f>C1243</f>
        <v>43.25</v>
      </c>
      <c r="G1243" s="355" t="s">
        <v>1912</v>
      </c>
      <c r="H1243" s="341"/>
      <c r="I1243" s="15">
        <f t="shared" si="119"/>
        <v>43.25</v>
      </c>
      <c r="J1243" s="15"/>
      <c r="K1243" s="15"/>
      <c r="L1243" s="68" t="s">
        <v>1793</v>
      </c>
    </row>
    <row r="1244" spans="1:12" ht="12" x14ac:dyDescent="0.2">
      <c r="A1244" s="20" t="s">
        <v>1408</v>
      </c>
      <c r="B1244" s="68" t="s">
        <v>192</v>
      </c>
      <c r="C1244" s="15">
        <v>10.35</v>
      </c>
      <c r="D1244" s="15"/>
      <c r="E1244" s="15">
        <f>C1244</f>
        <v>10.35</v>
      </c>
      <c r="F1244" s="168"/>
      <c r="G1244" s="355" t="s">
        <v>1912</v>
      </c>
      <c r="H1244" s="341"/>
      <c r="I1244" s="15">
        <f t="shared" si="119"/>
        <v>10.35</v>
      </c>
      <c r="J1244" s="15"/>
      <c r="K1244" s="15"/>
      <c r="L1244" s="68" t="s">
        <v>1793</v>
      </c>
    </row>
    <row r="1245" spans="1:12" ht="12" x14ac:dyDescent="0.2">
      <c r="A1245" s="20" t="s">
        <v>1408</v>
      </c>
      <c r="B1245" s="68" t="s">
        <v>193</v>
      </c>
      <c r="C1245" s="15">
        <v>3.38</v>
      </c>
      <c r="D1245" s="15"/>
      <c r="E1245" s="168"/>
      <c r="F1245" s="15">
        <f>C1245</f>
        <v>3.38</v>
      </c>
      <c r="G1245" s="355" t="s">
        <v>1912</v>
      </c>
      <c r="H1245" s="341"/>
      <c r="I1245" s="15">
        <f t="shared" si="119"/>
        <v>3.38</v>
      </c>
      <c r="J1245" s="15"/>
      <c r="K1245" s="15"/>
      <c r="L1245" s="68" t="s">
        <v>1805</v>
      </c>
    </row>
    <row r="1246" spans="1:12" ht="12" x14ac:dyDescent="0.2">
      <c r="A1246" s="20" t="s">
        <v>1408</v>
      </c>
      <c r="B1246" s="68" t="s">
        <v>194</v>
      </c>
      <c r="C1246" s="15">
        <v>49.89</v>
      </c>
      <c r="D1246" s="15"/>
      <c r="E1246" s="168"/>
      <c r="F1246" s="15">
        <f>C1246</f>
        <v>49.89</v>
      </c>
      <c r="G1246" s="168" t="s">
        <v>1912</v>
      </c>
      <c r="H1246" s="341"/>
      <c r="I1246" s="15">
        <f t="shared" si="119"/>
        <v>49.89</v>
      </c>
      <c r="J1246" s="15"/>
      <c r="K1246" s="15"/>
      <c r="L1246" s="68" t="s">
        <v>1793</v>
      </c>
    </row>
    <row r="1247" spans="1:12" ht="12" x14ac:dyDescent="0.2">
      <c r="A1247" s="20" t="s">
        <v>1408</v>
      </c>
      <c r="B1247" s="68" t="s">
        <v>1629</v>
      </c>
      <c r="C1247" s="15">
        <v>9.0500000000000007</v>
      </c>
      <c r="E1247" s="168"/>
      <c r="F1247" s="15">
        <f>C1247</f>
        <v>9.0500000000000007</v>
      </c>
      <c r="G1247" s="355" t="s">
        <v>1912</v>
      </c>
      <c r="H1247" s="341"/>
      <c r="I1247" s="15">
        <f t="shared" si="119"/>
        <v>9.0500000000000007</v>
      </c>
      <c r="J1247" s="15"/>
      <c r="K1247" s="15"/>
      <c r="L1247" s="68" t="s">
        <v>1794</v>
      </c>
    </row>
    <row r="1248" spans="1:12" ht="12" x14ac:dyDescent="0.2">
      <c r="A1248" s="20" t="s">
        <v>1408</v>
      </c>
      <c r="B1248" s="68" t="s">
        <v>195</v>
      </c>
      <c r="C1248" s="15">
        <v>23.06</v>
      </c>
      <c r="D1248" s="15"/>
      <c r="E1248" s="15">
        <f>C1248</f>
        <v>23.06</v>
      </c>
      <c r="F1248" s="168"/>
      <c r="G1248" s="355" t="s">
        <v>1912</v>
      </c>
      <c r="H1248" s="341"/>
      <c r="I1248" s="15">
        <f t="shared" si="119"/>
        <v>23.06</v>
      </c>
      <c r="J1248" s="15"/>
      <c r="K1248" s="15"/>
      <c r="L1248" s="68" t="s">
        <v>1793</v>
      </c>
    </row>
    <row r="1249" spans="1:12" ht="12" x14ac:dyDescent="0.2">
      <c r="A1249" s="20" t="s">
        <v>1408</v>
      </c>
      <c r="B1249" s="68" t="s">
        <v>196</v>
      </c>
      <c r="C1249" s="15">
        <v>3.21</v>
      </c>
      <c r="D1249" s="15"/>
      <c r="E1249" s="168"/>
      <c r="F1249" s="15">
        <f>C1249</f>
        <v>3.21</v>
      </c>
      <c r="G1249" s="168" t="s">
        <v>1912</v>
      </c>
      <c r="H1249" s="341"/>
      <c r="I1249" s="15">
        <f t="shared" si="119"/>
        <v>3.21</v>
      </c>
      <c r="J1249" s="15"/>
      <c r="K1249" s="15"/>
      <c r="L1249" s="68" t="s">
        <v>1793</v>
      </c>
    </row>
    <row r="1250" spans="1:12" ht="12" x14ac:dyDescent="0.2">
      <c r="A1250" s="20" t="s">
        <v>1408</v>
      </c>
      <c r="B1250" s="68" t="s">
        <v>197</v>
      </c>
      <c r="C1250" s="15">
        <v>39.42</v>
      </c>
      <c r="D1250" s="15"/>
      <c r="E1250" s="168"/>
      <c r="F1250" s="15">
        <f t="shared" ref="F1250:F1255" si="121">C1250</f>
        <v>39.42</v>
      </c>
      <c r="G1250" s="168" t="s">
        <v>1912</v>
      </c>
      <c r="H1250" s="341"/>
      <c r="I1250" s="15">
        <f t="shared" si="119"/>
        <v>39.42</v>
      </c>
      <c r="J1250" s="15"/>
      <c r="K1250" s="15"/>
      <c r="L1250" s="68" t="s">
        <v>1793</v>
      </c>
    </row>
    <row r="1251" spans="1:12" ht="12" x14ac:dyDescent="0.2">
      <c r="A1251" s="20" t="s">
        <v>1408</v>
      </c>
      <c r="B1251" s="68" t="s">
        <v>198</v>
      </c>
      <c r="C1251" s="15">
        <v>6.99</v>
      </c>
      <c r="D1251" s="15"/>
      <c r="E1251" s="92"/>
      <c r="F1251" s="15">
        <f t="shared" si="121"/>
        <v>6.99</v>
      </c>
      <c r="G1251" s="355" t="s">
        <v>1912</v>
      </c>
      <c r="H1251" s="341"/>
      <c r="I1251" s="15">
        <f t="shared" si="119"/>
        <v>6.99</v>
      </c>
      <c r="J1251" s="15"/>
      <c r="K1251" s="15"/>
      <c r="L1251" s="68" t="s">
        <v>1793</v>
      </c>
    </row>
    <row r="1252" spans="1:12" ht="12" x14ac:dyDescent="0.2">
      <c r="A1252" s="20" t="s">
        <v>1408</v>
      </c>
      <c r="B1252" s="68" t="s">
        <v>199</v>
      </c>
      <c r="C1252" s="15">
        <v>46.76</v>
      </c>
      <c r="D1252" s="15"/>
      <c r="E1252" s="168"/>
      <c r="F1252" s="15">
        <f t="shared" si="121"/>
        <v>46.76</v>
      </c>
      <c r="G1252" s="355" t="s">
        <v>1912</v>
      </c>
      <c r="H1252" s="341"/>
      <c r="I1252" s="15">
        <f t="shared" si="119"/>
        <v>46.76</v>
      </c>
      <c r="J1252" s="15"/>
      <c r="K1252" s="15"/>
      <c r="L1252" s="68" t="s">
        <v>1793</v>
      </c>
    </row>
    <row r="1253" spans="1:12" ht="12" x14ac:dyDescent="0.2">
      <c r="A1253" s="20" t="s">
        <v>1408</v>
      </c>
      <c r="B1253" s="68" t="s">
        <v>200</v>
      </c>
      <c r="C1253" s="15">
        <v>34.1</v>
      </c>
      <c r="D1253" s="15"/>
      <c r="E1253" s="168"/>
      <c r="F1253" s="15">
        <f t="shared" si="121"/>
        <v>34.1</v>
      </c>
      <c r="G1253" s="355" t="s">
        <v>1912</v>
      </c>
      <c r="H1253" s="341"/>
      <c r="I1253" s="15">
        <f t="shared" si="119"/>
        <v>34.1</v>
      </c>
      <c r="J1253" s="15"/>
      <c r="K1253" s="15"/>
      <c r="L1253" s="68" t="s">
        <v>1793</v>
      </c>
    </row>
    <row r="1254" spans="1:12" ht="12" x14ac:dyDescent="0.2">
      <c r="A1254" s="20" t="s">
        <v>1408</v>
      </c>
      <c r="B1254" s="97" t="s">
        <v>201</v>
      </c>
      <c r="C1254" s="80">
        <v>31.89</v>
      </c>
      <c r="D1254" s="80"/>
      <c r="E1254" s="111"/>
      <c r="F1254" s="15">
        <f t="shared" si="121"/>
        <v>31.89</v>
      </c>
      <c r="G1254" s="355" t="s">
        <v>1912</v>
      </c>
      <c r="H1254" s="341"/>
      <c r="I1254" s="15">
        <f t="shared" si="119"/>
        <v>31.89</v>
      </c>
      <c r="J1254" s="15"/>
      <c r="K1254" s="15"/>
      <c r="L1254" s="68" t="s">
        <v>1793</v>
      </c>
    </row>
    <row r="1255" spans="1:12" ht="12" x14ac:dyDescent="0.2">
      <c r="A1255" s="20" t="s">
        <v>1408</v>
      </c>
      <c r="B1255" s="97" t="s">
        <v>1114</v>
      </c>
      <c r="C1255" s="80">
        <v>2.72</v>
      </c>
      <c r="D1255" s="80"/>
      <c r="E1255" s="111"/>
      <c r="F1255" s="15">
        <f t="shared" si="121"/>
        <v>2.72</v>
      </c>
      <c r="G1255" s="355" t="s">
        <v>1912</v>
      </c>
      <c r="H1255" s="341"/>
      <c r="I1255" s="15">
        <f t="shared" si="119"/>
        <v>2.72</v>
      </c>
      <c r="J1255" s="15"/>
      <c r="K1255" s="15"/>
      <c r="L1255" s="68" t="s">
        <v>1793</v>
      </c>
    </row>
    <row r="1256" spans="1:12" s="169" customFormat="1" ht="12" x14ac:dyDescent="0.2">
      <c r="A1256" s="112" t="s">
        <v>140</v>
      </c>
      <c r="B1256" s="113"/>
      <c r="C1256" s="29">
        <f>SUM(C1237:C1255)</f>
        <v>338.50000000000006</v>
      </c>
      <c r="D1256" s="29">
        <f>SUM(D1237:D1255)</f>
        <v>0</v>
      </c>
      <c r="E1256" s="29">
        <f>SUM(E1237:E1255)</f>
        <v>76.66</v>
      </c>
      <c r="F1256" s="29">
        <f>SUM(F1237:F1255)</f>
        <v>261.84000000000003</v>
      </c>
      <c r="G1256" s="29"/>
      <c r="H1256" s="29">
        <f>SUM(H1237:H1255)</f>
        <v>0</v>
      </c>
      <c r="I1256" s="29">
        <f>SUM(I1237:I1255)</f>
        <v>338.50000000000006</v>
      </c>
      <c r="J1256" s="29">
        <f>SUM(J1237:J1255)</f>
        <v>0</v>
      </c>
      <c r="K1256" s="29">
        <f>SUM(K1237:K1255)</f>
        <v>0</v>
      </c>
      <c r="L1256" s="164"/>
    </row>
    <row r="1257" spans="1:12" s="169" customFormat="1" ht="12" x14ac:dyDescent="0.2">
      <c r="A1257" s="102" t="s">
        <v>1620</v>
      </c>
      <c r="B1257" s="102" t="s">
        <v>1621</v>
      </c>
      <c r="C1257" s="102" t="s">
        <v>1622</v>
      </c>
      <c r="D1257" s="103" t="s">
        <v>655</v>
      </c>
      <c r="E1257" s="103" t="s">
        <v>1615</v>
      </c>
      <c r="F1257" s="103" t="s">
        <v>1374</v>
      </c>
      <c r="G1257" s="103" t="s">
        <v>1002</v>
      </c>
      <c r="H1257" s="67" t="s">
        <v>1915</v>
      </c>
      <c r="I1257" s="67" t="s">
        <v>406</v>
      </c>
      <c r="J1257" s="139"/>
      <c r="K1257" s="139" t="s">
        <v>657</v>
      </c>
      <c r="L1257" s="8" t="s">
        <v>1822</v>
      </c>
    </row>
    <row r="1258" spans="1:12" s="169" customFormat="1" ht="12" x14ac:dyDescent="0.2">
      <c r="A1258" s="143" t="s">
        <v>1864</v>
      </c>
      <c r="B1258" s="140" t="s">
        <v>1865</v>
      </c>
      <c r="C1258" s="141">
        <v>86.54</v>
      </c>
      <c r="D1258" s="141"/>
      <c r="E1258" s="141"/>
      <c r="F1258" s="141">
        <f>C1258</f>
        <v>86.54</v>
      </c>
      <c r="G1258" s="351" t="s">
        <v>1911</v>
      </c>
      <c r="H1258" s="141">
        <f t="shared" ref="H1258:H1278" si="122">C1258</f>
        <v>86.54</v>
      </c>
      <c r="I1258" s="1"/>
      <c r="J1258" s="340"/>
      <c r="K1258" s="142"/>
      <c r="L1258" s="68" t="s">
        <v>1810</v>
      </c>
    </row>
    <row r="1259" spans="1:12" s="169" customFormat="1" ht="12" x14ac:dyDescent="0.2">
      <c r="A1259" s="143" t="s">
        <v>1864</v>
      </c>
      <c r="B1259" s="140" t="s">
        <v>1866</v>
      </c>
      <c r="C1259" s="141">
        <v>12.46</v>
      </c>
      <c r="D1259" s="141"/>
      <c r="E1259" s="141"/>
      <c r="F1259" s="141">
        <f t="shared" ref="F1259:F1278" si="123">C1259</f>
        <v>12.46</v>
      </c>
      <c r="G1259" s="355" t="s">
        <v>1911</v>
      </c>
      <c r="H1259" s="141">
        <f t="shared" si="122"/>
        <v>12.46</v>
      </c>
      <c r="I1259" s="1"/>
      <c r="J1259" s="340"/>
      <c r="K1259" s="142"/>
      <c r="L1259" s="68"/>
    </row>
    <row r="1260" spans="1:12" s="169" customFormat="1" ht="12" x14ac:dyDescent="0.2">
      <c r="A1260" s="143" t="s">
        <v>1864</v>
      </c>
      <c r="B1260" s="140" t="s">
        <v>1867</v>
      </c>
      <c r="C1260" s="141">
        <v>21.09</v>
      </c>
      <c r="D1260" s="141"/>
      <c r="E1260" s="141"/>
      <c r="F1260" s="141">
        <f t="shared" si="123"/>
        <v>21.09</v>
      </c>
      <c r="G1260" s="355" t="s">
        <v>1911</v>
      </c>
      <c r="H1260" s="141">
        <f t="shared" si="122"/>
        <v>21.09</v>
      </c>
      <c r="I1260" s="1"/>
      <c r="J1260" s="340"/>
      <c r="K1260" s="142"/>
      <c r="L1260" s="68"/>
    </row>
    <row r="1261" spans="1:12" s="169" customFormat="1" ht="12" x14ac:dyDescent="0.2">
      <c r="A1261" s="143" t="s">
        <v>1864</v>
      </c>
      <c r="B1261" s="140" t="s">
        <v>1868</v>
      </c>
      <c r="C1261" s="141">
        <v>17.05</v>
      </c>
      <c r="D1261" s="141"/>
      <c r="E1261" s="141"/>
      <c r="F1261" s="141">
        <f t="shared" si="123"/>
        <v>17.05</v>
      </c>
      <c r="G1261" s="355" t="s">
        <v>1911</v>
      </c>
      <c r="H1261" s="141">
        <f t="shared" si="122"/>
        <v>17.05</v>
      </c>
      <c r="I1261" s="1"/>
      <c r="J1261" s="340"/>
      <c r="K1261" s="142"/>
      <c r="L1261" s="68"/>
    </row>
    <row r="1262" spans="1:12" s="169" customFormat="1" ht="12" x14ac:dyDescent="0.2">
      <c r="A1262" s="143" t="s">
        <v>1864</v>
      </c>
      <c r="B1262" s="140" t="s">
        <v>772</v>
      </c>
      <c r="C1262" s="141">
        <v>5.65</v>
      </c>
      <c r="D1262" s="141"/>
      <c r="E1262" s="141"/>
      <c r="F1262" s="141">
        <f t="shared" si="123"/>
        <v>5.65</v>
      </c>
      <c r="G1262" s="355" t="s">
        <v>1911</v>
      </c>
      <c r="H1262" s="141">
        <f t="shared" si="122"/>
        <v>5.65</v>
      </c>
      <c r="I1262" s="1"/>
      <c r="J1262" s="340"/>
      <c r="K1262" s="142"/>
      <c r="L1262" s="68"/>
    </row>
    <row r="1263" spans="1:12" s="169" customFormat="1" ht="12" x14ac:dyDescent="0.2">
      <c r="A1263" s="143" t="s">
        <v>1864</v>
      </c>
      <c r="B1263" s="140" t="s">
        <v>1869</v>
      </c>
      <c r="C1263" s="141">
        <v>0.93</v>
      </c>
      <c r="D1263" s="141"/>
      <c r="E1263" s="141"/>
      <c r="F1263" s="141">
        <f t="shared" si="123"/>
        <v>0.93</v>
      </c>
      <c r="G1263" s="355" t="s">
        <v>1911</v>
      </c>
      <c r="H1263" s="141">
        <f t="shared" si="122"/>
        <v>0.93</v>
      </c>
      <c r="I1263" s="1"/>
      <c r="J1263" s="340"/>
      <c r="K1263" s="142"/>
      <c r="L1263" s="68"/>
    </row>
    <row r="1264" spans="1:12" s="169" customFormat="1" ht="12" x14ac:dyDescent="0.2">
      <c r="A1264" s="143" t="s">
        <v>1864</v>
      </c>
      <c r="B1264" s="140" t="s">
        <v>1870</v>
      </c>
      <c r="C1264" s="141">
        <v>0.93</v>
      </c>
      <c r="D1264" s="141"/>
      <c r="E1264" s="141"/>
      <c r="F1264" s="141">
        <f t="shared" si="123"/>
        <v>0.93</v>
      </c>
      <c r="G1264" s="355" t="s">
        <v>1911</v>
      </c>
      <c r="H1264" s="141">
        <f t="shared" si="122"/>
        <v>0.93</v>
      </c>
      <c r="I1264" s="1"/>
      <c r="J1264" s="340"/>
      <c r="K1264" s="142"/>
      <c r="L1264" s="68"/>
    </row>
    <row r="1265" spans="1:12" s="169" customFormat="1" ht="12" x14ac:dyDescent="0.2">
      <c r="A1265" s="143" t="s">
        <v>1864</v>
      </c>
      <c r="B1265" s="140" t="s">
        <v>1871</v>
      </c>
      <c r="C1265" s="141">
        <v>1.76</v>
      </c>
      <c r="D1265" s="141"/>
      <c r="E1265" s="141"/>
      <c r="F1265" s="141">
        <f t="shared" si="123"/>
        <v>1.76</v>
      </c>
      <c r="G1265" s="355" t="s">
        <v>1911</v>
      </c>
      <c r="H1265" s="141">
        <f t="shared" si="122"/>
        <v>1.76</v>
      </c>
      <c r="I1265" s="1"/>
      <c r="J1265" s="340"/>
      <c r="K1265" s="142"/>
      <c r="L1265" s="68"/>
    </row>
    <row r="1266" spans="1:12" s="169" customFormat="1" ht="12" x14ac:dyDescent="0.2">
      <c r="A1266" s="143" t="s">
        <v>1864</v>
      </c>
      <c r="B1266" s="140" t="s">
        <v>1872</v>
      </c>
      <c r="C1266" s="141">
        <v>59.54</v>
      </c>
      <c r="D1266" s="141"/>
      <c r="E1266" s="141"/>
      <c r="F1266" s="141">
        <f t="shared" si="123"/>
        <v>59.54</v>
      </c>
      <c r="G1266" s="355" t="s">
        <v>1911</v>
      </c>
      <c r="H1266" s="141">
        <f t="shared" si="122"/>
        <v>59.54</v>
      </c>
      <c r="I1266" s="1"/>
      <c r="J1266" s="340"/>
      <c r="K1266" s="142"/>
      <c r="L1266" s="68"/>
    </row>
    <row r="1267" spans="1:12" s="169" customFormat="1" ht="12" x14ac:dyDescent="0.2">
      <c r="A1267" s="143" t="s">
        <v>1864</v>
      </c>
      <c r="B1267" s="140" t="s">
        <v>1873</v>
      </c>
      <c r="C1267" s="141">
        <v>38.299999999999997</v>
      </c>
      <c r="D1267" s="141"/>
      <c r="E1267" s="141"/>
      <c r="F1267" s="141">
        <f t="shared" si="123"/>
        <v>38.299999999999997</v>
      </c>
      <c r="G1267" s="355" t="s">
        <v>1911</v>
      </c>
      <c r="H1267" s="141">
        <f t="shared" si="122"/>
        <v>38.299999999999997</v>
      </c>
      <c r="I1267" s="1"/>
      <c r="J1267" s="340"/>
      <c r="K1267" s="142"/>
      <c r="L1267" s="68"/>
    </row>
    <row r="1268" spans="1:12" s="169" customFormat="1" ht="12" x14ac:dyDescent="0.2">
      <c r="A1268" s="143" t="s">
        <v>1864</v>
      </c>
      <c r="B1268" s="140" t="s">
        <v>1874</v>
      </c>
      <c r="C1268" s="141">
        <v>23.2</v>
      </c>
      <c r="D1268" s="141"/>
      <c r="E1268" s="141"/>
      <c r="F1268" s="141">
        <f t="shared" si="123"/>
        <v>23.2</v>
      </c>
      <c r="G1268" s="355" t="s">
        <v>1911</v>
      </c>
      <c r="H1268" s="141">
        <f t="shared" si="122"/>
        <v>23.2</v>
      </c>
      <c r="I1268" s="1"/>
      <c r="J1268" s="340"/>
      <c r="K1268" s="142"/>
      <c r="L1268" s="68"/>
    </row>
    <row r="1269" spans="1:12" s="169" customFormat="1" ht="12" x14ac:dyDescent="0.2">
      <c r="A1269" s="143" t="s">
        <v>1864</v>
      </c>
      <c r="B1269" s="140" t="s">
        <v>1875</v>
      </c>
      <c r="C1269" s="141">
        <v>84.43</v>
      </c>
      <c r="D1269" s="141"/>
      <c r="E1269" s="141"/>
      <c r="F1269" s="141">
        <f t="shared" si="123"/>
        <v>84.43</v>
      </c>
      <c r="G1269" s="355" t="s">
        <v>1911</v>
      </c>
      <c r="H1269" s="141">
        <f t="shared" si="122"/>
        <v>84.43</v>
      </c>
      <c r="I1269" s="1"/>
      <c r="J1269" s="340"/>
      <c r="K1269" s="142"/>
      <c r="L1269" s="68"/>
    </row>
    <row r="1270" spans="1:12" s="169" customFormat="1" ht="12" x14ac:dyDescent="0.2">
      <c r="A1270" s="143" t="s">
        <v>1864</v>
      </c>
      <c r="B1270" s="140" t="s">
        <v>1876</v>
      </c>
      <c r="C1270" s="141">
        <v>10.4</v>
      </c>
      <c r="D1270" s="141"/>
      <c r="E1270" s="141"/>
      <c r="F1270" s="141">
        <f t="shared" si="123"/>
        <v>10.4</v>
      </c>
      <c r="G1270" s="355" t="s">
        <v>1911</v>
      </c>
      <c r="H1270" s="141">
        <f t="shared" si="122"/>
        <v>10.4</v>
      </c>
      <c r="I1270" s="1"/>
      <c r="J1270" s="340"/>
      <c r="K1270" s="142"/>
      <c r="L1270" s="68"/>
    </row>
    <row r="1271" spans="1:12" s="169" customFormat="1" ht="12" x14ac:dyDescent="0.2">
      <c r="A1271" s="143" t="s">
        <v>1864</v>
      </c>
      <c r="B1271" s="140" t="s">
        <v>1884</v>
      </c>
      <c r="C1271" s="141">
        <v>2.71</v>
      </c>
      <c r="D1271" s="141"/>
      <c r="E1271" s="141"/>
      <c r="F1271" s="141">
        <f t="shared" si="123"/>
        <v>2.71</v>
      </c>
      <c r="G1271" s="355" t="s">
        <v>1911</v>
      </c>
      <c r="H1271" s="141">
        <f t="shared" si="122"/>
        <v>2.71</v>
      </c>
      <c r="I1271" s="1"/>
      <c r="J1271" s="340"/>
      <c r="K1271" s="142"/>
      <c r="L1271" s="68"/>
    </row>
    <row r="1272" spans="1:12" s="169" customFormat="1" ht="12" x14ac:dyDescent="0.2">
      <c r="A1272" s="143" t="s">
        <v>1864</v>
      </c>
      <c r="B1272" s="140" t="s">
        <v>1883</v>
      </c>
      <c r="C1272" s="141">
        <v>7.06</v>
      </c>
      <c r="D1272" s="141"/>
      <c r="E1272" s="141"/>
      <c r="F1272" s="141">
        <f t="shared" si="123"/>
        <v>7.06</v>
      </c>
      <c r="G1272" s="355" t="s">
        <v>1911</v>
      </c>
      <c r="H1272" s="141">
        <f t="shared" si="122"/>
        <v>7.06</v>
      </c>
      <c r="I1272" s="1"/>
      <c r="J1272" s="340"/>
      <c r="K1272" s="142"/>
      <c r="L1272" s="68"/>
    </row>
    <row r="1273" spans="1:12" s="169" customFormat="1" ht="12" x14ac:dyDescent="0.2">
      <c r="A1273" s="143" t="s">
        <v>1864</v>
      </c>
      <c r="B1273" s="140" t="s">
        <v>1877</v>
      </c>
      <c r="C1273" s="141">
        <v>23.04</v>
      </c>
      <c r="D1273" s="141"/>
      <c r="E1273" s="141"/>
      <c r="F1273" s="141">
        <f t="shared" si="123"/>
        <v>23.04</v>
      </c>
      <c r="G1273" s="355" t="s">
        <v>1911</v>
      </c>
      <c r="H1273" s="141">
        <f t="shared" si="122"/>
        <v>23.04</v>
      </c>
      <c r="I1273" s="1"/>
      <c r="J1273" s="340"/>
      <c r="K1273" s="142"/>
      <c r="L1273" s="68"/>
    </row>
    <row r="1274" spans="1:12" s="169" customFormat="1" ht="12" x14ac:dyDescent="0.2">
      <c r="A1274" s="143" t="s">
        <v>1864</v>
      </c>
      <c r="B1274" s="140" t="s">
        <v>1878</v>
      </c>
      <c r="C1274" s="141">
        <v>104.22</v>
      </c>
      <c r="D1274" s="141"/>
      <c r="E1274" s="141"/>
      <c r="F1274" s="141">
        <f t="shared" si="123"/>
        <v>104.22</v>
      </c>
      <c r="G1274" s="355" t="s">
        <v>1911</v>
      </c>
      <c r="H1274" s="141">
        <f t="shared" si="122"/>
        <v>104.22</v>
      </c>
      <c r="I1274" s="1"/>
      <c r="J1274" s="340"/>
      <c r="K1274" s="142"/>
      <c r="L1274" s="68"/>
    </row>
    <row r="1275" spans="1:12" s="169" customFormat="1" ht="12" x14ac:dyDescent="0.2">
      <c r="A1275" s="143" t="s">
        <v>1864</v>
      </c>
      <c r="B1275" s="140" t="s">
        <v>1879</v>
      </c>
      <c r="C1275" s="141">
        <v>32</v>
      </c>
      <c r="D1275" s="141"/>
      <c r="E1275" s="141"/>
      <c r="F1275" s="141">
        <f t="shared" si="123"/>
        <v>32</v>
      </c>
      <c r="G1275" s="355" t="s">
        <v>1911</v>
      </c>
      <c r="H1275" s="141">
        <f t="shared" si="122"/>
        <v>32</v>
      </c>
      <c r="I1275" s="1"/>
      <c r="J1275" s="340"/>
      <c r="K1275" s="142"/>
      <c r="L1275" s="68"/>
    </row>
    <row r="1276" spans="1:12" s="169" customFormat="1" ht="12" x14ac:dyDescent="0.2">
      <c r="A1276" s="143" t="s">
        <v>1864</v>
      </c>
      <c r="B1276" s="140" t="s">
        <v>1880</v>
      </c>
      <c r="C1276" s="141">
        <v>17.45</v>
      </c>
      <c r="D1276" s="141"/>
      <c r="E1276" s="141"/>
      <c r="F1276" s="141">
        <f t="shared" si="123"/>
        <v>17.45</v>
      </c>
      <c r="G1276" s="355" t="s">
        <v>1911</v>
      </c>
      <c r="H1276" s="141">
        <f t="shared" si="122"/>
        <v>17.45</v>
      </c>
      <c r="I1276" s="1"/>
      <c r="J1276" s="340"/>
      <c r="K1276" s="142"/>
      <c r="L1276" s="68"/>
    </row>
    <row r="1277" spans="1:12" s="169" customFormat="1" ht="12" x14ac:dyDescent="0.2">
      <c r="A1277" s="143" t="s">
        <v>1864</v>
      </c>
      <c r="B1277" s="140" t="s">
        <v>1881</v>
      </c>
      <c r="C1277" s="141">
        <v>30</v>
      </c>
      <c r="D1277" s="141"/>
      <c r="E1277" s="141"/>
      <c r="F1277" s="141">
        <f t="shared" si="123"/>
        <v>30</v>
      </c>
      <c r="G1277" s="355" t="s">
        <v>1911</v>
      </c>
      <c r="H1277" s="141">
        <f t="shared" si="122"/>
        <v>30</v>
      </c>
      <c r="I1277" s="1"/>
      <c r="J1277" s="340"/>
      <c r="K1277" s="142"/>
      <c r="L1277" s="68"/>
    </row>
    <row r="1278" spans="1:12" s="169" customFormat="1" ht="12" x14ac:dyDescent="0.2">
      <c r="A1278" s="143" t="s">
        <v>1864</v>
      </c>
      <c r="B1278" s="140" t="s">
        <v>1882</v>
      </c>
      <c r="C1278" s="141">
        <v>88</v>
      </c>
      <c r="D1278" s="141"/>
      <c r="E1278" s="141"/>
      <c r="F1278" s="141">
        <f t="shared" si="123"/>
        <v>88</v>
      </c>
      <c r="G1278" s="355" t="s">
        <v>1911</v>
      </c>
      <c r="H1278" s="141">
        <f t="shared" si="122"/>
        <v>88</v>
      </c>
      <c r="I1278" s="1"/>
      <c r="J1278" s="340"/>
      <c r="K1278" s="142"/>
      <c r="L1278" s="68"/>
    </row>
    <row r="1279" spans="1:12" s="169" customFormat="1" ht="12" x14ac:dyDescent="0.2">
      <c r="A1279" s="112" t="s">
        <v>140</v>
      </c>
      <c r="B1279" s="113"/>
      <c r="C1279" s="29">
        <f>SUM(C1258:C1278)</f>
        <v>666.76</v>
      </c>
      <c r="D1279" s="29">
        <f t="shared" ref="D1279:F1279" si="124">SUM(D1258:D1278)</f>
        <v>0</v>
      </c>
      <c r="E1279" s="29">
        <f t="shared" si="124"/>
        <v>0</v>
      </c>
      <c r="F1279" s="29">
        <f t="shared" si="124"/>
        <v>666.76</v>
      </c>
      <c r="G1279" s="29"/>
      <c r="H1279" s="29">
        <f>SUM(H1258:H1278)</f>
        <v>666.76</v>
      </c>
      <c r="I1279" s="29">
        <f t="shared" ref="I1279:J1279" si="125">SUM(I1258:I1278)</f>
        <v>0</v>
      </c>
      <c r="J1279" s="29">
        <f t="shared" si="125"/>
        <v>0</v>
      </c>
      <c r="K1279" s="29">
        <f>SUM(K1258:K1278)</f>
        <v>0</v>
      </c>
      <c r="L1279" s="164"/>
    </row>
    <row r="1280" spans="1:12" ht="12" x14ac:dyDescent="0.2">
      <c r="A1280" s="102" t="s">
        <v>1620</v>
      </c>
      <c r="B1280" s="102" t="s">
        <v>1621</v>
      </c>
      <c r="C1280" s="102" t="s">
        <v>1622</v>
      </c>
      <c r="D1280" s="103" t="s">
        <v>655</v>
      </c>
      <c r="E1280" s="103" t="s">
        <v>1615</v>
      </c>
      <c r="F1280" s="103" t="s">
        <v>1374</v>
      </c>
      <c r="G1280" s="103" t="s">
        <v>1002</v>
      </c>
      <c r="H1280" s="67" t="s">
        <v>1915</v>
      </c>
      <c r="I1280" s="67" t="s">
        <v>406</v>
      </c>
      <c r="J1280" s="139"/>
      <c r="K1280" s="139" t="s">
        <v>657</v>
      </c>
      <c r="L1280" s="8" t="s">
        <v>1822</v>
      </c>
    </row>
    <row r="1281" spans="1:12" ht="12" x14ac:dyDescent="0.2">
      <c r="A1281" s="68" t="s">
        <v>304</v>
      </c>
      <c r="B1281" s="68" t="s">
        <v>693</v>
      </c>
      <c r="C1281" s="15">
        <v>24.716994787173288</v>
      </c>
      <c r="D1281" s="15">
        <v>24.716994787173288</v>
      </c>
      <c r="E1281" s="168"/>
      <c r="F1281" s="168"/>
      <c r="G1281" s="355" t="s">
        <v>1912</v>
      </c>
      <c r="H1281" s="341"/>
      <c r="I1281" s="15">
        <f t="shared" ref="I1281:I1320" si="126">C1281</f>
        <v>24.716994787173288</v>
      </c>
      <c r="J1281" s="15"/>
      <c r="K1281" s="15"/>
      <c r="L1281" s="68" t="s">
        <v>1810</v>
      </c>
    </row>
    <row r="1282" spans="1:12" ht="12" x14ac:dyDescent="0.2">
      <c r="A1282" s="68" t="s">
        <v>304</v>
      </c>
      <c r="B1282" s="68" t="s">
        <v>307</v>
      </c>
      <c r="C1282" s="15">
        <v>3.3642227541708691</v>
      </c>
      <c r="D1282" s="15"/>
      <c r="E1282" s="15">
        <v>3.3642227541708691</v>
      </c>
      <c r="F1282" s="15"/>
      <c r="G1282" s="355" t="s">
        <v>1912</v>
      </c>
      <c r="H1282" s="341"/>
      <c r="I1282" s="15">
        <f t="shared" si="126"/>
        <v>3.3642227541708691</v>
      </c>
      <c r="J1282" s="15"/>
      <c r="K1282" s="168"/>
      <c r="L1282" s="68" t="s">
        <v>1794</v>
      </c>
    </row>
    <row r="1283" spans="1:12" ht="12" x14ac:dyDescent="0.2">
      <c r="A1283" s="68" t="s">
        <v>304</v>
      </c>
      <c r="B1283" s="68" t="s">
        <v>308</v>
      </c>
      <c r="C1283" s="15">
        <v>8.1594954858621822</v>
      </c>
      <c r="D1283" s="168"/>
      <c r="E1283" s="15"/>
      <c r="F1283" s="15">
        <v>8.1594954858621822</v>
      </c>
      <c r="G1283" s="355" t="s">
        <v>1912</v>
      </c>
      <c r="H1283" s="341"/>
      <c r="I1283" s="15">
        <f t="shared" si="126"/>
        <v>8.1594954858621822</v>
      </c>
      <c r="J1283" s="15"/>
      <c r="K1283" s="168"/>
      <c r="L1283" s="68" t="s">
        <v>1810</v>
      </c>
    </row>
    <row r="1284" spans="1:12" ht="12" x14ac:dyDescent="0.2">
      <c r="A1284" s="68" t="s">
        <v>304</v>
      </c>
      <c r="B1284" s="68" t="s">
        <v>309</v>
      </c>
      <c r="C1284" s="15">
        <v>8.4105568854271731</v>
      </c>
      <c r="D1284" s="168"/>
      <c r="E1284" s="15"/>
      <c r="F1284" s="15">
        <v>8.4105568854271731</v>
      </c>
      <c r="G1284" s="355" t="s">
        <v>1912</v>
      </c>
      <c r="H1284" s="341"/>
      <c r="I1284" s="15">
        <f t="shared" si="126"/>
        <v>8.4105568854271731</v>
      </c>
      <c r="J1284" s="15"/>
      <c r="K1284" s="168"/>
      <c r="L1284" s="68" t="s">
        <v>1810</v>
      </c>
    </row>
    <row r="1285" spans="1:12" ht="12" x14ac:dyDescent="0.2">
      <c r="A1285" s="68" t="s">
        <v>304</v>
      </c>
      <c r="B1285" s="68" t="s">
        <v>309</v>
      </c>
      <c r="C1285" s="15">
        <v>7.8331156664276946</v>
      </c>
      <c r="D1285" s="15"/>
      <c r="E1285" s="168"/>
      <c r="F1285" s="15">
        <v>7.8331156664276946</v>
      </c>
      <c r="G1285" s="355" t="s">
        <v>1912</v>
      </c>
      <c r="H1285" s="341"/>
      <c r="I1285" s="15">
        <f t="shared" si="126"/>
        <v>7.8331156664276946</v>
      </c>
      <c r="J1285" s="15"/>
      <c r="K1285" s="168"/>
      <c r="L1285" s="68" t="s">
        <v>1810</v>
      </c>
    </row>
    <row r="1286" spans="1:12" ht="12" x14ac:dyDescent="0.2">
      <c r="A1286" s="68" t="s">
        <v>304</v>
      </c>
      <c r="B1286" s="68" t="s">
        <v>693</v>
      </c>
      <c r="C1286" s="15">
        <v>21.013839143589678</v>
      </c>
      <c r="D1286" s="15">
        <v>21.013839143589678</v>
      </c>
      <c r="E1286" s="168"/>
      <c r="F1286" s="15"/>
      <c r="G1286" s="355" t="s">
        <v>1912</v>
      </c>
      <c r="H1286" s="341"/>
      <c r="I1286" s="15">
        <f t="shared" si="126"/>
        <v>21.013839143589678</v>
      </c>
      <c r="J1286" s="15"/>
      <c r="K1286" s="168"/>
      <c r="L1286" s="68" t="s">
        <v>1810</v>
      </c>
    </row>
    <row r="1287" spans="1:12" ht="12" x14ac:dyDescent="0.2">
      <c r="A1287" s="68" t="s">
        <v>304</v>
      </c>
      <c r="B1287" s="68" t="s">
        <v>1057</v>
      </c>
      <c r="C1287" s="15">
        <v>31.784373184927762</v>
      </c>
      <c r="D1287" s="15"/>
      <c r="E1287" s="168"/>
      <c r="F1287" s="15">
        <v>31.784373184927762</v>
      </c>
      <c r="G1287" s="168" t="s">
        <v>1912</v>
      </c>
      <c r="H1287" s="341"/>
      <c r="I1287" s="15">
        <f t="shared" si="126"/>
        <v>31.784373184927762</v>
      </c>
      <c r="J1287" s="15"/>
      <c r="K1287" s="168"/>
      <c r="L1287" s="68" t="s">
        <v>1810</v>
      </c>
    </row>
    <row r="1288" spans="1:12" ht="12" x14ac:dyDescent="0.2">
      <c r="A1288" s="68" t="s">
        <v>304</v>
      </c>
      <c r="B1288" s="68" t="s">
        <v>1057</v>
      </c>
      <c r="C1288" s="15">
        <v>24.930396976803529</v>
      </c>
      <c r="D1288" s="15"/>
      <c r="E1288" s="168"/>
      <c r="F1288" s="15">
        <v>24.930396976803529</v>
      </c>
      <c r="G1288" s="355" t="s">
        <v>1912</v>
      </c>
      <c r="H1288" s="341"/>
      <c r="I1288" s="15">
        <f t="shared" si="126"/>
        <v>24.930396976803529</v>
      </c>
      <c r="J1288" s="15"/>
      <c r="K1288" s="168"/>
      <c r="L1288" s="68" t="s">
        <v>1810</v>
      </c>
    </row>
    <row r="1289" spans="1:12" ht="12" x14ac:dyDescent="0.2">
      <c r="A1289" s="68" t="s">
        <v>304</v>
      </c>
      <c r="B1289" s="68" t="s">
        <v>1057</v>
      </c>
      <c r="C1289" s="15">
        <v>17.524085689636319</v>
      </c>
      <c r="D1289" s="15"/>
      <c r="E1289" s="168"/>
      <c r="F1289" s="15">
        <v>17.524085689636319</v>
      </c>
      <c r="G1289" s="355" t="s">
        <v>1912</v>
      </c>
      <c r="H1289" s="341"/>
      <c r="I1289" s="15">
        <f t="shared" si="126"/>
        <v>17.524085689636319</v>
      </c>
      <c r="J1289" s="15"/>
      <c r="K1289" s="168"/>
      <c r="L1289" s="68" t="s">
        <v>1810</v>
      </c>
    </row>
    <row r="1290" spans="1:12" ht="12" x14ac:dyDescent="0.2">
      <c r="A1290" s="68" t="s">
        <v>304</v>
      </c>
      <c r="B1290" s="68" t="s">
        <v>693</v>
      </c>
      <c r="C1290" s="15">
        <v>59.263043367315944</v>
      </c>
      <c r="D1290" s="15">
        <v>59.263043367315944</v>
      </c>
      <c r="E1290" s="168"/>
      <c r="F1290" s="15"/>
      <c r="G1290" s="355" t="s">
        <v>1912</v>
      </c>
      <c r="H1290" s="341"/>
      <c r="I1290" s="15">
        <f t="shared" si="126"/>
        <v>59.263043367315944</v>
      </c>
      <c r="J1290" s="15"/>
      <c r="K1290" s="168"/>
      <c r="L1290" s="68" t="s">
        <v>1810</v>
      </c>
    </row>
    <row r="1291" spans="1:12" ht="12" x14ac:dyDescent="0.2">
      <c r="A1291" s="68" t="s">
        <v>304</v>
      </c>
      <c r="B1291" s="68" t="s">
        <v>1057</v>
      </c>
      <c r="C1291" s="15">
        <v>10.557131851707839</v>
      </c>
      <c r="D1291" s="168"/>
      <c r="E1291" s="168"/>
      <c r="F1291" s="15">
        <v>10.557131851707839</v>
      </c>
      <c r="G1291" s="355" t="s">
        <v>1912</v>
      </c>
      <c r="H1291" s="341"/>
      <c r="I1291" s="15">
        <f t="shared" si="126"/>
        <v>10.557131851707839</v>
      </c>
      <c r="J1291" s="15"/>
      <c r="K1291" s="168"/>
      <c r="L1291" s="68" t="s">
        <v>1810</v>
      </c>
    </row>
    <row r="1292" spans="1:12" ht="12" x14ac:dyDescent="0.2">
      <c r="A1292" s="68" t="s">
        <v>304</v>
      </c>
      <c r="B1292" s="68" t="s">
        <v>695</v>
      </c>
      <c r="C1292" s="15">
        <v>18.440459798048529</v>
      </c>
      <c r="D1292" s="15">
        <v>18.440459798048529</v>
      </c>
      <c r="E1292" s="168"/>
      <c r="F1292" s="168"/>
      <c r="G1292" s="355" t="s">
        <v>1912</v>
      </c>
      <c r="H1292" s="341"/>
      <c r="I1292" s="15">
        <f t="shared" si="126"/>
        <v>18.440459798048529</v>
      </c>
      <c r="J1292" s="15"/>
      <c r="K1292" s="168"/>
      <c r="L1292" s="68" t="s">
        <v>1794</v>
      </c>
    </row>
    <row r="1293" spans="1:12" ht="12" x14ac:dyDescent="0.2">
      <c r="A1293" s="68" t="s">
        <v>304</v>
      </c>
      <c r="B1293" s="68" t="s">
        <v>310</v>
      </c>
      <c r="C1293" s="15">
        <v>3.288904334301372</v>
      </c>
      <c r="D1293" s="168"/>
      <c r="E1293" s="15">
        <v>3.288904334301372</v>
      </c>
      <c r="F1293" s="15"/>
      <c r="G1293" s="355" t="s">
        <v>1912</v>
      </c>
      <c r="H1293" s="341"/>
      <c r="I1293" s="15">
        <f t="shared" si="126"/>
        <v>3.288904334301372</v>
      </c>
      <c r="J1293" s="15"/>
      <c r="K1293" s="168"/>
      <c r="L1293" s="68" t="s">
        <v>1794</v>
      </c>
    </row>
    <row r="1294" spans="1:12" ht="12" x14ac:dyDescent="0.2">
      <c r="A1294" s="68" t="s">
        <v>304</v>
      </c>
      <c r="B1294" s="68" t="s">
        <v>310</v>
      </c>
      <c r="C1294" s="15">
        <v>3.4772003839751147</v>
      </c>
      <c r="D1294" s="168"/>
      <c r="E1294" s="15">
        <v>3.4772003839751147</v>
      </c>
      <c r="F1294" s="15"/>
      <c r="G1294" s="355" t="s">
        <v>1912</v>
      </c>
      <c r="H1294" s="341"/>
      <c r="I1294" s="15">
        <f t="shared" si="126"/>
        <v>3.4772003839751147</v>
      </c>
      <c r="J1294" s="15"/>
      <c r="K1294" s="168"/>
      <c r="L1294" s="68" t="s">
        <v>1794</v>
      </c>
    </row>
    <row r="1295" spans="1:12" ht="12" x14ac:dyDescent="0.2">
      <c r="A1295" s="68" t="s">
        <v>304</v>
      </c>
      <c r="B1295" s="68" t="s">
        <v>1058</v>
      </c>
      <c r="C1295" s="15">
        <v>19.971934335394973</v>
      </c>
      <c r="D1295" s="168"/>
      <c r="E1295" s="168"/>
      <c r="F1295" s="15">
        <v>19.971934335394973</v>
      </c>
      <c r="G1295" s="355" t="s">
        <v>1912</v>
      </c>
      <c r="H1295" s="341"/>
      <c r="I1295" s="15">
        <f t="shared" si="126"/>
        <v>19.971934335394973</v>
      </c>
      <c r="J1295" s="15"/>
      <c r="K1295" s="168"/>
      <c r="L1295" s="68" t="s">
        <v>1810</v>
      </c>
    </row>
    <row r="1296" spans="1:12" ht="12" x14ac:dyDescent="0.2">
      <c r="A1296" s="68" t="s">
        <v>304</v>
      </c>
      <c r="B1296" s="68" t="s">
        <v>1058</v>
      </c>
      <c r="C1296" s="15">
        <v>23.524453139239583</v>
      </c>
      <c r="D1296" s="168"/>
      <c r="E1296" s="168"/>
      <c r="F1296" s="15">
        <v>23.524453139239583</v>
      </c>
      <c r="G1296" s="355" t="s">
        <v>1912</v>
      </c>
      <c r="H1296" s="341"/>
      <c r="I1296" s="15">
        <f t="shared" si="126"/>
        <v>23.524453139239583</v>
      </c>
      <c r="J1296" s="15"/>
      <c r="K1296" s="168"/>
      <c r="L1296" s="68" t="s">
        <v>1810</v>
      </c>
    </row>
    <row r="1297" spans="1:12" ht="12" x14ac:dyDescent="0.2">
      <c r="A1297" s="68" t="s">
        <v>304</v>
      </c>
      <c r="B1297" s="68" t="s">
        <v>694</v>
      </c>
      <c r="C1297" s="15">
        <v>14.774963364399675</v>
      </c>
      <c r="D1297" s="168"/>
      <c r="E1297" s="168"/>
      <c r="F1297" s="15">
        <v>14.774963364399675</v>
      </c>
      <c r="G1297" s="355" t="s">
        <v>1912</v>
      </c>
      <c r="H1297" s="341"/>
      <c r="I1297" s="15">
        <f t="shared" si="126"/>
        <v>14.774963364399675</v>
      </c>
      <c r="J1297" s="15"/>
      <c r="K1297" s="168"/>
      <c r="L1297" s="68" t="s">
        <v>1810</v>
      </c>
    </row>
    <row r="1298" spans="1:12" ht="12" x14ac:dyDescent="0.2">
      <c r="A1298" s="68" t="s">
        <v>304</v>
      </c>
      <c r="B1298" s="68" t="s">
        <v>311</v>
      </c>
      <c r="C1298" s="15">
        <v>33.893288941273681</v>
      </c>
      <c r="D1298" s="168"/>
      <c r="E1298" s="168"/>
      <c r="F1298" s="15">
        <v>33.893288941273681</v>
      </c>
      <c r="G1298" s="355" t="s">
        <v>1912</v>
      </c>
      <c r="H1298" s="341"/>
      <c r="I1298" s="15">
        <f t="shared" si="126"/>
        <v>33.893288941273681</v>
      </c>
      <c r="J1298" s="15"/>
      <c r="K1298" s="168"/>
      <c r="L1298" s="68" t="s">
        <v>1810</v>
      </c>
    </row>
    <row r="1299" spans="1:12" ht="12" x14ac:dyDescent="0.2">
      <c r="A1299" s="68" t="s">
        <v>304</v>
      </c>
      <c r="B1299" s="68" t="s">
        <v>312</v>
      </c>
      <c r="C1299" s="15">
        <v>22.482548331044875</v>
      </c>
      <c r="D1299" s="15">
        <v>22.482548331044875</v>
      </c>
      <c r="E1299" s="168"/>
      <c r="F1299" s="15"/>
      <c r="G1299" s="355" t="s">
        <v>1912</v>
      </c>
      <c r="H1299" s="341"/>
      <c r="I1299" s="15">
        <f t="shared" si="126"/>
        <v>22.482548331044875</v>
      </c>
      <c r="J1299" s="15"/>
      <c r="K1299" s="168"/>
      <c r="L1299" s="68" t="s">
        <v>1810</v>
      </c>
    </row>
    <row r="1300" spans="1:12" ht="12" x14ac:dyDescent="0.2">
      <c r="A1300" s="68" t="s">
        <v>304</v>
      </c>
      <c r="B1300" s="68" t="s">
        <v>313</v>
      </c>
      <c r="C1300" s="15">
        <v>45.454666391241481</v>
      </c>
      <c r="D1300" s="15">
        <v>45.454666391241481</v>
      </c>
      <c r="E1300" s="168"/>
      <c r="F1300" s="15"/>
      <c r="G1300" s="355" t="s">
        <v>1912</v>
      </c>
      <c r="H1300" s="341"/>
      <c r="I1300" s="15">
        <f t="shared" si="126"/>
        <v>45.454666391241481</v>
      </c>
      <c r="J1300" s="15"/>
      <c r="K1300" s="168"/>
      <c r="L1300" s="68" t="s">
        <v>1810</v>
      </c>
    </row>
    <row r="1301" spans="1:12" ht="12" x14ac:dyDescent="0.2">
      <c r="A1301" s="68" t="s">
        <v>304</v>
      </c>
      <c r="B1301" s="68" t="s">
        <v>21</v>
      </c>
      <c r="C1301" s="15">
        <v>91.172947252026191</v>
      </c>
      <c r="D1301" s="15">
        <v>91.172947252026191</v>
      </c>
      <c r="E1301" s="168"/>
      <c r="F1301" s="15"/>
      <c r="G1301" s="355" t="s">
        <v>1912</v>
      </c>
      <c r="H1301" s="341"/>
      <c r="I1301" s="15">
        <f t="shared" si="126"/>
        <v>91.172947252026191</v>
      </c>
      <c r="J1301" s="15"/>
      <c r="K1301" s="168"/>
      <c r="L1301" s="68" t="s">
        <v>1810</v>
      </c>
    </row>
    <row r="1302" spans="1:12" ht="12" x14ac:dyDescent="0.2">
      <c r="A1302" s="68" t="s">
        <v>304</v>
      </c>
      <c r="B1302" s="68" t="s">
        <v>22</v>
      </c>
      <c r="C1302" s="15">
        <v>55.873714473188571</v>
      </c>
      <c r="D1302" s="15">
        <v>55.873714473188571</v>
      </c>
      <c r="E1302" s="168"/>
      <c r="F1302" s="15"/>
      <c r="G1302" s="355" t="s">
        <v>1912</v>
      </c>
      <c r="H1302" s="341"/>
      <c r="I1302" s="15">
        <f t="shared" si="126"/>
        <v>55.873714473188571</v>
      </c>
      <c r="J1302" s="15"/>
      <c r="K1302" s="168"/>
      <c r="L1302" s="68" t="s">
        <v>1810</v>
      </c>
    </row>
    <row r="1303" spans="1:12" ht="12" x14ac:dyDescent="0.2">
      <c r="A1303" s="68" t="s">
        <v>304</v>
      </c>
      <c r="B1303" s="68" t="s">
        <v>699</v>
      </c>
      <c r="C1303" s="15">
        <v>16.871326050767344</v>
      </c>
      <c r="D1303" s="168"/>
      <c r="E1303" s="168"/>
      <c r="F1303" s="15">
        <v>16.871326050767344</v>
      </c>
      <c r="G1303" s="355" t="s">
        <v>1912</v>
      </c>
      <c r="H1303" s="341"/>
      <c r="I1303" s="15">
        <f t="shared" si="126"/>
        <v>16.871326050767344</v>
      </c>
      <c r="J1303" s="15"/>
      <c r="K1303" s="168"/>
      <c r="L1303" s="68" t="s">
        <v>1794</v>
      </c>
    </row>
    <row r="1304" spans="1:12" ht="12" x14ac:dyDescent="0.2">
      <c r="A1304" s="68" t="s">
        <v>304</v>
      </c>
      <c r="B1304" s="68" t="s">
        <v>700</v>
      </c>
      <c r="C1304" s="15">
        <v>5.2722893908647945</v>
      </c>
      <c r="D1304" s="15">
        <v>5.2722893908647945</v>
      </c>
      <c r="E1304" s="168"/>
      <c r="F1304" s="15"/>
      <c r="G1304" s="355" t="s">
        <v>1912</v>
      </c>
      <c r="H1304" s="341"/>
      <c r="I1304" s="15">
        <f t="shared" si="126"/>
        <v>5.2722893908647945</v>
      </c>
      <c r="J1304" s="15"/>
      <c r="K1304" s="168"/>
      <c r="L1304" s="68" t="s">
        <v>1794</v>
      </c>
    </row>
    <row r="1305" spans="1:12" ht="12" x14ac:dyDescent="0.2">
      <c r="A1305" s="68" t="s">
        <v>304</v>
      </c>
      <c r="B1305" s="68" t="s">
        <v>698</v>
      </c>
      <c r="C1305" s="15">
        <v>21.315112823067672</v>
      </c>
      <c r="D1305" s="168"/>
      <c r="E1305" s="168"/>
      <c r="F1305" s="15">
        <v>21.315112823067672</v>
      </c>
      <c r="G1305" s="355" t="s">
        <v>1912</v>
      </c>
      <c r="H1305" s="341"/>
      <c r="I1305" s="15">
        <f t="shared" si="126"/>
        <v>21.315112823067672</v>
      </c>
      <c r="J1305" s="15"/>
      <c r="K1305" s="168"/>
      <c r="L1305" s="68" t="s">
        <v>1791</v>
      </c>
    </row>
    <row r="1306" spans="1:12" ht="12" x14ac:dyDescent="0.2">
      <c r="A1306" s="68" t="s">
        <v>304</v>
      </c>
      <c r="B1306" s="68" t="s">
        <v>314</v>
      </c>
      <c r="C1306" s="15">
        <v>7.5820542668627047</v>
      </c>
      <c r="D1306" s="15"/>
      <c r="E1306" s="15">
        <v>7.5820542668627047</v>
      </c>
      <c r="F1306" s="168"/>
      <c r="G1306" s="355" t="s">
        <v>1912</v>
      </c>
      <c r="H1306" s="341"/>
      <c r="I1306" s="15">
        <f t="shared" si="126"/>
        <v>7.5820542668627047</v>
      </c>
      <c r="J1306" s="15"/>
      <c r="K1306" s="168"/>
      <c r="L1306" s="68" t="s">
        <v>1810</v>
      </c>
    </row>
    <row r="1307" spans="1:12" ht="12" x14ac:dyDescent="0.2">
      <c r="A1307" s="68" t="s">
        <v>304</v>
      </c>
      <c r="B1307" s="68" t="s">
        <v>315</v>
      </c>
      <c r="C1307" s="15">
        <v>24.616570227347289</v>
      </c>
      <c r="D1307" s="15"/>
      <c r="E1307" s="168"/>
      <c r="F1307" s="15">
        <v>24.616570227347289</v>
      </c>
      <c r="G1307" s="355" t="s">
        <v>1912</v>
      </c>
      <c r="H1307" s="341"/>
      <c r="I1307" s="15">
        <f t="shared" si="126"/>
        <v>24.616570227347289</v>
      </c>
      <c r="J1307" s="15"/>
      <c r="K1307" s="168"/>
      <c r="L1307" s="68" t="s">
        <v>1810</v>
      </c>
    </row>
    <row r="1308" spans="1:12" ht="12" x14ac:dyDescent="0.2">
      <c r="A1308" s="68" t="s">
        <v>304</v>
      </c>
      <c r="B1308" s="68" t="s">
        <v>697</v>
      </c>
      <c r="C1308" s="15">
        <v>15.11389625381241</v>
      </c>
      <c r="D1308" s="15"/>
      <c r="E1308" s="114"/>
      <c r="F1308" s="15">
        <v>15.11389625381241</v>
      </c>
      <c r="G1308" s="355" t="s">
        <v>1912</v>
      </c>
      <c r="H1308" s="341"/>
      <c r="I1308" s="15">
        <f t="shared" si="126"/>
        <v>15.11389625381241</v>
      </c>
      <c r="J1308" s="15"/>
      <c r="K1308" s="168"/>
      <c r="L1308" s="68" t="s">
        <v>1810</v>
      </c>
    </row>
    <row r="1309" spans="1:12" ht="12" x14ac:dyDescent="0.2">
      <c r="A1309" s="68" t="s">
        <v>304</v>
      </c>
      <c r="B1309" s="68" t="s">
        <v>697</v>
      </c>
      <c r="C1309" s="15">
        <v>9.7537353730998699</v>
      </c>
      <c r="D1309" s="15"/>
      <c r="E1309" s="115"/>
      <c r="F1309" s="15">
        <v>9.7537353730998699</v>
      </c>
      <c r="G1309" s="355" t="s">
        <v>1912</v>
      </c>
      <c r="H1309" s="341"/>
      <c r="I1309" s="15">
        <f t="shared" si="126"/>
        <v>9.7537353730998699</v>
      </c>
      <c r="J1309" s="15"/>
      <c r="K1309" s="168"/>
      <c r="L1309" s="68" t="s">
        <v>1810</v>
      </c>
    </row>
    <row r="1310" spans="1:12" ht="12" x14ac:dyDescent="0.2">
      <c r="A1310" s="68" t="s">
        <v>304</v>
      </c>
      <c r="B1310" s="68" t="s">
        <v>697</v>
      </c>
      <c r="C1310" s="15">
        <v>25.457625915890009</v>
      </c>
      <c r="D1310" s="15"/>
      <c r="E1310" s="115"/>
      <c r="F1310" s="15">
        <v>25.457625915890009</v>
      </c>
      <c r="G1310" s="355" t="s">
        <v>1912</v>
      </c>
      <c r="H1310" s="341"/>
      <c r="I1310" s="15">
        <f t="shared" si="126"/>
        <v>25.457625915890009</v>
      </c>
      <c r="J1310" s="15"/>
      <c r="K1310" s="168"/>
      <c r="L1310" s="68" t="s">
        <v>1810</v>
      </c>
    </row>
    <row r="1311" spans="1:12" ht="12" x14ac:dyDescent="0.2">
      <c r="A1311" s="68" t="s">
        <v>304</v>
      </c>
      <c r="B1311" s="68" t="s">
        <v>697</v>
      </c>
      <c r="C1311" s="15">
        <v>32.135859144318751</v>
      </c>
      <c r="D1311" s="168"/>
      <c r="E1311" s="115"/>
      <c r="F1311" s="15">
        <v>32.135859144318751</v>
      </c>
      <c r="G1311" s="355" t="s">
        <v>1912</v>
      </c>
      <c r="H1311" s="341"/>
      <c r="I1311" s="15">
        <f t="shared" si="126"/>
        <v>32.135859144318751</v>
      </c>
      <c r="J1311" s="15"/>
      <c r="K1311" s="168"/>
      <c r="L1311" s="68" t="s">
        <v>1810</v>
      </c>
    </row>
    <row r="1312" spans="1:12" ht="12" x14ac:dyDescent="0.2">
      <c r="A1312" s="68" t="s">
        <v>304</v>
      </c>
      <c r="B1312" s="68" t="s">
        <v>697</v>
      </c>
      <c r="C1312" s="15">
        <v>30.830339866580797</v>
      </c>
      <c r="D1312" s="15"/>
      <c r="E1312" s="115"/>
      <c r="F1312" s="15">
        <v>30.830339866580797</v>
      </c>
      <c r="G1312" s="355" t="s">
        <v>1912</v>
      </c>
      <c r="H1312" s="341"/>
      <c r="I1312" s="15">
        <f t="shared" si="126"/>
        <v>30.830339866580797</v>
      </c>
      <c r="J1312" s="15"/>
      <c r="K1312" s="168"/>
      <c r="L1312" s="68" t="s">
        <v>1810</v>
      </c>
    </row>
    <row r="1313" spans="1:12" ht="12" x14ac:dyDescent="0.2">
      <c r="A1313" s="68" t="s">
        <v>304</v>
      </c>
      <c r="B1313" s="68" t="s">
        <v>697</v>
      </c>
      <c r="C1313" s="15">
        <v>26.009960994932985</v>
      </c>
      <c r="D1313" s="15"/>
      <c r="E1313" s="115"/>
      <c r="F1313" s="15">
        <v>26.009960994932985</v>
      </c>
      <c r="G1313" s="355" t="s">
        <v>1912</v>
      </c>
      <c r="H1313" s="341"/>
      <c r="I1313" s="15">
        <f t="shared" si="126"/>
        <v>26.009960994932985</v>
      </c>
      <c r="J1313" s="15"/>
      <c r="K1313" s="168"/>
      <c r="L1313" s="68" t="s">
        <v>1810</v>
      </c>
    </row>
    <row r="1314" spans="1:12" ht="12" x14ac:dyDescent="0.2">
      <c r="A1314" s="68" t="s">
        <v>304</v>
      </c>
      <c r="B1314" s="68" t="s">
        <v>696</v>
      </c>
      <c r="C1314" s="15">
        <v>28.018452191452909</v>
      </c>
      <c r="D1314" s="15">
        <v>28.018452191452909</v>
      </c>
      <c r="E1314" s="168"/>
      <c r="F1314" s="15"/>
      <c r="G1314" s="355" t="s">
        <v>1912</v>
      </c>
      <c r="H1314" s="341"/>
      <c r="I1314" s="15">
        <f t="shared" si="126"/>
        <v>28.018452191452909</v>
      </c>
      <c r="J1314" s="15"/>
      <c r="K1314" s="168"/>
      <c r="L1314" s="68" t="s">
        <v>1810</v>
      </c>
    </row>
    <row r="1315" spans="1:12" ht="12" x14ac:dyDescent="0.2">
      <c r="A1315" s="68" t="s">
        <v>304</v>
      </c>
      <c r="B1315" s="68" t="s">
        <v>696</v>
      </c>
      <c r="C1315" s="15">
        <v>22.218933861501633</v>
      </c>
      <c r="D1315" s="15">
        <v>22.218933861501633</v>
      </c>
      <c r="E1315" s="168"/>
      <c r="F1315" s="15"/>
      <c r="G1315" s="355" t="s">
        <v>1912</v>
      </c>
      <c r="H1315" s="341"/>
      <c r="I1315" s="15">
        <f t="shared" si="126"/>
        <v>22.218933861501633</v>
      </c>
      <c r="J1315" s="15"/>
      <c r="K1315" s="168"/>
      <c r="L1315" s="68" t="s">
        <v>1810</v>
      </c>
    </row>
    <row r="1316" spans="1:12" ht="12" x14ac:dyDescent="0.2">
      <c r="A1316" s="68" t="s">
        <v>304</v>
      </c>
      <c r="B1316" s="68" t="s">
        <v>316</v>
      </c>
      <c r="C1316" s="15">
        <v>27.089525013062442</v>
      </c>
      <c r="D1316" s="15">
        <v>27.089525013062442</v>
      </c>
      <c r="E1316" s="168"/>
      <c r="F1316" s="15"/>
      <c r="G1316" s="355" t="s">
        <v>1912</v>
      </c>
      <c r="H1316" s="341"/>
      <c r="I1316" s="15">
        <f t="shared" si="126"/>
        <v>27.089525013062442</v>
      </c>
      <c r="J1316" s="15"/>
      <c r="K1316" s="168"/>
      <c r="L1316" s="68" t="s">
        <v>1810</v>
      </c>
    </row>
    <row r="1317" spans="1:12" ht="12" x14ac:dyDescent="0.2">
      <c r="A1317" s="68" t="s">
        <v>304</v>
      </c>
      <c r="B1317" s="68" t="s">
        <v>317</v>
      </c>
      <c r="C1317" s="15">
        <v>12.816684447792753</v>
      </c>
      <c r="D1317" s="15">
        <v>12.816684447792753</v>
      </c>
      <c r="E1317" s="168"/>
      <c r="F1317" s="15"/>
      <c r="G1317" s="355" t="s">
        <v>1912</v>
      </c>
      <c r="H1317" s="341"/>
      <c r="I1317" s="15">
        <f t="shared" si="126"/>
        <v>12.816684447792753</v>
      </c>
      <c r="J1317" s="15"/>
      <c r="K1317" s="168"/>
      <c r="L1317" s="68" t="s">
        <v>1810</v>
      </c>
    </row>
    <row r="1318" spans="1:12" ht="12" x14ac:dyDescent="0.2">
      <c r="A1318" s="68" t="s">
        <v>304</v>
      </c>
      <c r="B1318" s="68" t="s">
        <v>316</v>
      </c>
      <c r="C1318" s="15">
        <v>29.223546909364863</v>
      </c>
      <c r="D1318" s="15">
        <v>29.223546909364863</v>
      </c>
      <c r="E1318" s="168"/>
      <c r="F1318" s="15"/>
      <c r="G1318" s="355" t="s">
        <v>1912</v>
      </c>
      <c r="H1318" s="341"/>
      <c r="I1318" s="15">
        <f t="shared" si="126"/>
        <v>29.223546909364863</v>
      </c>
      <c r="J1318" s="15"/>
      <c r="K1318" s="168"/>
      <c r="L1318" s="68" t="s">
        <v>1810</v>
      </c>
    </row>
    <row r="1319" spans="1:12" ht="12" x14ac:dyDescent="0.2">
      <c r="A1319" s="68" t="s">
        <v>304</v>
      </c>
      <c r="B1319" s="68" t="s">
        <v>316</v>
      </c>
      <c r="C1319" s="15">
        <v>59.162618807489949</v>
      </c>
      <c r="D1319" s="15">
        <v>59.162618807489949</v>
      </c>
      <c r="E1319" s="168"/>
      <c r="F1319" s="15"/>
      <c r="G1319" s="355" t="s">
        <v>1912</v>
      </c>
      <c r="H1319" s="341"/>
      <c r="I1319" s="15">
        <f t="shared" si="126"/>
        <v>59.162618807489949</v>
      </c>
      <c r="J1319" s="15"/>
      <c r="K1319" s="168"/>
      <c r="L1319" s="68" t="s">
        <v>1810</v>
      </c>
    </row>
    <row r="1320" spans="1:12" ht="12" x14ac:dyDescent="0.2">
      <c r="A1320" s="68" t="s">
        <v>304</v>
      </c>
      <c r="B1320" s="68" t="s">
        <v>318</v>
      </c>
      <c r="C1320" s="15">
        <v>32.587769663535731</v>
      </c>
      <c r="D1320" s="15">
        <v>32.587769663535731</v>
      </c>
      <c r="E1320" s="168"/>
      <c r="F1320" s="168"/>
      <c r="G1320" s="355" t="s">
        <v>1912</v>
      </c>
      <c r="H1320" s="341"/>
      <c r="I1320" s="15">
        <f t="shared" si="126"/>
        <v>32.587769663535731</v>
      </c>
      <c r="J1320" s="15"/>
      <c r="K1320" s="168"/>
      <c r="L1320" s="68" t="s">
        <v>1810</v>
      </c>
    </row>
    <row r="1321" spans="1:12" s="169" customFormat="1" ht="12" x14ac:dyDescent="0.2">
      <c r="A1321" s="116" t="s">
        <v>140</v>
      </c>
      <c r="B1321" s="98"/>
      <c r="C1321" s="73">
        <f>SUM(C1281:C1320)</f>
        <v>975.98863773892117</v>
      </c>
      <c r="D1321" s="73">
        <f>SUM(D1281:D1320)</f>
        <v>554.80803382869362</v>
      </c>
      <c r="E1321" s="73">
        <f>SUM(E1281:E1320)</f>
        <v>17.712381739310061</v>
      </c>
      <c r="F1321" s="73">
        <f>SUM(F1281:F1320)</f>
        <v>403.46822217091756</v>
      </c>
      <c r="G1321" s="73"/>
      <c r="H1321" s="73">
        <f>SUM(H1281:H1320)</f>
        <v>0</v>
      </c>
      <c r="I1321" s="73">
        <f>SUM(I1281:I1320)</f>
        <v>975.98863773892117</v>
      </c>
      <c r="J1321" s="73">
        <f>SUM(J1281:J1320)</f>
        <v>0</v>
      </c>
      <c r="K1321" s="73">
        <f t="shared" ref="K1321" si="127">SUM(K1281:K1320)</f>
        <v>0</v>
      </c>
      <c r="L1321" s="164"/>
    </row>
    <row r="1322" spans="1:12" ht="12" x14ac:dyDescent="0.2">
      <c r="A1322" s="102" t="s">
        <v>1620</v>
      </c>
      <c r="B1322" s="102" t="s">
        <v>1621</v>
      </c>
      <c r="C1322" s="102" t="s">
        <v>1622</v>
      </c>
      <c r="D1322" s="103" t="s">
        <v>655</v>
      </c>
      <c r="E1322" s="103" t="s">
        <v>1615</v>
      </c>
      <c r="F1322" s="103" t="s">
        <v>1374</v>
      </c>
      <c r="G1322" s="103" t="s">
        <v>1002</v>
      </c>
      <c r="H1322" s="67" t="s">
        <v>1915</v>
      </c>
      <c r="I1322" s="67" t="s">
        <v>406</v>
      </c>
      <c r="J1322" s="67"/>
      <c r="K1322" s="67" t="s">
        <v>657</v>
      </c>
      <c r="L1322" s="8" t="s">
        <v>1822</v>
      </c>
    </row>
    <row r="1323" spans="1:12" ht="12" x14ac:dyDescent="0.2">
      <c r="A1323" s="68" t="s">
        <v>305</v>
      </c>
      <c r="B1323" s="68" t="s">
        <v>319</v>
      </c>
      <c r="C1323" s="15">
        <v>3.5768308129766058</v>
      </c>
      <c r="D1323" s="15"/>
      <c r="E1323" s="15">
        <f>C1323</f>
        <v>3.5768308129766058</v>
      </c>
      <c r="F1323" s="115"/>
      <c r="G1323" s="355" t="s">
        <v>1912</v>
      </c>
      <c r="H1323" s="341"/>
      <c r="I1323" s="15">
        <f t="shared" ref="I1323:I1349" si="128">C1323</f>
        <v>3.5768308129766058</v>
      </c>
      <c r="J1323" s="15"/>
      <c r="K1323" s="168"/>
      <c r="L1323" s="68" t="s">
        <v>1794</v>
      </c>
    </row>
    <row r="1324" spans="1:12" ht="12" x14ac:dyDescent="0.2">
      <c r="A1324" s="68" t="s">
        <v>305</v>
      </c>
      <c r="B1324" s="68" t="s">
        <v>320</v>
      </c>
      <c r="C1324" s="15">
        <v>8.1756132868036708</v>
      </c>
      <c r="D1324" s="15">
        <f t="shared" ref="D1324:D1349" si="129">(C1324)</f>
        <v>8.1756132868036708</v>
      </c>
      <c r="E1324" s="115"/>
      <c r="F1324" s="114"/>
      <c r="G1324" s="355" t="s">
        <v>1912</v>
      </c>
      <c r="H1324" s="341"/>
      <c r="I1324" s="15">
        <f t="shared" si="128"/>
        <v>8.1756132868036708</v>
      </c>
      <c r="J1324" s="15"/>
      <c r="K1324" s="168"/>
      <c r="L1324" s="68" t="s">
        <v>1793</v>
      </c>
    </row>
    <row r="1325" spans="1:12" ht="12" x14ac:dyDescent="0.2">
      <c r="A1325" s="68" t="s">
        <v>305</v>
      </c>
      <c r="B1325" s="68" t="s">
        <v>320</v>
      </c>
      <c r="C1325" s="15">
        <v>8.235029081039162</v>
      </c>
      <c r="D1325" s="15">
        <f t="shared" si="129"/>
        <v>8.235029081039162</v>
      </c>
      <c r="E1325" s="115"/>
      <c r="F1325" s="114"/>
      <c r="G1325" s="355" t="s">
        <v>1912</v>
      </c>
      <c r="H1325" s="341"/>
      <c r="I1325" s="15">
        <f t="shared" si="128"/>
        <v>8.235029081039162</v>
      </c>
      <c r="J1325" s="15"/>
      <c r="K1325" s="168"/>
      <c r="L1325" s="68" t="s">
        <v>1793</v>
      </c>
    </row>
    <row r="1326" spans="1:12" ht="12" x14ac:dyDescent="0.2">
      <c r="A1326" s="68" t="s">
        <v>305</v>
      </c>
      <c r="B1326" s="68" t="s">
        <v>320</v>
      </c>
      <c r="C1326" s="15">
        <v>7.9735995864029983</v>
      </c>
      <c r="D1326" s="15">
        <f t="shared" si="129"/>
        <v>7.9735995864029983</v>
      </c>
      <c r="E1326" s="115"/>
      <c r="F1326" s="115"/>
      <c r="G1326" s="355" t="s">
        <v>1912</v>
      </c>
      <c r="H1326" s="341"/>
      <c r="I1326" s="15">
        <f t="shared" si="128"/>
        <v>7.9735995864029983</v>
      </c>
      <c r="J1326" s="15"/>
      <c r="K1326" s="168"/>
      <c r="L1326" s="68" t="s">
        <v>1793</v>
      </c>
    </row>
    <row r="1327" spans="1:12" ht="12" x14ac:dyDescent="0.2">
      <c r="A1327" s="68" t="s">
        <v>305</v>
      </c>
      <c r="B1327" s="68" t="s">
        <v>320</v>
      </c>
      <c r="C1327" s="15">
        <v>8.6865891172289</v>
      </c>
      <c r="D1327" s="15">
        <f t="shared" si="129"/>
        <v>8.6865891172289</v>
      </c>
      <c r="E1327" s="115"/>
      <c r="F1327" s="114"/>
      <c r="G1327" s="355" t="s">
        <v>1912</v>
      </c>
      <c r="H1327" s="341"/>
      <c r="I1327" s="15">
        <f t="shared" si="128"/>
        <v>8.6865891172289</v>
      </c>
      <c r="J1327" s="15"/>
      <c r="K1327" s="168"/>
      <c r="L1327" s="68" t="s">
        <v>1793</v>
      </c>
    </row>
    <row r="1328" spans="1:12" ht="12" x14ac:dyDescent="0.2">
      <c r="A1328" s="68" t="s">
        <v>305</v>
      </c>
      <c r="B1328" s="68" t="s">
        <v>320</v>
      </c>
      <c r="C1328" s="15">
        <v>8.4251596225927354</v>
      </c>
      <c r="D1328" s="15">
        <f t="shared" si="129"/>
        <v>8.4251596225927354</v>
      </c>
      <c r="E1328" s="115"/>
      <c r="F1328" s="115"/>
      <c r="G1328" s="355" t="s">
        <v>1912</v>
      </c>
      <c r="H1328" s="341"/>
      <c r="I1328" s="15">
        <f t="shared" si="128"/>
        <v>8.4251596225927354</v>
      </c>
      <c r="J1328" s="15"/>
      <c r="K1328" s="168"/>
      <c r="L1328" s="68" t="s">
        <v>1793</v>
      </c>
    </row>
    <row r="1329" spans="1:12" ht="12" x14ac:dyDescent="0.2">
      <c r="A1329" s="68" t="s">
        <v>305</v>
      </c>
      <c r="B1329" s="68" t="s">
        <v>320</v>
      </c>
      <c r="C1329" s="15">
        <v>7.8310016802378177</v>
      </c>
      <c r="D1329" s="15">
        <f t="shared" si="129"/>
        <v>7.8310016802378177</v>
      </c>
      <c r="E1329" s="115"/>
      <c r="F1329" s="115"/>
      <c r="G1329" s="355" t="s">
        <v>1912</v>
      </c>
      <c r="H1329" s="341"/>
      <c r="I1329" s="15">
        <f t="shared" si="128"/>
        <v>7.8310016802378177</v>
      </c>
      <c r="J1329" s="15"/>
      <c r="K1329" s="168"/>
      <c r="L1329" s="68" t="s">
        <v>1793</v>
      </c>
    </row>
    <row r="1330" spans="1:12" ht="12" x14ac:dyDescent="0.2">
      <c r="A1330" s="68" t="s">
        <v>305</v>
      </c>
      <c r="B1330" s="68" t="s">
        <v>320</v>
      </c>
      <c r="C1330" s="15">
        <v>9.3995786480548027</v>
      </c>
      <c r="D1330" s="15">
        <f t="shared" si="129"/>
        <v>9.3995786480548027</v>
      </c>
      <c r="E1330" s="115"/>
      <c r="F1330" s="115"/>
      <c r="G1330" s="355" t="s">
        <v>1912</v>
      </c>
      <c r="H1330" s="341"/>
      <c r="I1330" s="15">
        <f t="shared" si="128"/>
        <v>9.3995786480548027</v>
      </c>
      <c r="J1330" s="15"/>
      <c r="K1330" s="168"/>
      <c r="L1330" s="68" t="s">
        <v>1793</v>
      </c>
    </row>
    <row r="1331" spans="1:12" ht="12" x14ac:dyDescent="0.2">
      <c r="A1331" s="68" t="s">
        <v>305</v>
      </c>
      <c r="B1331" s="68" t="s">
        <v>320</v>
      </c>
      <c r="C1331" s="15">
        <v>7.9141837921675071</v>
      </c>
      <c r="D1331" s="15">
        <f t="shared" si="129"/>
        <v>7.9141837921675071</v>
      </c>
      <c r="E1331" s="114"/>
      <c r="F1331" s="115"/>
      <c r="G1331" s="355" t="s">
        <v>1912</v>
      </c>
      <c r="H1331" s="341"/>
      <c r="I1331" s="15">
        <f t="shared" si="128"/>
        <v>7.9141837921675071</v>
      </c>
      <c r="J1331" s="15"/>
      <c r="K1331" s="168"/>
      <c r="L1331" s="68" t="s">
        <v>1793</v>
      </c>
    </row>
    <row r="1332" spans="1:12" ht="12" x14ac:dyDescent="0.2">
      <c r="A1332" s="68" t="s">
        <v>305</v>
      </c>
      <c r="B1332" s="68" t="s">
        <v>320</v>
      </c>
      <c r="C1332" s="15">
        <v>14.25979061651803</v>
      </c>
      <c r="D1332" s="15">
        <f t="shared" si="129"/>
        <v>14.25979061651803</v>
      </c>
      <c r="E1332" s="114"/>
      <c r="F1332" s="115"/>
      <c r="G1332" s="355" t="s">
        <v>1912</v>
      </c>
      <c r="H1332" s="341"/>
      <c r="I1332" s="15">
        <f t="shared" si="128"/>
        <v>14.25979061651803</v>
      </c>
      <c r="J1332" s="15"/>
      <c r="K1332" s="168"/>
      <c r="L1332" s="68" t="s">
        <v>1793</v>
      </c>
    </row>
    <row r="1333" spans="1:12" ht="12" x14ac:dyDescent="0.2">
      <c r="A1333" s="68" t="s">
        <v>305</v>
      </c>
      <c r="B1333" s="68" t="s">
        <v>320</v>
      </c>
      <c r="C1333" s="15">
        <v>14.544986428848391</v>
      </c>
      <c r="D1333" s="15">
        <f t="shared" si="129"/>
        <v>14.544986428848391</v>
      </c>
      <c r="E1333" s="114"/>
      <c r="F1333" s="115"/>
      <c r="G1333" s="355" t="s">
        <v>1912</v>
      </c>
      <c r="H1333" s="341"/>
      <c r="I1333" s="15">
        <f t="shared" si="128"/>
        <v>14.544986428848391</v>
      </c>
      <c r="J1333" s="15"/>
      <c r="K1333" s="168"/>
      <c r="L1333" s="68" t="s">
        <v>1793</v>
      </c>
    </row>
    <row r="1334" spans="1:12" ht="12" x14ac:dyDescent="0.2">
      <c r="A1334" s="68" t="s">
        <v>305</v>
      </c>
      <c r="B1334" s="68" t="s">
        <v>320</v>
      </c>
      <c r="C1334" s="15">
        <v>21.960077549437766</v>
      </c>
      <c r="D1334" s="15">
        <f t="shared" si="129"/>
        <v>21.960077549437766</v>
      </c>
      <c r="E1334" s="115"/>
      <c r="F1334" s="114"/>
      <c r="G1334" s="355" t="s">
        <v>1912</v>
      </c>
      <c r="H1334" s="341"/>
      <c r="I1334" s="15">
        <f t="shared" si="128"/>
        <v>21.960077549437766</v>
      </c>
      <c r="J1334" s="15"/>
      <c r="K1334" s="168"/>
      <c r="L1334" s="68" t="s">
        <v>1793</v>
      </c>
    </row>
    <row r="1335" spans="1:12" ht="12" x14ac:dyDescent="0.2">
      <c r="A1335" s="68" t="s">
        <v>305</v>
      </c>
      <c r="B1335" s="68" t="s">
        <v>701</v>
      </c>
      <c r="C1335" s="15">
        <v>3.1371539356339668</v>
      </c>
      <c r="D1335" s="15">
        <f t="shared" si="129"/>
        <v>3.1371539356339668</v>
      </c>
      <c r="E1335" s="115"/>
      <c r="F1335" s="115"/>
      <c r="G1335" s="355" t="s">
        <v>1912</v>
      </c>
      <c r="H1335" s="341"/>
      <c r="I1335" s="15">
        <f t="shared" si="128"/>
        <v>3.1371539356339668</v>
      </c>
      <c r="J1335" s="15"/>
      <c r="K1335" s="168"/>
      <c r="L1335" s="68" t="s">
        <v>1793</v>
      </c>
    </row>
    <row r="1336" spans="1:12" ht="12" x14ac:dyDescent="0.2">
      <c r="A1336" s="68" t="s">
        <v>305</v>
      </c>
      <c r="B1336" s="68" t="s">
        <v>321</v>
      </c>
      <c r="C1336" s="15">
        <v>4.3848856145792938</v>
      </c>
      <c r="D1336" s="15"/>
      <c r="E1336" s="115"/>
      <c r="F1336" s="15">
        <v>4.3848856145792938</v>
      </c>
      <c r="G1336" s="355" t="s">
        <v>1912</v>
      </c>
      <c r="H1336" s="341"/>
      <c r="I1336" s="15">
        <f t="shared" si="128"/>
        <v>4.3848856145792938</v>
      </c>
      <c r="J1336" s="15"/>
      <c r="K1336" s="168"/>
      <c r="L1336" s="68" t="s">
        <v>1793</v>
      </c>
    </row>
    <row r="1337" spans="1:12" ht="12" x14ac:dyDescent="0.2">
      <c r="A1337" s="68" t="s">
        <v>305</v>
      </c>
      <c r="B1337" s="68" t="s">
        <v>320</v>
      </c>
      <c r="C1337" s="15">
        <v>25.049698849683338</v>
      </c>
      <c r="D1337" s="15">
        <f t="shared" si="129"/>
        <v>25.049698849683338</v>
      </c>
      <c r="E1337" s="115"/>
      <c r="F1337" s="115"/>
      <c r="G1337" s="355" t="s">
        <v>1912</v>
      </c>
      <c r="H1337" s="341"/>
      <c r="I1337" s="15">
        <f t="shared" si="128"/>
        <v>25.049698849683338</v>
      </c>
      <c r="J1337" s="15"/>
      <c r="K1337" s="168"/>
      <c r="L1337" s="68" t="s">
        <v>1793</v>
      </c>
    </row>
    <row r="1338" spans="1:12" ht="12" x14ac:dyDescent="0.2">
      <c r="A1338" s="68" t="s">
        <v>305</v>
      </c>
      <c r="B1338" s="68" t="s">
        <v>320</v>
      </c>
      <c r="C1338" s="15">
        <v>25.049698849683338</v>
      </c>
      <c r="D1338" s="15">
        <f t="shared" si="129"/>
        <v>25.049698849683338</v>
      </c>
      <c r="E1338" s="115"/>
      <c r="F1338" s="115"/>
      <c r="G1338" s="355" t="s">
        <v>1912</v>
      </c>
      <c r="H1338" s="341"/>
      <c r="I1338" s="15">
        <f t="shared" si="128"/>
        <v>25.049698849683338</v>
      </c>
      <c r="J1338" s="15"/>
      <c r="K1338" s="168"/>
      <c r="L1338" s="68" t="s">
        <v>1793</v>
      </c>
    </row>
    <row r="1339" spans="1:12" ht="12" x14ac:dyDescent="0.2">
      <c r="A1339" s="68" t="s">
        <v>305</v>
      </c>
      <c r="B1339" s="68" t="s">
        <v>320</v>
      </c>
      <c r="C1339" s="15">
        <v>20.997541682822803</v>
      </c>
      <c r="D1339" s="15">
        <f t="shared" si="129"/>
        <v>20.997541682822803</v>
      </c>
      <c r="E1339" s="115"/>
      <c r="F1339" s="115"/>
      <c r="G1339" s="355" t="s">
        <v>1912</v>
      </c>
      <c r="H1339" s="341"/>
      <c r="I1339" s="15">
        <f t="shared" si="128"/>
        <v>20.997541682822803</v>
      </c>
      <c r="J1339" s="15"/>
      <c r="K1339" s="168"/>
      <c r="L1339" s="68" t="s">
        <v>1793</v>
      </c>
    </row>
    <row r="1340" spans="1:12" ht="12" x14ac:dyDescent="0.2">
      <c r="A1340" s="68" t="s">
        <v>305</v>
      </c>
      <c r="B1340" s="68" t="s">
        <v>701</v>
      </c>
      <c r="C1340" s="15">
        <v>4.2779371849554089</v>
      </c>
      <c r="D1340" s="15">
        <f t="shared" si="129"/>
        <v>4.2779371849554089</v>
      </c>
      <c r="E1340" s="115"/>
      <c r="F1340" s="115"/>
      <c r="G1340" s="355" t="s">
        <v>1912</v>
      </c>
      <c r="H1340" s="341"/>
      <c r="I1340" s="15">
        <f t="shared" si="128"/>
        <v>4.2779371849554089</v>
      </c>
      <c r="J1340" s="15"/>
      <c r="K1340" s="168"/>
      <c r="L1340" s="68" t="s">
        <v>1793</v>
      </c>
    </row>
    <row r="1341" spans="1:12" ht="12" x14ac:dyDescent="0.2">
      <c r="A1341" s="68" t="s">
        <v>305</v>
      </c>
      <c r="B1341" s="68" t="s">
        <v>701</v>
      </c>
      <c r="C1341" s="15">
        <v>2.923257076386196</v>
      </c>
      <c r="D1341" s="15">
        <f t="shared" si="129"/>
        <v>2.923257076386196</v>
      </c>
      <c r="E1341" s="115"/>
      <c r="F1341" s="115"/>
      <c r="G1341" s="355" t="s">
        <v>1912</v>
      </c>
      <c r="H1341" s="341"/>
      <c r="I1341" s="15">
        <f t="shared" si="128"/>
        <v>2.923257076386196</v>
      </c>
      <c r="J1341" s="15"/>
      <c r="K1341" s="168"/>
      <c r="L1341" s="68" t="s">
        <v>1793</v>
      </c>
    </row>
    <row r="1342" spans="1:12" ht="12" x14ac:dyDescent="0.2">
      <c r="A1342" s="68" t="s">
        <v>305</v>
      </c>
      <c r="B1342" s="68" t="s">
        <v>320</v>
      </c>
      <c r="C1342" s="15">
        <v>19.46461419154711</v>
      </c>
      <c r="D1342" s="15">
        <f t="shared" si="129"/>
        <v>19.46461419154711</v>
      </c>
      <c r="E1342" s="115"/>
      <c r="F1342" s="115"/>
      <c r="G1342" s="355" t="s">
        <v>1912</v>
      </c>
      <c r="H1342" s="341"/>
      <c r="I1342" s="15">
        <f t="shared" si="128"/>
        <v>19.46461419154711</v>
      </c>
      <c r="J1342" s="15"/>
      <c r="K1342" s="168"/>
      <c r="L1342" s="68" t="s">
        <v>1793</v>
      </c>
    </row>
    <row r="1343" spans="1:12" ht="12" x14ac:dyDescent="0.2">
      <c r="A1343" s="68" t="s">
        <v>305</v>
      </c>
      <c r="B1343" s="68" t="s">
        <v>701</v>
      </c>
      <c r="C1343" s="15">
        <v>2.8519581233036058</v>
      </c>
      <c r="D1343" s="15">
        <f t="shared" si="129"/>
        <v>2.8519581233036058</v>
      </c>
      <c r="E1343" s="115"/>
      <c r="F1343" s="115"/>
      <c r="G1343" s="355" t="s">
        <v>1912</v>
      </c>
      <c r="H1343" s="341"/>
      <c r="I1343" s="15">
        <f t="shared" si="128"/>
        <v>2.8519581233036058</v>
      </c>
      <c r="J1343" s="15"/>
      <c r="K1343" s="168"/>
      <c r="L1343" s="68" t="s">
        <v>1793</v>
      </c>
    </row>
    <row r="1344" spans="1:12" ht="12" x14ac:dyDescent="0.2">
      <c r="A1344" s="68" t="s">
        <v>305</v>
      </c>
      <c r="B1344" s="68" t="s">
        <v>701</v>
      </c>
      <c r="C1344" s="15">
        <v>2.1270854336306062</v>
      </c>
      <c r="D1344" s="15">
        <f t="shared" si="129"/>
        <v>2.1270854336306062</v>
      </c>
      <c r="E1344" s="115"/>
      <c r="F1344" s="115"/>
      <c r="G1344" s="355" t="s">
        <v>1912</v>
      </c>
      <c r="H1344" s="341"/>
      <c r="I1344" s="15">
        <f t="shared" si="128"/>
        <v>2.1270854336306062</v>
      </c>
      <c r="J1344" s="15"/>
      <c r="K1344" s="168"/>
      <c r="L1344" s="68" t="s">
        <v>1793</v>
      </c>
    </row>
    <row r="1345" spans="1:12" ht="12" x14ac:dyDescent="0.2">
      <c r="A1345" s="68" t="s">
        <v>305</v>
      </c>
      <c r="B1345" s="68" t="s">
        <v>320</v>
      </c>
      <c r="C1345" s="15">
        <v>19.999356339666534</v>
      </c>
      <c r="D1345" s="15">
        <f t="shared" si="129"/>
        <v>19.999356339666534</v>
      </c>
      <c r="E1345" s="115"/>
      <c r="F1345" s="115"/>
      <c r="G1345" s="355" t="s">
        <v>1912</v>
      </c>
      <c r="H1345" s="341"/>
      <c r="I1345" s="15">
        <f t="shared" si="128"/>
        <v>19.999356339666534</v>
      </c>
      <c r="J1345" s="15"/>
      <c r="K1345" s="168"/>
      <c r="L1345" s="68" t="s">
        <v>1793</v>
      </c>
    </row>
    <row r="1346" spans="1:12" ht="12" x14ac:dyDescent="0.2">
      <c r="A1346" s="68" t="s">
        <v>305</v>
      </c>
      <c r="B1346" s="68" t="s">
        <v>320</v>
      </c>
      <c r="C1346" s="15">
        <v>47.865363836112188</v>
      </c>
      <c r="D1346" s="15">
        <f t="shared" si="129"/>
        <v>47.865363836112188</v>
      </c>
      <c r="E1346" s="115"/>
      <c r="F1346" s="115"/>
      <c r="G1346" s="355" t="s">
        <v>1912</v>
      </c>
      <c r="H1346" s="341"/>
      <c r="I1346" s="15">
        <f t="shared" si="128"/>
        <v>47.865363836112188</v>
      </c>
      <c r="J1346" s="15"/>
      <c r="K1346" s="168"/>
      <c r="L1346" s="68" t="s">
        <v>1793</v>
      </c>
    </row>
    <row r="1347" spans="1:12" ht="12" x14ac:dyDescent="0.2">
      <c r="A1347" s="68" t="s">
        <v>305</v>
      </c>
      <c r="B1347" s="68" t="s">
        <v>701</v>
      </c>
      <c r="C1347" s="15">
        <v>3.232219206410754</v>
      </c>
      <c r="D1347" s="15">
        <f t="shared" si="129"/>
        <v>3.232219206410754</v>
      </c>
      <c r="E1347" s="115"/>
      <c r="F1347" s="115"/>
      <c r="G1347" s="355" t="s">
        <v>1912</v>
      </c>
      <c r="H1347" s="341"/>
      <c r="I1347" s="15">
        <f t="shared" si="128"/>
        <v>3.232219206410754</v>
      </c>
      <c r="J1347" s="15"/>
      <c r="K1347" s="168"/>
      <c r="L1347" s="68" t="s">
        <v>1793</v>
      </c>
    </row>
    <row r="1348" spans="1:12" ht="12" x14ac:dyDescent="0.2">
      <c r="A1348" s="68" t="s">
        <v>305</v>
      </c>
      <c r="B1348" s="68" t="s">
        <v>701</v>
      </c>
      <c r="C1348" s="15">
        <v>3.232219206410754</v>
      </c>
      <c r="D1348" s="15">
        <f t="shared" si="129"/>
        <v>3.232219206410754</v>
      </c>
      <c r="E1348" s="114"/>
      <c r="F1348" s="115"/>
      <c r="G1348" s="355" t="s">
        <v>1912</v>
      </c>
      <c r="H1348" s="341"/>
      <c r="I1348" s="15">
        <f t="shared" si="128"/>
        <v>3.232219206410754</v>
      </c>
      <c r="J1348" s="15"/>
      <c r="K1348" s="168"/>
      <c r="L1348" s="68" t="s">
        <v>1793</v>
      </c>
    </row>
    <row r="1349" spans="1:12" ht="12" x14ac:dyDescent="0.2">
      <c r="A1349" s="68" t="s">
        <v>305</v>
      </c>
      <c r="B1349" s="68" t="s">
        <v>746</v>
      </c>
      <c r="C1349" s="15">
        <v>59.047416311231743</v>
      </c>
      <c r="D1349" s="15">
        <f t="shared" si="129"/>
        <v>59.047416311231743</v>
      </c>
      <c r="E1349" s="115"/>
      <c r="F1349" s="115"/>
      <c r="G1349" s="355" t="s">
        <v>1912</v>
      </c>
      <c r="H1349" s="341"/>
      <c r="I1349" s="15">
        <f t="shared" si="128"/>
        <v>59.047416311231743</v>
      </c>
      <c r="J1349" s="15"/>
      <c r="K1349" s="168"/>
      <c r="L1349" s="68" t="s">
        <v>1793</v>
      </c>
    </row>
    <row r="1350" spans="1:12" s="171" customFormat="1" ht="12" x14ac:dyDescent="0.2">
      <c r="A1350" s="116" t="s">
        <v>140</v>
      </c>
      <c r="B1350" s="98"/>
      <c r="C1350" s="73">
        <f>SUM(C1323:C1349)</f>
        <v>364.62284606436606</v>
      </c>
      <c r="D1350" s="73">
        <f>SUM(D1323:D1349)</f>
        <v>356.66112963681019</v>
      </c>
      <c r="E1350" s="73">
        <f>SUM(E1323:E1349)</f>
        <v>3.5768308129766058</v>
      </c>
      <c r="F1350" s="73">
        <f>SUM(F1323:F1349)</f>
        <v>4.3848856145792938</v>
      </c>
      <c r="G1350" s="73"/>
      <c r="H1350" s="73">
        <f>SUM(H1323:H1349)</f>
        <v>0</v>
      </c>
      <c r="I1350" s="73">
        <f>SUM(I1323:I1349)</f>
        <v>364.62284606436606</v>
      </c>
      <c r="J1350" s="73">
        <f>SUM(J1323:J1349)</f>
        <v>0</v>
      </c>
      <c r="K1350" s="73">
        <f t="shared" ref="K1350" si="130">SUM(K1323:K1349)</f>
        <v>0</v>
      </c>
      <c r="L1350" s="164"/>
    </row>
    <row r="1351" spans="1:12" ht="12" x14ac:dyDescent="0.2">
      <c r="A1351" s="102" t="s">
        <v>1620</v>
      </c>
      <c r="B1351" s="102" t="s">
        <v>1621</v>
      </c>
      <c r="C1351" s="102" t="s">
        <v>1622</v>
      </c>
      <c r="D1351" s="103" t="s">
        <v>655</v>
      </c>
      <c r="E1351" s="103" t="s">
        <v>1615</v>
      </c>
      <c r="F1351" s="103" t="s">
        <v>1374</v>
      </c>
      <c r="G1351" s="103" t="s">
        <v>1002</v>
      </c>
      <c r="H1351" s="67" t="s">
        <v>1915</v>
      </c>
      <c r="I1351" s="67" t="s">
        <v>406</v>
      </c>
      <c r="J1351" s="67"/>
      <c r="K1351" s="67" t="s">
        <v>657</v>
      </c>
      <c r="L1351" s="8" t="s">
        <v>1822</v>
      </c>
    </row>
    <row r="1352" spans="1:12" ht="12" x14ac:dyDescent="0.2">
      <c r="A1352" s="68" t="s">
        <v>306</v>
      </c>
      <c r="B1352" s="68" t="s">
        <v>1510</v>
      </c>
      <c r="C1352" s="15">
        <v>34.194859318996414</v>
      </c>
      <c r="D1352" s="15">
        <f t="shared" ref="D1352:D1357" si="131">(C1352)</f>
        <v>34.194859318996414</v>
      </c>
      <c r="E1352" s="168"/>
      <c r="F1352" s="168"/>
      <c r="G1352" s="355" t="s">
        <v>1912</v>
      </c>
      <c r="H1352" s="341"/>
      <c r="I1352" s="15">
        <f t="shared" ref="I1352:I1368" si="132">C1352</f>
        <v>34.194859318996414</v>
      </c>
      <c r="J1352" s="15"/>
      <c r="K1352" s="168"/>
      <c r="L1352" s="68" t="s">
        <v>1793</v>
      </c>
    </row>
    <row r="1353" spans="1:12" ht="12" x14ac:dyDescent="0.2">
      <c r="A1353" s="68" t="s">
        <v>306</v>
      </c>
      <c r="B1353" s="68" t="s">
        <v>1063</v>
      </c>
      <c r="C1353" s="15">
        <v>34.194859318996414</v>
      </c>
      <c r="D1353" s="15">
        <f t="shared" si="131"/>
        <v>34.194859318996414</v>
      </c>
      <c r="E1353" s="168"/>
      <c r="F1353" s="168"/>
      <c r="G1353" s="355" t="s">
        <v>1912</v>
      </c>
      <c r="H1353" s="341"/>
      <c r="I1353" s="15">
        <f t="shared" si="132"/>
        <v>34.194859318996414</v>
      </c>
      <c r="J1353" s="15"/>
      <c r="K1353" s="168"/>
      <c r="L1353" s="68" t="s">
        <v>1793</v>
      </c>
    </row>
    <row r="1354" spans="1:12" ht="12" x14ac:dyDescent="0.2">
      <c r="A1354" s="68" t="s">
        <v>306</v>
      </c>
      <c r="B1354" s="68" t="s">
        <v>713</v>
      </c>
      <c r="C1354" s="15">
        <v>24.316933691756272</v>
      </c>
      <c r="D1354" s="15">
        <f t="shared" si="131"/>
        <v>24.316933691756272</v>
      </c>
      <c r="E1354" s="168"/>
      <c r="F1354" s="168"/>
      <c r="G1354" s="355" t="s">
        <v>1912</v>
      </c>
      <c r="H1354" s="341"/>
      <c r="I1354" s="15">
        <f t="shared" si="132"/>
        <v>24.316933691756272</v>
      </c>
      <c r="J1354" s="15"/>
      <c r="K1354" s="168"/>
      <c r="L1354" s="68" t="s">
        <v>1793</v>
      </c>
    </row>
    <row r="1355" spans="1:12" ht="12" x14ac:dyDescent="0.2">
      <c r="A1355" s="68" t="s">
        <v>306</v>
      </c>
      <c r="B1355" s="68" t="s">
        <v>714</v>
      </c>
      <c r="C1355" s="15">
        <v>29.076900537634408</v>
      </c>
      <c r="D1355" s="15">
        <f t="shared" si="131"/>
        <v>29.076900537634408</v>
      </c>
      <c r="E1355" s="168"/>
      <c r="F1355" s="168"/>
      <c r="G1355" s="355" t="s">
        <v>1912</v>
      </c>
      <c r="H1355" s="341"/>
      <c r="I1355" s="15">
        <f t="shared" si="132"/>
        <v>29.076900537634408</v>
      </c>
      <c r="J1355" s="15"/>
      <c r="K1355" s="168"/>
      <c r="L1355" s="68" t="s">
        <v>1793</v>
      </c>
    </row>
    <row r="1356" spans="1:12" ht="12" x14ac:dyDescent="0.2">
      <c r="A1356" s="68" t="s">
        <v>306</v>
      </c>
      <c r="B1356" s="68" t="s">
        <v>715</v>
      </c>
      <c r="C1356" s="15">
        <v>70.17967831541219</v>
      </c>
      <c r="D1356" s="15">
        <f t="shared" si="131"/>
        <v>70.17967831541219</v>
      </c>
      <c r="E1356" s="15"/>
      <c r="F1356" s="168"/>
      <c r="G1356" s="355" t="s">
        <v>1912</v>
      </c>
      <c r="H1356" s="341"/>
      <c r="I1356" s="15">
        <f t="shared" si="132"/>
        <v>70.17967831541219</v>
      </c>
      <c r="J1356" s="15"/>
      <c r="K1356" s="168"/>
      <c r="L1356" s="68" t="s">
        <v>1793</v>
      </c>
    </row>
    <row r="1357" spans="1:12" ht="12" x14ac:dyDescent="0.2">
      <c r="A1357" s="68" t="s">
        <v>306</v>
      </c>
      <c r="B1357" s="68" t="s">
        <v>1090</v>
      </c>
      <c r="C1357" s="15">
        <v>31.397218637992829</v>
      </c>
      <c r="D1357" s="15">
        <f t="shared" si="131"/>
        <v>31.397218637992829</v>
      </c>
      <c r="E1357" s="168"/>
      <c r="F1357" s="168"/>
      <c r="G1357" s="355" t="s">
        <v>1912</v>
      </c>
      <c r="H1357" s="341"/>
      <c r="I1357" s="15">
        <f t="shared" si="132"/>
        <v>31.397218637992829</v>
      </c>
      <c r="J1357" s="15"/>
      <c r="K1357" s="168"/>
      <c r="L1357" s="68" t="s">
        <v>1793</v>
      </c>
    </row>
    <row r="1358" spans="1:12" ht="12" x14ac:dyDescent="0.2">
      <c r="A1358" s="68" t="s">
        <v>306</v>
      </c>
      <c r="B1358" s="68" t="s">
        <v>1624</v>
      </c>
      <c r="C1358" s="15">
        <v>32.152979390681004</v>
      </c>
      <c r="D1358" s="168"/>
      <c r="E1358" s="168"/>
      <c r="F1358" s="15">
        <f>(C1358)</f>
        <v>32.152979390681004</v>
      </c>
      <c r="G1358" s="355" t="s">
        <v>1912</v>
      </c>
      <c r="H1358" s="341"/>
      <c r="I1358" s="15">
        <f t="shared" si="132"/>
        <v>32.152979390681004</v>
      </c>
      <c r="J1358" s="15"/>
      <c r="K1358" s="168"/>
      <c r="L1358" s="68" t="s">
        <v>1793</v>
      </c>
    </row>
    <row r="1359" spans="1:12" ht="12" x14ac:dyDescent="0.2">
      <c r="A1359" s="68" t="s">
        <v>306</v>
      </c>
      <c r="B1359" s="68" t="s">
        <v>716</v>
      </c>
      <c r="C1359" s="15">
        <v>27.671450716845879</v>
      </c>
      <c r="D1359" s="168"/>
      <c r="E1359" s="168"/>
      <c r="F1359" s="15">
        <f>(C1359)</f>
        <v>27.671450716845879</v>
      </c>
      <c r="G1359" s="355" t="s">
        <v>1912</v>
      </c>
      <c r="H1359" s="341"/>
      <c r="I1359" s="15">
        <f t="shared" si="132"/>
        <v>27.671450716845879</v>
      </c>
      <c r="J1359" s="15"/>
      <c r="K1359" s="168"/>
      <c r="L1359" s="68" t="s">
        <v>1793</v>
      </c>
    </row>
    <row r="1360" spans="1:12" ht="12" x14ac:dyDescent="0.2">
      <c r="A1360" s="68" t="s">
        <v>306</v>
      </c>
      <c r="B1360" s="68" t="s">
        <v>1091</v>
      </c>
      <c r="C1360" s="15">
        <v>18.429955197132617</v>
      </c>
      <c r="D1360" s="15">
        <f>(C1360)</f>
        <v>18.429955197132617</v>
      </c>
      <c r="E1360" s="168"/>
      <c r="F1360" s="168"/>
      <c r="G1360" s="355" t="s">
        <v>1912</v>
      </c>
      <c r="H1360" s="341"/>
      <c r="I1360" s="15">
        <f t="shared" si="132"/>
        <v>18.429955197132617</v>
      </c>
      <c r="J1360" s="15"/>
      <c r="K1360" s="168"/>
      <c r="L1360" s="68" t="s">
        <v>1793</v>
      </c>
    </row>
    <row r="1361" spans="1:12" ht="12" x14ac:dyDescent="0.2">
      <c r="A1361" s="68" t="s">
        <v>306</v>
      </c>
      <c r="B1361" s="68" t="s">
        <v>1065</v>
      </c>
      <c r="C1361" s="15">
        <v>33.704277777777776</v>
      </c>
      <c r="D1361" s="168"/>
      <c r="E1361" s="168"/>
      <c r="F1361" s="15">
        <f>(C1361)</f>
        <v>33.704277777777776</v>
      </c>
      <c r="G1361" s="355" t="s">
        <v>1912</v>
      </c>
      <c r="H1361" s="341"/>
      <c r="I1361" s="15">
        <f t="shared" si="132"/>
        <v>33.704277777777776</v>
      </c>
      <c r="J1361" s="15"/>
      <c r="K1361" s="168"/>
      <c r="L1361" s="68" t="s">
        <v>1793</v>
      </c>
    </row>
    <row r="1362" spans="1:12" ht="12" x14ac:dyDescent="0.2">
      <c r="A1362" s="68" t="s">
        <v>306</v>
      </c>
      <c r="B1362" s="68" t="s">
        <v>717</v>
      </c>
      <c r="C1362" s="15">
        <v>20.485094086021505</v>
      </c>
      <c r="D1362" s="15">
        <f>(C1362)</f>
        <v>20.485094086021505</v>
      </c>
      <c r="E1362" s="168"/>
      <c r="F1362" s="168"/>
      <c r="G1362" s="355" t="s">
        <v>1912</v>
      </c>
      <c r="H1362" s="341"/>
      <c r="I1362" s="15">
        <f t="shared" si="132"/>
        <v>20.485094086021505</v>
      </c>
      <c r="J1362" s="15"/>
      <c r="K1362" s="168"/>
      <c r="L1362" s="68" t="s">
        <v>1793</v>
      </c>
    </row>
    <row r="1363" spans="1:12" ht="12" x14ac:dyDescent="0.2">
      <c r="A1363" s="68" t="s">
        <v>306</v>
      </c>
      <c r="B1363" s="68" t="s">
        <v>1644</v>
      </c>
      <c r="C1363" s="15">
        <v>4.8660385304659499</v>
      </c>
      <c r="D1363" s="15"/>
      <c r="E1363" s="15">
        <f>C1363</f>
        <v>4.8660385304659499</v>
      </c>
      <c r="F1363" s="168"/>
      <c r="G1363" s="355" t="s">
        <v>1912</v>
      </c>
      <c r="H1363" s="341"/>
      <c r="I1363" s="15">
        <f t="shared" si="132"/>
        <v>4.8660385304659499</v>
      </c>
      <c r="J1363" s="15"/>
      <c r="K1363" s="168"/>
      <c r="L1363" s="68" t="s">
        <v>1794</v>
      </c>
    </row>
    <row r="1364" spans="1:12" ht="12" x14ac:dyDescent="0.2">
      <c r="A1364" s="68" t="s">
        <v>306</v>
      </c>
      <c r="B1364" s="68" t="s">
        <v>1644</v>
      </c>
      <c r="C1364" s="15">
        <v>4.9986281362007166</v>
      </c>
      <c r="D1364" s="15"/>
      <c r="E1364" s="15">
        <f>C1364</f>
        <v>4.9986281362007166</v>
      </c>
      <c r="F1364" s="168"/>
      <c r="G1364" s="355" t="s">
        <v>1912</v>
      </c>
      <c r="H1364" s="341"/>
      <c r="I1364" s="15">
        <f t="shared" si="132"/>
        <v>4.9986281362007166</v>
      </c>
      <c r="J1364" s="15"/>
      <c r="K1364" s="168"/>
      <c r="L1364" s="68" t="s">
        <v>1794</v>
      </c>
    </row>
    <row r="1365" spans="1:12" ht="12" x14ac:dyDescent="0.2">
      <c r="A1365" s="68" t="s">
        <v>306</v>
      </c>
      <c r="B1365" s="68" t="s">
        <v>1068</v>
      </c>
      <c r="C1365" s="15">
        <v>63.165688172043012</v>
      </c>
      <c r="D1365" s="168"/>
      <c r="E1365" s="168"/>
      <c r="F1365" s="15">
        <f>(C1365)</f>
        <v>63.165688172043012</v>
      </c>
      <c r="G1365" s="355" t="s">
        <v>1912</v>
      </c>
      <c r="H1365" s="341"/>
      <c r="I1365" s="15">
        <f t="shared" si="132"/>
        <v>63.165688172043012</v>
      </c>
      <c r="J1365" s="15"/>
      <c r="K1365" s="168"/>
      <c r="L1365" s="68" t="s">
        <v>1793</v>
      </c>
    </row>
    <row r="1366" spans="1:12" ht="13.5" customHeight="1" x14ac:dyDescent="0.2">
      <c r="A1366" s="68" t="s">
        <v>306</v>
      </c>
      <c r="B1366" s="68" t="s">
        <v>620</v>
      </c>
      <c r="C1366" s="15">
        <v>56.045626344086024</v>
      </c>
      <c r="D1366" s="15">
        <f>C1366</f>
        <v>56.045626344086024</v>
      </c>
      <c r="E1366" s="168"/>
      <c r="F1366" s="15"/>
      <c r="G1366" s="355" t="s">
        <v>1912</v>
      </c>
      <c r="H1366" s="341"/>
      <c r="I1366" s="15">
        <f t="shared" si="132"/>
        <v>56.045626344086024</v>
      </c>
      <c r="J1366" s="15"/>
      <c r="K1366" s="168"/>
      <c r="L1366" s="68" t="s">
        <v>1793</v>
      </c>
    </row>
    <row r="1367" spans="1:12" ht="14.25" customHeight="1" x14ac:dyDescent="0.2">
      <c r="A1367" s="68" t="s">
        <v>306</v>
      </c>
      <c r="B1367" s="68" t="s">
        <v>620</v>
      </c>
      <c r="C1367" s="15">
        <v>36.8201335125448</v>
      </c>
      <c r="D1367" s="15">
        <f>C1367</f>
        <v>36.8201335125448</v>
      </c>
      <c r="E1367" s="168"/>
      <c r="F1367" s="15"/>
      <c r="G1367" s="355" t="s">
        <v>1912</v>
      </c>
      <c r="H1367" s="341"/>
      <c r="I1367" s="15">
        <f t="shared" si="132"/>
        <v>36.8201335125448</v>
      </c>
      <c r="J1367" s="15"/>
      <c r="K1367" s="168"/>
      <c r="L1367" s="68" t="s">
        <v>1793</v>
      </c>
    </row>
    <row r="1368" spans="1:12" ht="12.75" customHeight="1" x14ac:dyDescent="0.2">
      <c r="A1368" s="68" t="s">
        <v>306</v>
      </c>
      <c r="B1368" s="68" t="s">
        <v>1021</v>
      </c>
      <c r="C1368" s="15">
        <v>39.352594982078855</v>
      </c>
      <c r="D1368" s="168"/>
      <c r="E1368" s="168"/>
      <c r="F1368" s="15">
        <f>(C1368)</f>
        <v>39.352594982078855</v>
      </c>
      <c r="G1368" s="355" t="s">
        <v>1912</v>
      </c>
      <c r="H1368" s="341"/>
      <c r="I1368" s="15">
        <f t="shared" si="132"/>
        <v>39.352594982078855</v>
      </c>
      <c r="J1368" s="15"/>
      <c r="K1368" s="168"/>
      <c r="L1368" s="68" t="s">
        <v>1793</v>
      </c>
    </row>
    <row r="1369" spans="1:12" s="171" customFormat="1" ht="12" x14ac:dyDescent="0.2">
      <c r="A1369" s="116" t="s">
        <v>140</v>
      </c>
      <c r="B1369" s="98"/>
      <c r="C1369" s="73">
        <f>SUM(C1352:C1368)</f>
        <v>561.05291666666665</v>
      </c>
      <c r="D1369" s="73">
        <f>SUM(D1352:D1368)</f>
        <v>355.14125896057351</v>
      </c>
      <c r="E1369" s="73">
        <f>SUM(E1352:E1368)</f>
        <v>9.8646666666666665</v>
      </c>
      <c r="F1369" s="73">
        <f>SUM(F1352:F1368)</f>
        <v>196.04699103942653</v>
      </c>
      <c r="G1369" s="73"/>
      <c r="H1369" s="73">
        <f>SUM(H1352:H1368)</f>
        <v>0</v>
      </c>
      <c r="I1369" s="73">
        <f>SUM(I1352:I1368)</f>
        <v>561.05291666666665</v>
      </c>
      <c r="J1369" s="73">
        <f>SUM(J1352:J1368)</f>
        <v>0</v>
      </c>
      <c r="K1369" s="73">
        <f t="shared" ref="K1369" si="133">SUM(K1352:K1368)</f>
        <v>0</v>
      </c>
      <c r="L1369" s="164"/>
    </row>
    <row r="1370" spans="1:12" s="171" customFormat="1" ht="12" x14ac:dyDescent="0.2">
      <c r="A1370" s="102" t="s">
        <v>1620</v>
      </c>
      <c r="B1370" s="102" t="s">
        <v>1621</v>
      </c>
      <c r="C1370" s="102" t="s">
        <v>1622</v>
      </c>
      <c r="D1370" s="103" t="s">
        <v>655</v>
      </c>
      <c r="E1370" s="103" t="s">
        <v>1615</v>
      </c>
      <c r="F1370" s="103" t="s">
        <v>1374</v>
      </c>
      <c r="G1370" s="103" t="s">
        <v>1002</v>
      </c>
      <c r="H1370" s="67" t="s">
        <v>1915</v>
      </c>
      <c r="I1370" s="67" t="s">
        <v>406</v>
      </c>
      <c r="J1370" s="67"/>
      <c r="K1370" s="67" t="s">
        <v>657</v>
      </c>
      <c r="L1370" s="8" t="s">
        <v>1822</v>
      </c>
    </row>
    <row r="1371" spans="1:12" s="171" customFormat="1" ht="12" x14ac:dyDescent="0.2">
      <c r="A1371" s="68" t="s">
        <v>1475</v>
      </c>
      <c r="B1371" s="68" t="s">
        <v>413</v>
      </c>
      <c r="C1371" s="168">
        <v>50.76</v>
      </c>
      <c r="D1371" s="104"/>
      <c r="E1371" s="104"/>
      <c r="F1371" s="104">
        <v>50.76</v>
      </c>
      <c r="G1371" s="355" t="s">
        <v>1912</v>
      </c>
      <c r="H1371" s="136"/>
      <c r="I1371" s="168">
        <f t="shared" ref="I1371:I1402" si="134">C1371</f>
        <v>50.76</v>
      </c>
      <c r="J1371" s="338"/>
      <c r="K1371" s="168"/>
      <c r="L1371" s="68" t="s">
        <v>1793</v>
      </c>
    </row>
    <row r="1372" spans="1:12" s="171" customFormat="1" ht="12" x14ac:dyDescent="0.2">
      <c r="A1372" s="68" t="s">
        <v>1475</v>
      </c>
      <c r="B1372" s="68" t="s">
        <v>414</v>
      </c>
      <c r="C1372" s="168">
        <v>48.79</v>
      </c>
      <c r="D1372" s="104"/>
      <c r="E1372" s="104"/>
      <c r="F1372" s="104">
        <v>48.79</v>
      </c>
      <c r="G1372" s="355" t="s">
        <v>1912</v>
      </c>
      <c r="H1372" s="136"/>
      <c r="I1372" s="168">
        <f t="shared" si="134"/>
        <v>48.79</v>
      </c>
      <c r="J1372" s="338"/>
      <c r="K1372" s="168"/>
      <c r="L1372" s="68" t="s">
        <v>1793</v>
      </c>
    </row>
    <row r="1373" spans="1:12" s="171" customFormat="1" ht="12" x14ac:dyDescent="0.2">
      <c r="A1373" s="68" t="s">
        <v>1475</v>
      </c>
      <c r="B1373" s="68" t="s">
        <v>1476</v>
      </c>
      <c r="C1373" s="15">
        <v>11.47</v>
      </c>
      <c r="D1373" s="168"/>
      <c r="E1373" s="15"/>
      <c r="F1373" s="15">
        <f>C1373</f>
        <v>11.47</v>
      </c>
      <c r="G1373" s="355" t="s">
        <v>1912</v>
      </c>
      <c r="H1373" s="136"/>
      <c r="I1373" s="168">
        <f t="shared" si="134"/>
        <v>11.47</v>
      </c>
      <c r="J1373" s="338"/>
      <c r="K1373" s="168"/>
      <c r="L1373" s="68" t="s">
        <v>1793</v>
      </c>
    </row>
    <row r="1374" spans="1:12" s="171" customFormat="1" ht="12" x14ac:dyDescent="0.2">
      <c r="A1374" s="68" t="s">
        <v>1475</v>
      </c>
      <c r="B1374" s="68" t="s">
        <v>1477</v>
      </c>
      <c r="C1374" s="15">
        <v>39.86</v>
      </c>
      <c r="D1374" s="168"/>
      <c r="E1374" s="168"/>
      <c r="F1374" s="15">
        <f>C1374</f>
        <v>39.86</v>
      </c>
      <c r="G1374" s="355" t="s">
        <v>1912</v>
      </c>
      <c r="H1374" s="136"/>
      <c r="I1374" s="168">
        <f t="shared" si="134"/>
        <v>39.86</v>
      </c>
      <c r="J1374" s="338"/>
      <c r="K1374" s="168"/>
      <c r="L1374" s="68" t="s">
        <v>1793</v>
      </c>
    </row>
    <row r="1375" spans="1:12" s="171" customFormat="1" ht="12" x14ac:dyDescent="0.2">
      <c r="A1375" s="68" t="s">
        <v>1475</v>
      </c>
      <c r="B1375" s="68" t="s">
        <v>1477</v>
      </c>
      <c r="C1375" s="15">
        <v>45.88</v>
      </c>
      <c r="D1375" s="168"/>
      <c r="E1375" s="168"/>
      <c r="F1375" s="15">
        <f>C1375</f>
        <v>45.88</v>
      </c>
      <c r="G1375" s="355" t="s">
        <v>1912</v>
      </c>
      <c r="H1375" s="136"/>
      <c r="I1375" s="168">
        <f t="shared" si="134"/>
        <v>45.88</v>
      </c>
      <c r="J1375" s="338"/>
      <c r="K1375" s="168"/>
      <c r="L1375" s="68" t="s">
        <v>1793</v>
      </c>
    </row>
    <row r="1376" spans="1:12" s="171" customFormat="1" ht="12" x14ac:dyDescent="0.2">
      <c r="A1376" s="68" t="s">
        <v>1475</v>
      </c>
      <c r="B1376" s="68" t="s">
        <v>1478</v>
      </c>
      <c r="C1376" s="15">
        <v>3.07</v>
      </c>
      <c r="D1376" s="168"/>
      <c r="E1376" s="15">
        <f>C1376</f>
        <v>3.07</v>
      </c>
      <c r="F1376" s="168"/>
      <c r="G1376" s="355" t="s">
        <v>1912</v>
      </c>
      <c r="H1376" s="136"/>
      <c r="I1376" s="168">
        <f t="shared" si="134"/>
        <v>3.07</v>
      </c>
      <c r="J1376" s="338"/>
      <c r="K1376" s="168"/>
      <c r="L1376" s="68" t="s">
        <v>1793</v>
      </c>
    </row>
    <row r="1377" spans="1:12" s="171" customFormat="1" ht="12" x14ac:dyDescent="0.2">
      <c r="A1377" s="68" t="s">
        <v>1475</v>
      </c>
      <c r="B1377" s="68" t="s">
        <v>1479</v>
      </c>
      <c r="C1377" s="15">
        <v>9.42</v>
      </c>
      <c r="D1377" s="168"/>
      <c r="E1377" s="15">
        <f>C1377</f>
        <v>9.42</v>
      </c>
      <c r="F1377" s="168"/>
      <c r="G1377" s="355" t="s">
        <v>1912</v>
      </c>
      <c r="H1377" s="136"/>
      <c r="I1377" s="168">
        <f t="shared" si="134"/>
        <v>9.42</v>
      </c>
      <c r="J1377" s="338"/>
      <c r="K1377" s="168"/>
      <c r="L1377" s="68" t="s">
        <v>1793</v>
      </c>
    </row>
    <row r="1378" spans="1:12" s="171" customFormat="1" ht="12" x14ac:dyDescent="0.2">
      <c r="A1378" s="68" t="s">
        <v>1475</v>
      </c>
      <c r="B1378" s="68" t="s">
        <v>1480</v>
      </c>
      <c r="C1378" s="15">
        <v>10.58</v>
      </c>
      <c r="D1378" s="168"/>
      <c r="E1378" s="15">
        <f>C1378</f>
        <v>10.58</v>
      </c>
      <c r="F1378" s="168"/>
      <c r="G1378" s="355" t="s">
        <v>1912</v>
      </c>
      <c r="H1378" s="136"/>
      <c r="I1378" s="168">
        <f t="shared" si="134"/>
        <v>10.58</v>
      </c>
      <c r="J1378" s="338"/>
      <c r="K1378" s="168"/>
      <c r="L1378" s="68" t="s">
        <v>1793</v>
      </c>
    </row>
    <row r="1379" spans="1:12" s="171" customFormat="1" ht="12" x14ac:dyDescent="0.2">
      <c r="A1379" s="68" t="s">
        <v>1475</v>
      </c>
      <c r="B1379" s="68" t="s">
        <v>1481</v>
      </c>
      <c r="C1379" s="15">
        <v>10.66</v>
      </c>
      <c r="D1379" s="168"/>
      <c r="E1379" s="15">
        <f>C1379</f>
        <v>10.66</v>
      </c>
      <c r="F1379" s="168"/>
      <c r="G1379" s="355" t="s">
        <v>1912</v>
      </c>
      <c r="H1379" s="136"/>
      <c r="I1379" s="168">
        <f t="shared" si="134"/>
        <v>10.66</v>
      </c>
      <c r="J1379" s="338"/>
      <c r="K1379" s="168"/>
      <c r="L1379" s="68" t="s">
        <v>1793</v>
      </c>
    </row>
    <row r="1380" spans="1:12" s="171" customFormat="1" ht="12" x14ac:dyDescent="0.2">
      <c r="A1380" s="68" t="s">
        <v>1475</v>
      </c>
      <c r="B1380" s="68" t="s">
        <v>1482</v>
      </c>
      <c r="C1380" s="15">
        <v>10.4</v>
      </c>
      <c r="D1380" s="168"/>
      <c r="E1380" s="15">
        <f>C1380</f>
        <v>10.4</v>
      </c>
      <c r="F1380" s="168"/>
      <c r="G1380" s="355" t="s">
        <v>1912</v>
      </c>
      <c r="H1380" s="136"/>
      <c r="I1380" s="168">
        <f t="shared" si="134"/>
        <v>10.4</v>
      </c>
      <c r="J1380" s="338"/>
      <c r="K1380" s="168"/>
      <c r="L1380" s="68" t="s">
        <v>1793</v>
      </c>
    </row>
    <row r="1381" spans="1:12" s="171" customFormat="1" ht="12" x14ac:dyDescent="0.2">
      <c r="A1381" s="68" t="s">
        <v>1475</v>
      </c>
      <c r="B1381" s="68" t="s">
        <v>1485</v>
      </c>
      <c r="C1381" s="15">
        <v>8.0399999999999991</v>
      </c>
      <c r="D1381" s="168"/>
      <c r="E1381" s="168"/>
      <c r="F1381" s="15">
        <f>C1381</f>
        <v>8.0399999999999991</v>
      </c>
      <c r="G1381" s="355" t="s">
        <v>1912</v>
      </c>
      <c r="H1381" s="136"/>
      <c r="I1381" s="168">
        <f t="shared" si="134"/>
        <v>8.0399999999999991</v>
      </c>
      <c r="J1381" s="338"/>
      <c r="K1381" s="168"/>
      <c r="L1381" s="68" t="s">
        <v>1793</v>
      </c>
    </row>
    <row r="1382" spans="1:12" s="171" customFormat="1" ht="12" x14ac:dyDescent="0.2">
      <c r="A1382" s="68" t="s">
        <v>1475</v>
      </c>
      <c r="B1382" s="68" t="s">
        <v>159</v>
      </c>
      <c r="C1382" s="15">
        <v>7.23</v>
      </c>
      <c r="D1382" s="168"/>
      <c r="E1382" s="168"/>
      <c r="F1382" s="15">
        <f>C1382</f>
        <v>7.23</v>
      </c>
      <c r="G1382" s="355" t="s">
        <v>1912</v>
      </c>
      <c r="H1382" s="136"/>
      <c r="I1382" s="168">
        <f t="shared" si="134"/>
        <v>7.23</v>
      </c>
      <c r="J1382" s="338"/>
      <c r="K1382" s="168"/>
      <c r="L1382" s="68" t="s">
        <v>1793</v>
      </c>
    </row>
    <row r="1383" spans="1:12" s="171" customFormat="1" ht="12" x14ac:dyDescent="0.2">
      <c r="A1383" s="68" t="s">
        <v>1475</v>
      </c>
      <c r="B1383" s="68" t="s">
        <v>1624</v>
      </c>
      <c r="C1383" s="15">
        <v>5.47</v>
      </c>
      <c r="D1383" s="168"/>
      <c r="E1383" s="168"/>
      <c r="F1383" s="15">
        <f>C1383</f>
        <v>5.47</v>
      </c>
      <c r="G1383" s="355" t="s">
        <v>1912</v>
      </c>
      <c r="H1383" s="136"/>
      <c r="I1383" s="168">
        <f t="shared" si="134"/>
        <v>5.47</v>
      </c>
      <c r="J1383" s="338"/>
      <c r="K1383" s="168"/>
      <c r="L1383" s="68" t="s">
        <v>1793</v>
      </c>
    </row>
    <row r="1384" spans="1:12" s="171" customFormat="1" ht="12" x14ac:dyDescent="0.2">
      <c r="A1384" s="68" t="s">
        <v>1475</v>
      </c>
      <c r="B1384" s="68" t="s">
        <v>1483</v>
      </c>
      <c r="C1384" s="15">
        <v>9.57</v>
      </c>
      <c r="D1384" s="168"/>
      <c r="E1384" s="15">
        <f>C1384</f>
        <v>9.57</v>
      </c>
      <c r="F1384" s="168"/>
      <c r="G1384" s="355" t="s">
        <v>1912</v>
      </c>
      <c r="H1384" s="136"/>
      <c r="I1384" s="168">
        <f t="shared" si="134"/>
        <v>9.57</v>
      </c>
      <c r="J1384" s="338"/>
      <c r="K1384" s="168"/>
      <c r="L1384" s="68" t="s">
        <v>1793</v>
      </c>
    </row>
    <row r="1385" spans="1:12" s="171" customFormat="1" ht="12" x14ac:dyDescent="0.2">
      <c r="A1385" s="68" t="s">
        <v>1475</v>
      </c>
      <c r="B1385" s="68" t="s">
        <v>1484</v>
      </c>
      <c r="C1385" s="15">
        <v>10.44</v>
      </c>
      <c r="D1385" s="168"/>
      <c r="E1385" s="15">
        <f>C1385</f>
        <v>10.44</v>
      </c>
      <c r="F1385" s="168"/>
      <c r="G1385" s="355" t="s">
        <v>1912</v>
      </c>
      <c r="H1385" s="136"/>
      <c r="I1385" s="168">
        <f t="shared" si="134"/>
        <v>10.44</v>
      </c>
      <c r="J1385" s="338"/>
      <c r="K1385" s="168"/>
      <c r="L1385" s="68" t="s">
        <v>1793</v>
      </c>
    </row>
    <row r="1386" spans="1:12" s="171" customFormat="1" ht="12" x14ac:dyDescent="0.2">
      <c r="A1386" s="68" t="s">
        <v>1475</v>
      </c>
      <c r="B1386" s="68" t="s">
        <v>1645</v>
      </c>
      <c r="C1386" s="15">
        <v>30.54</v>
      </c>
      <c r="D1386" s="168"/>
      <c r="E1386" s="15"/>
      <c r="F1386" s="168">
        <v>30.54</v>
      </c>
      <c r="G1386" s="355" t="s">
        <v>1912</v>
      </c>
      <c r="H1386" s="136"/>
      <c r="I1386" s="168">
        <f t="shared" si="134"/>
        <v>30.54</v>
      </c>
      <c r="J1386" s="338"/>
      <c r="K1386" s="168"/>
      <c r="L1386" s="68" t="s">
        <v>1793</v>
      </c>
    </row>
    <row r="1387" spans="1:12" s="171" customFormat="1" ht="12" x14ac:dyDescent="0.2">
      <c r="A1387" s="68" t="s">
        <v>1475</v>
      </c>
      <c r="B1387" s="68" t="s">
        <v>1665</v>
      </c>
      <c r="C1387" s="15">
        <v>16.87</v>
      </c>
      <c r="D1387" s="168"/>
      <c r="E1387" s="168"/>
      <c r="F1387" s="15">
        <f>C1387</f>
        <v>16.87</v>
      </c>
      <c r="G1387" s="355" t="s">
        <v>1912</v>
      </c>
      <c r="H1387" s="136"/>
      <c r="I1387" s="168">
        <f t="shared" si="134"/>
        <v>16.87</v>
      </c>
      <c r="J1387" s="338"/>
      <c r="K1387" s="168"/>
      <c r="L1387" s="68" t="s">
        <v>1793</v>
      </c>
    </row>
    <row r="1388" spans="1:12" s="171" customFormat="1" ht="12" x14ac:dyDescent="0.2">
      <c r="A1388" s="68" t="s">
        <v>1475</v>
      </c>
      <c r="B1388" s="68" t="s">
        <v>1473</v>
      </c>
      <c r="C1388" s="15">
        <v>1.47</v>
      </c>
      <c r="E1388" s="168"/>
      <c r="F1388" s="15">
        <f>C1388</f>
        <v>1.47</v>
      </c>
      <c r="G1388" s="355" t="s">
        <v>1912</v>
      </c>
      <c r="H1388" s="136"/>
      <c r="I1388" s="168">
        <f t="shared" si="134"/>
        <v>1.47</v>
      </c>
      <c r="J1388" s="338"/>
      <c r="K1388" s="168"/>
      <c r="L1388" s="68" t="s">
        <v>1794</v>
      </c>
    </row>
    <row r="1389" spans="1:12" s="171" customFormat="1" ht="12" x14ac:dyDescent="0.2">
      <c r="A1389" s="68" t="s">
        <v>1475</v>
      </c>
      <c r="B1389" s="68" t="s">
        <v>1392</v>
      </c>
      <c r="C1389" s="15">
        <v>1.65</v>
      </c>
      <c r="D1389" s="168"/>
      <c r="E1389" s="15">
        <f>C1389</f>
        <v>1.65</v>
      </c>
      <c r="F1389" s="168"/>
      <c r="G1389" s="355" t="s">
        <v>1912</v>
      </c>
      <c r="H1389" s="136"/>
      <c r="I1389" s="168">
        <f t="shared" si="134"/>
        <v>1.65</v>
      </c>
      <c r="J1389" s="338"/>
      <c r="K1389" s="168"/>
      <c r="L1389" s="68" t="s">
        <v>1794</v>
      </c>
    </row>
    <row r="1390" spans="1:12" s="171" customFormat="1" ht="12" x14ac:dyDescent="0.2">
      <c r="A1390" s="68" t="s">
        <v>1475</v>
      </c>
      <c r="B1390" s="68" t="s">
        <v>1393</v>
      </c>
      <c r="C1390" s="15">
        <v>1.65</v>
      </c>
      <c r="D1390" s="168"/>
      <c r="E1390" s="15">
        <f>C1390</f>
        <v>1.65</v>
      </c>
      <c r="F1390" s="168"/>
      <c r="G1390" s="355" t="s">
        <v>1912</v>
      </c>
      <c r="H1390" s="136"/>
      <c r="I1390" s="168">
        <f t="shared" si="134"/>
        <v>1.65</v>
      </c>
      <c r="J1390" s="338"/>
      <c r="K1390" s="168"/>
      <c r="L1390" s="68" t="s">
        <v>1794</v>
      </c>
    </row>
    <row r="1391" spans="1:12" s="171" customFormat="1" ht="12" x14ac:dyDescent="0.2">
      <c r="A1391" s="68" t="s">
        <v>1475</v>
      </c>
      <c r="B1391" s="68" t="s">
        <v>1394</v>
      </c>
      <c r="C1391" s="15">
        <v>2.4700000000000002</v>
      </c>
      <c r="D1391" s="168"/>
      <c r="E1391" s="15">
        <f>C1391</f>
        <v>2.4700000000000002</v>
      </c>
      <c r="F1391" s="168"/>
      <c r="G1391" s="355" t="s">
        <v>1912</v>
      </c>
      <c r="H1391" s="136"/>
      <c r="I1391" s="168">
        <f t="shared" si="134"/>
        <v>2.4700000000000002</v>
      </c>
      <c r="J1391" s="338"/>
      <c r="K1391" s="168"/>
      <c r="L1391" s="68" t="s">
        <v>1794</v>
      </c>
    </row>
    <row r="1392" spans="1:12" s="171" customFormat="1" ht="12" x14ac:dyDescent="0.2">
      <c r="A1392" s="68" t="s">
        <v>1475</v>
      </c>
      <c r="B1392" s="68" t="s">
        <v>1395</v>
      </c>
      <c r="C1392" s="15">
        <v>2.67</v>
      </c>
      <c r="D1392" s="168"/>
      <c r="E1392" s="15">
        <f>C1392</f>
        <v>2.67</v>
      </c>
      <c r="F1392" s="168"/>
      <c r="G1392" s="355" t="s">
        <v>1912</v>
      </c>
      <c r="H1392" s="136"/>
      <c r="I1392" s="168">
        <f t="shared" si="134"/>
        <v>2.67</v>
      </c>
      <c r="J1392" s="338"/>
      <c r="K1392" s="168"/>
      <c r="L1392" s="68" t="s">
        <v>1794</v>
      </c>
    </row>
    <row r="1393" spans="1:12" s="171" customFormat="1" ht="12" x14ac:dyDescent="0.2">
      <c r="A1393" s="68" t="s">
        <v>1475</v>
      </c>
      <c r="B1393" s="68" t="s">
        <v>1634</v>
      </c>
      <c r="C1393" s="15">
        <v>3.33</v>
      </c>
      <c r="D1393" s="15">
        <f>C1393</f>
        <v>3.33</v>
      </c>
      <c r="E1393" s="168"/>
      <c r="F1393" s="168"/>
      <c r="G1393" s="355" t="s">
        <v>1912</v>
      </c>
      <c r="H1393" s="136"/>
      <c r="I1393" s="168">
        <f t="shared" si="134"/>
        <v>3.33</v>
      </c>
      <c r="J1393" s="338"/>
      <c r="K1393" s="168"/>
      <c r="L1393" s="68" t="s">
        <v>1794</v>
      </c>
    </row>
    <row r="1394" spans="1:12" s="171" customFormat="1" ht="12" x14ac:dyDescent="0.2">
      <c r="A1394" s="68" t="s">
        <v>1475</v>
      </c>
      <c r="B1394" s="68" t="s">
        <v>178</v>
      </c>
      <c r="C1394" s="15">
        <v>6.53</v>
      </c>
      <c r="D1394" s="168"/>
      <c r="E1394" s="15">
        <f>C1394</f>
        <v>6.53</v>
      </c>
      <c r="F1394" s="168"/>
      <c r="G1394" s="355" t="s">
        <v>1912</v>
      </c>
      <c r="H1394" s="136"/>
      <c r="I1394" s="168">
        <f t="shared" si="134"/>
        <v>6.53</v>
      </c>
      <c r="J1394" s="338"/>
      <c r="K1394" s="168"/>
      <c r="L1394" s="68" t="s">
        <v>1793</v>
      </c>
    </row>
    <row r="1395" spans="1:12" s="171" customFormat="1" ht="12" x14ac:dyDescent="0.2">
      <c r="A1395" s="68" t="s">
        <v>1475</v>
      </c>
      <c r="B1395" s="68" t="s">
        <v>1396</v>
      </c>
      <c r="C1395" s="15">
        <v>10.26</v>
      </c>
      <c r="D1395" s="136"/>
      <c r="E1395" s="15">
        <f>C1395</f>
        <v>10.26</v>
      </c>
      <c r="F1395" s="168"/>
      <c r="G1395" s="355" t="s">
        <v>1912</v>
      </c>
      <c r="H1395" s="136"/>
      <c r="I1395" s="168">
        <f t="shared" si="134"/>
        <v>10.26</v>
      </c>
      <c r="J1395" s="338"/>
      <c r="K1395" s="168"/>
      <c r="L1395" s="68" t="s">
        <v>1793</v>
      </c>
    </row>
    <row r="1396" spans="1:12" s="171" customFormat="1" ht="12" x14ac:dyDescent="0.2">
      <c r="A1396" s="68" t="s">
        <v>1475</v>
      </c>
      <c r="B1396" s="68" t="s">
        <v>1629</v>
      </c>
      <c r="C1396" s="15">
        <v>1.8440000000000001</v>
      </c>
      <c r="D1396" s="136"/>
      <c r="E1396" s="168"/>
      <c r="F1396" s="15">
        <f>C1396</f>
        <v>1.8440000000000001</v>
      </c>
      <c r="G1396" s="355" t="s">
        <v>1912</v>
      </c>
      <c r="H1396" s="136"/>
      <c r="I1396" s="168">
        <f t="shared" si="134"/>
        <v>1.8440000000000001</v>
      </c>
      <c r="J1396" s="338"/>
      <c r="K1396" s="168"/>
      <c r="L1396" s="68" t="s">
        <v>1794</v>
      </c>
    </row>
    <row r="1397" spans="1:12" s="171" customFormat="1" ht="12" x14ac:dyDescent="0.2">
      <c r="A1397" s="68" t="s">
        <v>1475</v>
      </c>
      <c r="B1397" s="68" t="s">
        <v>1397</v>
      </c>
      <c r="C1397" s="15">
        <v>2.83</v>
      </c>
      <c r="D1397" s="168"/>
      <c r="E1397" s="15">
        <f>C1397</f>
        <v>2.83</v>
      </c>
      <c r="F1397" s="168"/>
      <c r="G1397" s="355" t="s">
        <v>1912</v>
      </c>
      <c r="H1397" s="136"/>
      <c r="I1397" s="168">
        <f t="shared" si="134"/>
        <v>2.83</v>
      </c>
      <c r="J1397" s="338"/>
      <c r="K1397" s="168"/>
      <c r="L1397" s="68" t="s">
        <v>1794</v>
      </c>
    </row>
    <row r="1398" spans="1:12" s="171" customFormat="1" ht="12" x14ac:dyDescent="0.2">
      <c r="A1398" s="68" t="s">
        <v>1475</v>
      </c>
      <c r="B1398" s="68" t="s">
        <v>1393</v>
      </c>
      <c r="C1398" s="15">
        <v>2.79</v>
      </c>
      <c r="D1398" s="168"/>
      <c r="E1398" s="15">
        <f>C1398</f>
        <v>2.79</v>
      </c>
      <c r="F1398" s="168"/>
      <c r="G1398" s="355" t="s">
        <v>1912</v>
      </c>
      <c r="H1398" s="136"/>
      <c r="I1398" s="168">
        <f t="shared" si="134"/>
        <v>2.79</v>
      </c>
      <c r="J1398" s="338"/>
      <c r="K1398" s="168"/>
      <c r="L1398" s="68" t="s">
        <v>1794</v>
      </c>
    </row>
    <row r="1399" spans="1:12" s="171" customFormat="1" ht="12" x14ac:dyDescent="0.2">
      <c r="A1399" s="68" t="s">
        <v>1475</v>
      </c>
      <c r="B1399" s="68" t="s">
        <v>1392</v>
      </c>
      <c r="C1399" s="15">
        <v>2.73</v>
      </c>
      <c r="D1399" s="168"/>
      <c r="E1399" s="15">
        <f>C1399</f>
        <v>2.73</v>
      </c>
      <c r="F1399" s="168"/>
      <c r="G1399" s="355" t="s">
        <v>1912</v>
      </c>
      <c r="H1399" s="136"/>
      <c r="I1399" s="168">
        <f t="shared" si="134"/>
        <v>2.73</v>
      </c>
      <c r="J1399" s="338"/>
      <c r="K1399" s="168"/>
      <c r="L1399" s="68" t="s">
        <v>1794</v>
      </c>
    </row>
    <row r="1400" spans="1:12" s="171" customFormat="1" ht="12" x14ac:dyDescent="0.2">
      <c r="A1400" s="68" t="s">
        <v>1475</v>
      </c>
      <c r="B1400" s="68" t="s">
        <v>1270</v>
      </c>
      <c r="C1400" s="15">
        <v>2.73</v>
      </c>
      <c r="D1400" s="168"/>
      <c r="E1400" s="15">
        <f>C1400</f>
        <v>2.73</v>
      </c>
      <c r="F1400" s="168"/>
      <c r="G1400" s="355" t="s">
        <v>1912</v>
      </c>
      <c r="H1400" s="136"/>
      <c r="I1400" s="168">
        <f t="shared" si="134"/>
        <v>2.73</v>
      </c>
      <c r="J1400" s="338"/>
      <c r="K1400" s="168"/>
      <c r="L1400" s="68" t="s">
        <v>1794</v>
      </c>
    </row>
    <row r="1401" spans="1:12" s="171" customFormat="1" ht="12" x14ac:dyDescent="0.2">
      <c r="A1401" s="68" t="s">
        <v>1475</v>
      </c>
      <c r="B1401" s="68" t="s">
        <v>1269</v>
      </c>
      <c r="C1401" s="15">
        <v>2.79</v>
      </c>
      <c r="D1401" s="168"/>
      <c r="E1401" s="15">
        <f>C1401</f>
        <v>2.79</v>
      </c>
      <c r="F1401" s="168"/>
      <c r="G1401" s="355" t="s">
        <v>1912</v>
      </c>
      <c r="H1401" s="136"/>
      <c r="I1401" s="168">
        <f t="shared" si="134"/>
        <v>2.79</v>
      </c>
      <c r="J1401" s="338"/>
      <c r="K1401" s="168"/>
      <c r="L1401" s="68" t="s">
        <v>1794</v>
      </c>
    </row>
    <row r="1402" spans="1:12" s="171" customFormat="1" ht="12" x14ac:dyDescent="0.2">
      <c r="A1402" s="68" t="s">
        <v>1475</v>
      </c>
      <c r="B1402" s="68" t="s">
        <v>1885</v>
      </c>
      <c r="C1402" s="15">
        <v>49.17</v>
      </c>
      <c r="D1402" s="168"/>
      <c r="E1402" s="168"/>
      <c r="F1402" s="15">
        <f>C1402</f>
        <v>49.17</v>
      </c>
      <c r="G1402" s="355" t="s">
        <v>1912</v>
      </c>
      <c r="H1402" s="136"/>
      <c r="I1402" s="168">
        <f t="shared" si="134"/>
        <v>49.17</v>
      </c>
      <c r="J1402" s="338"/>
      <c r="K1402" s="168"/>
      <c r="L1402" s="68"/>
    </row>
    <row r="1403" spans="1:12" s="171" customFormat="1" ht="12" x14ac:dyDescent="0.2">
      <c r="A1403" s="116" t="s">
        <v>140</v>
      </c>
      <c r="B1403" s="117"/>
      <c r="C1403" s="73">
        <f>SUM(C1371:C1402)</f>
        <v>423.96400000000006</v>
      </c>
      <c r="D1403" s="73">
        <f t="shared" ref="D1403:F1403" si="135">SUM(D1371:D1402)</f>
        <v>3.33</v>
      </c>
      <c r="E1403" s="73">
        <f t="shared" si="135"/>
        <v>103.24000000000004</v>
      </c>
      <c r="F1403" s="73">
        <f t="shared" si="135"/>
        <v>317.39400000000001</v>
      </c>
      <c r="G1403" s="73"/>
      <c r="H1403" s="73">
        <f>SUM(H1371:H1402)</f>
        <v>0</v>
      </c>
      <c r="I1403" s="73">
        <f>SUM(I1371:I1402)</f>
        <v>423.96400000000006</v>
      </c>
      <c r="J1403" s="73">
        <f>SUM(J1371:J1402)</f>
        <v>0</v>
      </c>
      <c r="K1403" s="73">
        <f t="shared" ref="K1403" si="136">SUM(K1371:K1402)</f>
        <v>0</v>
      </c>
      <c r="L1403" s="164"/>
    </row>
    <row r="1404" spans="1:12" s="171" customFormat="1" ht="12" x14ac:dyDescent="0.2">
      <c r="A1404" s="102" t="s">
        <v>1620</v>
      </c>
      <c r="B1404" s="102" t="s">
        <v>1621</v>
      </c>
      <c r="C1404" s="102" t="s">
        <v>1622</v>
      </c>
      <c r="D1404" s="103" t="s">
        <v>655</v>
      </c>
      <c r="E1404" s="103" t="s">
        <v>1615</v>
      </c>
      <c r="F1404" s="103" t="s">
        <v>1374</v>
      </c>
      <c r="G1404" s="103" t="s">
        <v>1002</v>
      </c>
      <c r="H1404" s="67" t="s">
        <v>1915</v>
      </c>
      <c r="I1404" s="67" t="s">
        <v>406</v>
      </c>
      <c r="J1404" s="67"/>
      <c r="K1404" s="67" t="s">
        <v>657</v>
      </c>
      <c r="L1404" s="8" t="s">
        <v>1822</v>
      </c>
    </row>
    <row r="1405" spans="1:12" s="171" customFormat="1" ht="12" x14ac:dyDescent="0.2">
      <c r="A1405" s="68" t="s">
        <v>1098</v>
      </c>
      <c r="B1405" s="68" t="s">
        <v>413</v>
      </c>
      <c r="C1405" s="168">
        <v>109.34</v>
      </c>
      <c r="D1405" s="104"/>
      <c r="E1405" s="104"/>
      <c r="F1405" s="168">
        <v>109.34</v>
      </c>
      <c r="G1405" s="355" t="s">
        <v>1912</v>
      </c>
      <c r="H1405" s="136"/>
      <c r="I1405" s="168">
        <f t="shared" ref="I1405:I1432" si="137">C1405</f>
        <v>109.34</v>
      </c>
      <c r="J1405" s="338"/>
      <c r="K1405" s="168"/>
      <c r="L1405" s="68" t="s">
        <v>1793</v>
      </c>
    </row>
    <row r="1406" spans="1:12" s="171" customFormat="1" ht="12" x14ac:dyDescent="0.2">
      <c r="A1406" s="68" t="s">
        <v>1098</v>
      </c>
      <c r="B1406" s="68" t="s">
        <v>1099</v>
      </c>
      <c r="C1406" s="15">
        <v>13.48</v>
      </c>
      <c r="D1406" s="168"/>
      <c r="E1406" s="15">
        <f t="shared" ref="E1406:E1416" si="138">C1406</f>
        <v>13.48</v>
      </c>
      <c r="F1406" s="168"/>
      <c r="G1406" s="355" t="s">
        <v>1912</v>
      </c>
      <c r="H1406" s="136"/>
      <c r="I1406" s="168">
        <f t="shared" si="137"/>
        <v>13.48</v>
      </c>
      <c r="J1406" s="338"/>
      <c r="K1406" s="168"/>
      <c r="L1406" s="68" t="s">
        <v>1793</v>
      </c>
    </row>
    <row r="1407" spans="1:12" s="171" customFormat="1" ht="12" x14ac:dyDescent="0.2">
      <c r="A1407" s="68" t="s">
        <v>1098</v>
      </c>
      <c r="B1407" s="68" t="s">
        <v>1100</v>
      </c>
      <c r="C1407" s="15">
        <v>13.15</v>
      </c>
      <c r="D1407" s="168"/>
      <c r="E1407" s="15">
        <f t="shared" si="138"/>
        <v>13.15</v>
      </c>
      <c r="F1407" s="168"/>
      <c r="G1407" s="355" t="s">
        <v>1912</v>
      </c>
      <c r="H1407" s="136"/>
      <c r="I1407" s="168">
        <f t="shared" si="137"/>
        <v>13.15</v>
      </c>
      <c r="J1407" s="338"/>
      <c r="K1407" s="168"/>
      <c r="L1407" s="68" t="s">
        <v>1793</v>
      </c>
    </row>
    <row r="1408" spans="1:12" s="171" customFormat="1" ht="12" x14ac:dyDescent="0.2">
      <c r="A1408" s="68" t="s">
        <v>1098</v>
      </c>
      <c r="B1408" s="68" t="s">
        <v>1101</v>
      </c>
      <c r="C1408" s="15">
        <v>13.38</v>
      </c>
      <c r="D1408" s="168"/>
      <c r="E1408" s="15">
        <f t="shared" si="138"/>
        <v>13.38</v>
      </c>
      <c r="F1408" s="168"/>
      <c r="G1408" s="355" t="s">
        <v>1912</v>
      </c>
      <c r="H1408" s="136"/>
      <c r="I1408" s="168">
        <f t="shared" si="137"/>
        <v>13.38</v>
      </c>
      <c r="J1408" s="338"/>
      <c r="K1408" s="168"/>
      <c r="L1408" s="68" t="s">
        <v>1793</v>
      </c>
    </row>
    <row r="1409" spans="1:12" s="171" customFormat="1" ht="12" x14ac:dyDescent="0.2">
      <c r="A1409" s="68" t="s">
        <v>1098</v>
      </c>
      <c r="B1409" s="68" t="s">
        <v>433</v>
      </c>
      <c r="C1409" s="15">
        <v>12.7</v>
      </c>
      <c r="D1409" s="168"/>
      <c r="E1409" s="15">
        <f t="shared" si="138"/>
        <v>12.7</v>
      </c>
      <c r="F1409" s="168"/>
      <c r="G1409" s="355" t="s">
        <v>1912</v>
      </c>
      <c r="H1409" s="136"/>
      <c r="I1409" s="168">
        <f t="shared" si="137"/>
        <v>12.7</v>
      </c>
      <c r="J1409" s="338"/>
      <c r="K1409" s="168"/>
      <c r="L1409" s="68" t="s">
        <v>1793</v>
      </c>
    </row>
    <row r="1410" spans="1:12" s="171" customFormat="1" ht="12" x14ac:dyDescent="0.2">
      <c r="A1410" s="68" t="s">
        <v>1098</v>
      </c>
      <c r="B1410" s="68" t="s">
        <v>1630</v>
      </c>
      <c r="C1410" s="15">
        <v>3.25</v>
      </c>
      <c r="D1410" s="168"/>
      <c r="E1410" s="15"/>
      <c r="F1410" s="15">
        <f>C1410</f>
        <v>3.25</v>
      </c>
      <c r="G1410" s="355" t="s">
        <v>1912</v>
      </c>
      <c r="H1410" s="136"/>
      <c r="I1410" s="168">
        <f t="shared" si="137"/>
        <v>3.25</v>
      </c>
      <c r="J1410" s="338"/>
      <c r="K1410" s="168"/>
      <c r="L1410" s="68" t="s">
        <v>1793</v>
      </c>
    </row>
    <row r="1411" spans="1:12" s="171" customFormat="1" ht="12" x14ac:dyDescent="0.2">
      <c r="A1411" s="68" t="s">
        <v>1098</v>
      </c>
      <c r="B1411" s="68" t="s">
        <v>434</v>
      </c>
      <c r="C1411" s="15">
        <v>13.6</v>
      </c>
      <c r="D1411" s="168"/>
      <c r="E1411" s="15">
        <f t="shared" si="138"/>
        <v>13.6</v>
      </c>
      <c r="F1411" s="168"/>
      <c r="G1411" s="355" t="s">
        <v>1912</v>
      </c>
      <c r="H1411" s="136"/>
      <c r="I1411" s="168">
        <f t="shared" si="137"/>
        <v>13.6</v>
      </c>
      <c r="J1411" s="338"/>
      <c r="K1411" s="168"/>
      <c r="L1411" s="68" t="s">
        <v>1793</v>
      </c>
    </row>
    <row r="1412" spans="1:12" s="171" customFormat="1" ht="12" x14ac:dyDescent="0.2">
      <c r="A1412" s="68" t="s">
        <v>1098</v>
      </c>
      <c r="B1412" s="68" t="s">
        <v>435</v>
      </c>
      <c r="C1412" s="15">
        <v>13.27</v>
      </c>
      <c r="D1412" s="168"/>
      <c r="E1412" s="15">
        <f t="shared" si="138"/>
        <v>13.27</v>
      </c>
      <c r="F1412" s="168"/>
      <c r="G1412" s="355" t="s">
        <v>1912</v>
      </c>
      <c r="H1412" s="136"/>
      <c r="I1412" s="168">
        <f t="shared" si="137"/>
        <v>13.27</v>
      </c>
      <c r="J1412" s="338"/>
      <c r="K1412" s="168"/>
      <c r="L1412" s="68" t="s">
        <v>1793</v>
      </c>
    </row>
    <row r="1413" spans="1:12" s="171" customFormat="1" ht="12" x14ac:dyDescent="0.2">
      <c r="A1413" s="68" t="s">
        <v>1098</v>
      </c>
      <c r="B1413" s="68" t="s">
        <v>444</v>
      </c>
      <c r="C1413" s="15">
        <v>13.49</v>
      </c>
      <c r="D1413" s="168"/>
      <c r="E1413" s="15">
        <f t="shared" si="138"/>
        <v>13.49</v>
      </c>
      <c r="F1413" s="168"/>
      <c r="G1413" s="355" t="s">
        <v>1912</v>
      </c>
      <c r="H1413" s="136"/>
      <c r="I1413" s="168">
        <f t="shared" si="137"/>
        <v>13.49</v>
      </c>
      <c r="J1413" s="338"/>
      <c r="K1413" s="168"/>
      <c r="L1413" s="68" t="s">
        <v>1793</v>
      </c>
    </row>
    <row r="1414" spans="1:12" s="171" customFormat="1" ht="12" x14ac:dyDescent="0.2">
      <c r="A1414" s="68" t="s">
        <v>1098</v>
      </c>
      <c r="B1414" s="68" t="s">
        <v>180</v>
      </c>
      <c r="C1414" s="15">
        <v>6.1</v>
      </c>
      <c r="D1414" s="168"/>
      <c r="E1414" s="15"/>
      <c r="F1414" s="15">
        <f>C1414</f>
        <v>6.1</v>
      </c>
      <c r="G1414" s="355" t="s">
        <v>1912</v>
      </c>
      <c r="H1414" s="136"/>
      <c r="I1414" s="168">
        <f t="shared" si="137"/>
        <v>6.1</v>
      </c>
      <c r="J1414" s="338"/>
      <c r="K1414" s="168"/>
      <c r="L1414" s="68" t="s">
        <v>1794</v>
      </c>
    </row>
    <row r="1415" spans="1:12" s="171" customFormat="1" ht="12" x14ac:dyDescent="0.2">
      <c r="A1415" s="68" t="s">
        <v>1098</v>
      </c>
      <c r="B1415" s="68" t="s">
        <v>445</v>
      </c>
      <c r="C1415" s="15">
        <v>9.6999999999999993</v>
      </c>
      <c r="D1415" s="168"/>
      <c r="E1415" s="15">
        <f t="shared" si="138"/>
        <v>9.6999999999999993</v>
      </c>
      <c r="F1415" s="168"/>
      <c r="G1415" s="355" t="s">
        <v>1912</v>
      </c>
      <c r="H1415" s="136"/>
      <c r="I1415" s="168">
        <f t="shared" si="137"/>
        <v>9.6999999999999993</v>
      </c>
      <c r="J1415" s="338"/>
      <c r="K1415" s="168"/>
      <c r="L1415" s="68" t="s">
        <v>1793</v>
      </c>
    </row>
    <row r="1416" spans="1:12" s="171" customFormat="1" ht="12" x14ac:dyDescent="0.2">
      <c r="A1416" s="68" t="s">
        <v>1098</v>
      </c>
      <c r="B1416" s="68" t="s">
        <v>450</v>
      </c>
      <c r="C1416" s="15">
        <v>10.59</v>
      </c>
      <c r="D1416" s="168"/>
      <c r="E1416" s="15">
        <f t="shared" si="138"/>
        <v>10.59</v>
      </c>
      <c r="F1416" s="168"/>
      <c r="G1416" s="355" t="s">
        <v>1912</v>
      </c>
      <c r="H1416" s="136"/>
      <c r="I1416" s="168">
        <f t="shared" si="137"/>
        <v>10.59</v>
      </c>
      <c r="J1416" s="338"/>
      <c r="K1416" s="168"/>
      <c r="L1416" s="68" t="s">
        <v>1793</v>
      </c>
    </row>
    <row r="1417" spans="1:12" s="171" customFormat="1" ht="12" x14ac:dyDescent="0.2">
      <c r="A1417" s="68" t="s">
        <v>1098</v>
      </c>
      <c r="B1417" s="68" t="s">
        <v>453</v>
      </c>
      <c r="C1417" s="15">
        <v>10.6</v>
      </c>
      <c r="D1417" s="168"/>
      <c r="E1417" s="15">
        <f>C1417</f>
        <v>10.6</v>
      </c>
      <c r="F1417" s="168"/>
      <c r="G1417" s="355" t="s">
        <v>1912</v>
      </c>
      <c r="H1417" s="136"/>
      <c r="I1417" s="168">
        <f t="shared" si="137"/>
        <v>10.6</v>
      </c>
      <c r="J1417" s="338"/>
      <c r="K1417" s="168"/>
      <c r="L1417" s="68" t="s">
        <v>1793</v>
      </c>
    </row>
    <row r="1418" spans="1:12" s="171" customFormat="1" ht="12" x14ac:dyDescent="0.2">
      <c r="A1418" s="68" t="s">
        <v>1098</v>
      </c>
      <c r="B1418" s="68" t="s">
        <v>150</v>
      </c>
      <c r="C1418" s="15">
        <v>3.19</v>
      </c>
      <c r="D1418" s="168"/>
      <c r="E1418" s="15">
        <f>C1418</f>
        <v>3.19</v>
      </c>
      <c r="F1418" s="168"/>
      <c r="G1418" s="355" t="s">
        <v>1912</v>
      </c>
      <c r="H1418" s="136"/>
      <c r="I1418" s="168">
        <f t="shared" si="137"/>
        <v>3.19</v>
      </c>
      <c r="J1418" s="338"/>
      <c r="K1418" s="168"/>
      <c r="L1418" s="68" t="s">
        <v>1793</v>
      </c>
    </row>
    <row r="1419" spans="1:12" s="171" customFormat="1" ht="12" x14ac:dyDescent="0.2">
      <c r="A1419" s="68" t="s">
        <v>1098</v>
      </c>
      <c r="B1419" s="68" t="s">
        <v>178</v>
      </c>
      <c r="C1419" s="15">
        <v>3.49</v>
      </c>
      <c r="D1419" s="168"/>
      <c r="E1419" s="15">
        <f>C1419</f>
        <v>3.49</v>
      </c>
      <c r="F1419" s="168"/>
      <c r="G1419" s="355" t="s">
        <v>1912</v>
      </c>
      <c r="H1419" s="136"/>
      <c r="I1419" s="168">
        <f t="shared" si="137"/>
        <v>3.49</v>
      </c>
      <c r="J1419" s="338"/>
      <c r="K1419" s="168"/>
      <c r="L1419" s="68" t="s">
        <v>1793</v>
      </c>
    </row>
    <row r="1420" spans="1:12" s="171" customFormat="1" ht="12" x14ac:dyDescent="0.2">
      <c r="A1420" s="68" t="s">
        <v>1098</v>
      </c>
      <c r="B1420" s="68" t="s">
        <v>1634</v>
      </c>
      <c r="C1420" s="15">
        <v>3.61</v>
      </c>
      <c r="D1420" s="15">
        <f>C1420</f>
        <v>3.61</v>
      </c>
      <c r="E1420" s="168"/>
      <c r="F1420" s="168"/>
      <c r="G1420" s="355" t="s">
        <v>1912</v>
      </c>
      <c r="H1420" s="136"/>
      <c r="I1420" s="168">
        <f t="shared" si="137"/>
        <v>3.61</v>
      </c>
      <c r="J1420" s="338"/>
      <c r="K1420" s="168"/>
      <c r="L1420" s="68" t="s">
        <v>1794</v>
      </c>
    </row>
    <row r="1421" spans="1:12" s="171" customFormat="1" ht="12" x14ac:dyDescent="0.2">
      <c r="A1421" s="68" t="s">
        <v>1098</v>
      </c>
      <c r="B1421" s="68" t="s">
        <v>1102</v>
      </c>
      <c r="C1421" s="15">
        <v>3.24</v>
      </c>
      <c r="D1421" s="168"/>
      <c r="E1421" s="15">
        <f>C1421</f>
        <v>3.24</v>
      </c>
      <c r="F1421" s="168"/>
      <c r="G1421" s="355" t="s">
        <v>1912</v>
      </c>
      <c r="H1421" s="136"/>
      <c r="I1421" s="168">
        <f t="shared" si="137"/>
        <v>3.24</v>
      </c>
      <c r="J1421" s="338"/>
      <c r="K1421" s="168"/>
      <c r="L1421" s="68" t="s">
        <v>1794</v>
      </c>
    </row>
    <row r="1422" spans="1:12" s="171" customFormat="1" ht="12" x14ac:dyDescent="0.2">
      <c r="A1422" s="68" t="s">
        <v>1098</v>
      </c>
      <c r="B1422" s="68" t="s">
        <v>1629</v>
      </c>
      <c r="C1422" s="15">
        <v>2.0699999999999998</v>
      </c>
      <c r="E1422" s="168"/>
      <c r="F1422" s="15">
        <f>C1422</f>
        <v>2.0699999999999998</v>
      </c>
      <c r="G1422" s="355" t="s">
        <v>1912</v>
      </c>
      <c r="H1422" s="136"/>
      <c r="I1422" s="168">
        <f t="shared" si="137"/>
        <v>2.0699999999999998</v>
      </c>
      <c r="J1422" s="338"/>
      <c r="K1422" s="168"/>
      <c r="L1422" s="68" t="s">
        <v>1794</v>
      </c>
    </row>
    <row r="1423" spans="1:12" s="171" customFormat="1" ht="12" x14ac:dyDescent="0.2">
      <c r="A1423" s="68" t="s">
        <v>1098</v>
      </c>
      <c r="B1423" s="68" t="s">
        <v>1393</v>
      </c>
      <c r="C1423" s="15">
        <v>2.77</v>
      </c>
      <c r="D1423" s="168"/>
      <c r="E1423" s="15">
        <f>C1423</f>
        <v>2.77</v>
      </c>
      <c r="F1423" s="168"/>
      <c r="G1423" s="355" t="s">
        <v>1912</v>
      </c>
      <c r="H1423" s="136"/>
      <c r="I1423" s="168">
        <f t="shared" si="137"/>
        <v>2.77</v>
      </c>
      <c r="J1423" s="338"/>
      <c r="K1423" s="168"/>
      <c r="L1423" s="68" t="s">
        <v>1794</v>
      </c>
    </row>
    <row r="1424" spans="1:12" s="171" customFormat="1" ht="12" x14ac:dyDescent="0.2">
      <c r="A1424" s="68" t="s">
        <v>1098</v>
      </c>
      <c r="B1424" s="68" t="s">
        <v>1392</v>
      </c>
      <c r="C1424" s="15">
        <v>2.71</v>
      </c>
      <c r="D1424" s="168"/>
      <c r="E1424" s="15">
        <f>C1424</f>
        <v>2.71</v>
      </c>
      <c r="F1424" s="168"/>
      <c r="G1424" s="355" t="s">
        <v>1912</v>
      </c>
      <c r="H1424" s="136"/>
      <c r="I1424" s="168">
        <f t="shared" si="137"/>
        <v>2.71</v>
      </c>
      <c r="J1424" s="338"/>
      <c r="K1424" s="168"/>
      <c r="L1424" s="68" t="s">
        <v>1794</v>
      </c>
    </row>
    <row r="1425" spans="1:12" s="171" customFormat="1" ht="12" x14ac:dyDescent="0.2">
      <c r="A1425" s="68" t="s">
        <v>1098</v>
      </c>
      <c r="B1425" s="68" t="s">
        <v>1270</v>
      </c>
      <c r="C1425" s="15">
        <v>2.71</v>
      </c>
      <c r="D1425" s="168"/>
      <c r="E1425" s="15">
        <f>C1425</f>
        <v>2.71</v>
      </c>
      <c r="F1425" s="168"/>
      <c r="G1425" s="355" t="s">
        <v>1912</v>
      </c>
      <c r="H1425" s="136"/>
      <c r="I1425" s="168">
        <f t="shared" si="137"/>
        <v>2.71</v>
      </c>
      <c r="J1425" s="338"/>
      <c r="K1425" s="168"/>
      <c r="L1425" s="68" t="s">
        <v>1794</v>
      </c>
    </row>
    <row r="1426" spans="1:12" s="171" customFormat="1" ht="12" x14ac:dyDescent="0.2">
      <c r="A1426" s="68" t="s">
        <v>1098</v>
      </c>
      <c r="B1426" s="68" t="s">
        <v>1269</v>
      </c>
      <c r="C1426" s="15">
        <v>2.77</v>
      </c>
      <c r="D1426" s="168"/>
      <c r="E1426" s="15">
        <f>C1426</f>
        <v>2.77</v>
      </c>
      <c r="F1426" s="168"/>
      <c r="G1426" s="355" t="s">
        <v>1912</v>
      </c>
      <c r="H1426" s="136"/>
      <c r="I1426" s="168">
        <f t="shared" si="137"/>
        <v>2.77</v>
      </c>
      <c r="J1426" s="338"/>
      <c r="K1426" s="168"/>
      <c r="L1426" s="68" t="s">
        <v>1794</v>
      </c>
    </row>
    <row r="1427" spans="1:12" s="171" customFormat="1" ht="12" x14ac:dyDescent="0.2">
      <c r="A1427" s="68" t="s">
        <v>1098</v>
      </c>
      <c r="B1427" s="68" t="s">
        <v>454</v>
      </c>
      <c r="C1427" s="15">
        <v>11.19</v>
      </c>
      <c r="D1427" s="168"/>
      <c r="E1427" s="168">
        <v>11.19</v>
      </c>
      <c r="F1427" s="168"/>
      <c r="G1427" s="355" t="s">
        <v>1912</v>
      </c>
      <c r="H1427" s="136"/>
      <c r="I1427" s="168">
        <f t="shared" si="137"/>
        <v>11.19</v>
      </c>
      <c r="J1427" s="338"/>
      <c r="K1427" s="168"/>
      <c r="L1427" s="68" t="s">
        <v>1793</v>
      </c>
    </row>
    <row r="1428" spans="1:12" s="171" customFormat="1" ht="12" x14ac:dyDescent="0.2">
      <c r="A1428" s="68" t="s">
        <v>1098</v>
      </c>
      <c r="B1428" s="68" t="s">
        <v>1067</v>
      </c>
      <c r="C1428" s="15">
        <v>10.66</v>
      </c>
      <c r="D1428" s="168"/>
      <c r="E1428" s="168">
        <v>10.66</v>
      </c>
      <c r="F1428" s="168"/>
      <c r="G1428" s="355" t="s">
        <v>1912</v>
      </c>
      <c r="H1428" s="136"/>
      <c r="I1428" s="168">
        <f t="shared" si="137"/>
        <v>10.66</v>
      </c>
      <c r="J1428" s="338"/>
      <c r="K1428" s="168"/>
      <c r="L1428" s="68" t="s">
        <v>1793</v>
      </c>
    </row>
    <row r="1429" spans="1:12" s="171" customFormat="1" ht="12" x14ac:dyDescent="0.2">
      <c r="A1429" s="68" t="s">
        <v>1098</v>
      </c>
      <c r="B1429" s="68" t="s">
        <v>302</v>
      </c>
      <c r="C1429" s="15">
        <v>49.17</v>
      </c>
      <c r="D1429" s="168"/>
      <c r="E1429" s="168"/>
      <c r="F1429" s="168">
        <v>49.17</v>
      </c>
      <c r="G1429" s="355" t="s">
        <v>1912</v>
      </c>
      <c r="H1429" s="136"/>
      <c r="I1429" s="168">
        <f t="shared" si="137"/>
        <v>49.17</v>
      </c>
      <c r="J1429" s="338"/>
      <c r="K1429" s="168"/>
      <c r="L1429" s="68" t="s">
        <v>1793</v>
      </c>
    </row>
    <row r="1430" spans="1:12" s="171" customFormat="1" ht="12" x14ac:dyDescent="0.2">
      <c r="A1430" s="68" t="s">
        <v>1098</v>
      </c>
      <c r="B1430" s="68" t="s">
        <v>1103</v>
      </c>
      <c r="C1430" s="15">
        <v>2.4900000000000002</v>
      </c>
      <c r="D1430" s="168"/>
      <c r="E1430" s="168">
        <v>2.4900000000000002</v>
      </c>
      <c r="F1430" s="168"/>
      <c r="G1430" s="355" t="s">
        <v>1912</v>
      </c>
      <c r="H1430" s="136"/>
      <c r="I1430" s="168">
        <f t="shared" si="137"/>
        <v>2.4900000000000002</v>
      </c>
      <c r="J1430" s="338"/>
      <c r="K1430" s="168"/>
      <c r="L1430" s="68" t="s">
        <v>1794</v>
      </c>
    </row>
    <row r="1431" spans="1:12" s="171" customFormat="1" ht="12" x14ac:dyDescent="0.2">
      <c r="A1431" s="68" t="s">
        <v>1098</v>
      </c>
      <c r="B1431" s="68" t="s">
        <v>1103</v>
      </c>
      <c r="C1431" s="15">
        <v>2.57</v>
      </c>
      <c r="D1431" s="168"/>
      <c r="E1431" s="168">
        <v>2.57</v>
      </c>
      <c r="F1431" s="168"/>
      <c r="G1431" s="355" t="s">
        <v>1912</v>
      </c>
      <c r="H1431" s="136"/>
      <c r="I1431" s="168">
        <f t="shared" si="137"/>
        <v>2.57</v>
      </c>
      <c r="J1431" s="338"/>
      <c r="K1431" s="168"/>
      <c r="L1431" s="68" t="s">
        <v>1794</v>
      </c>
    </row>
    <row r="1432" spans="1:12" s="171" customFormat="1" ht="12" x14ac:dyDescent="0.2">
      <c r="A1432" s="68" t="s">
        <v>1098</v>
      </c>
      <c r="B1432" s="68" t="s">
        <v>455</v>
      </c>
      <c r="C1432" s="15">
        <v>11.74</v>
      </c>
      <c r="D1432" s="168"/>
      <c r="E1432" s="168">
        <v>11.74</v>
      </c>
      <c r="F1432" s="168"/>
      <c r="G1432" s="355" t="s">
        <v>1912</v>
      </c>
      <c r="H1432" s="136"/>
      <c r="I1432" s="168">
        <f t="shared" si="137"/>
        <v>11.74</v>
      </c>
      <c r="J1432" s="338"/>
      <c r="K1432" s="168"/>
      <c r="L1432" s="68" t="s">
        <v>1793</v>
      </c>
    </row>
    <row r="1433" spans="1:12" s="171" customFormat="1" ht="12" x14ac:dyDescent="0.2">
      <c r="A1433" s="116" t="s">
        <v>140</v>
      </c>
      <c r="B1433" s="117"/>
      <c r="C1433" s="73">
        <f>SUM(C1405:C1432)</f>
        <v>357.03</v>
      </c>
      <c r="D1433" s="73">
        <f>SUM(D1405:D1432)</f>
        <v>3.61</v>
      </c>
      <c r="E1433" s="73">
        <f>SUM(E1405:E1432)</f>
        <v>183.49000000000004</v>
      </c>
      <c r="F1433" s="73">
        <f>SUM(F1405:F1432)</f>
        <v>169.93</v>
      </c>
      <c r="G1433" s="73"/>
      <c r="H1433" s="73">
        <f>SUM(H1405:H1432)</f>
        <v>0</v>
      </c>
      <c r="I1433" s="73">
        <f>SUM(I1405:I1432)</f>
        <v>357.03</v>
      </c>
      <c r="J1433" s="73">
        <f>SUM(J1405:J1432)</f>
        <v>0</v>
      </c>
      <c r="K1433" s="73">
        <f t="shared" ref="K1433" si="139">SUM(K1405:K1432)</f>
        <v>0</v>
      </c>
      <c r="L1433" s="164"/>
    </row>
    <row r="1434" spans="1:12" s="171" customFormat="1" ht="12" x14ac:dyDescent="0.2">
      <c r="A1434" s="102" t="s">
        <v>1620</v>
      </c>
      <c r="B1434" s="102" t="s">
        <v>1621</v>
      </c>
      <c r="C1434" s="102" t="s">
        <v>1622</v>
      </c>
      <c r="D1434" s="103" t="s">
        <v>655</v>
      </c>
      <c r="E1434" s="103" t="s">
        <v>1615</v>
      </c>
      <c r="F1434" s="103" t="s">
        <v>1374</v>
      </c>
      <c r="G1434" s="103" t="s">
        <v>1002</v>
      </c>
      <c r="H1434" s="67" t="s">
        <v>1915</v>
      </c>
      <c r="I1434" s="67" t="s">
        <v>406</v>
      </c>
      <c r="J1434" s="67"/>
      <c r="K1434" s="67" t="s">
        <v>657</v>
      </c>
      <c r="L1434" s="8" t="s">
        <v>1822</v>
      </c>
    </row>
    <row r="1435" spans="1:12" s="171" customFormat="1" ht="12" x14ac:dyDescent="0.2">
      <c r="A1435" s="68" t="s">
        <v>1104</v>
      </c>
      <c r="B1435" s="68" t="s">
        <v>413</v>
      </c>
      <c r="C1435" s="168">
        <v>112.63</v>
      </c>
      <c r="D1435" s="104"/>
      <c r="E1435" s="104"/>
      <c r="F1435" s="168">
        <v>112.63</v>
      </c>
      <c r="G1435" s="355" t="s">
        <v>1912</v>
      </c>
      <c r="H1435" s="136"/>
      <c r="I1435" s="168">
        <f t="shared" ref="I1435:I1461" si="140">C1435</f>
        <v>112.63</v>
      </c>
      <c r="J1435" s="338"/>
      <c r="K1435" s="168"/>
      <c r="L1435" s="68" t="s">
        <v>1793</v>
      </c>
    </row>
    <row r="1436" spans="1:12" s="171" customFormat="1" ht="12" x14ac:dyDescent="0.2">
      <c r="A1436" s="68" t="s">
        <v>1104</v>
      </c>
      <c r="B1436" s="68" t="s">
        <v>456</v>
      </c>
      <c r="C1436" s="15">
        <v>13.48</v>
      </c>
      <c r="D1436" s="168"/>
      <c r="E1436" s="15">
        <f>C1436</f>
        <v>13.48</v>
      </c>
      <c r="F1436" s="168"/>
      <c r="G1436" s="355" t="s">
        <v>1912</v>
      </c>
      <c r="H1436" s="136"/>
      <c r="I1436" s="168">
        <f t="shared" si="140"/>
        <v>13.48</v>
      </c>
      <c r="J1436" s="338"/>
      <c r="K1436" s="168"/>
      <c r="L1436" s="68" t="s">
        <v>1793</v>
      </c>
    </row>
    <row r="1437" spans="1:12" s="171" customFormat="1" ht="12" x14ac:dyDescent="0.2">
      <c r="A1437" s="68" t="s">
        <v>1104</v>
      </c>
      <c r="B1437" s="68" t="s">
        <v>457</v>
      </c>
      <c r="C1437" s="15">
        <v>13.15</v>
      </c>
      <c r="D1437" s="168"/>
      <c r="E1437" s="15">
        <f t="shared" ref="E1437:E1442" si="141">C1437</f>
        <v>13.15</v>
      </c>
      <c r="F1437" s="168"/>
      <c r="G1437" s="355" t="s">
        <v>1912</v>
      </c>
      <c r="H1437" s="136"/>
      <c r="I1437" s="168">
        <f t="shared" si="140"/>
        <v>13.15</v>
      </c>
      <c r="J1437" s="338"/>
      <c r="K1437" s="168"/>
      <c r="L1437" s="68" t="s">
        <v>1793</v>
      </c>
    </row>
    <row r="1438" spans="1:12" s="171" customFormat="1" ht="12" x14ac:dyDescent="0.2">
      <c r="A1438" s="68" t="s">
        <v>1104</v>
      </c>
      <c r="B1438" s="68" t="s">
        <v>458</v>
      </c>
      <c r="C1438" s="15">
        <v>13.38</v>
      </c>
      <c r="D1438" s="168"/>
      <c r="E1438" s="15">
        <f t="shared" si="141"/>
        <v>13.38</v>
      </c>
      <c r="F1438" s="168"/>
      <c r="G1438" s="355" t="s">
        <v>1912</v>
      </c>
      <c r="H1438" s="136"/>
      <c r="I1438" s="168">
        <f t="shared" si="140"/>
        <v>13.38</v>
      </c>
      <c r="J1438" s="338"/>
      <c r="K1438" s="168"/>
      <c r="L1438" s="68" t="s">
        <v>1793</v>
      </c>
    </row>
    <row r="1439" spans="1:12" s="171" customFormat="1" ht="12" x14ac:dyDescent="0.2">
      <c r="A1439" s="68" t="s">
        <v>1104</v>
      </c>
      <c r="B1439" s="68" t="s">
        <v>459</v>
      </c>
      <c r="C1439" s="15">
        <v>12.7</v>
      </c>
      <c r="D1439" s="168"/>
      <c r="E1439" s="15">
        <f t="shared" si="141"/>
        <v>12.7</v>
      </c>
      <c r="F1439" s="168"/>
      <c r="G1439" s="355" t="s">
        <v>1912</v>
      </c>
      <c r="H1439" s="136"/>
      <c r="I1439" s="168">
        <f t="shared" si="140"/>
        <v>12.7</v>
      </c>
      <c r="J1439" s="338"/>
      <c r="K1439" s="168"/>
      <c r="L1439" s="68" t="s">
        <v>1793</v>
      </c>
    </row>
    <row r="1440" spans="1:12" s="171" customFormat="1" ht="12" x14ac:dyDescent="0.2">
      <c r="A1440" s="68" t="s">
        <v>1104</v>
      </c>
      <c r="B1440" s="68" t="s">
        <v>460</v>
      </c>
      <c r="C1440" s="15">
        <v>13.6</v>
      </c>
      <c r="D1440" s="168"/>
      <c r="E1440" s="15">
        <f t="shared" si="141"/>
        <v>13.6</v>
      </c>
      <c r="F1440" s="168"/>
      <c r="G1440" s="355" t="s">
        <v>1912</v>
      </c>
      <c r="H1440" s="136"/>
      <c r="I1440" s="168">
        <f t="shared" si="140"/>
        <v>13.6</v>
      </c>
      <c r="J1440" s="338"/>
      <c r="K1440" s="168"/>
      <c r="L1440" s="68" t="s">
        <v>1793</v>
      </c>
    </row>
    <row r="1441" spans="1:12" s="171" customFormat="1" ht="12" x14ac:dyDescent="0.2">
      <c r="A1441" s="68" t="s">
        <v>1104</v>
      </c>
      <c r="B1441" s="68" t="s">
        <v>461</v>
      </c>
      <c r="C1441" s="15">
        <v>13.26</v>
      </c>
      <c r="D1441" s="168"/>
      <c r="E1441" s="15">
        <f t="shared" si="141"/>
        <v>13.26</v>
      </c>
      <c r="F1441" s="168"/>
      <c r="G1441" s="355" t="s">
        <v>1912</v>
      </c>
      <c r="H1441" s="136"/>
      <c r="I1441" s="168">
        <f t="shared" si="140"/>
        <v>13.26</v>
      </c>
      <c r="J1441" s="338"/>
      <c r="K1441" s="168"/>
      <c r="L1441" s="68" t="s">
        <v>1793</v>
      </c>
    </row>
    <row r="1442" spans="1:12" s="171" customFormat="1" ht="12" x14ac:dyDescent="0.2">
      <c r="A1442" s="68" t="s">
        <v>1104</v>
      </c>
      <c r="B1442" s="68" t="s">
        <v>462</v>
      </c>
      <c r="C1442" s="15">
        <v>13.48</v>
      </c>
      <c r="D1442" s="168"/>
      <c r="E1442" s="15">
        <f t="shared" si="141"/>
        <v>13.48</v>
      </c>
      <c r="F1442" s="168"/>
      <c r="G1442" s="355" t="s">
        <v>1912</v>
      </c>
      <c r="H1442" s="136"/>
      <c r="I1442" s="168">
        <f t="shared" si="140"/>
        <v>13.48</v>
      </c>
      <c r="J1442" s="338"/>
      <c r="K1442" s="168"/>
      <c r="L1442" s="68" t="s">
        <v>1793</v>
      </c>
    </row>
    <row r="1443" spans="1:12" s="171" customFormat="1" ht="12" x14ac:dyDescent="0.2">
      <c r="A1443" s="68" t="s">
        <v>1104</v>
      </c>
      <c r="B1443" s="68" t="s">
        <v>180</v>
      </c>
      <c r="C1443" s="15">
        <v>6.91</v>
      </c>
      <c r="D1443" s="168"/>
      <c r="E1443" s="168"/>
      <c r="F1443" s="15">
        <f>C1443</f>
        <v>6.91</v>
      </c>
      <c r="G1443" s="355" t="s">
        <v>1912</v>
      </c>
      <c r="H1443" s="136"/>
      <c r="I1443" s="168">
        <f t="shared" si="140"/>
        <v>6.91</v>
      </c>
      <c r="J1443" s="338"/>
      <c r="K1443" s="168"/>
      <c r="L1443" s="68" t="s">
        <v>1794</v>
      </c>
    </row>
    <row r="1444" spans="1:12" s="171" customFormat="1" ht="12" x14ac:dyDescent="0.2">
      <c r="A1444" s="68" t="s">
        <v>1104</v>
      </c>
      <c r="B1444" s="68" t="s">
        <v>1624</v>
      </c>
      <c r="C1444" s="15">
        <v>6.53</v>
      </c>
      <c r="D1444" s="168"/>
      <c r="E1444" s="168"/>
      <c r="F1444" s="15">
        <f>C1444</f>
        <v>6.53</v>
      </c>
      <c r="G1444" s="355" t="s">
        <v>1912</v>
      </c>
      <c r="H1444" s="136"/>
      <c r="I1444" s="168">
        <f t="shared" si="140"/>
        <v>6.53</v>
      </c>
      <c r="J1444" s="338"/>
      <c r="K1444" s="168"/>
      <c r="L1444" s="68" t="s">
        <v>1793</v>
      </c>
    </row>
    <row r="1445" spans="1:12" s="171" customFormat="1" ht="12" x14ac:dyDescent="0.2">
      <c r="A1445" s="68" t="s">
        <v>1104</v>
      </c>
      <c r="B1445" s="68" t="s">
        <v>1105</v>
      </c>
      <c r="C1445" s="15">
        <v>9.98</v>
      </c>
      <c r="D1445" s="168"/>
      <c r="E1445" s="15">
        <f>C1445</f>
        <v>9.98</v>
      </c>
      <c r="F1445" s="168"/>
      <c r="G1445" s="355" t="s">
        <v>1912</v>
      </c>
      <c r="H1445" s="136"/>
      <c r="I1445" s="168">
        <f t="shared" si="140"/>
        <v>9.98</v>
      </c>
      <c r="J1445" s="338"/>
      <c r="K1445" s="168"/>
      <c r="L1445" s="68" t="s">
        <v>1793</v>
      </c>
    </row>
    <row r="1446" spans="1:12" s="171" customFormat="1" ht="12" x14ac:dyDescent="0.2">
      <c r="A1446" s="68" t="s">
        <v>1104</v>
      </c>
      <c r="B1446" s="68" t="s">
        <v>1106</v>
      </c>
      <c r="C1446" s="15">
        <v>10.89</v>
      </c>
      <c r="D1446" s="168"/>
      <c r="E1446" s="15">
        <f>C1446</f>
        <v>10.89</v>
      </c>
      <c r="F1446" s="168"/>
      <c r="G1446" s="355" t="s">
        <v>1912</v>
      </c>
      <c r="H1446" s="136"/>
      <c r="I1446" s="168">
        <f t="shared" si="140"/>
        <v>10.89</v>
      </c>
      <c r="J1446" s="338"/>
      <c r="K1446" s="168"/>
      <c r="L1446" s="68" t="s">
        <v>1793</v>
      </c>
    </row>
    <row r="1447" spans="1:12" s="171" customFormat="1" ht="12" x14ac:dyDescent="0.2">
      <c r="A1447" s="68" t="s">
        <v>1104</v>
      </c>
      <c r="B1447" s="68" t="s">
        <v>1107</v>
      </c>
      <c r="C1447" s="15">
        <v>10.9</v>
      </c>
      <c r="D1447" s="168"/>
      <c r="E1447" s="15">
        <f>C1447</f>
        <v>10.9</v>
      </c>
      <c r="F1447" s="168"/>
      <c r="G1447" s="355" t="s">
        <v>1912</v>
      </c>
      <c r="H1447" s="136"/>
      <c r="I1447" s="168">
        <f t="shared" si="140"/>
        <v>10.9</v>
      </c>
      <c r="J1447" s="338"/>
      <c r="K1447" s="168"/>
      <c r="L1447" s="68" t="s">
        <v>1793</v>
      </c>
    </row>
    <row r="1448" spans="1:12" s="171" customFormat="1" ht="12" x14ac:dyDescent="0.2">
      <c r="A1448" s="68" t="s">
        <v>1104</v>
      </c>
      <c r="B1448" s="68" t="s">
        <v>150</v>
      </c>
      <c r="C1448" s="15">
        <v>3.19</v>
      </c>
      <c r="D1448" s="168"/>
      <c r="E1448" s="15">
        <f>C1448</f>
        <v>3.19</v>
      </c>
      <c r="F1448" s="168"/>
      <c r="G1448" s="355" t="s">
        <v>1912</v>
      </c>
      <c r="H1448" s="136"/>
      <c r="I1448" s="168">
        <f t="shared" si="140"/>
        <v>3.19</v>
      </c>
      <c r="J1448" s="338"/>
      <c r="K1448" s="168"/>
      <c r="L1448" s="68" t="s">
        <v>1793</v>
      </c>
    </row>
    <row r="1449" spans="1:12" s="171" customFormat="1" ht="12" x14ac:dyDescent="0.2">
      <c r="A1449" s="68" t="s">
        <v>1104</v>
      </c>
      <c r="B1449" s="68" t="s">
        <v>178</v>
      </c>
      <c r="C1449" s="15">
        <v>3.49</v>
      </c>
      <c r="D1449" s="168"/>
      <c r="E1449" s="15">
        <f>C1449</f>
        <v>3.49</v>
      </c>
      <c r="F1449" s="168"/>
      <c r="G1449" s="355" t="s">
        <v>1912</v>
      </c>
      <c r="H1449" s="136"/>
      <c r="I1449" s="168">
        <f t="shared" si="140"/>
        <v>3.49</v>
      </c>
      <c r="J1449" s="338"/>
      <c r="K1449" s="168"/>
      <c r="L1449" s="68" t="s">
        <v>1793</v>
      </c>
    </row>
    <row r="1450" spans="1:12" s="171" customFormat="1" ht="12" x14ac:dyDescent="0.2">
      <c r="A1450" s="68" t="s">
        <v>1104</v>
      </c>
      <c r="B1450" s="68" t="s">
        <v>1634</v>
      </c>
      <c r="C1450" s="15">
        <v>3.61</v>
      </c>
      <c r="D1450" s="15">
        <f>C1450</f>
        <v>3.61</v>
      </c>
      <c r="E1450" s="168"/>
      <c r="F1450" s="168"/>
      <c r="G1450" s="355" t="s">
        <v>1912</v>
      </c>
      <c r="H1450" s="136"/>
      <c r="I1450" s="168">
        <f t="shared" si="140"/>
        <v>3.61</v>
      </c>
      <c r="J1450" s="338"/>
      <c r="K1450" s="168"/>
      <c r="L1450" s="68" t="s">
        <v>1794</v>
      </c>
    </row>
    <row r="1451" spans="1:12" s="171" customFormat="1" ht="12" x14ac:dyDescent="0.2">
      <c r="A1451" s="68" t="s">
        <v>1104</v>
      </c>
      <c r="B1451" s="68" t="s">
        <v>1102</v>
      </c>
      <c r="C1451" s="15">
        <v>3.24</v>
      </c>
      <c r="D1451" s="168"/>
      <c r="E1451" s="15">
        <f>C1451</f>
        <v>3.24</v>
      </c>
      <c r="F1451" s="168"/>
      <c r="G1451" s="355" t="s">
        <v>1912</v>
      </c>
      <c r="H1451" s="136"/>
      <c r="I1451" s="168">
        <f t="shared" si="140"/>
        <v>3.24</v>
      </c>
      <c r="J1451" s="338"/>
      <c r="K1451" s="168"/>
      <c r="L1451" s="68" t="s">
        <v>1794</v>
      </c>
    </row>
    <row r="1452" spans="1:12" s="171" customFormat="1" ht="12" x14ac:dyDescent="0.2">
      <c r="A1452" s="68" t="s">
        <v>1104</v>
      </c>
      <c r="B1452" s="68" t="s">
        <v>1629</v>
      </c>
      <c r="C1452" s="15">
        <v>2.0699999999999998</v>
      </c>
      <c r="E1452" s="168"/>
      <c r="F1452" s="15">
        <f>C1452</f>
        <v>2.0699999999999998</v>
      </c>
      <c r="G1452" s="355" t="s">
        <v>1912</v>
      </c>
      <c r="H1452" s="136"/>
      <c r="I1452" s="168">
        <f t="shared" si="140"/>
        <v>2.0699999999999998</v>
      </c>
      <c r="J1452" s="338"/>
      <c r="K1452" s="168"/>
      <c r="L1452" s="68" t="s">
        <v>1794</v>
      </c>
    </row>
    <row r="1453" spans="1:12" s="171" customFormat="1" ht="12" x14ac:dyDescent="0.2">
      <c r="A1453" s="68" t="s">
        <v>1104</v>
      </c>
      <c r="B1453" s="68" t="s">
        <v>1393</v>
      </c>
      <c r="C1453" s="15">
        <v>2.77</v>
      </c>
      <c r="D1453" s="168"/>
      <c r="E1453" s="15">
        <f>C1453</f>
        <v>2.77</v>
      </c>
      <c r="F1453" s="168"/>
      <c r="G1453" s="355" t="s">
        <v>1912</v>
      </c>
      <c r="H1453" s="136"/>
      <c r="I1453" s="168">
        <f t="shared" si="140"/>
        <v>2.77</v>
      </c>
      <c r="J1453" s="338"/>
      <c r="K1453" s="168"/>
      <c r="L1453" s="68" t="s">
        <v>1794</v>
      </c>
    </row>
    <row r="1454" spans="1:12" s="171" customFormat="1" ht="12" x14ac:dyDescent="0.2">
      <c r="A1454" s="68" t="s">
        <v>1104</v>
      </c>
      <c r="B1454" s="68" t="s">
        <v>1392</v>
      </c>
      <c r="C1454" s="15">
        <v>2.71</v>
      </c>
      <c r="D1454" s="168"/>
      <c r="E1454" s="15">
        <f t="shared" ref="E1454:E1461" si="142">C1454</f>
        <v>2.71</v>
      </c>
      <c r="F1454" s="168"/>
      <c r="G1454" s="355" t="s">
        <v>1912</v>
      </c>
      <c r="H1454" s="136"/>
      <c r="I1454" s="168">
        <f t="shared" si="140"/>
        <v>2.71</v>
      </c>
      <c r="J1454" s="338"/>
      <c r="K1454" s="168"/>
      <c r="L1454" s="68" t="s">
        <v>1794</v>
      </c>
    </row>
    <row r="1455" spans="1:12" s="171" customFormat="1" ht="12" x14ac:dyDescent="0.2">
      <c r="A1455" s="68" t="s">
        <v>1104</v>
      </c>
      <c r="B1455" s="68" t="s">
        <v>1270</v>
      </c>
      <c r="C1455" s="15">
        <v>2.71</v>
      </c>
      <c r="D1455" s="168"/>
      <c r="E1455" s="15">
        <f t="shared" si="142"/>
        <v>2.71</v>
      </c>
      <c r="F1455" s="168"/>
      <c r="G1455" s="355" t="s">
        <v>1912</v>
      </c>
      <c r="H1455" s="136"/>
      <c r="I1455" s="168">
        <f t="shared" si="140"/>
        <v>2.71</v>
      </c>
      <c r="J1455" s="338"/>
      <c r="K1455" s="168"/>
      <c r="L1455" s="68" t="s">
        <v>1794</v>
      </c>
    </row>
    <row r="1456" spans="1:12" s="171" customFormat="1" ht="12" x14ac:dyDescent="0.2">
      <c r="A1456" s="68" t="s">
        <v>1104</v>
      </c>
      <c r="B1456" s="68" t="s">
        <v>1269</v>
      </c>
      <c r="C1456" s="15">
        <v>2.77</v>
      </c>
      <c r="D1456" s="168"/>
      <c r="E1456" s="15">
        <f t="shared" si="142"/>
        <v>2.77</v>
      </c>
      <c r="F1456" s="168"/>
      <c r="G1456" s="355" t="s">
        <v>1912</v>
      </c>
      <c r="H1456" s="136"/>
      <c r="I1456" s="168">
        <f t="shared" si="140"/>
        <v>2.77</v>
      </c>
      <c r="J1456" s="338"/>
      <c r="K1456" s="168"/>
      <c r="L1456" s="68" t="s">
        <v>1794</v>
      </c>
    </row>
    <row r="1457" spans="1:12" s="171" customFormat="1" ht="12" x14ac:dyDescent="0.2">
      <c r="A1457" s="68" t="s">
        <v>1104</v>
      </c>
      <c r="B1457" s="68" t="s">
        <v>1108</v>
      </c>
      <c r="C1457" s="15">
        <v>11.49</v>
      </c>
      <c r="D1457" s="168"/>
      <c r="E1457" s="15">
        <f t="shared" si="142"/>
        <v>11.49</v>
      </c>
      <c r="F1457" s="168"/>
      <c r="G1457" s="355" t="s">
        <v>1912</v>
      </c>
      <c r="H1457" s="136"/>
      <c r="I1457" s="168">
        <f t="shared" si="140"/>
        <v>11.49</v>
      </c>
      <c r="J1457" s="338"/>
      <c r="K1457" s="168"/>
      <c r="L1457" s="68" t="s">
        <v>1793</v>
      </c>
    </row>
    <row r="1458" spans="1:12" s="171" customFormat="1" ht="12" x14ac:dyDescent="0.2">
      <c r="A1458" s="68" t="s">
        <v>1104</v>
      </c>
      <c r="B1458" s="68" t="s">
        <v>1067</v>
      </c>
      <c r="C1458" s="15">
        <v>10.96</v>
      </c>
      <c r="D1458" s="168"/>
      <c r="E1458" s="15">
        <f t="shared" si="142"/>
        <v>10.96</v>
      </c>
      <c r="F1458" s="168"/>
      <c r="G1458" s="355" t="s">
        <v>1912</v>
      </c>
      <c r="H1458" s="136"/>
      <c r="I1458" s="168">
        <f t="shared" si="140"/>
        <v>10.96</v>
      </c>
      <c r="J1458" s="338"/>
      <c r="K1458" s="168"/>
      <c r="L1458" s="68" t="s">
        <v>1793</v>
      </c>
    </row>
    <row r="1459" spans="1:12" s="171" customFormat="1" ht="12" x14ac:dyDescent="0.2">
      <c r="A1459" s="68" t="s">
        <v>1104</v>
      </c>
      <c r="B1459" s="68" t="s">
        <v>1109</v>
      </c>
      <c r="C1459" s="15">
        <v>12.1</v>
      </c>
      <c r="D1459" s="168"/>
      <c r="E1459" s="15">
        <f t="shared" si="142"/>
        <v>12.1</v>
      </c>
      <c r="F1459" s="168"/>
      <c r="G1459" s="355" t="s">
        <v>1912</v>
      </c>
      <c r="H1459" s="136"/>
      <c r="I1459" s="168">
        <f t="shared" si="140"/>
        <v>12.1</v>
      </c>
      <c r="J1459" s="338"/>
      <c r="K1459" s="168"/>
      <c r="L1459" s="68" t="s">
        <v>1793</v>
      </c>
    </row>
    <row r="1460" spans="1:12" s="171" customFormat="1" ht="12" x14ac:dyDescent="0.2">
      <c r="A1460" s="68" t="s">
        <v>1104</v>
      </c>
      <c r="B1460" s="68" t="s">
        <v>1103</v>
      </c>
      <c r="C1460" s="15">
        <v>2.66</v>
      </c>
      <c r="D1460" s="168"/>
      <c r="E1460" s="15">
        <f t="shared" si="142"/>
        <v>2.66</v>
      </c>
      <c r="F1460" s="168"/>
      <c r="G1460" s="355" t="s">
        <v>1912</v>
      </c>
      <c r="H1460" s="136"/>
      <c r="I1460" s="168">
        <f t="shared" si="140"/>
        <v>2.66</v>
      </c>
      <c r="J1460" s="338"/>
      <c r="K1460" s="168"/>
      <c r="L1460" s="68" t="s">
        <v>1794</v>
      </c>
    </row>
    <row r="1461" spans="1:12" s="171" customFormat="1" ht="12" x14ac:dyDescent="0.2">
      <c r="A1461" s="68" t="s">
        <v>1104</v>
      </c>
      <c r="B1461" s="68" t="s">
        <v>1103</v>
      </c>
      <c r="C1461" s="15">
        <v>2.9</v>
      </c>
      <c r="D1461" s="168"/>
      <c r="E1461" s="15">
        <f t="shared" si="142"/>
        <v>2.9</v>
      </c>
      <c r="F1461" s="168"/>
      <c r="G1461" s="355" t="s">
        <v>1912</v>
      </c>
      <c r="H1461" s="136"/>
      <c r="I1461" s="168">
        <f t="shared" si="140"/>
        <v>2.9</v>
      </c>
      <c r="J1461" s="338"/>
      <c r="K1461" s="168"/>
      <c r="L1461" s="68" t="s">
        <v>1794</v>
      </c>
    </row>
    <row r="1462" spans="1:12" s="171" customFormat="1" ht="12" x14ac:dyDescent="0.2">
      <c r="A1462" s="116" t="s">
        <v>140</v>
      </c>
      <c r="B1462" s="98"/>
      <c r="C1462" s="73">
        <f>SUM(C1435:C1461)</f>
        <v>317.55999999999989</v>
      </c>
      <c r="D1462" s="73">
        <f>SUM(D1435:D1461)</f>
        <v>3.61</v>
      </c>
      <c r="E1462" s="73">
        <f>SUM(E1435:E1461)</f>
        <v>185.81000000000009</v>
      </c>
      <c r="F1462" s="73">
        <f>SUM(F1435:F1461)</f>
        <v>128.13999999999999</v>
      </c>
      <c r="G1462" s="73"/>
      <c r="H1462" s="73">
        <f>SUM(H1435:H1461)</f>
        <v>0</v>
      </c>
      <c r="I1462" s="73">
        <f>SUM(I1435:I1461)</f>
        <v>317.55999999999989</v>
      </c>
      <c r="J1462" s="73">
        <f>SUM(J1435:J1461)</f>
        <v>0</v>
      </c>
      <c r="K1462" s="73">
        <f t="shared" ref="K1462" si="143">SUM(K1435:K1461)</f>
        <v>0</v>
      </c>
      <c r="L1462" s="164"/>
    </row>
    <row r="1463" spans="1:12" ht="12" x14ac:dyDescent="0.2">
      <c r="A1463" s="102" t="s">
        <v>1620</v>
      </c>
      <c r="B1463" s="102" t="s">
        <v>1621</v>
      </c>
      <c r="C1463" s="102" t="s">
        <v>1622</v>
      </c>
      <c r="D1463" s="103" t="s">
        <v>655</v>
      </c>
      <c r="E1463" s="103" t="s">
        <v>1615</v>
      </c>
      <c r="F1463" s="103" t="s">
        <v>1374</v>
      </c>
      <c r="G1463" s="103" t="s">
        <v>1002</v>
      </c>
      <c r="H1463" s="67" t="s">
        <v>1915</v>
      </c>
      <c r="I1463" s="67" t="s">
        <v>406</v>
      </c>
      <c r="J1463" s="67"/>
      <c r="K1463" s="67" t="s">
        <v>657</v>
      </c>
      <c r="L1463" s="8" t="s">
        <v>1822</v>
      </c>
    </row>
    <row r="1464" spans="1:12" ht="12" x14ac:dyDescent="0.2">
      <c r="A1464" s="68" t="s">
        <v>253</v>
      </c>
      <c r="B1464" s="68" t="s">
        <v>768</v>
      </c>
      <c r="C1464" s="15">
        <v>157.30000000000001</v>
      </c>
      <c r="D1464" s="104"/>
      <c r="E1464" s="104"/>
      <c r="F1464" s="15">
        <v>157.30000000000001</v>
      </c>
      <c r="G1464" s="168" t="s">
        <v>1911</v>
      </c>
      <c r="H1464" s="168">
        <f t="shared" ref="H1464:H1475" si="144">C1464</f>
        <v>157.30000000000001</v>
      </c>
      <c r="I1464" s="341"/>
      <c r="J1464" s="338"/>
      <c r="K1464" s="168"/>
      <c r="L1464" s="68" t="s">
        <v>1810</v>
      </c>
    </row>
    <row r="1465" spans="1:12" ht="12" x14ac:dyDescent="0.2">
      <c r="A1465" s="68" t="s">
        <v>253</v>
      </c>
      <c r="B1465" s="68" t="s">
        <v>769</v>
      </c>
      <c r="C1465" s="15">
        <v>19.95</v>
      </c>
      <c r="D1465" s="168"/>
      <c r="E1465" s="15"/>
      <c r="F1465" s="15">
        <v>19.95</v>
      </c>
      <c r="G1465" s="355" t="s">
        <v>1911</v>
      </c>
      <c r="H1465" s="168">
        <f t="shared" si="144"/>
        <v>19.95</v>
      </c>
      <c r="I1465" s="341"/>
      <c r="J1465" s="338"/>
      <c r="K1465" s="168"/>
      <c r="L1465" s="68" t="s">
        <v>1810</v>
      </c>
    </row>
    <row r="1466" spans="1:12" ht="12" x14ac:dyDescent="0.2">
      <c r="A1466" s="68" t="s">
        <v>253</v>
      </c>
      <c r="B1466" s="68" t="s">
        <v>770</v>
      </c>
      <c r="C1466" s="15">
        <v>11.32</v>
      </c>
      <c r="D1466" s="168"/>
      <c r="E1466" s="15"/>
      <c r="F1466" s="15">
        <v>11.32</v>
      </c>
      <c r="G1466" s="355" t="s">
        <v>1911</v>
      </c>
      <c r="H1466" s="168">
        <f t="shared" si="144"/>
        <v>11.32</v>
      </c>
      <c r="I1466" s="341"/>
      <c r="J1466" s="338"/>
      <c r="K1466" s="168"/>
      <c r="L1466" s="68" t="s">
        <v>1810</v>
      </c>
    </row>
    <row r="1467" spans="1:12" ht="12" x14ac:dyDescent="0.2">
      <c r="A1467" s="68" t="s">
        <v>253</v>
      </c>
      <c r="B1467" s="68" t="s">
        <v>771</v>
      </c>
      <c r="C1467" s="15">
        <v>4.38</v>
      </c>
      <c r="D1467" s="168"/>
      <c r="E1467" s="15"/>
      <c r="F1467" s="15">
        <v>4.38</v>
      </c>
      <c r="G1467" s="355" t="s">
        <v>1911</v>
      </c>
      <c r="H1467" s="168">
        <f t="shared" si="144"/>
        <v>4.38</v>
      </c>
      <c r="I1467" s="341"/>
      <c r="J1467" s="338"/>
      <c r="K1467" s="168"/>
      <c r="L1467" s="68" t="s">
        <v>1810</v>
      </c>
    </row>
    <row r="1468" spans="1:12" ht="12" x14ac:dyDescent="0.2">
      <c r="A1468" s="68" t="s">
        <v>253</v>
      </c>
      <c r="B1468" s="68" t="s">
        <v>1478</v>
      </c>
      <c r="C1468" s="15">
        <v>4.42</v>
      </c>
      <c r="D1468" s="168"/>
      <c r="E1468" s="15"/>
      <c r="F1468" s="15">
        <v>4.42</v>
      </c>
      <c r="G1468" s="355" t="s">
        <v>1911</v>
      </c>
      <c r="H1468" s="168">
        <f t="shared" si="144"/>
        <v>4.42</v>
      </c>
      <c r="I1468" s="341"/>
      <c r="J1468" s="338"/>
      <c r="K1468" s="168"/>
      <c r="L1468" s="68" t="s">
        <v>1793</v>
      </c>
    </row>
    <row r="1469" spans="1:12" ht="12" x14ac:dyDescent="0.2">
      <c r="A1469" s="68" t="s">
        <v>253</v>
      </c>
      <c r="B1469" s="68" t="s">
        <v>1478</v>
      </c>
      <c r="C1469" s="15">
        <v>4.5</v>
      </c>
      <c r="D1469" s="168"/>
      <c r="E1469" s="15"/>
      <c r="F1469" s="15">
        <v>4.5</v>
      </c>
      <c r="G1469" s="355" t="s">
        <v>1911</v>
      </c>
      <c r="H1469" s="168">
        <f t="shared" si="144"/>
        <v>4.5</v>
      </c>
      <c r="I1469" s="341"/>
      <c r="J1469" s="338"/>
      <c r="K1469" s="168"/>
      <c r="L1469" s="68" t="s">
        <v>1793</v>
      </c>
    </row>
    <row r="1470" spans="1:12" ht="12" x14ac:dyDescent="0.2">
      <c r="A1470" s="68" t="s">
        <v>253</v>
      </c>
      <c r="B1470" s="68" t="s">
        <v>772</v>
      </c>
      <c r="C1470" s="15">
        <v>7.21</v>
      </c>
      <c r="D1470" s="168"/>
      <c r="E1470" s="15"/>
      <c r="F1470" s="15">
        <v>7.21</v>
      </c>
      <c r="G1470" s="355" t="s">
        <v>1911</v>
      </c>
      <c r="H1470" s="168">
        <f t="shared" si="144"/>
        <v>7.21</v>
      </c>
      <c r="I1470" s="341"/>
      <c r="J1470" s="338"/>
      <c r="K1470" s="168"/>
      <c r="L1470" s="68" t="s">
        <v>1791</v>
      </c>
    </row>
    <row r="1471" spans="1:12" ht="12" x14ac:dyDescent="0.2">
      <c r="A1471" s="416" t="s">
        <v>254</v>
      </c>
      <c r="B1471" s="416" t="s">
        <v>773</v>
      </c>
      <c r="C1471" s="417">
        <v>54.73</v>
      </c>
      <c r="D1471" s="168"/>
      <c r="E1471" s="15">
        <v>54.73</v>
      </c>
      <c r="F1471" s="15"/>
      <c r="G1471" s="355" t="s">
        <v>1911</v>
      </c>
      <c r="H1471" s="168">
        <f t="shared" si="144"/>
        <v>54.73</v>
      </c>
      <c r="I1471" s="341"/>
      <c r="J1471" s="338"/>
      <c r="K1471" s="168"/>
      <c r="L1471" s="68" t="s">
        <v>1794</v>
      </c>
    </row>
    <row r="1472" spans="1:12" ht="12" x14ac:dyDescent="0.2">
      <c r="A1472" s="416" t="s">
        <v>254</v>
      </c>
      <c r="B1472" s="416" t="s">
        <v>774</v>
      </c>
      <c r="C1472" s="417">
        <v>12.8</v>
      </c>
      <c r="D1472" s="168"/>
      <c r="E1472" s="15">
        <v>12.8</v>
      </c>
      <c r="F1472" s="15"/>
      <c r="G1472" s="355" t="s">
        <v>1911</v>
      </c>
      <c r="H1472" s="168">
        <f t="shared" si="144"/>
        <v>12.8</v>
      </c>
      <c r="I1472" s="341"/>
      <c r="J1472" s="338"/>
      <c r="K1472" s="168"/>
      <c r="L1472" s="68" t="s">
        <v>1794</v>
      </c>
    </row>
    <row r="1473" spans="1:13" ht="12" x14ac:dyDescent="0.2">
      <c r="A1473" s="68" t="s">
        <v>1887</v>
      </c>
      <c r="B1473" s="68" t="s">
        <v>1886</v>
      </c>
      <c r="C1473" s="15">
        <v>62.42</v>
      </c>
      <c r="D1473" s="168"/>
      <c r="E1473" s="168"/>
      <c r="F1473" s="15">
        <v>62.42</v>
      </c>
      <c r="G1473" s="355" t="s">
        <v>1911</v>
      </c>
      <c r="H1473" s="168">
        <f t="shared" si="144"/>
        <v>62.42</v>
      </c>
      <c r="I1473" s="341"/>
      <c r="J1473" s="338"/>
      <c r="K1473" s="168"/>
      <c r="L1473" s="68" t="s">
        <v>1791</v>
      </c>
      <c r="M1473" s="3"/>
    </row>
    <row r="1474" spans="1:13" ht="12" x14ac:dyDescent="0.2">
      <c r="A1474" s="68" t="s">
        <v>1887</v>
      </c>
      <c r="B1474" s="68" t="s">
        <v>1665</v>
      </c>
      <c r="C1474" s="15">
        <v>2.5499999999999998</v>
      </c>
      <c r="D1474" s="168"/>
      <c r="E1474" s="15"/>
      <c r="F1474" s="15">
        <v>2.5499999999999998</v>
      </c>
      <c r="G1474" s="355" t="s">
        <v>1911</v>
      </c>
      <c r="H1474" s="168">
        <f t="shared" si="144"/>
        <v>2.5499999999999998</v>
      </c>
      <c r="I1474" s="341"/>
      <c r="J1474" s="338"/>
      <c r="K1474" s="168"/>
      <c r="L1474" s="68" t="s">
        <v>1810</v>
      </c>
      <c r="M1474" s="3"/>
    </row>
    <row r="1475" spans="1:13" ht="12" x14ac:dyDescent="0.2">
      <c r="A1475" s="68" t="s">
        <v>255</v>
      </c>
      <c r="B1475" s="68" t="s">
        <v>1629</v>
      </c>
      <c r="C1475" s="15">
        <v>1.95</v>
      </c>
      <c r="D1475" s="168"/>
      <c r="E1475" s="15"/>
      <c r="F1475" s="15">
        <v>1.95</v>
      </c>
      <c r="G1475" s="355" t="s">
        <v>1911</v>
      </c>
      <c r="H1475" s="168">
        <f t="shared" si="144"/>
        <v>1.95</v>
      </c>
      <c r="I1475" s="341"/>
      <c r="J1475" s="338"/>
      <c r="K1475" s="168"/>
      <c r="L1475" s="68" t="s">
        <v>1794</v>
      </c>
      <c r="M1475" s="3"/>
    </row>
    <row r="1476" spans="1:13" ht="12" x14ac:dyDescent="0.2">
      <c r="A1476" s="68" t="s">
        <v>256</v>
      </c>
      <c r="B1476" s="68" t="s">
        <v>775</v>
      </c>
      <c r="C1476" s="15">
        <v>99.83</v>
      </c>
      <c r="D1476" s="15">
        <v>99.83</v>
      </c>
      <c r="E1476" s="15"/>
      <c r="F1476" s="15"/>
      <c r="G1476" s="355" t="s">
        <v>1912</v>
      </c>
      <c r="H1476" s="341"/>
      <c r="I1476" s="168">
        <f>C1476</f>
        <v>99.83</v>
      </c>
      <c r="J1476" s="338"/>
      <c r="K1476" s="168"/>
      <c r="L1476" s="68" t="s">
        <v>1802</v>
      </c>
      <c r="M1476" s="3"/>
    </row>
    <row r="1477" spans="1:13" ht="12" x14ac:dyDescent="0.2">
      <c r="A1477" s="68" t="s">
        <v>256</v>
      </c>
      <c r="B1477" s="68" t="s">
        <v>776</v>
      </c>
      <c r="C1477" s="15">
        <v>62.9</v>
      </c>
      <c r="D1477" s="15">
        <v>62.9</v>
      </c>
      <c r="E1477" s="15"/>
      <c r="F1477" s="15"/>
      <c r="G1477" s="355" t="s">
        <v>1912</v>
      </c>
      <c r="H1477" s="341"/>
      <c r="I1477" s="168">
        <f>C1477</f>
        <v>62.9</v>
      </c>
      <c r="J1477" s="338"/>
      <c r="K1477" s="168"/>
      <c r="L1477" s="68" t="s">
        <v>1802</v>
      </c>
      <c r="M1477" s="3"/>
    </row>
    <row r="1478" spans="1:13" ht="12" x14ac:dyDescent="0.2">
      <c r="A1478" s="68" t="s">
        <v>256</v>
      </c>
      <c r="B1478" s="68" t="s">
        <v>258</v>
      </c>
      <c r="C1478" s="15">
        <v>30</v>
      </c>
      <c r="D1478" s="15">
        <v>30</v>
      </c>
      <c r="E1478" s="15"/>
      <c r="F1478" s="15"/>
      <c r="G1478" s="355" t="s">
        <v>1912</v>
      </c>
      <c r="H1478" s="341"/>
      <c r="I1478" s="168">
        <f>C1478</f>
        <v>30</v>
      </c>
      <c r="J1478" s="338"/>
      <c r="K1478" s="168"/>
      <c r="L1478" s="68" t="s">
        <v>1793</v>
      </c>
      <c r="M1478" s="3"/>
    </row>
    <row r="1479" spans="1:13" ht="12" x14ac:dyDescent="0.2">
      <c r="A1479" s="68" t="s">
        <v>256</v>
      </c>
      <c r="B1479" s="68" t="s">
        <v>777</v>
      </c>
      <c r="C1479" s="15">
        <v>10.07</v>
      </c>
      <c r="D1479" s="15">
        <v>10.07</v>
      </c>
      <c r="E1479" s="168"/>
      <c r="F1479" s="15"/>
      <c r="G1479" s="355" t="s">
        <v>1912</v>
      </c>
      <c r="H1479" s="341"/>
      <c r="I1479" s="168">
        <f>C1479</f>
        <v>10.07</v>
      </c>
      <c r="J1479" s="338"/>
      <c r="K1479" s="168"/>
      <c r="L1479" s="68" t="s">
        <v>1802</v>
      </c>
      <c r="M1479" s="3"/>
    </row>
    <row r="1480" spans="1:13" ht="12" x14ac:dyDescent="0.2">
      <c r="A1480" s="68" t="s">
        <v>256</v>
      </c>
      <c r="B1480" s="68" t="s">
        <v>778</v>
      </c>
      <c r="C1480" s="15">
        <v>3.71</v>
      </c>
      <c r="D1480" s="15">
        <v>3.71</v>
      </c>
      <c r="E1480" s="168"/>
      <c r="F1480" s="15"/>
      <c r="G1480" s="355" t="s">
        <v>1912</v>
      </c>
      <c r="H1480" s="341"/>
      <c r="I1480" s="168">
        <f>C1480</f>
        <v>3.71</v>
      </c>
      <c r="J1480" s="338"/>
      <c r="K1480" s="15"/>
      <c r="L1480" s="68" t="s">
        <v>1802</v>
      </c>
      <c r="M1480" s="3"/>
    </row>
    <row r="1481" spans="1:13" ht="12" x14ac:dyDescent="0.2">
      <c r="A1481" s="68" t="s">
        <v>257</v>
      </c>
      <c r="B1481" s="68" t="s">
        <v>779</v>
      </c>
      <c r="C1481" s="15">
        <v>65.2</v>
      </c>
      <c r="D1481" s="168"/>
      <c r="E1481" s="15"/>
      <c r="F1481" s="15">
        <v>65.2</v>
      </c>
      <c r="G1481" s="355" t="s">
        <v>1911</v>
      </c>
      <c r="H1481" s="168">
        <f t="shared" ref="H1481:H1486" si="145">C1481</f>
        <v>65.2</v>
      </c>
      <c r="I1481" s="341"/>
      <c r="J1481" s="338"/>
      <c r="K1481" s="15"/>
      <c r="L1481" s="68" t="s">
        <v>1802</v>
      </c>
      <c r="M1481" s="3"/>
    </row>
    <row r="1482" spans="1:13" ht="12" x14ac:dyDescent="0.2">
      <c r="A1482" s="68" t="s">
        <v>257</v>
      </c>
      <c r="B1482" s="68" t="s">
        <v>780</v>
      </c>
      <c r="C1482" s="15">
        <v>216.23</v>
      </c>
      <c r="D1482" s="168"/>
      <c r="E1482" s="15"/>
      <c r="F1482" s="15">
        <v>216.23</v>
      </c>
      <c r="G1482" s="355" t="s">
        <v>1911</v>
      </c>
      <c r="H1482" s="168">
        <f t="shared" si="145"/>
        <v>216.23</v>
      </c>
      <c r="I1482" s="341"/>
      <c r="J1482" s="338"/>
      <c r="K1482" s="15"/>
      <c r="L1482" s="68" t="s">
        <v>1802</v>
      </c>
      <c r="M1482" s="3"/>
    </row>
    <row r="1483" spans="1:13" ht="12" x14ac:dyDescent="0.2">
      <c r="A1483" s="68" t="s">
        <v>257</v>
      </c>
      <c r="B1483" s="68" t="s">
        <v>1629</v>
      </c>
      <c r="C1483" s="15">
        <v>2.1800000000000002</v>
      </c>
      <c r="D1483" s="168"/>
      <c r="E1483" s="15"/>
      <c r="F1483" s="15">
        <v>2.1800000000000002</v>
      </c>
      <c r="G1483" s="355" t="s">
        <v>1911</v>
      </c>
      <c r="H1483" s="168">
        <f t="shared" si="145"/>
        <v>2.1800000000000002</v>
      </c>
      <c r="I1483" s="341"/>
      <c r="J1483" s="338"/>
      <c r="K1483" s="15"/>
      <c r="L1483" s="68" t="s">
        <v>1794</v>
      </c>
      <c r="M1483" s="3"/>
    </row>
    <row r="1484" spans="1:13" ht="12" x14ac:dyDescent="0.2">
      <c r="A1484" s="68" t="s">
        <v>257</v>
      </c>
      <c r="B1484" s="68" t="s">
        <v>781</v>
      </c>
      <c r="C1484" s="15">
        <v>129.1</v>
      </c>
      <c r="D1484" s="168"/>
      <c r="E1484" s="168"/>
      <c r="F1484" s="15">
        <v>129.1</v>
      </c>
      <c r="G1484" s="355" t="s">
        <v>1911</v>
      </c>
      <c r="H1484" s="168">
        <f t="shared" si="145"/>
        <v>129.1</v>
      </c>
      <c r="I1484" s="341"/>
      <c r="J1484" s="338"/>
      <c r="K1484" s="15"/>
      <c r="L1484" s="68" t="s">
        <v>1793</v>
      </c>
      <c r="M1484" s="3"/>
    </row>
    <row r="1485" spans="1:13" ht="12" x14ac:dyDescent="0.2">
      <c r="A1485" s="68" t="s">
        <v>1888</v>
      </c>
      <c r="B1485" s="68" t="s">
        <v>782</v>
      </c>
      <c r="C1485" s="15">
        <v>75.569999999999993</v>
      </c>
      <c r="D1485" s="168"/>
      <c r="E1485" s="168"/>
      <c r="F1485" s="15">
        <v>75.569999999999993</v>
      </c>
      <c r="G1485" s="355" t="s">
        <v>1911</v>
      </c>
      <c r="H1485" s="168">
        <f t="shared" si="145"/>
        <v>75.569999999999993</v>
      </c>
      <c r="I1485" s="341"/>
      <c r="J1485" s="338"/>
      <c r="K1485" s="15"/>
      <c r="L1485" s="68" t="s">
        <v>1793</v>
      </c>
      <c r="M1485" s="3"/>
    </row>
    <row r="1486" spans="1:13" ht="12" x14ac:dyDescent="0.2">
      <c r="A1486" s="68" t="s">
        <v>1888</v>
      </c>
      <c r="B1486" s="118" t="s">
        <v>783</v>
      </c>
      <c r="C1486" s="168">
        <v>79.38</v>
      </c>
      <c r="D1486" s="168"/>
      <c r="E1486" s="168"/>
      <c r="F1486" s="427">
        <v>79.38</v>
      </c>
      <c r="G1486" s="355" t="s">
        <v>1911</v>
      </c>
      <c r="H1486" s="168">
        <f t="shared" si="145"/>
        <v>79.38</v>
      </c>
      <c r="I1486" s="341"/>
      <c r="J1486" s="338"/>
      <c r="K1486" s="15"/>
      <c r="L1486" s="68" t="s">
        <v>1793</v>
      </c>
      <c r="M1486" s="3"/>
    </row>
    <row r="1487" spans="1:13" ht="12" x14ac:dyDescent="0.2">
      <c r="A1487" s="68" t="s">
        <v>407</v>
      </c>
      <c r="B1487" s="118" t="s">
        <v>409</v>
      </c>
      <c r="C1487" s="168">
        <v>43</v>
      </c>
      <c r="D1487" s="168"/>
      <c r="E1487" s="168"/>
      <c r="F1487" s="427">
        <v>43</v>
      </c>
      <c r="G1487" s="355" t="s">
        <v>1911</v>
      </c>
      <c r="H1487" s="168">
        <v>43</v>
      </c>
      <c r="I1487" s="341"/>
      <c r="J1487" s="338"/>
      <c r="K1487" s="15"/>
      <c r="L1487" s="68" t="s">
        <v>1797</v>
      </c>
      <c r="M1487" s="3"/>
    </row>
    <row r="1488" spans="1:13" ht="12" x14ac:dyDescent="0.2">
      <c r="A1488" s="68" t="s">
        <v>407</v>
      </c>
      <c r="B1488" s="118" t="s">
        <v>408</v>
      </c>
      <c r="C1488" s="168">
        <v>490</v>
      </c>
      <c r="D1488" s="168"/>
      <c r="E1488" s="168"/>
      <c r="F1488" s="427">
        <v>490</v>
      </c>
      <c r="G1488" s="355" t="s">
        <v>1911</v>
      </c>
      <c r="H1488" s="168">
        <v>490</v>
      </c>
      <c r="I1488" s="341"/>
      <c r="J1488" s="338"/>
      <c r="K1488" s="15"/>
      <c r="L1488" s="68" t="s">
        <v>1810</v>
      </c>
    </row>
    <row r="1489" spans="1:11" ht="12" x14ac:dyDescent="0.2">
      <c r="A1489" s="116" t="s">
        <v>140</v>
      </c>
      <c r="B1489" s="98"/>
      <c r="C1489" s="73">
        <f>SUM(C1464:C1488)</f>
        <v>1650.7000000000003</v>
      </c>
      <c r="D1489" s="73">
        <f>SUM(D1464:D1488)</f>
        <v>206.51</v>
      </c>
      <c r="E1489" s="73">
        <f>SUM(E1464:E1488)</f>
        <v>67.53</v>
      </c>
      <c r="F1489" s="73">
        <f>SUM(F1464:F1488)</f>
        <v>1376.6599999999999</v>
      </c>
      <c r="G1489" s="73"/>
      <c r="H1489" s="73">
        <f>SUM(H1464:H1488)</f>
        <v>1444.19</v>
      </c>
      <c r="I1489" s="362">
        <f>SUM(I1464:I1488)</f>
        <v>206.51</v>
      </c>
      <c r="J1489" s="362">
        <f>SUM(J1464:J1488)</f>
        <v>0</v>
      </c>
      <c r="K1489" s="73">
        <f>SUM(K1460:K1486)</f>
        <v>0</v>
      </c>
    </row>
    <row r="1490" spans="1:11" ht="12" x14ac:dyDescent="0.2">
      <c r="A1490" s="40"/>
      <c r="B1490" s="40"/>
      <c r="C1490" s="8" t="s">
        <v>1622</v>
      </c>
      <c r="D1490" s="9" t="s">
        <v>655</v>
      </c>
      <c r="E1490" s="9" t="s">
        <v>1615</v>
      </c>
      <c r="F1490" s="9" t="s">
        <v>1374</v>
      </c>
      <c r="G1490" s="9" t="s">
        <v>1002</v>
      </c>
      <c r="H1490" s="67" t="s">
        <v>1920</v>
      </c>
      <c r="I1490" s="67" t="s">
        <v>406</v>
      </c>
      <c r="J1490" s="67" t="s">
        <v>405</v>
      </c>
      <c r="K1490" s="67" t="s">
        <v>404</v>
      </c>
    </row>
    <row r="1491" spans="1:11" ht="12" x14ac:dyDescent="0.2">
      <c r="A1491" s="523" t="s">
        <v>664</v>
      </c>
      <c r="B1491" s="524"/>
      <c r="C1491" s="119">
        <f>C39+C69+C100+C144+C186+C222+C272+C321+C367+C375+C409+C450+C502+C550+C605+C652+C691+C724+C751+C775+C810+C840+C861+C869+C899+C902+C926+C950+C975+C1094+C1214+C1235+C1256+C1321+C1350+C1369+C1403+C1433+C1462+C1489+C1279</f>
        <v>24751.843208282335</v>
      </c>
      <c r="D1491" s="119">
        <f t="shared" ref="D1491:F1491" si="146">D39+D69+D100+D144+D186+D222+D272+D321+D367+D375+D409+D450+D502+D550+D605+D652+D691+D724+D751+D775+D810+D840+D861+D869+D899+D902+D926+D950+D975+D1094+D1214+D1235+D1256+D1321+D1350+D1369+D1403+D1433+D1462+D1489+D1279</f>
        <v>2690.711072011547</v>
      </c>
      <c r="E1491" s="119">
        <f t="shared" si="146"/>
        <v>8763.4197276455852</v>
      </c>
      <c r="F1491" s="119">
        <f t="shared" si="146"/>
        <v>13297.712408625204</v>
      </c>
      <c r="G1491" s="119"/>
      <c r="H1491" s="119">
        <f>H39+H69+H100+H144+H186+H222+H272+H321+H367+H375+H409+H450+H502+H550+H605+H652+H691+H724+H751+H775+H810+H840+H861+H869+H899+H902+H926+H950+H975+H1094+H1214+H1235+H1256+H1279+H1321+H1350+H1369+H1403+H1433+H1462+H1489</f>
        <v>3813.6185596487499</v>
      </c>
      <c r="I1491" s="119">
        <f t="shared" ref="I1491:K1491" si="147">I39+I69+I100+I144+I186+I222+I272+I321+I367+I375+I409+I450+I502+I550+I605+I652+I691+I724+I751+I775+I810+I840+I861+I869+I899+I902+I926+I950+I975+I1094+I1214+I1235+I1256+I1279+I1321+I1350+I1369+I1403+I1433+I1462+I1489</f>
        <v>19012.634648633586</v>
      </c>
      <c r="J1491" s="119">
        <f t="shared" si="147"/>
        <v>1925.5899999999995</v>
      </c>
      <c r="K1491" s="119">
        <f t="shared" si="147"/>
        <v>901.39</v>
      </c>
    </row>
    <row r="1492" spans="1:11" x14ac:dyDescent="0.2">
      <c r="K1492" s="175"/>
    </row>
    <row r="1493" spans="1:11" x14ac:dyDescent="0.2">
      <c r="K1493" s="175"/>
    </row>
    <row r="1494" spans="1:11" x14ac:dyDescent="0.2">
      <c r="A1494" s="315"/>
      <c r="K1494" s="175"/>
    </row>
    <row r="1495" spans="1:11" x14ac:dyDescent="0.2">
      <c r="A1495" s="316"/>
      <c r="H1495" s="386"/>
      <c r="K1495" s="175"/>
    </row>
    <row r="1496" spans="1:11" x14ac:dyDescent="0.2">
      <c r="A1496" s="316"/>
      <c r="K1496" s="175"/>
    </row>
    <row r="1497" spans="1:11" x14ac:dyDescent="0.2">
      <c r="A1497" s="315"/>
      <c r="K1497" s="175"/>
    </row>
    <row r="1498" spans="1:11" x14ac:dyDescent="0.2">
      <c r="A1498" s="316"/>
      <c r="K1498" s="175"/>
    </row>
    <row r="1499" spans="1:11" x14ac:dyDescent="0.2">
      <c r="A1499" s="315"/>
      <c r="K1499" s="175"/>
    </row>
    <row r="1500" spans="1:11" x14ac:dyDescent="0.2">
      <c r="K1500" s="175"/>
    </row>
    <row r="1501" spans="1:11" x14ac:dyDescent="0.2">
      <c r="K1501" s="175"/>
    </row>
  </sheetData>
  <autoFilter ref="A3:M1491"/>
  <mergeCells count="4">
    <mergeCell ref="A1491:B1491"/>
    <mergeCell ref="A1:K1"/>
    <mergeCell ref="A2:K2"/>
    <mergeCell ref="B41:K41"/>
  </mergeCells>
  <phoneticPr fontId="3" type="noConversion"/>
  <printOptions horizontalCentered="1" verticalCentered="1"/>
  <pageMargins left="0.23" right="0.18" top="0.19685039370078741" bottom="0.19685039370078741" header="0.35433070866141736" footer="0.23622047244094491"/>
  <pageSetup paperSize="9" scale="74" orientation="landscape" r:id="rId1"/>
  <headerFooter alignWithMargins="0"/>
  <rowBreaks count="2" manualBreakCount="2">
    <brk id="1330" max="12" man="1"/>
    <brk id="1369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0"/>
  <sheetViews>
    <sheetView tabSelected="1" workbookViewId="0">
      <selection activeCell="D6" sqref="D6"/>
    </sheetView>
  </sheetViews>
  <sheetFormatPr defaultRowHeight="12.75" x14ac:dyDescent="0.2"/>
  <cols>
    <col min="2" max="2" width="22.28515625" customWidth="1"/>
    <col min="3" max="3" width="25.5703125" customWidth="1"/>
    <col min="4" max="4" width="26.85546875" customWidth="1"/>
    <col min="5" max="5" width="23.140625" bestFit="1" customWidth="1"/>
    <col min="6" max="6" width="23.140625" customWidth="1"/>
    <col min="9" max="12" width="9.140625" customWidth="1"/>
  </cols>
  <sheetData>
    <row r="2" spans="2:6" ht="15.75" x14ac:dyDescent="0.25">
      <c r="B2" s="344" t="s">
        <v>1907</v>
      </c>
      <c r="C2" s="344"/>
    </row>
    <row r="4" spans="2:6" ht="15" customHeight="1" x14ac:dyDescent="0.2">
      <c r="B4" s="529" t="s">
        <v>1890</v>
      </c>
      <c r="C4" s="530"/>
      <c r="D4" s="342" t="s">
        <v>1891</v>
      </c>
      <c r="E4" s="342" t="s">
        <v>1892</v>
      </c>
      <c r="F4" s="345"/>
    </row>
    <row r="5" spans="2:6" ht="31.5" customHeight="1" x14ac:dyDescent="0.2">
      <c r="B5" s="532" t="s">
        <v>1893</v>
      </c>
      <c r="C5" s="533"/>
      <c r="D5" s="347">
        <f>'Área Hosp. Prédio Princ.'!K1867+'Área Hosp. Anexos'!K1491</f>
        <v>13462.781234892045</v>
      </c>
      <c r="E5" s="348" t="s">
        <v>1894</v>
      </c>
      <c r="F5" s="346"/>
    </row>
    <row r="6" spans="2:6" ht="31.5" customHeight="1" x14ac:dyDescent="0.2">
      <c r="B6" s="532" t="s">
        <v>1895</v>
      </c>
      <c r="C6" s="533"/>
      <c r="D6" s="347">
        <f>'Área das Escadas'!D161+'Área dos Elevadores'!I42+'Área Hosp. Prédio Princ.'!I1867+'Área Hosp. Anexos'!J1491</f>
        <v>27144.202326304578</v>
      </c>
      <c r="E6" s="348" t="s">
        <v>1896</v>
      </c>
      <c r="F6" s="346"/>
    </row>
    <row r="7" spans="2:6" ht="29.25" customHeight="1" x14ac:dyDescent="0.2">
      <c r="B7" s="532" t="s">
        <v>1897</v>
      </c>
      <c r="C7" s="533"/>
      <c r="D7" s="347">
        <f>'Área Hosp. Esquadrias internas'!D146</f>
        <v>10543.559999999998</v>
      </c>
      <c r="E7" s="348" t="s">
        <v>1898</v>
      </c>
      <c r="F7" s="346"/>
    </row>
    <row r="8" spans="2:6" ht="31.5" customHeight="1" x14ac:dyDescent="0.2">
      <c r="B8" s="532" t="s">
        <v>1899</v>
      </c>
      <c r="C8" s="533"/>
      <c r="D8" s="348">
        <f>'Área Hosp. Esquadrias internas'!E146</f>
        <v>913.15</v>
      </c>
      <c r="E8" s="348" t="s">
        <v>1900</v>
      </c>
      <c r="F8" s="346"/>
    </row>
    <row r="9" spans="2:6" ht="15.75" customHeight="1" x14ac:dyDescent="0.2">
      <c r="B9" s="532" t="s">
        <v>1901</v>
      </c>
      <c r="C9" s="533"/>
      <c r="D9" s="347">
        <f>'Área Externa'!B19</f>
        <v>5840</v>
      </c>
      <c r="E9" s="348" t="s">
        <v>1908</v>
      </c>
      <c r="F9" s="346"/>
    </row>
    <row r="10" spans="2:6" ht="15.75" customHeight="1" x14ac:dyDescent="0.2">
      <c r="B10" s="534" t="s">
        <v>1902</v>
      </c>
      <c r="C10" s="535"/>
      <c r="D10" s="347">
        <f>D6</f>
        <v>27144.202326304578</v>
      </c>
      <c r="E10" s="348" t="s">
        <v>1903</v>
      </c>
      <c r="F10" s="346"/>
    </row>
    <row r="11" spans="2:6" ht="18.75" x14ac:dyDescent="0.2">
      <c r="B11" s="343"/>
      <c r="C11" s="343"/>
      <c r="F11" s="346"/>
    </row>
    <row r="12" spans="2:6" ht="15.75" customHeight="1" x14ac:dyDescent="0.2">
      <c r="B12" s="541" t="s">
        <v>1904</v>
      </c>
      <c r="C12" s="541"/>
      <c r="F12" s="346"/>
    </row>
    <row r="13" spans="2:6" ht="19.5" customHeight="1" x14ac:dyDescent="0.2">
      <c r="B13" s="343"/>
      <c r="C13" s="343"/>
    </row>
    <row r="14" spans="2:6" ht="19.5" customHeight="1" x14ac:dyDescent="0.2">
      <c r="B14" s="539" t="s">
        <v>1890</v>
      </c>
      <c r="C14" s="540"/>
      <c r="D14" s="387" t="s">
        <v>1891</v>
      </c>
      <c r="E14" s="387" t="s">
        <v>1892</v>
      </c>
    </row>
    <row r="15" spans="2:6" ht="36.75" customHeight="1" x14ac:dyDescent="0.2">
      <c r="B15" s="531" t="s">
        <v>1895</v>
      </c>
      <c r="C15" s="393" t="s">
        <v>1916</v>
      </c>
      <c r="D15" s="394">
        <f>'Área Hosp. Prédio Princ.'!J1867+'Área Hosp. Anexos'!I1491</f>
        <v>23356.082013005791</v>
      </c>
      <c r="E15" s="389" t="s">
        <v>1905</v>
      </c>
    </row>
    <row r="16" spans="2:6" ht="36.75" customHeight="1" x14ac:dyDescent="0.2">
      <c r="B16" s="531"/>
      <c r="C16" s="393" t="s">
        <v>1917</v>
      </c>
      <c r="D16" s="394">
        <f>'Área Hosp. Prédio Princ.'!H1867+'Área Hosp. Anexos'!H1491</f>
        <v>10257.84281243964</v>
      </c>
      <c r="E16" s="389" t="s">
        <v>1918</v>
      </c>
    </row>
    <row r="17" spans="2:6" ht="31.5" customHeight="1" x14ac:dyDescent="0.2">
      <c r="B17" s="536" t="s">
        <v>1902</v>
      </c>
      <c r="C17" s="537"/>
      <c r="D17" s="388">
        <f>D15+D16</f>
        <v>33613.924825445429</v>
      </c>
      <c r="E17" s="389" t="s">
        <v>1906</v>
      </c>
      <c r="F17" s="345"/>
    </row>
    <row r="18" spans="2:6" ht="15" customHeight="1" x14ac:dyDescent="0.25">
      <c r="B18" s="390"/>
      <c r="C18" s="390"/>
      <c r="D18" s="391"/>
      <c r="E18" s="345"/>
      <c r="F18" s="345"/>
    </row>
    <row r="19" spans="2:6" ht="15.75" x14ac:dyDescent="0.25">
      <c r="B19" s="390"/>
      <c r="C19" s="390"/>
      <c r="D19" s="391"/>
      <c r="E19" s="392"/>
      <c r="F19" s="346"/>
    </row>
    <row r="20" spans="2:6" ht="15.75" x14ac:dyDescent="0.2">
      <c r="B20" s="538"/>
      <c r="C20" s="538"/>
      <c r="D20" s="538"/>
      <c r="E20" s="392"/>
      <c r="F20" s="346"/>
    </row>
  </sheetData>
  <mergeCells count="12">
    <mergeCell ref="B17:C17"/>
    <mergeCell ref="B20:D20"/>
    <mergeCell ref="B9:C9"/>
    <mergeCell ref="B14:C14"/>
    <mergeCell ref="B12:C12"/>
    <mergeCell ref="B4:C4"/>
    <mergeCell ref="B15:B16"/>
    <mergeCell ref="B5:C5"/>
    <mergeCell ref="B6:C6"/>
    <mergeCell ref="B7:C7"/>
    <mergeCell ref="B8:C8"/>
    <mergeCell ref="B10:C10"/>
  </mergeCells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zoomScale="115" zoomScaleNormal="115" workbookViewId="0">
      <selection activeCell="C7" sqref="C7"/>
    </sheetView>
  </sheetViews>
  <sheetFormatPr defaultRowHeight="12.75" x14ac:dyDescent="0.2"/>
  <cols>
    <col min="1" max="1" width="66" style="307" customWidth="1"/>
    <col min="2" max="2" width="27.7109375" style="307" bestFit="1" customWidth="1"/>
    <col min="3" max="3" width="11.28515625" style="307" bestFit="1" customWidth="1"/>
    <col min="4" max="16384" width="9.140625" style="307"/>
  </cols>
  <sheetData>
    <row r="1" spans="1:9" ht="13.5" thickBot="1" x14ac:dyDescent="0.25">
      <c r="C1" s="308"/>
      <c r="D1" s="308"/>
      <c r="E1" s="308"/>
    </row>
    <row r="2" spans="1:9" x14ac:dyDescent="0.2">
      <c r="A2" s="64" t="s">
        <v>1120</v>
      </c>
      <c r="B2" s="120"/>
      <c r="C2" s="309"/>
      <c r="D2" s="309"/>
      <c r="E2" s="309"/>
      <c r="F2" s="138"/>
      <c r="G2" s="138"/>
      <c r="H2" s="138"/>
      <c r="I2" s="138"/>
    </row>
    <row r="3" spans="1:9" ht="13.5" thickBot="1" x14ac:dyDescent="0.25">
      <c r="A3" s="121" t="s">
        <v>1504</v>
      </c>
      <c r="B3" s="122"/>
      <c r="C3" s="310"/>
      <c r="D3" s="310"/>
      <c r="E3" s="310"/>
      <c r="F3" s="138"/>
      <c r="G3" s="138"/>
      <c r="H3" s="138"/>
      <c r="I3" s="138"/>
    </row>
    <row r="4" spans="1:9" x14ac:dyDescent="0.2">
      <c r="A4" s="123" t="s">
        <v>1620</v>
      </c>
      <c r="B4" s="124" t="s">
        <v>1622</v>
      </c>
      <c r="C4" s="138"/>
      <c r="D4" s="138"/>
      <c r="E4" s="138"/>
      <c r="F4" s="138"/>
    </row>
    <row r="5" spans="1:9" x14ac:dyDescent="0.2">
      <c r="A5" s="6" t="s">
        <v>23</v>
      </c>
      <c r="B5" s="125">
        <v>140</v>
      </c>
      <c r="C5" s="138"/>
      <c r="D5" s="138"/>
      <c r="E5" s="138"/>
      <c r="F5" s="138"/>
    </row>
    <row r="6" spans="1:9" x14ac:dyDescent="0.2">
      <c r="A6" s="6" t="s">
        <v>580</v>
      </c>
      <c r="B6" s="125">
        <v>595</v>
      </c>
      <c r="C6" s="138"/>
      <c r="D6" s="138"/>
      <c r="E6" s="138"/>
      <c r="F6" s="138"/>
    </row>
    <row r="7" spans="1:9" x14ac:dyDescent="0.2">
      <c r="A7" s="6" t="s">
        <v>581</v>
      </c>
      <c r="B7" s="125">
        <v>745</v>
      </c>
      <c r="C7" s="138"/>
      <c r="D7" s="138"/>
      <c r="E7" s="138"/>
      <c r="F7" s="138"/>
    </row>
    <row r="8" spans="1:9" x14ac:dyDescent="0.2">
      <c r="A8" s="6" t="s">
        <v>24</v>
      </c>
      <c r="B8" s="125">
        <v>69</v>
      </c>
      <c r="C8" s="138"/>
      <c r="D8" s="138"/>
      <c r="E8" s="138"/>
      <c r="F8" s="138"/>
    </row>
    <row r="9" spans="1:9" x14ac:dyDescent="0.2">
      <c r="A9" s="6" t="s">
        <v>25</v>
      </c>
      <c r="B9" s="125">
        <v>204</v>
      </c>
      <c r="C9" s="138"/>
      <c r="D9" s="138"/>
      <c r="E9" s="138"/>
      <c r="F9" s="138"/>
    </row>
    <row r="10" spans="1:9" x14ac:dyDescent="0.2">
      <c r="A10" s="6" t="s">
        <v>26</v>
      </c>
      <c r="B10" s="125">
        <v>210</v>
      </c>
      <c r="C10" s="138"/>
      <c r="D10" s="138"/>
      <c r="E10" s="138"/>
      <c r="F10" s="138"/>
    </row>
    <row r="11" spans="1:9" x14ac:dyDescent="0.2">
      <c r="A11" s="6" t="s">
        <v>27</v>
      </c>
      <c r="B11" s="125">
        <v>57</v>
      </c>
      <c r="C11" s="138"/>
      <c r="D11" s="138"/>
      <c r="E11" s="138"/>
      <c r="F11" s="138"/>
    </row>
    <row r="12" spans="1:9" x14ac:dyDescent="0.2">
      <c r="A12" s="6" t="s">
        <v>1373</v>
      </c>
      <c r="B12" s="125">
        <v>30</v>
      </c>
      <c r="C12" s="138"/>
      <c r="D12" s="138"/>
      <c r="E12" s="138"/>
      <c r="F12" s="138"/>
    </row>
    <row r="13" spans="1:9" x14ac:dyDescent="0.2">
      <c r="A13" s="6" t="s">
        <v>28</v>
      </c>
      <c r="B13" s="125">
        <v>28</v>
      </c>
      <c r="C13" s="138"/>
      <c r="D13" s="138"/>
      <c r="E13" s="138"/>
      <c r="F13" s="138"/>
    </row>
    <row r="14" spans="1:9" x14ac:dyDescent="0.2">
      <c r="A14" s="6" t="s">
        <v>29</v>
      </c>
      <c r="B14" s="125">
        <v>395</v>
      </c>
      <c r="C14" s="138"/>
      <c r="D14" s="138"/>
      <c r="E14" s="138"/>
      <c r="F14" s="138"/>
    </row>
    <row r="15" spans="1:9" x14ac:dyDescent="0.2">
      <c r="A15" s="6" t="s">
        <v>30</v>
      </c>
      <c r="B15" s="125">
        <v>437</v>
      </c>
      <c r="C15" s="138"/>
      <c r="D15" s="138"/>
      <c r="E15" s="138"/>
      <c r="F15" s="138"/>
    </row>
    <row r="16" spans="1:9" x14ac:dyDescent="0.2">
      <c r="A16" s="6" t="s">
        <v>1095</v>
      </c>
      <c r="B16" s="125">
        <v>242</v>
      </c>
      <c r="C16" s="138"/>
      <c r="D16" s="138"/>
      <c r="E16" s="138"/>
      <c r="F16" s="138"/>
    </row>
    <row r="17" spans="1:9" x14ac:dyDescent="0.2">
      <c r="A17" s="6" t="s">
        <v>31</v>
      </c>
      <c r="B17" s="125">
        <v>105</v>
      </c>
      <c r="C17" s="138"/>
      <c r="D17" s="138"/>
      <c r="E17" s="138"/>
      <c r="F17" s="138"/>
    </row>
    <row r="18" spans="1:9" ht="13.5" thickBot="1" x14ac:dyDescent="0.25">
      <c r="A18" s="13" t="s">
        <v>1889</v>
      </c>
      <c r="B18" s="126">
        <v>2583</v>
      </c>
      <c r="C18" s="3"/>
      <c r="D18" s="138"/>
      <c r="E18" s="138"/>
      <c r="F18" s="138"/>
    </row>
    <row r="19" spans="1:9" ht="13.5" thickBot="1" x14ac:dyDescent="0.25">
      <c r="A19" s="127" t="s">
        <v>579</v>
      </c>
      <c r="B19" s="128">
        <f>SUM(B5:B18)</f>
        <v>5840</v>
      </c>
      <c r="C19" s="281"/>
      <c r="D19" s="281"/>
      <c r="E19" s="281"/>
      <c r="F19" s="281"/>
    </row>
    <row r="20" spans="1:9" x14ac:dyDescent="0.2">
      <c r="A20" s="138"/>
      <c r="B20" s="138"/>
      <c r="C20" s="138"/>
      <c r="D20" s="138"/>
      <c r="E20" s="138"/>
      <c r="F20" s="138"/>
      <c r="G20" s="138"/>
      <c r="H20" s="138"/>
      <c r="I20" s="138"/>
    </row>
    <row r="21" spans="1:9" x14ac:dyDescent="0.2">
      <c r="A21" s="317"/>
      <c r="B21" s="138"/>
      <c r="C21" s="138"/>
      <c r="D21" s="138"/>
      <c r="E21" s="138"/>
      <c r="F21" s="138"/>
      <c r="G21" s="138"/>
      <c r="H21" s="138"/>
      <c r="I21" s="138"/>
    </row>
    <row r="22" spans="1:9" x14ac:dyDescent="0.2">
      <c r="A22" s="138"/>
      <c r="B22" s="138"/>
      <c r="C22" s="138"/>
      <c r="D22" s="138"/>
      <c r="E22" s="138"/>
      <c r="F22" s="138"/>
      <c r="G22" s="311"/>
      <c r="H22" s="138"/>
      <c r="I22" s="138"/>
    </row>
    <row r="23" spans="1:9" x14ac:dyDescent="0.2">
      <c r="A23" s="138"/>
      <c r="B23" s="138"/>
      <c r="C23" s="138"/>
      <c r="D23" s="138"/>
      <c r="E23" s="138"/>
      <c r="F23" s="138"/>
      <c r="G23" s="138"/>
      <c r="H23" s="138"/>
      <c r="I23" s="138"/>
    </row>
    <row r="24" spans="1:9" x14ac:dyDescent="0.2">
      <c r="A24" s="138"/>
      <c r="B24" s="138"/>
      <c r="C24" s="311"/>
      <c r="D24" s="138"/>
      <c r="E24" s="138"/>
      <c r="F24" s="138"/>
      <c r="G24" s="311"/>
      <c r="H24" s="138"/>
      <c r="I24" s="138"/>
    </row>
    <row r="25" spans="1:9" x14ac:dyDescent="0.2">
      <c r="A25" s="138"/>
      <c r="B25" s="138"/>
      <c r="C25" s="138"/>
      <c r="D25" s="219"/>
      <c r="E25" s="138"/>
      <c r="F25" s="138"/>
      <c r="G25" s="138"/>
      <c r="H25" s="138"/>
      <c r="I25" s="138"/>
    </row>
  </sheetData>
  <phoneticPr fontId="3" type="noConversion"/>
  <pageMargins left="0.78740157499999996" right="0.78740157499999996" top="0.984251969" bottom="0.984251969" header="0.49212598499999999" footer="0.49212598499999999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4</vt:i4>
      </vt:variant>
    </vt:vector>
  </HeadingPairs>
  <TitlesOfParts>
    <vt:vector size="11" baseType="lpstr">
      <vt:lpstr>Área das Escadas</vt:lpstr>
      <vt:lpstr>Área dos Elevadores</vt:lpstr>
      <vt:lpstr>Área Hosp. Esquadrias internas</vt:lpstr>
      <vt:lpstr>Área Hosp. Prédio Princ.</vt:lpstr>
      <vt:lpstr>Área Hosp. Anexos</vt:lpstr>
      <vt:lpstr>Área por escala de trab</vt:lpstr>
      <vt:lpstr>Área Externa</vt:lpstr>
      <vt:lpstr>'Área das Escadas'!Area_de_impressao</vt:lpstr>
      <vt:lpstr>'Área dos Elevadores'!Area_de_impressao</vt:lpstr>
      <vt:lpstr>'Área Hosp. Anexos'!Area_de_impressao</vt:lpstr>
      <vt:lpstr>'Área Hosp. Esquadrias internas'!Area_de_impressao</vt:lpstr>
    </vt:vector>
  </TitlesOfParts>
  <Company>public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public</dc:creator>
  <cp:lastModifiedBy>Glaiciane dos Santos Sena</cp:lastModifiedBy>
  <cp:lastPrinted>2015-01-22T15:55:49Z</cp:lastPrinted>
  <dcterms:created xsi:type="dcterms:W3CDTF">2005-11-22T17:20:35Z</dcterms:created>
  <dcterms:modified xsi:type="dcterms:W3CDTF">2020-11-11T11:44:21Z</dcterms:modified>
</cp:coreProperties>
</file>