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STRITO\PDE 2024x2028\Fichas Projetos e Indicadores PDE\2026\"/>
    </mc:Choice>
  </mc:AlternateContent>
  <bookViews>
    <workbookView xWindow="0" yWindow="0" windowWidth="24000" windowHeight="9630"/>
  </bookViews>
  <sheets>
    <sheet name="FICHA PROJETO PDE 01" sheetId="5" r:id="rId1"/>
    <sheet name="FICHA PROJETO PDE 02" sheetId="4" r:id="rId2"/>
    <sheet name="FICHA PROJETO PDE 03" sheetId="2" r:id="rId3"/>
    <sheet name="FICHA PROJETO PDE 04" sheetId="12" r:id="rId4"/>
    <sheet name="FICHA PROJETO PDE 05" sheetId="8" r:id="rId5"/>
    <sheet name="FICHA PROJETO PDE 06" sheetId="7" r:id="rId6"/>
    <sheet name="FICHA PROJETO PDE 07" sheetId="11" r:id="rId7"/>
    <sheet name="FICHA PROJETO PDE 08" sheetId="13" r:id="rId8"/>
    <sheet name="FICHA PROJETO PDE 09" sheetId="6" r:id="rId9"/>
    <sheet name="FICHA PROJETO PDE 10" sheetId="9" r:id="rId10"/>
    <sheet name="FICHA PROJETO PDE 11" sheetId="10" r:id="rId11"/>
  </sheets>
  <externalReferences>
    <externalReference r:id="rId12"/>
  </externalReferences>
  <definedNames>
    <definedName name="_xlnm._FilterDatabase" localSheetId="0" hidden="1">'FICHA PROJETO PDE 01'!$B$2:$F$17</definedName>
    <definedName name="_xlnm._FilterDatabase" localSheetId="1" hidden="1">'FICHA PROJETO PDE 02'!$B$2:$F$18</definedName>
    <definedName name="_xlnm._FilterDatabase" localSheetId="2" hidden="1">'FICHA PROJETO PDE 03'!$B$2:$F$17</definedName>
    <definedName name="_xlnm._FilterDatabase" localSheetId="3" hidden="1">'FICHA PROJETO PDE 04'!$B$2:$F$17</definedName>
    <definedName name="_xlnm._FilterDatabase" localSheetId="4" hidden="1">'FICHA PROJETO PDE 05'!$B$2:$F$17</definedName>
    <definedName name="_xlnm._FilterDatabase" localSheetId="5" hidden="1">'FICHA PROJETO PDE 06'!$B$2:$F$18</definedName>
    <definedName name="_xlnm._FilterDatabase" localSheetId="6" hidden="1">'FICHA PROJETO PDE 07'!$B$2:$F$17</definedName>
    <definedName name="_xlnm._FilterDatabase" localSheetId="9" hidden="1">'FICHA PROJETO PDE 10'!$B$2:$F$17</definedName>
    <definedName name="_xlnm._FilterDatabase" localSheetId="10" hidden="1">'FICHA PROJETO PDE 11'!$B$2:$F$17</definedName>
    <definedName name="_xlnm.Print_Area" localSheetId="0">'FICHA PROJETO PDE 01'!$B$2:$F$26</definedName>
    <definedName name="_xlnm.Print_Area" localSheetId="1">'FICHA PROJETO PDE 02'!$B$2:$F$30</definedName>
    <definedName name="_xlnm.Print_Area" localSheetId="2">'FICHA PROJETO PDE 03'!$B$2:$F$29</definedName>
    <definedName name="_xlnm.Print_Area" localSheetId="3">'FICHA PROJETO PDE 04'!$B$2:$F$29</definedName>
    <definedName name="_xlnm.Print_Area" localSheetId="4">'FICHA PROJETO PDE 05'!$B$2:$F$38</definedName>
    <definedName name="_xlnm.Print_Area" localSheetId="5">'FICHA PROJETO PDE 06'!$B$2:$F$30</definedName>
    <definedName name="_xlnm.Print_Area" localSheetId="6">'FICHA PROJETO PDE 07'!$B$2:$F$29</definedName>
    <definedName name="_xlnm.Print_Area" localSheetId="9">'FICHA PROJETO PDE 10'!$B$2:$F$29</definedName>
    <definedName name="_xlnm.Print_Area" localSheetId="10">'FICHA PROJETO PDE 11'!$B$2:$F$29</definedName>
    <definedName name="Meta" localSheetId="0">#REF!</definedName>
    <definedName name="Meta" localSheetId="1">#REF!</definedName>
    <definedName name="Meta" localSheetId="2">#REF!</definedName>
    <definedName name="Meta" localSheetId="3">#REF!</definedName>
    <definedName name="Meta" localSheetId="4">#REF!</definedName>
    <definedName name="Meta" localSheetId="5">#REF!</definedName>
    <definedName name="Meta" localSheetId="6">#REF!</definedName>
    <definedName name="Meta" localSheetId="7">#REF!</definedName>
    <definedName name="Meta" localSheetId="8">#REF!</definedName>
    <definedName name="Meta" localSheetId="9">#REF!</definedName>
    <definedName name="Meta" localSheetId="10">#REF!</definedName>
    <definedName name="Meta">#REF!</definedName>
    <definedName name="Nome" localSheetId="0">#REF!</definedName>
    <definedName name="Nome" localSheetId="1">#REF!</definedName>
    <definedName name="Nome" localSheetId="2">#REF!</definedName>
    <definedName name="Nome" localSheetId="3">#REF!</definedName>
    <definedName name="Nome" localSheetId="4">#REF!</definedName>
    <definedName name="Nome" localSheetId="5">#REF!</definedName>
    <definedName name="Nome" localSheetId="6">#REF!</definedName>
    <definedName name="Nome" localSheetId="7">#REF!</definedName>
    <definedName name="Nome" localSheetId="8">#REF!</definedName>
    <definedName name="Nome" localSheetId="9">#REF!</definedName>
    <definedName name="Nome" localSheetId="10">#REF!</definedName>
    <definedName name="Nome">#REF!</definedName>
    <definedName name="periodicidade" localSheetId="0">#REF!</definedName>
    <definedName name="periodicidade" localSheetId="1">#REF!</definedName>
    <definedName name="periodicidade" localSheetId="3">#REF!</definedName>
    <definedName name="periodicidade" localSheetId="4">#REF!</definedName>
    <definedName name="periodicidade" localSheetId="5">#REF!</definedName>
    <definedName name="periodicidade" localSheetId="6">#REF!</definedName>
    <definedName name="periodicidade" localSheetId="7">#REF!</definedName>
    <definedName name="periodicidade" localSheetId="8">#REF!</definedName>
    <definedName name="periodicidade" localSheetId="9">#REF!</definedName>
    <definedName name="periodicidade" localSheetId="10">#REF!</definedName>
    <definedName name="periodicidade">#REF!</definedName>
    <definedName name="Tipo" localSheetId="0">#REF!</definedName>
    <definedName name="Tipo" localSheetId="1">#REF!</definedName>
    <definedName name="Tipo" localSheetId="2">#REF!</definedName>
    <definedName name="Tipo" localSheetId="3">#REF!</definedName>
    <definedName name="Tipo" localSheetId="4">#REF!</definedName>
    <definedName name="Tipo" localSheetId="5">#REF!</definedName>
    <definedName name="Tipo" localSheetId="6">#REF!</definedName>
    <definedName name="Tipo" localSheetId="7">#REF!</definedName>
    <definedName name="Tipo" localSheetId="8">#REF!</definedName>
    <definedName name="Tipo" localSheetId="9">#REF!</definedName>
    <definedName name="Tipo" localSheetId="10">#REF!</definedName>
    <definedName name="Tipo">#REF!</definedName>
    <definedName name="Unidade">[1]!Unid[Unidade]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3" l="1"/>
  <c r="E21" i="13"/>
  <c r="F21" i="13" s="1"/>
  <c r="E22" i="13" s="1"/>
  <c r="F22" i="13" s="1"/>
  <c r="E23" i="13" s="1"/>
  <c r="F23" i="13" s="1"/>
  <c r="F29" i="12" l="1"/>
  <c r="F29" i="11" l="1"/>
  <c r="F29" i="9" l="1"/>
  <c r="F38" i="8" l="1"/>
  <c r="F30" i="7" l="1"/>
  <c r="F31" i="6" l="1"/>
  <c r="E21" i="6"/>
  <c r="F21" i="6" s="1"/>
  <c r="E22" i="6" s="1"/>
  <c r="F22" i="6" s="1"/>
  <c r="E23" i="6" s="1"/>
  <c r="F23" i="6" s="1"/>
  <c r="E24" i="6" s="1"/>
  <c r="F24" i="6" s="1"/>
  <c r="E25" i="6" s="1"/>
  <c r="F25" i="6" s="1"/>
  <c r="E26" i="6" s="1"/>
  <c r="F26" i="6" s="1"/>
  <c r="E27" i="6" s="1"/>
  <c r="F27" i="6" s="1"/>
  <c r="F20" i="6"/>
  <c r="F26" i="5" l="1"/>
  <c r="F30" i="4" l="1"/>
  <c r="F29" i="2" l="1"/>
</calcChain>
</file>

<file path=xl/comments1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10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11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2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3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4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5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6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7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8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9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sharedStrings.xml><?xml version="1.0" encoding="utf-8"?>
<sst xmlns="http://schemas.openxmlformats.org/spreadsheetml/2006/main" count="469" uniqueCount="219">
  <si>
    <t>FICHA DO PROJETO</t>
  </si>
  <si>
    <t>Código do Projeto</t>
  </si>
  <si>
    <t>Sigla da Área</t>
  </si>
  <si>
    <t>Versão</t>
  </si>
  <si>
    <t>PDE03</t>
  </si>
  <si>
    <t>1.0</t>
  </si>
  <si>
    <t>IDENTIFICAÇÃO</t>
  </si>
  <si>
    <t>Nome do projeto:</t>
  </si>
  <si>
    <t>Resultados das pesquisas desenvolvidas no HUJM-UFMT</t>
  </si>
  <si>
    <t>Nome do gerente do projeto:</t>
  </si>
  <si>
    <t>Amanda Colichio Bini Napoleão</t>
  </si>
  <si>
    <t>Nome do gerente do projeto substituto:</t>
  </si>
  <si>
    <t>Não tem</t>
  </si>
  <si>
    <t>Sigla das áreas envolvidas na condução e execução da atividades do projeto:</t>
  </si>
  <si>
    <t>UGPESQ/SGPTIS/GEP</t>
  </si>
  <si>
    <t>Data de início do projeto:</t>
  </si>
  <si>
    <t>Data de término do projeto:</t>
  </si>
  <si>
    <t>Tema estratégico:</t>
  </si>
  <si>
    <t>Sociedade (Pesquisador)</t>
  </si>
  <si>
    <t>Objetivo estratégico impactado pelo projeto:</t>
  </si>
  <si>
    <t xml:space="preserve"> Criar um ambiente favorável ao desenvolvimento em rede de pesquisa, inovação e avaliação de tecnologias em saúde</t>
  </si>
  <si>
    <t>1º indicador estratégico impactado pelo projeto:</t>
  </si>
  <si>
    <t>Percentual de devolutivas de resultados das pesquisas realizadas</t>
  </si>
  <si>
    <t>Macroproblema:</t>
  </si>
  <si>
    <t xml:space="preserve">Falta de divulgação dos produtos de projetos de pesquisa, editais nacionais de pesquisa, fluxo para solicitar ATS e parque tecnológico para o desenvolvimento de pesquisas
</t>
  </si>
  <si>
    <t>Causa raiz:</t>
  </si>
  <si>
    <t xml:space="preserve">Falta de implementação nos processos de trabalho
</t>
  </si>
  <si>
    <t>Objetivo do projeto:</t>
  </si>
  <si>
    <t>ENTREGAS DO PROJETO</t>
  </si>
  <si>
    <t>Descrição das principais entregas previstas do projeto</t>
  </si>
  <si>
    <t>Data de início</t>
  </si>
  <si>
    <t>Data limite</t>
  </si>
  <si>
    <t>ENTREGA 1 – Criação do Sistema Automatizado de Monitoramento das Pesquisas</t>
  </si>
  <si>
    <t>ENTREGA 2 – Implantação do Painel Gerencial de Monitoramento</t>
  </si>
  <si>
    <t>ENTREGA 3 – Implementação do Fluxo Automatizado de Notificações</t>
  </si>
  <si>
    <t>Entrega 4 - Monitoramento Contínuo e Alimentação Sistemática do Sistema de Acompanhamento das Pesquisas</t>
  </si>
  <si>
    <t>Entrega 5 - Divulgar os produtos gerados de pesquisa no site institucional e mídia sociais</t>
  </si>
  <si>
    <t xml:space="preserve">Obs: A entregas apontadas na ficha deverão ser desdobradas em tarefas/ações, incluindo data de início e conclusão, no planner. </t>
  </si>
  <si>
    <t>Elaboração de relatórios e execução de ações corretivas e preventivas para melhoria contínua.</t>
  </si>
  <si>
    <t xml:space="preserve">Implantação e monitoramento da execução dessas práticas pelas unidades competentes. </t>
  </si>
  <si>
    <t xml:space="preserve">Abertura de processos informativos sobre as práticas a serem executadas pelas unidades competentes </t>
  </si>
  <si>
    <t>Realizar plano de ação com as práticas em não conformidades a serem implementadas</t>
  </si>
  <si>
    <t>Realização de diagnóstico inicial de conformidade da adoção de práticas de governança e responsabilidade social no hospital</t>
  </si>
  <si>
    <t xml:space="preserve">Fortalecer práticas de governança </t>
  </si>
  <si>
    <t xml:space="preserve">Fragilidade na implementação e no monitoramento </t>
  </si>
  <si>
    <t xml:space="preserve">Baixo nível de conformidade e integração das práticas de governança </t>
  </si>
  <si>
    <t>Índice de Aderência às práticas EBSERH - AMBIENTAL, SOCIAL E GOVERNANÇA (IAPE-ASG)</t>
  </si>
  <si>
    <t>OE 11: Aprimorar o modelo de governança corporativa da rede</t>
  </si>
  <si>
    <t>Responsabilidade Ambiental, Social e Governança</t>
  </si>
  <si>
    <t xml:space="preserve">SEGOV / SUPER </t>
  </si>
  <si>
    <t>Silvana Barbosa de Oliveira</t>
  </si>
  <si>
    <t>Claudia Antonielli Garcia de Almeida</t>
  </si>
  <si>
    <t>PDE08</t>
  </si>
  <si>
    <t>Programa de Melhoria da Preceptoria</t>
  </si>
  <si>
    <r>
      <t xml:space="preserve">Modelo/template institucional de </t>
    </r>
    <r>
      <rPr>
        <b/>
        <sz val="11"/>
        <color theme="1"/>
        <rFont val="Calibri"/>
        <family val="2"/>
        <scheme val="minor"/>
      </rPr>
      <t>plano de ação</t>
    </r>
    <r>
      <rPr>
        <sz val="11"/>
        <color theme="1"/>
        <rFont val="Calibri"/>
        <family val="2"/>
        <scheme val="minor"/>
      </rPr>
      <t xml:space="preserve"> </t>
    </r>
  </si>
  <si>
    <t>Realizar ação de divulgação dos resultados</t>
  </si>
  <si>
    <r>
      <t xml:space="preserve">Modelo/template padronizado de </t>
    </r>
    <r>
      <rPr>
        <b/>
        <sz val="11"/>
        <color theme="1"/>
        <rFont val="Calibri"/>
        <family val="2"/>
        <scheme val="minor"/>
      </rPr>
      <t>relatório semestral</t>
    </r>
    <r>
      <rPr>
        <sz val="11"/>
        <color theme="1"/>
        <rFont val="Calibri"/>
        <family val="2"/>
        <scheme val="minor"/>
      </rPr>
      <t xml:space="preserve"> de avaliação das atividades de ensino</t>
    </r>
  </si>
  <si>
    <t>Painel estratégico de indicadores (Dashboard/Business Intelligence) integrado ao modelo de Gestão Estratégica</t>
  </si>
  <si>
    <t>Implantar e institucionalizar uma sistemática estruturada de monitoramento e avaliação das atividades de ensino no HUJM-UFMT, com definição de indicadores, metas, instrumentos de acompanhamento e geração de relatórios periódicos para suporte à tomada de decisão estratégica.</t>
  </si>
  <si>
    <t>Ausência de definição estruturada de objetivos, metas e indicadores claros para as atividades de ensino, alinhados às diretrizes pedagógicas da UFMT, às políticas do SUS e ao modelo de gestão estratégica da Rede Ebserh.</t>
  </si>
  <si>
    <t>Falta de monitoramento e avaliação efetivos das atividades de ensino no HUJM-UFMT</t>
  </si>
  <si>
    <t>Percentual de conclusão do Programa de melhoria da preceptoria</t>
  </si>
  <si>
    <t>2º indicador estratégico impactado pelo projeto:</t>
  </si>
  <si>
    <t>Percentual de ações de monitoramento e avaliação das atividades de ensino implementadas</t>
  </si>
  <si>
    <t>OE05 – Aprimorar as condições de ensino e os cenários de prática
OE07 – Apoiar o processo de qualificação dos docentes e preceptores</t>
  </si>
  <si>
    <t>Sociedade (Ensino)</t>
  </si>
  <si>
    <t>GEP, SEGE, UGETE e UGPOS</t>
  </si>
  <si>
    <t>Chefia UGETE e UGPOS</t>
  </si>
  <si>
    <t>Emílio Carlos Alves dos Santos</t>
  </si>
  <si>
    <t>Implantação da Sistemática de monitoramento e avaliação do Ensino, Pesquisa e da Assistência</t>
  </si>
  <si>
    <t>PDE 02</t>
  </si>
  <si>
    <t>GAS/STESP</t>
  </si>
  <si>
    <t>Promoção do Cuidado Seguro</t>
  </si>
  <si>
    <t>Graziele Jacob Pimenta</t>
  </si>
  <si>
    <t>1.01 Assistência</t>
  </si>
  <si>
    <t xml:space="preserve">Qualificar o cuidado hospitalar </t>
  </si>
  <si>
    <t xml:space="preserve">Percentual de unidades assistenciais com rounds de segurança do paciente implantados </t>
  </si>
  <si>
    <t xml:space="preserve">Cultura de segurança e ciclos de melhoria dos processos assistenciais incipientes </t>
  </si>
  <si>
    <t>Ausência de um projeto que vise a sensibilização, interação e incorporação da cultura de segurança do paciente e dos 
riscos de melhoria na assistência</t>
  </si>
  <si>
    <t>Fortalecer a cultura de segurança do paciente e a gestão de riscos por meio de treinamentos continuos e implementação de rondas de segurança em todos os níveis da instituição, para a melhoria na assistência dos pacientes hospitalizados.</t>
  </si>
  <si>
    <t>Fase 1 - Elaboração do projeto de implantação das rondas de segurança 2024</t>
  </si>
  <si>
    <t>Entrega 1 - Elaboração do Projeto escrito;
Entrega 2 - Elaborar o Plano de Ação;
Entrega 3 - Constituir o Grupo de Trabalho (GT).</t>
  </si>
  <si>
    <t xml:space="preserve">Fase 2 - Realizar treinamento sobre a meta Meta 1: Identificar o paciente corretamente </t>
  </si>
  <si>
    <t>Entrega 4 - pré teste e  Lista de presença e registro fotográfico</t>
  </si>
  <si>
    <t>Fase 3 - Realizar a avaliação da implantação da meta por meio de round pelo setor de segurança do paciente</t>
  </si>
  <si>
    <t xml:space="preserve">
Entrega 1- Aplicar a avaliação de cultura de segurança do paciente 2026.Entrega 2 - Entrega de relatório com resultados;</t>
  </si>
  <si>
    <t xml:space="preserve">Fase 4 - Realizar treinamento sobre a meta Meta 4: Assegurar cirurgia segura. Garantir o local correto, procedimento correto e paciente correto, realizando o "time-out" (pausa de segurança) antes da cirurgia.
</t>
  </si>
  <si>
    <t>Entrega 1 - Iniciar treinamentos no CC;                                                                    Entrega 2 - Verificar o uso de check list de cirurgia segura;                          Entrega 3 - Entrega de lista de treinamento;</t>
  </si>
  <si>
    <t>Fase 5 - Realizar a avaliação da meta por meio de round pelo setor de segurança do paciente.</t>
  </si>
  <si>
    <t>Entrega 1- Aplicar a avaliação de cultura de segurança do paciente 2026.                                                                                                                   Entrega 2 - Entrega de relatório com resultados;</t>
  </si>
  <si>
    <t>Fase 6 -  Construção de relatório anual e planejamento para 2027</t>
  </si>
  <si>
    <t>Entrega 3 - Entrega de Relátio de planejamento 2027</t>
  </si>
  <si>
    <t>PDE 01</t>
  </si>
  <si>
    <t>PDE09</t>
  </si>
  <si>
    <t>Jéssyca Mariana da Silva Souza</t>
  </si>
  <si>
    <t>DLIH / GAS / GAD</t>
  </si>
  <si>
    <t>OE 12: Promover sustentabilidade ambiental e responsabilidade social em Rede</t>
  </si>
  <si>
    <t>Percentual de Conformidade Ambiental Hospitalar (PCAH)</t>
  </si>
  <si>
    <t>Baixo nível de conformidade e integração das práticas de sustentabilidade</t>
  </si>
  <si>
    <t>Fortalecer práticas de sustentabilidade</t>
  </si>
  <si>
    <t>Realização de diagnóstico inicial de conformidade ambiental, estabelecendo a linha de base</t>
  </si>
  <si>
    <t>Levantamento e mapeamento dos aspectos e impactos ambientais das atividades hospitalares.</t>
  </si>
  <si>
    <t>Revisão dos instrumentos institucionais (PGRSS, PLS e rotinas), garantindo alinhamento às normativas vigentes.</t>
  </si>
  <si>
    <t>Definição e formalização de fluxos e procedimentos operacionais padronizados.</t>
  </si>
  <si>
    <t>Implantação e monitoramento de indicadores de desempenho ambiental.</t>
  </si>
  <si>
    <t>Realização de inspeções e verificações periódicas de conformidade ambiental.</t>
  </si>
  <si>
    <t>Implementação de ações de melhoria na gestão de resíduos de serviços de saúde.</t>
  </si>
  <si>
    <t>PDE06</t>
  </si>
  <si>
    <t>GAD</t>
  </si>
  <si>
    <t xml:space="preserve"> PDE 006 - Automação dos controles de compras e contratações</t>
  </si>
  <si>
    <t>LAYS FERREIRA DE ALMEIDA</t>
  </si>
  <si>
    <t>SAFS/ UACE/ UPDE/ UCONT/ SETISD/ GAS/ GAD/ STCOR</t>
  </si>
  <si>
    <t>SUSTENTABILIDADE FINANCEIRA</t>
  </si>
  <si>
    <t>OE21 - Aprimorar os processos de compras e contratações</t>
  </si>
  <si>
    <t>Percentual de implementação dos painéis e ferramentas integrados no AGHUx</t>
  </si>
  <si>
    <t>2º indicador estratégico:</t>
  </si>
  <si>
    <t>Percentual de Contrato Interno de Gestão implantado</t>
  </si>
  <si>
    <t>Falta de automação dos processos</t>
  </si>
  <si>
    <t xml:space="preserve">Falta de entendimento claro da importância estratégica da automação para otimização dos processos de trabalho. </t>
  </si>
  <si>
    <t>Criação de painéis integrados ao AGHUx e implantação dos contratos internos de gestão</t>
  </si>
  <si>
    <t>Fase 2 - Entrega 4 - Programa de divulgação e treinamento para usuários</t>
  </si>
  <si>
    <t>Fase 3 - Entrega 1 - Elaboração do Cronograma de implantação do Contrato Interno de Gestão</t>
  </si>
  <si>
    <t xml:space="preserve">Fase 3 - Entrega 2 - 1º Ciclo de Execução do Cronograma de implantação do Contrato Interno de Gestão </t>
  </si>
  <si>
    <t>Fase 3 - Entrega 3 - 1º Ciclo de Monitoramento</t>
  </si>
  <si>
    <t>Plano de aquisições do novo HUJM-UFMT elaborado</t>
  </si>
  <si>
    <t>Submeter ao COLEX para análise e aprovação</t>
  </si>
  <si>
    <t>Elaborar Plano de aquisições para o novo HUJM-UFMT</t>
  </si>
  <si>
    <t>Plano de ocupação do novo HUJM-UFMT elaborado</t>
  </si>
  <si>
    <t>Elaborar Plano de ocupação para o novo HUJM-UFMT</t>
  </si>
  <si>
    <t>Plano de adequações elaborado</t>
  </si>
  <si>
    <t>Elaborar Plano de adequações para o novo HUJM-UFMT</t>
  </si>
  <si>
    <t>Promover a ampliação da taxa de ocupação hospitalar</t>
  </si>
  <si>
    <t>Ausência de Central de Regulação de Leitos no Estado</t>
  </si>
  <si>
    <t>Baixa ocupação hospitalar</t>
  </si>
  <si>
    <t>Percentual de conformidade do Índice do Plano Diretor Físico Hospitalar</t>
  </si>
  <si>
    <t>OE14: Implantar melhorias na infraestrutura e nas condições de trabalho com foco na assistência, ensino e pesquisa</t>
  </si>
  <si>
    <t xml:space="preserve">Desenvolvimento Institucional </t>
  </si>
  <si>
    <t>STEC / SIF / USOP / DLIH / GAS / GAD</t>
  </si>
  <si>
    <t>Jessyca Mariana da Silva Souza</t>
  </si>
  <si>
    <t>Mohamad Eid Yasin</t>
  </si>
  <si>
    <t>Melhorias na infraestrutura e nas condições de trabalho com o foco na assistência, ensino e pesquisa</t>
  </si>
  <si>
    <t>PDE05</t>
  </si>
  <si>
    <t>Apoiar a Ebserh-Sede na implantação do ambulatório zero papel</t>
  </si>
  <si>
    <t>Realizar a adoção de processos de trabalho digital</t>
  </si>
  <si>
    <t>Realizar endomarketing quanto ao uso da impressão corporativa</t>
  </si>
  <si>
    <t>Aplicar cotas de impressão</t>
  </si>
  <si>
    <t>Aplicar retenção de impressão</t>
  </si>
  <si>
    <t>Reduzir o volume de impressões realizadas na instituição, fortalecendo políticas de impressão, redesenhando processos de trabalho e promovendo ações de sensibilização e educação dos usuários quanto ao uso adequado da impressão corporativa.</t>
  </si>
  <si>
    <t>Alto volume de impressões motivado pela exigência de documentos clínicos impressos para composição do prontuário e para fins de faturamento hospitalar, associado à falta de revisão de processos que continuam condicionados ao uso de papel.</t>
  </si>
  <si>
    <t>Alto volume de impressões corporativas</t>
  </si>
  <si>
    <t>Percentual de redução de impressões corporativas na rede Ebserh</t>
  </si>
  <si>
    <t xml:space="preserve">RESPONSABILIDADE AMBIENTAL, SOCIAL E GOVERNANÇA </t>
  </si>
  <si>
    <t>SUP/SETISD</t>
  </si>
  <si>
    <t>Marionei Antunes Monge Filho</t>
  </si>
  <si>
    <t>Pedro Rosalvo dos Santos Camarço</t>
  </si>
  <si>
    <t>Qualificação de Processos para Redução de Papel</t>
  </si>
  <si>
    <t>PDE10</t>
  </si>
  <si>
    <t>PDE 11</t>
  </si>
  <si>
    <t>SUPER</t>
  </si>
  <si>
    <t>Programa de Atenção Integral à Saúde(PAIS)</t>
  </si>
  <si>
    <t>Alidio Vieira Nunes Duarte</t>
  </si>
  <si>
    <t>Medicina de familia e comunidade, residencia multiprofissional em gestão, PICs,  saúde mental , saúde e ambiente, educação permanente em saúde</t>
  </si>
  <si>
    <t>Sociedade (Usuário)</t>
  </si>
  <si>
    <t>OE 02  - Qualificar o Cuidado Hospitalar</t>
  </si>
  <si>
    <t>Percentual do Índice de Desempenho -  Pesquisa de satisfação do usuário e produção do números de procedimentos.</t>
  </si>
  <si>
    <t>A fragmentação do cuidado e o isolamento do Hospital Universitário em relação à Rede de Atenção à Saúde (RAS).
Historicamente, o ambiente hospitalar foca na doença e na ultraespecialização. Isso gera:
* Desarticulação com as Unidades Básicas de Saúde (UBS).
* Invisibilidade das necessidades de saúde mental e bem-estar de trabalhadores e estudantes.
* Barreiras culturais no atendimento à população indígena.
* Subutilização da tecnologia para reduzir filas de especialidades.</t>
  </si>
  <si>
    <t xml:space="preserve">Lacunas na continuidade do cuidado, na desarticulação dos fluxos assistenciais e na subutilização de recursos estratégicos, dificultando a implementação de um modelo de saúde integral e integrada.
</t>
  </si>
  <si>
    <t xml:space="preserve"> Foco na qualificação do cuidado, na articulação com a rede e na integração entre assistência, ensino e território.</t>
  </si>
  <si>
    <t xml:space="preserve">ENTREGA 1 – Estruturação do ambulatório com consultórios, recepção e identidade visual própria. 
</t>
  </si>
  <si>
    <t>ENTREGA 2 – Implementação de atendimentos em homeopatia e práticas integrativas e complementares (PICs).
Espaços de escuta qualificada e acompanhamento contínuo.</t>
  </si>
  <si>
    <t>ENTREGA 3 – Estruturação de fluxos de referência e contrarreferência entre o hospital e a rede SUS e Ampliação da atuação da medicina de família, com foco na integração com a rede municipal de saúde.</t>
  </si>
  <si>
    <t>Entrega 4 - Criação de uma linha de cuidado diferenciada para povos indígenas, respeitando saberes tradicionais e interculturais.</t>
  </si>
  <si>
    <t>Entrega 5 - Implementação de tecnologias para organização de dados e apoio ao cuidado, com estruturação de fluxos assistenciais digitais.</t>
  </si>
  <si>
    <t>Entrega 6 - Inclusão ativa de residentes, estudantes e profissionais nas práticas de cuidado integral, com foco na formação interdisciplinar.</t>
  </si>
  <si>
    <t>Entrega 7 - Realização de curso de capacitação para a rede, visando difundir aspráticas de integralidade no cuidado no hospital universitario julio mullher e RAS - Rede de Atenção a Saúde. Em parceria com a Fiocruz de Brasilia e Secretaria Municipal de Saúde.</t>
  </si>
  <si>
    <t>Entrega 8 - Promover e estimular a realização de pesquisa com relação aos impactos ambientais no âmbito dos usuários do Hospital Universitário Julio Muller</t>
  </si>
  <si>
    <t>PDE 07</t>
  </si>
  <si>
    <t>Promoção da Cultura Organizacional, democrática, integrativa e humanizada</t>
  </si>
  <si>
    <t>Roberta Patricia Ferreira da Silva</t>
  </si>
  <si>
    <t>Luan Henrique Oliveira Silva</t>
  </si>
  <si>
    <t>DIVGP/UAP/UDP/USOST</t>
  </si>
  <si>
    <t>Desenvolvimento do Trabalhador</t>
  </si>
  <si>
    <t>OE 23- Promover o engajamento e valorização dos trabalhadores; OE24 - Desenvolver estratégias de educação permanente e continuada</t>
  </si>
  <si>
    <t>Percentual de ações para a promoção da cultura organizacional implementadas</t>
  </si>
  <si>
    <t>Cultura organizacional incipiente, reativa e não proativa</t>
  </si>
  <si>
    <t>Falta de formalização nas ações de engajamento dos profissionais</t>
  </si>
  <si>
    <t>Promoção da cultura organizacional de pessoas, por meio da elaboração do documento sobre o tema e implementação de ações que visam o engajamento dos profissionais.</t>
  </si>
  <si>
    <t xml:space="preserve">1. Instrumento de coleta de dados;
</t>
  </si>
  <si>
    <t>2. Diagnóstico situacional;</t>
  </si>
  <si>
    <t>3. Diretrizes para elaboração do plano de cultura organizacional;</t>
  </si>
  <si>
    <t>4. Formação em conceitos de cultura organizacional, democracia, integralidade e humanização;</t>
  </si>
  <si>
    <t>5. Realização de eventos sobre cultura organizacional;</t>
  </si>
  <si>
    <t>6. Plano de ação e acordo de implementação da cultura organizacional por unidades.</t>
  </si>
  <si>
    <t>7. Norma de Integração e Valorização Profissional - Somos HU-UFMT</t>
  </si>
  <si>
    <t>8. Plantões Temáticos DIVGP</t>
  </si>
  <si>
    <t>9. Programa Lider@ - Desenvolvimento de Competências Gerenciais e Fortalecimento da Gestão Pública em Saúde</t>
  </si>
  <si>
    <t>PDE 04</t>
  </si>
  <si>
    <t>Elaboração e implantação do Política de Saúde Digital</t>
  </si>
  <si>
    <t>Tatiana Fortes de Oliveira</t>
  </si>
  <si>
    <t>Gerente de Ensino e Pesquisa</t>
  </si>
  <si>
    <t>UES / SETISD / USID / STCOR / GAS / GEP</t>
  </si>
  <si>
    <t>OE10 - Contribuir com a estratégia de saúde digital para o SUS</t>
  </si>
  <si>
    <t>Percentual de ações estratégicas de saúde digital implantadas</t>
  </si>
  <si>
    <t>Deficiência de recursos humanos e infra estrutura física e de tecnologias para fase de ampliação das estratégias de saúde digital (teleconsulta, teleconsultoria e telensino)</t>
  </si>
  <si>
    <t>Carência de investimentos em recursos humanos e tecnológicos para o desenvolvimento e ampliação das estratégias de saúde digital</t>
  </si>
  <si>
    <t>Promover celeridade na implantação das estratégias de saúde digital</t>
  </si>
  <si>
    <t>Instituição da Comissão de Saúde Digital</t>
  </si>
  <si>
    <t xml:space="preserve">        13/03/2026</t>
  </si>
  <si>
    <t>Monitoramento do processo de autorização do termo aditivo para início das consultas digitais via AGHU</t>
  </si>
  <si>
    <t>Regulação e agendamento das primeiras consultas para realização via teleconsulta</t>
  </si>
  <si>
    <t>Diagnóstico situacional da infraestrutura disponível para  implementação das teleconsultas</t>
  </si>
  <si>
    <t xml:space="preserve">Promoção de ações de Telensino/ Saúde Digital </t>
  </si>
  <si>
    <t xml:space="preserve">Articulação com a Rede de Atenção a Saúde </t>
  </si>
  <si>
    <t xml:space="preserve">Ações de Divulgação internas e externas </t>
  </si>
  <si>
    <t xml:space="preserve">Articulação com o STCOR - para implementação da regulação das Teleconsultas </t>
  </si>
  <si>
    <t>Realização de benchmark com outros HUFs</t>
  </si>
  <si>
    <t>GEP</t>
  </si>
  <si>
    <t>GAS</t>
  </si>
  <si>
    <t>Chefia da DCDT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</si>
</sst>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5F6C"/>
        <bgColor indexed="64"/>
      </patternFill>
    </fill>
    <fill>
      <patternFill patternType="solid">
        <fgColor rgb="FFEAF2F2"/>
        <bgColor indexed="64"/>
      </patternFill>
    </fill>
    <fill>
      <patternFill patternType="solid">
        <fgColor rgb="FFD6E0E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14" fontId="0" fillId="4" borderId="13" xfId="0" applyNumberFormat="1" applyFill="1" applyBorder="1" applyAlignment="1" applyProtection="1">
      <alignment vertical="top"/>
      <protection locked="0"/>
    </xf>
    <xf numFmtId="14" fontId="0" fillId="4" borderId="12" xfId="0" applyNumberFormat="1" applyFill="1" applyBorder="1" applyAlignment="1" applyProtection="1">
      <alignment vertical="top"/>
      <protection locked="0"/>
    </xf>
    <xf numFmtId="14" fontId="0" fillId="4" borderId="22" xfId="0" applyNumberFormat="1" applyFill="1" applyBorder="1" applyAlignment="1" applyProtection="1">
      <alignment vertical="top"/>
      <protection locked="0"/>
    </xf>
    <xf numFmtId="14" fontId="0" fillId="4" borderId="23" xfId="0" applyNumberFormat="1" applyFill="1" applyBorder="1" applyAlignment="1" applyProtection="1">
      <alignment vertical="top"/>
      <protection locked="0"/>
    </xf>
    <xf numFmtId="0" fontId="8" fillId="0" borderId="6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22" fontId="8" fillId="0" borderId="26" xfId="0" applyNumberFormat="1" applyFont="1" applyBorder="1" applyAlignment="1">
      <alignment horizontal="right" vertical="center"/>
    </xf>
    <xf numFmtId="0" fontId="9" fillId="0" borderId="0" xfId="0" applyFont="1"/>
    <xf numFmtId="14" fontId="3" fillId="5" borderId="13" xfId="0" applyNumberFormat="1" applyFont="1" applyFill="1" applyBorder="1" applyAlignment="1">
      <alignment horizontal="center" vertical="center" wrapText="1"/>
    </xf>
    <xf numFmtId="14" fontId="0" fillId="4" borderId="13" xfId="0" applyNumberFormat="1" applyFill="1" applyBorder="1" applyAlignment="1" applyProtection="1">
      <alignment horizontal="center" vertical="top"/>
      <protection locked="0"/>
    </xf>
    <xf numFmtId="14" fontId="0" fillId="4" borderId="12" xfId="0" applyNumberFormat="1" applyFill="1" applyBorder="1" applyAlignment="1" applyProtection="1">
      <alignment horizontal="center" vertical="top"/>
      <protection locked="0"/>
    </xf>
    <xf numFmtId="14" fontId="0" fillId="4" borderId="22" xfId="0" applyNumberFormat="1" applyFill="1" applyBorder="1" applyAlignment="1" applyProtection="1">
      <alignment horizontal="center" vertical="top"/>
      <protection locked="0"/>
    </xf>
    <xf numFmtId="14" fontId="0" fillId="4" borderId="23" xfId="0" applyNumberFormat="1" applyFill="1" applyBorder="1" applyAlignment="1" applyProtection="1">
      <alignment horizontal="center" vertical="top"/>
      <protection locked="0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14" fontId="0" fillId="4" borderId="13" xfId="0" applyNumberFormat="1" applyFill="1" applyBorder="1" applyAlignment="1" applyProtection="1">
      <alignment horizontal="left" vertical="center" wrapText="1"/>
      <protection locked="0"/>
    </xf>
    <xf numFmtId="14" fontId="0" fillId="4" borderId="12" xfId="0" applyNumberForma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4" borderId="16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left"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0" fillId="4" borderId="20" xfId="0" applyFill="1" applyBorder="1" applyAlignment="1" applyProtection="1">
      <alignment vertical="top" wrapText="1"/>
      <protection locked="0"/>
    </xf>
    <xf numFmtId="0" fontId="0" fillId="4" borderId="21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bserhnet.sharepoint.com/sites/cei/Documentos%20Compartilhados/Servi&#231;o%20Estrat&#233;gia/1.1.%20Plano%20de%20Negocios/PNE%202025/Fichas/P103%20Ficha%20de%20Projeto%20Estrategico%20VP%20-%20Desenvolvimento%20da%20Rede%20Oncol&#243;gica%20da%20Ebse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3 Ficha de Projeto Estrategi"/>
      <sheetName val="Ficha do Projeto"/>
      <sheetName val="APOIO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1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27"/>
  <sheetViews>
    <sheetView showGridLines="0" tabSelected="1" zoomScaleNormal="100" zoomScaleSheetLayoutView="130" workbookViewId="0">
      <selection activeCell="C11" sqref="C11:F11"/>
    </sheetView>
  </sheetViews>
  <sheetFormatPr defaultColWidth="8.85546875" defaultRowHeight="15" x14ac:dyDescent="0.25"/>
  <cols>
    <col min="1" max="1" width="2.140625" customWidth="1"/>
    <col min="2" max="2" width="47.42578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92</v>
      </c>
      <c r="E4" s="1" t="s">
        <v>217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72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73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218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71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45446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26" t="s">
        <v>74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75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76</v>
      </c>
      <c r="D14" s="28"/>
      <c r="E14" s="28"/>
      <c r="F14" s="27"/>
    </row>
    <row r="15" spans="2:6" ht="30" customHeight="1" thickTop="1" thickBot="1" x14ac:dyDescent="0.3">
      <c r="B15" s="3" t="s">
        <v>23</v>
      </c>
      <c r="C15" s="29" t="s">
        <v>77</v>
      </c>
      <c r="D15" s="29"/>
      <c r="E15" s="29"/>
      <c r="F15" s="30"/>
    </row>
    <row r="16" spans="2:6" ht="30" customHeight="1" thickTop="1" thickBot="1" x14ac:dyDescent="0.3">
      <c r="B16" s="3" t="s">
        <v>25</v>
      </c>
      <c r="C16" s="29" t="s">
        <v>78</v>
      </c>
      <c r="D16" s="29"/>
      <c r="E16" s="29"/>
      <c r="F16" s="30"/>
    </row>
    <row r="17" spans="2:6" ht="30" customHeight="1" thickTop="1" thickBot="1" x14ac:dyDescent="0.3">
      <c r="B17" s="3" t="s">
        <v>27</v>
      </c>
      <c r="C17" s="28" t="s">
        <v>79</v>
      </c>
      <c r="D17" s="28"/>
      <c r="E17" s="28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39.950000000000003" customHeight="1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55.5" customHeight="1" thickTop="1" thickBot="1" x14ac:dyDescent="0.3">
      <c r="B20" s="6" t="s">
        <v>80</v>
      </c>
      <c r="C20" s="7" t="s">
        <v>81</v>
      </c>
      <c r="D20" s="8"/>
      <c r="E20" s="9">
        <v>45446</v>
      </c>
      <c r="F20" s="10">
        <v>46111</v>
      </c>
    </row>
    <row r="21" spans="2:6" ht="39.950000000000003" customHeight="1" thickTop="1" thickBot="1" x14ac:dyDescent="0.3">
      <c r="B21" s="6" t="s">
        <v>82</v>
      </c>
      <c r="C21" s="7" t="s">
        <v>83</v>
      </c>
      <c r="D21" s="8"/>
      <c r="E21" s="9">
        <v>46122</v>
      </c>
      <c r="F21" s="10">
        <v>46183</v>
      </c>
    </row>
    <row r="22" spans="2:6" ht="66" customHeight="1" thickTop="1" thickBot="1" x14ac:dyDescent="0.3">
      <c r="B22" s="6" t="s">
        <v>84</v>
      </c>
      <c r="C22" s="7" t="s">
        <v>85</v>
      </c>
      <c r="D22" s="8"/>
      <c r="E22" s="9">
        <v>46188</v>
      </c>
      <c r="F22" s="10">
        <v>46218</v>
      </c>
    </row>
    <row r="23" spans="2:6" ht="66" customHeight="1" thickTop="1" thickBot="1" x14ac:dyDescent="0.3">
      <c r="B23" s="6" t="s">
        <v>86</v>
      </c>
      <c r="C23" s="7" t="s">
        <v>87</v>
      </c>
      <c r="D23" s="8"/>
      <c r="E23" s="9">
        <v>46235</v>
      </c>
      <c r="F23" s="10">
        <v>46296</v>
      </c>
    </row>
    <row r="24" spans="2:6" ht="66" customHeight="1" thickTop="1" thickBot="1" x14ac:dyDescent="0.3">
      <c r="B24" s="6" t="s">
        <v>88</v>
      </c>
      <c r="C24" s="7" t="s">
        <v>89</v>
      </c>
      <c r="D24" s="8"/>
      <c r="E24" s="9">
        <v>46300</v>
      </c>
      <c r="F24" s="10">
        <v>46331</v>
      </c>
    </row>
    <row r="25" spans="2:6" ht="39.950000000000003" customHeight="1" thickTop="1" thickBot="1" x14ac:dyDescent="0.3">
      <c r="B25" s="6" t="s">
        <v>90</v>
      </c>
      <c r="C25" s="7" t="s">
        <v>91</v>
      </c>
      <c r="D25" s="8"/>
      <c r="E25" s="9">
        <v>46336</v>
      </c>
      <c r="F25" s="10">
        <v>46359</v>
      </c>
    </row>
    <row r="26" spans="2:6" ht="24" customHeight="1" thickTop="1" x14ac:dyDescent="0.25">
      <c r="B26" s="13"/>
      <c r="C26" s="14"/>
      <c r="D26" s="14"/>
      <c r="E26" s="15"/>
      <c r="F26" s="16" t="str">
        <f ca="1">"Atualizado em " &amp; TEXT(NOW(),"dd/mm/aaaa hh:mm")</f>
        <v>Atualizado em 04/03/2026 11:30</v>
      </c>
    </row>
    <row r="27" spans="2:6" ht="15.75" x14ac:dyDescent="0.25">
      <c r="B27" s="17" t="s">
        <v>37</v>
      </c>
    </row>
  </sheetData>
  <sheetProtection formatColumns="0" formatRows="0"/>
  <dataConsolidate/>
  <mergeCells count="19">
    <mergeCell ref="C12:F12"/>
    <mergeCell ref="B2:C4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C11:F11"/>
    <mergeCell ref="B19:D19"/>
    <mergeCell ref="C13:F13"/>
    <mergeCell ref="C14:F14"/>
    <mergeCell ref="C15:F15"/>
    <mergeCell ref="C16:F16"/>
    <mergeCell ref="C17:F17"/>
    <mergeCell ref="B18:F18"/>
  </mergeCells>
  <dataValidations count="6"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5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zoomScaleNormal="100" zoomScaleSheetLayoutView="130" workbookViewId="0">
      <selection activeCell="C9" sqref="C9:F9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156</v>
      </c>
      <c r="E4" s="1" t="s">
        <v>158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155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154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153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152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46082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26" t="s">
        <v>151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96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150</v>
      </c>
      <c r="D14" s="28"/>
      <c r="E14" s="28"/>
      <c r="F14" s="27"/>
    </row>
    <row r="15" spans="2:6" ht="30" customHeight="1" thickTop="1" thickBot="1" x14ac:dyDescent="0.3">
      <c r="B15" s="3" t="s">
        <v>23</v>
      </c>
      <c r="C15" s="29" t="s">
        <v>149</v>
      </c>
      <c r="D15" s="29"/>
      <c r="E15" s="29"/>
      <c r="F15" s="30"/>
    </row>
    <row r="16" spans="2:6" ht="30" customHeight="1" thickTop="1" thickBot="1" x14ac:dyDescent="0.3">
      <c r="B16" s="3" t="s">
        <v>25</v>
      </c>
      <c r="C16" s="29" t="s">
        <v>148</v>
      </c>
      <c r="D16" s="29"/>
      <c r="E16" s="29"/>
      <c r="F16" s="30"/>
    </row>
    <row r="17" spans="2:6" ht="30" customHeight="1" thickTop="1" thickBot="1" x14ac:dyDescent="0.3">
      <c r="B17" s="3" t="s">
        <v>27</v>
      </c>
      <c r="C17" s="28" t="s">
        <v>147</v>
      </c>
      <c r="D17" s="28"/>
      <c r="E17" s="28"/>
      <c r="F17" s="27"/>
    </row>
    <row r="18" spans="2:6" ht="16.5" thickTop="1" thickBot="1" x14ac:dyDescent="0.3">
      <c r="B18" s="31" t="s">
        <v>28</v>
      </c>
      <c r="C18" s="32"/>
      <c r="D18" s="32"/>
      <c r="E18" s="32"/>
      <c r="F18" s="33"/>
    </row>
    <row r="19" spans="2:6" ht="16.5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16.5" thickTop="1" thickBot="1" x14ac:dyDescent="0.3">
      <c r="B20" s="50" t="s">
        <v>146</v>
      </c>
      <c r="C20" s="51"/>
      <c r="D20" s="8"/>
      <c r="E20" s="9">
        <v>46082</v>
      </c>
      <c r="F20" s="9">
        <v>46142</v>
      </c>
    </row>
    <row r="21" spans="2:6" ht="16.5" thickTop="1" thickBot="1" x14ac:dyDescent="0.3">
      <c r="B21" s="6" t="s">
        <v>145</v>
      </c>
      <c r="C21" s="7"/>
      <c r="D21" s="8"/>
      <c r="E21" s="9">
        <v>46143</v>
      </c>
      <c r="F21" s="9">
        <v>46203</v>
      </c>
    </row>
    <row r="22" spans="2:6" ht="16.5" thickTop="1" thickBot="1" x14ac:dyDescent="0.3">
      <c r="B22" s="50" t="s">
        <v>144</v>
      </c>
      <c r="C22" s="51"/>
      <c r="D22" s="8"/>
      <c r="E22" s="9">
        <v>46113</v>
      </c>
      <c r="F22" s="9">
        <v>46147</v>
      </c>
    </row>
    <row r="23" spans="2:6" ht="16.5" thickTop="1" thickBot="1" x14ac:dyDescent="0.3">
      <c r="B23" s="50" t="s">
        <v>143</v>
      </c>
      <c r="C23" s="51"/>
      <c r="D23" s="8"/>
      <c r="E23" s="9">
        <v>46188</v>
      </c>
      <c r="F23" s="9">
        <v>46387</v>
      </c>
    </row>
    <row r="24" spans="2:6" ht="16.5" thickTop="1" thickBot="1" x14ac:dyDescent="0.3">
      <c r="B24" s="56" t="s">
        <v>142</v>
      </c>
      <c r="C24" s="57"/>
      <c r="D24" s="58"/>
      <c r="E24" s="9">
        <v>46235</v>
      </c>
      <c r="F24" s="9">
        <v>46387</v>
      </c>
    </row>
    <row r="25" spans="2:6" ht="39.950000000000003" customHeight="1" thickTop="1" thickBot="1" x14ac:dyDescent="0.3">
      <c r="B25" s="56"/>
      <c r="C25" s="57"/>
      <c r="D25" s="58"/>
      <c r="E25" s="9"/>
      <c r="F25" s="10"/>
    </row>
    <row r="26" spans="2:6" ht="39.950000000000003" customHeight="1" thickTop="1" thickBot="1" x14ac:dyDescent="0.3">
      <c r="B26" s="56"/>
      <c r="C26" s="57"/>
      <c r="D26" s="58"/>
      <c r="E26" s="9"/>
      <c r="F26" s="10"/>
    </row>
    <row r="27" spans="2:6" ht="39.950000000000003" customHeight="1" thickTop="1" thickBot="1" x14ac:dyDescent="0.3">
      <c r="B27" s="56"/>
      <c r="C27" s="57"/>
      <c r="D27" s="58"/>
      <c r="E27" s="9"/>
      <c r="F27" s="10"/>
    </row>
    <row r="28" spans="2:6" ht="39.950000000000003" customHeight="1" thickTop="1" x14ac:dyDescent="0.25">
      <c r="B28" s="53"/>
      <c r="C28" s="54"/>
      <c r="D28" s="55"/>
      <c r="E28" s="11"/>
      <c r="F28" s="12"/>
    </row>
    <row r="29" spans="2:6" ht="24" customHeight="1" x14ac:dyDescent="0.25">
      <c r="B29" s="13"/>
      <c r="C29" s="14"/>
      <c r="D29" s="14"/>
      <c r="E29" s="15"/>
      <c r="F29" s="16" t="str">
        <f ca="1">"Atualizado em " &amp; TEXT(NOW(),"dd/mm/aaaa hh:mm")</f>
        <v>Atualizado em 04/03/2026 11:30</v>
      </c>
    </row>
    <row r="30" spans="2:6" ht="15.75" x14ac:dyDescent="0.25">
      <c r="B30" s="17" t="s">
        <v>37</v>
      </c>
    </row>
  </sheetData>
  <sheetProtection formatColumns="0" formatRows="0"/>
  <dataConsolidate/>
  <mergeCells count="27">
    <mergeCell ref="C16:F16"/>
    <mergeCell ref="C11:F11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B2:C4"/>
    <mergeCell ref="C12:F12"/>
    <mergeCell ref="C13:F13"/>
    <mergeCell ref="C14:F14"/>
    <mergeCell ref="C15:F15"/>
    <mergeCell ref="B23:C23"/>
    <mergeCell ref="C17:F17"/>
    <mergeCell ref="B18:F18"/>
    <mergeCell ref="B19:D19"/>
    <mergeCell ref="B28:D28"/>
    <mergeCell ref="B24:D24"/>
    <mergeCell ref="B25:D25"/>
    <mergeCell ref="B26:D26"/>
    <mergeCell ref="B27:D27"/>
    <mergeCell ref="B20:C20"/>
    <mergeCell ref="B22:C22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8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3 D24:D28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zoomScaleNormal="100" zoomScaleSheetLayoutView="130" workbookViewId="0">
      <selection activeCell="C8" sqref="C8:F8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157</v>
      </c>
      <c r="E4" s="1" t="s">
        <v>158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159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160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12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161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46083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26" t="s">
        <v>162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163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164</v>
      </c>
      <c r="D14" s="28"/>
      <c r="E14" s="28"/>
      <c r="F14" s="27"/>
    </row>
    <row r="15" spans="2:6" ht="101.25" customHeight="1" thickTop="1" thickBot="1" x14ac:dyDescent="0.3">
      <c r="B15" s="3" t="s">
        <v>23</v>
      </c>
      <c r="C15" s="29" t="s">
        <v>165</v>
      </c>
      <c r="D15" s="63"/>
      <c r="E15" s="63"/>
      <c r="F15" s="64"/>
    </row>
    <row r="16" spans="2:6" ht="75.75" customHeight="1" thickTop="1" thickBot="1" x14ac:dyDescent="0.3">
      <c r="B16" s="3" t="s">
        <v>25</v>
      </c>
      <c r="C16" s="28" t="s">
        <v>166</v>
      </c>
      <c r="D16" s="60"/>
      <c r="E16" s="60"/>
      <c r="F16" s="61"/>
    </row>
    <row r="17" spans="2:6" ht="30" customHeight="1" thickTop="1" thickBot="1" x14ac:dyDescent="0.3">
      <c r="B17" s="3" t="s">
        <v>27</v>
      </c>
      <c r="C17" s="26" t="s">
        <v>167</v>
      </c>
      <c r="D17" s="26"/>
      <c r="E17" s="26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39.950000000000003" customHeight="1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39.950000000000003" customHeight="1" thickTop="1" thickBot="1" x14ac:dyDescent="0.3">
      <c r="B20" s="50" t="s">
        <v>168</v>
      </c>
      <c r="C20" s="51"/>
      <c r="D20" s="52"/>
      <c r="E20" s="9">
        <v>46083</v>
      </c>
      <c r="F20" s="9">
        <v>46115</v>
      </c>
    </row>
    <row r="21" spans="2:6" ht="39" customHeight="1" thickTop="1" thickBot="1" x14ac:dyDescent="0.3">
      <c r="B21" s="50" t="s">
        <v>169</v>
      </c>
      <c r="C21" s="51"/>
      <c r="D21" s="52"/>
      <c r="E21" s="9">
        <v>46122</v>
      </c>
      <c r="F21" s="9">
        <v>46387</v>
      </c>
    </row>
    <row r="22" spans="2:6" ht="39.950000000000003" customHeight="1" thickTop="1" thickBot="1" x14ac:dyDescent="0.3">
      <c r="B22" s="50" t="s">
        <v>170</v>
      </c>
      <c r="C22" s="51"/>
      <c r="D22" s="52"/>
      <c r="E22" s="9">
        <v>46115</v>
      </c>
      <c r="F22" s="9">
        <v>46145</v>
      </c>
    </row>
    <row r="23" spans="2:6" ht="28.5" customHeight="1" thickTop="1" thickBot="1" x14ac:dyDescent="0.3">
      <c r="B23" s="50" t="s">
        <v>171</v>
      </c>
      <c r="C23" s="51"/>
      <c r="D23" s="52"/>
      <c r="E23" s="9">
        <v>46122</v>
      </c>
      <c r="F23" s="9">
        <v>46387</v>
      </c>
    </row>
    <row r="24" spans="2:6" ht="39.950000000000003" customHeight="1" thickTop="1" thickBot="1" x14ac:dyDescent="0.3">
      <c r="B24" s="56" t="s">
        <v>172</v>
      </c>
      <c r="C24" s="57"/>
      <c r="D24" s="58"/>
      <c r="E24" s="9">
        <v>46145</v>
      </c>
      <c r="F24" s="10">
        <v>46237</v>
      </c>
    </row>
    <row r="25" spans="2:6" ht="39.950000000000003" customHeight="1" thickTop="1" thickBot="1" x14ac:dyDescent="0.3">
      <c r="B25" s="56" t="s">
        <v>173</v>
      </c>
      <c r="C25" s="57"/>
      <c r="D25" s="58"/>
      <c r="E25" s="9">
        <v>46083</v>
      </c>
      <c r="F25" s="10">
        <v>46387</v>
      </c>
    </row>
    <row r="26" spans="2:6" ht="39.950000000000003" customHeight="1" thickTop="1" thickBot="1" x14ac:dyDescent="0.3">
      <c r="B26" s="56" t="s">
        <v>174</v>
      </c>
      <c r="C26" s="57"/>
      <c r="D26" s="58"/>
      <c r="E26" s="9">
        <v>46147</v>
      </c>
      <c r="F26" s="10">
        <v>46387</v>
      </c>
    </row>
    <row r="27" spans="2:6" ht="39.950000000000003" customHeight="1" thickTop="1" thickBot="1" x14ac:dyDescent="0.3">
      <c r="B27" s="56" t="s">
        <v>175</v>
      </c>
      <c r="C27" s="57"/>
      <c r="D27" s="58"/>
      <c r="E27" s="9">
        <v>46115</v>
      </c>
      <c r="F27" s="10">
        <v>46387</v>
      </c>
    </row>
    <row r="28" spans="2:6" ht="39.950000000000003" customHeight="1" thickTop="1" x14ac:dyDescent="0.25">
      <c r="B28" s="53"/>
      <c r="C28" s="54"/>
      <c r="D28" s="55"/>
      <c r="E28" s="11"/>
      <c r="F28" s="12"/>
    </row>
    <row r="29" spans="2:6" ht="24" customHeight="1" x14ac:dyDescent="0.25">
      <c r="B29" s="13"/>
      <c r="C29" s="14"/>
      <c r="D29" s="14"/>
      <c r="E29" s="15"/>
      <c r="F29" s="16"/>
    </row>
    <row r="30" spans="2:6" ht="15.75" x14ac:dyDescent="0.25">
      <c r="B30" s="17" t="s">
        <v>37</v>
      </c>
    </row>
  </sheetData>
  <sheetProtection formatColumns="0" formatRows="0"/>
  <dataConsolidate/>
  <mergeCells count="28">
    <mergeCell ref="C6:F6"/>
    <mergeCell ref="B2:C4"/>
    <mergeCell ref="D2:D3"/>
    <mergeCell ref="E2:E3"/>
    <mergeCell ref="F2:F3"/>
    <mergeCell ref="B5:F5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24:D24"/>
  </mergeCells>
  <dataValidations count="6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8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D24:D28 B20:B23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1"/>
  <sheetViews>
    <sheetView showGridLines="0" zoomScale="80" zoomScaleNormal="80" zoomScaleSheetLayoutView="130" workbookViewId="0">
      <selection activeCell="C11" sqref="C11:F11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70</v>
      </c>
      <c r="E4" s="1" t="s">
        <v>216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62" t="s">
        <v>69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68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67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66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46079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59" t="s">
        <v>65</v>
      </c>
      <c r="D12" s="26"/>
      <c r="E12" s="26"/>
      <c r="F12" s="27"/>
    </row>
    <row r="13" spans="2:6" ht="78.599999999999994" customHeight="1" thickTop="1" thickBot="1" x14ac:dyDescent="0.3">
      <c r="B13" s="3" t="s">
        <v>19</v>
      </c>
      <c r="C13" s="26" t="s">
        <v>64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63</v>
      </c>
      <c r="D14" s="28"/>
      <c r="E14" s="28"/>
      <c r="F14" s="27"/>
    </row>
    <row r="15" spans="2:6" ht="30" customHeight="1" thickTop="1" thickBot="1" x14ac:dyDescent="0.3">
      <c r="B15" s="3" t="s">
        <v>62</v>
      </c>
      <c r="C15" s="28" t="s">
        <v>61</v>
      </c>
      <c r="D15" s="60"/>
      <c r="E15" s="60"/>
      <c r="F15" s="61"/>
    </row>
    <row r="16" spans="2:6" ht="30" customHeight="1" thickTop="1" thickBot="1" x14ac:dyDescent="0.3">
      <c r="B16" s="3" t="s">
        <v>23</v>
      </c>
      <c r="C16" s="29" t="s">
        <v>60</v>
      </c>
      <c r="D16" s="29"/>
      <c r="E16" s="29"/>
      <c r="F16" s="30"/>
    </row>
    <row r="17" spans="2:6" ht="30" customHeight="1" thickTop="1" thickBot="1" x14ac:dyDescent="0.3">
      <c r="B17" s="3" t="s">
        <v>25</v>
      </c>
      <c r="C17" s="29" t="s">
        <v>59</v>
      </c>
      <c r="D17" s="29"/>
      <c r="E17" s="29"/>
      <c r="F17" s="30"/>
    </row>
    <row r="18" spans="2:6" ht="68.45" customHeight="1" thickTop="1" thickBot="1" x14ac:dyDescent="0.3">
      <c r="B18" s="3" t="s">
        <v>27</v>
      </c>
      <c r="C18" s="28" t="s">
        <v>58</v>
      </c>
      <c r="D18" s="28"/>
      <c r="E18" s="28"/>
      <c r="F18" s="27"/>
    </row>
    <row r="19" spans="2:6" ht="39.950000000000003" customHeight="1" thickTop="1" thickBot="1" x14ac:dyDescent="0.3">
      <c r="B19" s="31" t="s">
        <v>28</v>
      </c>
      <c r="C19" s="32"/>
      <c r="D19" s="32"/>
      <c r="E19" s="32"/>
      <c r="F19" s="33"/>
    </row>
    <row r="20" spans="2:6" ht="39.950000000000003" customHeight="1" thickTop="1" thickBot="1" x14ac:dyDescent="0.3">
      <c r="B20" s="23" t="s">
        <v>29</v>
      </c>
      <c r="C20" s="24"/>
      <c r="D20" s="25"/>
      <c r="E20" s="4" t="s">
        <v>30</v>
      </c>
      <c r="F20" s="5" t="s">
        <v>31</v>
      </c>
    </row>
    <row r="21" spans="2:6" ht="39.950000000000003" customHeight="1" thickTop="1" thickBot="1" x14ac:dyDescent="0.3">
      <c r="B21" s="50" t="s">
        <v>57</v>
      </c>
      <c r="C21" s="51"/>
      <c r="D21" s="52"/>
      <c r="E21" s="9">
        <v>46079</v>
      </c>
      <c r="F21" s="9">
        <v>46203</v>
      </c>
    </row>
    <row r="22" spans="2:6" ht="39.950000000000003" customHeight="1" thickTop="1" thickBot="1" x14ac:dyDescent="0.3">
      <c r="B22" s="50" t="s">
        <v>56</v>
      </c>
      <c r="C22" s="51"/>
      <c r="D22" s="52"/>
      <c r="E22" s="9">
        <v>46079</v>
      </c>
      <c r="F22" s="9">
        <v>46295</v>
      </c>
    </row>
    <row r="23" spans="2:6" ht="39.950000000000003" customHeight="1" thickTop="1" thickBot="1" x14ac:dyDescent="0.3">
      <c r="B23" s="50" t="s">
        <v>55</v>
      </c>
      <c r="C23" s="51"/>
      <c r="D23" s="52"/>
      <c r="E23" s="9">
        <v>46235</v>
      </c>
      <c r="F23" s="9">
        <v>46387</v>
      </c>
    </row>
    <row r="24" spans="2:6" ht="39.950000000000003" customHeight="1" thickTop="1" thickBot="1" x14ac:dyDescent="0.3">
      <c r="B24" s="50" t="s">
        <v>54</v>
      </c>
      <c r="C24" s="51"/>
      <c r="D24" s="52"/>
      <c r="E24" s="9">
        <v>46143</v>
      </c>
      <c r="F24" s="9">
        <v>46326</v>
      </c>
    </row>
    <row r="25" spans="2:6" ht="39.950000000000003" customHeight="1" thickTop="1" thickBot="1" x14ac:dyDescent="0.3">
      <c r="B25" s="56" t="s">
        <v>53</v>
      </c>
      <c r="C25" s="57"/>
      <c r="D25" s="58"/>
      <c r="E25" s="9">
        <v>46174</v>
      </c>
      <c r="F25" s="10">
        <v>46387</v>
      </c>
    </row>
    <row r="26" spans="2:6" ht="39.950000000000003" customHeight="1" thickTop="1" thickBot="1" x14ac:dyDescent="0.3">
      <c r="B26" s="56"/>
      <c r="C26" s="57"/>
      <c r="D26" s="58"/>
      <c r="E26" s="9"/>
      <c r="F26" s="10"/>
    </row>
    <row r="27" spans="2:6" ht="39.950000000000003" customHeight="1" thickTop="1" thickBot="1" x14ac:dyDescent="0.3">
      <c r="B27" s="56"/>
      <c r="C27" s="57"/>
      <c r="D27" s="58"/>
      <c r="E27" s="9"/>
      <c r="F27" s="10"/>
    </row>
    <row r="28" spans="2:6" ht="39.950000000000003" customHeight="1" thickTop="1" thickBot="1" x14ac:dyDescent="0.3">
      <c r="B28" s="56"/>
      <c r="C28" s="57"/>
      <c r="D28" s="58"/>
      <c r="E28" s="9"/>
      <c r="F28" s="10"/>
    </row>
    <row r="29" spans="2:6" ht="39.950000000000003" customHeight="1" thickTop="1" x14ac:dyDescent="0.25">
      <c r="B29" s="53"/>
      <c r="C29" s="54"/>
      <c r="D29" s="55"/>
      <c r="E29" s="11"/>
      <c r="F29" s="12"/>
    </row>
    <row r="30" spans="2:6" ht="24" customHeight="1" x14ac:dyDescent="0.25">
      <c r="B30" s="13"/>
      <c r="C30" s="14"/>
      <c r="D30" s="14"/>
      <c r="E30" s="15"/>
      <c r="F30" s="16" t="str">
        <f ca="1">"Atualizado em " &amp; TEXT(NOW(),"dd/mm/aaaa hh:mm")</f>
        <v>Atualizado em 04/03/2026 11:30</v>
      </c>
    </row>
    <row r="31" spans="2:6" ht="15.75" x14ac:dyDescent="0.25">
      <c r="B31" s="17" t="s">
        <v>37</v>
      </c>
    </row>
  </sheetData>
  <sheetProtection formatColumns="0" formatRows="0"/>
  <dataConsolidate/>
  <mergeCells count="29">
    <mergeCell ref="C17:F17"/>
    <mergeCell ref="C15:F15"/>
    <mergeCell ref="C11:F11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B2:C4"/>
    <mergeCell ref="C12:F12"/>
    <mergeCell ref="C13:F13"/>
    <mergeCell ref="C14:F14"/>
    <mergeCell ref="C16:F16"/>
    <mergeCell ref="B29:D29"/>
    <mergeCell ref="B25:D25"/>
    <mergeCell ref="B26:D26"/>
    <mergeCell ref="B27:D27"/>
    <mergeCell ref="B28:D28"/>
    <mergeCell ref="B23:D23"/>
    <mergeCell ref="B24:D24"/>
    <mergeCell ref="C18:F18"/>
    <mergeCell ref="B19:F19"/>
    <mergeCell ref="B20:D20"/>
    <mergeCell ref="B21:D21"/>
    <mergeCell ref="B22:D22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5:C29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20:D20 B21:B24 D25:D29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6:F16"/>
    <dataValidation allowBlank="1" showInputMessage="1" showErrorMessage="1" promptTitle="Causa raiz" prompt="A principal causa que dá origem ao macroproblema." sqref="C17:F17"/>
    <dataValidation allowBlank="1" showInputMessage="1" showErrorMessage="1" promptTitle="Objetivo do projeto:" prompt="Descreva o objetivo do projeto a partir da técnica SMART (ser específico, mensurável, alcançável, realista e definido no tempo)." sqref="C18:F18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zoomScaleNormal="100" zoomScaleSheetLayoutView="130" workbookViewId="0">
      <selection activeCell="C8" sqref="C8:F8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93" customWidth="1"/>
    <col min="4" max="4" width="14.140625" customWidth="1"/>
    <col min="5" max="5" width="14" customWidth="1"/>
    <col min="6" max="6" width="11.85546875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4</v>
      </c>
      <c r="E4" s="1" t="s">
        <v>216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24" customHeight="1" thickTop="1" thickBot="1" x14ac:dyDescent="0.3">
      <c r="B6" s="3" t="s">
        <v>7</v>
      </c>
      <c r="C6" s="34" t="s">
        <v>8</v>
      </c>
      <c r="D6" s="35"/>
      <c r="E6" s="35"/>
      <c r="F6" s="36"/>
    </row>
    <row r="7" spans="2:6" ht="23.25" customHeight="1" thickTop="1" thickBot="1" x14ac:dyDescent="0.3">
      <c r="B7" s="3" t="s">
        <v>9</v>
      </c>
      <c r="C7" s="34" t="s">
        <v>10</v>
      </c>
      <c r="D7" s="35"/>
      <c r="E7" s="35"/>
      <c r="F7" s="36"/>
    </row>
    <row r="8" spans="2:6" ht="26.25" customHeight="1" thickTop="1" thickBot="1" x14ac:dyDescent="0.3">
      <c r="B8" s="3" t="s">
        <v>11</v>
      </c>
      <c r="C8" s="34" t="s">
        <v>12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14</v>
      </c>
      <c r="D9" s="35"/>
      <c r="E9" s="35"/>
      <c r="F9" s="36"/>
    </row>
    <row r="10" spans="2:6" ht="23.25" customHeight="1" thickTop="1" thickBot="1" x14ac:dyDescent="0.3">
      <c r="B10" s="3" t="s">
        <v>15</v>
      </c>
      <c r="C10" s="37">
        <v>46083</v>
      </c>
      <c r="D10" s="37"/>
      <c r="E10" s="37"/>
      <c r="F10" s="38"/>
    </row>
    <row r="11" spans="2:6" ht="22.5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25.5" customHeight="1" thickTop="1" thickBot="1" x14ac:dyDescent="0.3">
      <c r="B12" s="3" t="s">
        <v>17</v>
      </c>
      <c r="C12" s="26" t="s">
        <v>18</v>
      </c>
      <c r="D12" s="26"/>
      <c r="E12" s="26"/>
      <c r="F12" s="27"/>
    </row>
    <row r="13" spans="2:6" ht="25.5" customHeight="1" thickTop="1" thickBot="1" x14ac:dyDescent="0.3">
      <c r="B13" s="3" t="s">
        <v>19</v>
      </c>
      <c r="C13" s="26" t="s">
        <v>20</v>
      </c>
      <c r="D13" s="26"/>
      <c r="E13" s="26"/>
      <c r="F13" s="27"/>
    </row>
    <row r="14" spans="2:6" ht="26.25" customHeight="1" thickTop="1" thickBot="1" x14ac:dyDescent="0.3">
      <c r="B14" s="3" t="s">
        <v>21</v>
      </c>
      <c r="C14" s="28" t="s">
        <v>22</v>
      </c>
      <c r="D14" s="28"/>
      <c r="E14" s="28"/>
      <c r="F14" s="27"/>
    </row>
    <row r="15" spans="2:6" ht="42" customHeight="1" thickTop="1" thickBot="1" x14ac:dyDescent="0.3">
      <c r="B15" s="3" t="s">
        <v>23</v>
      </c>
      <c r="C15" s="29" t="s">
        <v>24</v>
      </c>
      <c r="D15" s="63"/>
      <c r="E15" s="63"/>
      <c r="F15" s="64"/>
    </row>
    <row r="16" spans="2:6" ht="30" customHeight="1" thickTop="1" thickBot="1" x14ac:dyDescent="0.3">
      <c r="B16" s="3" t="s">
        <v>25</v>
      </c>
      <c r="C16" s="29" t="s">
        <v>26</v>
      </c>
      <c r="D16" s="29"/>
      <c r="E16" s="29"/>
      <c r="F16" s="30"/>
    </row>
    <row r="17" spans="2:6" ht="30" customHeight="1" thickTop="1" thickBot="1" x14ac:dyDescent="0.3">
      <c r="B17" s="3" t="s">
        <v>27</v>
      </c>
      <c r="C17" s="26" t="s">
        <v>20</v>
      </c>
      <c r="D17" s="26"/>
      <c r="E17" s="26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39.950000000000003" customHeight="1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39.950000000000003" customHeight="1" thickTop="1" thickBot="1" x14ac:dyDescent="0.3">
      <c r="B20" s="6" t="s">
        <v>32</v>
      </c>
      <c r="C20" s="7"/>
      <c r="D20" s="8"/>
      <c r="E20" s="9">
        <v>46090</v>
      </c>
      <c r="F20" s="9">
        <v>46122</v>
      </c>
    </row>
    <row r="21" spans="2:6" ht="39.950000000000003" customHeight="1" thickTop="1" thickBot="1" x14ac:dyDescent="0.3">
      <c r="B21" s="6" t="s">
        <v>33</v>
      </c>
      <c r="C21" s="7"/>
      <c r="D21" s="8"/>
      <c r="E21" s="9">
        <v>46125</v>
      </c>
      <c r="F21" s="9">
        <v>46155</v>
      </c>
    </row>
    <row r="22" spans="2:6" ht="39.950000000000003" customHeight="1" thickTop="1" thickBot="1" x14ac:dyDescent="0.3">
      <c r="B22" s="6" t="s">
        <v>34</v>
      </c>
      <c r="C22" s="7"/>
      <c r="D22" s="8"/>
      <c r="E22" s="9">
        <v>46160</v>
      </c>
      <c r="F22" s="9">
        <v>46174</v>
      </c>
    </row>
    <row r="23" spans="2:6" ht="51" customHeight="1" thickTop="1" thickBot="1" x14ac:dyDescent="0.3">
      <c r="B23" s="6" t="s">
        <v>35</v>
      </c>
      <c r="C23" s="7"/>
      <c r="D23" s="8"/>
      <c r="E23" s="9">
        <v>46175</v>
      </c>
      <c r="F23" s="9">
        <v>46328</v>
      </c>
    </row>
    <row r="24" spans="2:6" ht="39.950000000000003" customHeight="1" thickTop="1" thickBot="1" x14ac:dyDescent="0.3">
      <c r="B24" s="56" t="s">
        <v>36</v>
      </c>
      <c r="C24" s="57"/>
      <c r="D24" s="58"/>
      <c r="E24" s="9">
        <v>46329</v>
      </c>
      <c r="F24" s="10">
        <v>46387</v>
      </c>
    </row>
    <row r="25" spans="2:6" ht="39.950000000000003" customHeight="1" thickTop="1" thickBot="1" x14ac:dyDescent="0.3">
      <c r="B25" s="56"/>
      <c r="C25" s="57"/>
      <c r="D25" s="58"/>
      <c r="E25" s="9"/>
      <c r="F25" s="10"/>
    </row>
    <row r="26" spans="2:6" ht="39.950000000000003" customHeight="1" thickTop="1" thickBot="1" x14ac:dyDescent="0.3">
      <c r="B26" s="56"/>
      <c r="C26" s="57"/>
      <c r="D26" s="58"/>
      <c r="E26" s="9"/>
      <c r="F26" s="10"/>
    </row>
    <row r="27" spans="2:6" ht="39.950000000000003" customHeight="1" thickTop="1" thickBot="1" x14ac:dyDescent="0.3">
      <c r="B27" s="56"/>
      <c r="C27" s="57"/>
      <c r="D27" s="58"/>
      <c r="E27" s="9"/>
      <c r="F27" s="10"/>
    </row>
    <row r="28" spans="2:6" ht="39.950000000000003" customHeight="1" thickTop="1" x14ac:dyDescent="0.25">
      <c r="B28" s="53"/>
      <c r="C28" s="54"/>
      <c r="D28" s="55"/>
      <c r="E28" s="11"/>
      <c r="F28" s="12"/>
    </row>
    <row r="29" spans="2:6" ht="24" customHeight="1" x14ac:dyDescent="0.25">
      <c r="B29" s="13"/>
      <c r="C29" s="14"/>
      <c r="D29" s="14"/>
      <c r="E29" s="15"/>
      <c r="F29" s="16" t="str">
        <f ca="1">"Atualizado em " &amp; TEXT(NOW(),"dd/mm/aaaa hh:mm")</f>
        <v>Atualizado em 04/03/2026 11:30</v>
      </c>
    </row>
    <row r="30" spans="2:6" ht="15.75" x14ac:dyDescent="0.25">
      <c r="B30" s="17" t="s">
        <v>37</v>
      </c>
    </row>
  </sheetData>
  <sheetProtection formatColumns="0" formatRows="0"/>
  <dataConsolidate/>
  <mergeCells count="24">
    <mergeCell ref="C12:F12"/>
    <mergeCell ref="B2:C4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C11:F11"/>
    <mergeCell ref="B28:D28"/>
    <mergeCell ref="C13:F13"/>
    <mergeCell ref="C14:F14"/>
    <mergeCell ref="C15:F15"/>
    <mergeCell ref="C16:F16"/>
    <mergeCell ref="C17:F17"/>
    <mergeCell ref="B18:F18"/>
    <mergeCell ref="B19:D19"/>
    <mergeCell ref="B24:D24"/>
    <mergeCell ref="B25:D25"/>
    <mergeCell ref="B26:D26"/>
    <mergeCell ref="B27:D27"/>
  </mergeCells>
  <dataValidations count="6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8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D24:D28 B20:B23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zoomScaleNormal="100" zoomScaleSheetLayoutView="130" workbookViewId="0">
      <selection activeCell="C9" sqref="C9:F9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196</v>
      </c>
      <c r="E4" s="1" t="s">
        <v>216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197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198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199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200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46357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26" t="s">
        <v>48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201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202</v>
      </c>
      <c r="D14" s="28"/>
      <c r="E14" s="28"/>
      <c r="F14" s="27"/>
    </row>
    <row r="15" spans="2:6" ht="30" customHeight="1" thickTop="1" thickBot="1" x14ac:dyDescent="0.3">
      <c r="B15" s="3" t="s">
        <v>23</v>
      </c>
      <c r="C15" s="29" t="s">
        <v>203</v>
      </c>
      <c r="D15" s="29"/>
      <c r="E15" s="29"/>
      <c r="F15" s="30"/>
    </row>
    <row r="16" spans="2:6" ht="30" customHeight="1" thickTop="1" thickBot="1" x14ac:dyDescent="0.3">
      <c r="B16" s="3" t="s">
        <v>25</v>
      </c>
      <c r="C16" s="29" t="s">
        <v>204</v>
      </c>
      <c r="D16" s="29"/>
      <c r="E16" s="29"/>
      <c r="F16" s="30"/>
    </row>
    <row r="17" spans="2:6" ht="30" customHeight="1" thickTop="1" thickBot="1" x14ac:dyDescent="0.3">
      <c r="B17" s="3" t="s">
        <v>27</v>
      </c>
      <c r="C17" s="28" t="s">
        <v>205</v>
      </c>
      <c r="D17" s="28"/>
      <c r="E17" s="28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39.950000000000003" customHeight="1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39.950000000000003" customHeight="1" thickTop="1" thickBot="1" x14ac:dyDescent="0.3">
      <c r="B20" s="50" t="s">
        <v>206</v>
      </c>
      <c r="C20" s="51"/>
      <c r="D20" s="52"/>
      <c r="E20" s="9">
        <v>46051</v>
      </c>
      <c r="F20" s="9" t="s">
        <v>207</v>
      </c>
    </row>
    <row r="21" spans="2:6" ht="39.950000000000003" customHeight="1" thickTop="1" thickBot="1" x14ac:dyDescent="0.3">
      <c r="B21" s="50" t="s">
        <v>208</v>
      </c>
      <c r="C21" s="51"/>
      <c r="D21" s="52"/>
      <c r="E21" s="9">
        <v>46076</v>
      </c>
      <c r="F21" s="9">
        <v>46142</v>
      </c>
    </row>
    <row r="22" spans="2:6" ht="39.950000000000003" customHeight="1" thickTop="1" thickBot="1" x14ac:dyDescent="0.3">
      <c r="B22" s="50" t="s">
        <v>209</v>
      </c>
      <c r="C22" s="51"/>
      <c r="D22" s="52"/>
      <c r="E22" s="9">
        <v>46104</v>
      </c>
      <c r="F22" s="9">
        <v>46157</v>
      </c>
    </row>
    <row r="23" spans="2:6" ht="39.950000000000003" customHeight="1" thickTop="1" thickBot="1" x14ac:dyDescent="0.3">
      <c r="B23" s="50" t="s">
        <v>210</v>
      </c>
      <c r="C23" s="51"/>
      <c r="D23" s="52"/>
      <c r="E23" s="9">
        <v>46082</v>
      </c>
      <c r="F23" s="9">
        <v>46234</v>
      </c>
    </row>
    <row r="24" spans="2:6" ht="39.950000000000003" customHeight="1" thickTop="1" thickBot="1" x14ac:dyDescent="0.3">
      <c r="B24" s="56" t="s">
        <v>211</v>
      </c>
      <c r="C24" s="57"/>
      <c r="D24" s="58"/>
      <c r="E24" s="9">
        <v>46113</v>
      </c>
      <c r="F24" s="12">
        <v>46387</v>
      </c>
    </row>
    <row r="25" spans="2:6" ht="39.950000000000003" customHeight="1" thickTop="1" thickBot="1" x14ac:dyDescent="0.3">
      <c r="B25" s="56" t="s">
        <v>212</v>
      </c>
      <c r="C25" s="57"/>
      <c r="D25" s="58"/>
      <c r="E25" s="9">
        <v>46174</v>
      </c>
      <c r="F25" s="10">
        <v>46387</v>
      </c>
    </row>
    <row r="26" spans="2:6" ht="39.950000000000003" customHeight="1" thickTop="1" thickBot="1" x14ac:dyDescent="0.3">
      <c r="B26" s="56" t="s">
        <v>213</v>
      </c>
      <c r="C26" s="57"/>
      <c r="D26" s="58"/>
      <c r="E26" s="9">
        <v>46113</v>
      </c>
      <c r="F26" s="12">
        <v>46387</v>
      </c>
    </row>
    <row r="27" spans="2:6" ht="39.950000000000003" customHeight="1" thickTop="1" thickBot="1" x14ac:dyDescent="0.3">
      <c r="B27" s="56" t="s">
        <v>214</v>
      </c>
      <c r="C27" s="57"/>
      <c r="D27" s="58"/>
      <c r="E27" s="9">
        <v>46082</v>
      </c>
      <c r="F27" s="12">
        <v>46387</v>
      </c>
    </row>
    <row r="28" spans="2:6" ht="39.950000000000003" customHeight="1" thickTop="1" x14ac:dyDescent="0.25">
      <c r="B28" s="53" t="s">
        <v>215</v>
      </c>
      <c r="C28" s="54"/>
      <c r="D28" s="55"/>
      <c r="E28" s="11">
        <v>46113</v>
      </c>
      <c r="F28" s="12">
        <v>46387</v>
      </c>
    </row>
    <row r="29" spans="2:6" ht="24" customHeight="1" x14ac:dyDescent="0.25">
      <c r="B29" s="13"/>
      <c r="C29" s="14"/>
      <c r="D29" s="14"/>
      <c r="E29" s="15"/>
      <c r="F29" s="16" t="str">
        <f ca="1">"Atualizado em " &amp; TEXT(NOW(),"dd/mm/aaaa hh:mm")</f>
        <v>Atualizado em 04/03/2026 11:30</v>
      </c>
    </row>
    <row r="30" spans="2:6" ht="15.75" x14ac:dyDescent="0.25">
      <c r="B30" s="17" t="s">
        <v>37</v>
      </c>
    </row>
  </sheetData>
  <sheetProtection formatColumns="0" formatRows="0"/>
  <dataConsolidate/>
  <mergeCells count="28">
    <mergeCell ref="C6:F6"/>
    <mergeCell ref="B2:C4"/>
    <mergeCell ref="D2:D3"/>
    <mergeCell ref="E2:E3"/>
    <mergeCell ref="F2:F3"/>
    <mergeCell ref="B5:F5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24:D24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8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3 D24:D28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9"/>
  <sheetViews>
    <sheetView showGridLines="0" zoomScaleNormal="100" zoomScaleSheetLayoutView="130" workbookViewId="0">
      <selection activeCell="C9" sqref="C9:F9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141</v>
      </c>
      <c r="E4" s="1" t="s">
        <v>108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140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139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138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137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46023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37" t="s">
        <v>136</v>
      </c>
      <c r="D12" s="37"/>
      <c r="E12" s="37"/>
      <c r="F12" s="38"/>
    </row>
    <row r="13" spans="2:6" ht="30" customHeight="1" thickTop="1" thickBot="1" x14ac:dyDescent="0.3">
      <c r="B13" s="3" t="s">
        <v>19</v>
      </c>
      <c r="C13" s="26" t="s">
        <v>135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37" t="s">
        <v>134</v>
      </c>
      <c r="D14" s="37"/>
      <c r="E14" s="37"/>
      <c r="F14" s="38"/>
    </row>
    <row r="15" spans="2:6" ht="30" customHeight="1" thickTop="1" thickBot="1" x14ac:dyDescent="0.3">
      <c r="B15" s="3" t="s">
        <v>23</v>
      </c>
      <c r="C15" s="29" t="s">
        <v>133</v>
      </c>
      <c r="D15" s="29"/>
      <c r="E15" s="29"/>
      <c r="F15" s="30"/>
    </row>
    <row r="16" spans="2:6" ht="30" customHeight="1" thickTop="1" thickBot="1" x14ac:dyDescent="0.3">
      <c r="B16" s="3" t="s">
        <v>25</v>
      </c>
      <c r="C16" s="29" t="s">
        <v>132</v>
      </c>
      <c r="D16" s="29"/>
      <c r="E16" s="29"/>
      <c r="F16" s="30"/>
    </row>
    <row r="17" spans="2:6" ht="30" customHeight="1" thickTop="1" thickBot="1" x14ac:dyDescent="0.3">
      <c r="B17" s="3" t="s">
        <v>27</v>
      </c>
      <c r="C17" s="28" t="s">
        <v>131</v>
      </c>
      <c r="D17" s="28"/>
      <c r="E17" s="28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39.950000000000003" customHeight="1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16.5" thickTop="1" thickBot="1" x14ac:dyDescent="0.3">
      <c r="B20" s="65" t="s">
        <v>130</v>
      </c>
      <c r="C20" s="60"/>
      <c r="D20" s="66"/>
      <c r="E20" s="9">
        <v>46056</v>
      </c>
      <c r="F20" s="9">
        <v>46157</v>
      </c>
    </row>
    <row r="21" spans="2:6" ht="16.5" thickTop="1" thickBot="1" x14ac:dyDescent="0.3">
      <c r="B21" s="65" t="s">
        <v>125</v>
      </c>
      <c r="C21" s="60"/>
      <c r="D21" s="66"/>
      <c r="E21" s="9">
        <v>46160</v>
      </c>
      <c r="F21" s="9">
        <v>46164</v>
      </c>
    </row>
    <row r="22" spans="2:6" ht="16.5" thickTop="1" thickBot="1" x14ac:dyDescent="0.3">
      <c r="B22" s="65" t="s">
        <v>129</v>
      </c>
      <c r="C22" s="60"/>
      <c r="D22" s="66"/>
      <c r="E22" s="9">
        <v>46164</v>
      </c>
      <c r="F22" s="9">
        <v>46164</v>
      </c>
    </row>
    <row r="23" spans="2:6" ht="16.5" thickTop="1" thickBot="1" x14ac:dyDescent="0.3">
      <c r="B23" s="65" t="s">
        <v>128</v>
      </c>
      <c r="C23" s="60"/>
      <c r="D23" s="66"/>
      <c r="E23" s="9">
        <v>46056</v>
      </c>
      <c r="F23" s="9">
        <v>46220</v>
      </c>
    </row>
    <row r="24" spans="2:6" ht="16.5" thickTop="1" thickBot="1" x14ac:dyDescent="0.3">
      <c r="B24" s="65" t="s">
        <v>125</v>
      </c>
      <c r="C24" s="60"/>
      <c r="D24" s="66"/>
      <c r="E24" s="9">
        <v>46223</v>
      </c>
      <c r="F24" s="9">
        <v>46227</v>
      </c>
    </row>
    <row r="25" spans="2:6" ht="16.5" thickTop="1" thickBot="1" x14ac:dyDescent="0.3">
      <c r="B25" s="65" t="s">
        <v>127</v>
      </c>
      <c r="C25" s="60"/>
      <c r="D25" s="66"/>
      <c r="E25" s="9">
        <v>46227</v>
      </c>
      <c r="F25" s="9">
        <v>46227</v>
      </c>
    </row>
    <row r="26" spans="2:6" ht="16.5" thickTop="1" thickBot="1" x14ac:dyDescent="0.3">
      <c r="B26" s="65" t="s">
        <v>126</v>
      </c>
      <c r="C26" s="60"/>
      <c r="D26" s="66"/>
      <c r="E26" s="9">
        <v>46056</v>
      </c>
      <c r="F26" s="9">
        <v>46276</v>
      </c>
    </row>
    <row r="27" spans="2:6" ht="16.5" thickTop="1" thickBot="1" x14ac:dyDescent="0.3">
      <c r="B27" s="65" t="s">
        <v>125</v>
      </c>
      <c r="C27" s="60"/>
      <c r="D27" s="66"/>
      <c r="E27" s="9">
        <v>46279</v>
      </c>
      <c r="F27" s="9">
        <v>46283</v>
      </c>
    </row>
    <row r="28" spans="2:6" ht="16.5" thickTop="1" thickBot="1" x14ac:dyDescent="0.3">
      <c r="B28" s="65" t="s">
        <v>124</v>
      </c>
      <c r="C28" s="60"/>
      <c r="D28" s="66"/>
      <c r="E28" s="9">
        <v>46283</v>
      </c>
      <c r="F28" s="9">
        <v>46283</v>
      </c>
    </row>
    <row r="29" spans="2:6" ht="16.5" thickTop="1" thickBot="1" x14ac:dyDescent="0.3">
      <c r="B29" s="65"/>
      <c r="C29" s="60"/>
      <c r="D29" s="66"/>
      <c r="E29" s="11"/>
      <c r="F29" s="12"/>
    </row>
    <row r="30" spans="2:6" ht="16.5" thickTop="1" thickBot="1" x14ac:dyDescent="0.3">
      <c r="B30" s="65"/>
      <c r="C30" s="60"/>
      <c r="D30" s="66"/>
      <c r="E30" s="11"/>
      <c r="F30" s="12"/>
    </row>
    <row r="31" spans="2:6" ht="16.5" thickTop="1" thickBot="1" x14ac:dyDescent="0.3">
      <c r="B31" s="65"/>
      <c r="C31" s="60"/>
      <c r="D31" s="66"/>
      <c r="E31" s="11"/>
      <c r="F31" s="12"/>
    </row>
    <row r="32" spans="2:6" ht="16.5" thickTop="1" thickBot="1" x14ac:dyDescent="0.3">
      <c r="B32" s="65"/>
      <c r="C32" s="60"/>
      <c r="D32" s="66"/>
      <c r="E32" s="11"/>
      <c r="F32" s="12"/>
    </row>
    <row r="33" spans="2:6" ht="16.5" thickTop="1" thickBot="1" x14ac:dyDescent="0.3">
      <c r="B33" s="65"/>
      <c r="C33" s="60"/>
      <c r="D33" s="66"/>
      <c r="E33" s="11"/>
      <c r="F33" s="12"/>
    </row>
    <row r="34" spans="2:6" ht="16.5" thickTop="1" thickBot="1" x14ac:dyDescent="0.3">
      <c r="B34" s="65"/>
      <c r="C34" s="60"/>
      <c r="D34" s="66"/>
      <c r="E34" s="11"/>
      <c r="F34" s="12"/>
    </row>
    <row r="35" spans="2:6" ht="16.5" thickTop="1" thickBot="1" x14ac:dyDescent="0.3">
      <c r="B35" s="65"/>
      <c r="C35" s="60"/>
      <c r="D35" s="66"/>
      <c r="E35" s="11"/>
      <c r="F35" s="12"/>
    </row>
    <row r="36" spans="2:6" ht="16.5" thickTop="1" thickBot="1" x14ac:dyDescent="0.3">
      <c r="B36" s="65"/>
      <c r="C36" s="60"/>
      <c r="D36" s="66"/>
      <c r="E36" s="11"/>
      <c r="F36" s="12"/>
    </row>
    <row r="37" spans="2:6" ht="16.5" thickTop="1" thickBot="1" x14ac:dyDescent="0.3">
      <c r="B37" s="65"/>
      <c r="C37" s="60"/>
      <c r="D37" s="66"/>
      <c r="E37" s="11"/>
      <c r="F37" s="12"/>
    </row>
    <row r="38" spans="2:6" ht="24" customHeight="1" thickTop="1" x14ac:dyDescent="0.25">
      <c r="B38" s="13"/>
      <c r="C38" s="14"/>
      <c r="D38" s="14"/>
      <c r="E38" s="15"/>
      <c r="F38" s="16" t="str">
        <f ca="1">"Atualizado em " &amp; TEXT(NOW(),"dd/mm/aaaa hh:mm")</f>
        <v>Atualizado em 04/03/2026 11:30</v>
      </c>
    </row>
    <row r="39" spans="2:6" ht="15.75" x14ac:dyDescent="0.25">
      <c r="B39" s="17" t="s">
        <v>37</v>
      </c>
    </row>
  </sheetData>
  <sheetProtection formatColumns="0" formatRows="0"/>
  <dataConsolidate/>
  <mergeCells count="37">
    <mergeCell ref="C16:F16"/>
    <mergeCell ref="C11:F11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B2:C4"/>
    <mergeCell ref="C12:F12"/>
    <mergeCell ref="C13:F13"/>
    <mergeCell ref="C14:F14"/>
    <mergeCell ref="C15:F15"/>
    <mergeCell ref="C17:F17"/>
    <mergeCell ref="B18:F18"/>
    <mergeCell ref="B19:D19"/>
    <mergeCell ref="B37:D37"/>
    <mergeCell ref="B24:D24"/>
    <mergeCell ref="B25:D25"/>
    <mergeCell ref="B26:D26"/>
    <mergeCell ref="B27:D27"/>
    <mergeCell ref="B20:D20"/>
    <mergeCell ref="B21:D21"/>
    <mergeCell ref="B32:D32"/>
    <mergeCell ref="B22:D22"/>
    <mergeCell ref="B23:D23"/>
    <mergeCell ref="B36:D36"/>
    <mergeCell ref="B35:D35"/>
    <mergeCell ref="B34:D34"/>
    <mergeCell ref="B33:D33"/>
    <mergeCell ref="B28:D28"/>
    <mergeCell ref="B29:D29"/>
    <mergeCell ref="B30:D30"/>
    <mergeCell ref="B31:D31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37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3 D24:D37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1"/>
  <sheetViews>
    <sheetView showGridLines="0" zoomScaleNormal="100" zoomScaleSheetLayoutView="130" workbookViewId="0">
      <selection activeCell="C9" sqref="C9:F9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107</v>
      </c>
      <c r="E4" s="1" t="s">
        <v>108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109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110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12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111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45446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46362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26" t="s">
        <v>112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113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114</v>
      </c>
      <c r="D14" s="28"/>
      <c r="E14" s="28"/>
      <c r="F14" s="27"/>
    </row>
    <row r="15" spans="2:6" ht="30" customHeight="1" thickTop="1" thickBot="1" x14ac:dyDescent="0.3">
      <c r="B15" s="3" t="s">
        <v>115</v>
      </c>
      <c r="C15" s="28" t="s">
        <v>116</v>
      </c>
      <c r="D15" s="60"/>
      <c r="E15" s="60"/>
      <c r="F15" s="61"/>
    </row>
    <row r="16" spans="2:6" ht="30" customHeight="1" thickTop="1" thickBot="1" x14ac:dyDescent="0.3">
      <c r="B16" s="3" t="s">
        <v>23</v>
      </c>
      <c r="C16" s="29" t="s">
        <v>117</v>
      </c>
      <c r="D16" s="29"/>
      <c r="E16" s="29"/>
      <c r="F16" s="30"/>
    </row>
    <row r="17" spans="2:6" ht="30" customHeight="1" thickTop="1" thickBot="1" x14ac:dyDescent="0.3">
      <c r="B17" s="3" t="s">
        <v>25</v>
      </c>
      <c r="C17" s="29" t="s">
        <v>118</v>
      </c>
      <c r="D17" s="29"/>
      <c r="E17" s="29"/>
      <c r="F17" s="30"/>
    </row>
    <row r="18" spans="2:6" ht="30" customHeight="1" thickTop="1" thickBot="1" x14ac:dyDescent="0.3">
      <c r="B18" s="3" t="s">
        <v>27</v>
      </c>
      <c r="C18" s="28" t="s">
        <v>119</v>
      </c>
      <c r="D18" s="28"/>
      <c r="E18" s="28"/>
      <c r="F18" s="27"/>
    </row>
    <row r="19" spans="2:6" ht="39.950000000000003" customHeight="1" thickTop="1" thickBot="1" x14ac:dyDescent="0.3">
      <c r="B19" s="31" t="s">
        <v>28</v>
      </c>
      <c r="C19" s="32"/>
      <c r="D19" s="32"/>
      <c r="E19" s="32"/>
      <c r="F19" s="33"/>
    </row>
    <row r="20" spans="2:6" ht="39.950000000000003" customHeight="1" thickTop="1" thickBot="1" x14ac:dyDescent="0.3">
      <c r="B20" s="23" t="s">
        <v>29</v>
      </c>
      <c r="C20" s="24"/>
      <c r="D20" s="25"/>
      <c r="E20" s="4" t="s">
        <v>30</v>
      </c>
      <c r="F20" s="5" t="s">
        <v>31</v>
      </c>
    </row>
    <row r="21" spans="2:6" ht="16.5" thickTop="1" thickBot="1" x14ac:dyDescent="0.3">
      <c r="B21" s="50" t="s">
        <v>120</v>
      </c>
      <c r="C21" s="51"/>
      <c r="D21" s="52"/>
      <c r="E21" s="19">
        <v>46023</v>
      </c>
      <c r="F21" s="19">
        <v>46111</v>
      </c>
    </row>
    <row r="22" spans="2:6" ht="16.5" thickTop="1" thickBot="1" x14ac:dyDescent="0.3">
      <c r="B22" s="50" t="s">
        <v>121</v>
      </c>
      <c r="C22" s="51"/>
      <c r="D22" s="52"/>
      <c r="E22" s="19">
        <v>46084</v>
      </c>
      <c r="F22" s="19">
        <v>46264</v>
      </c>
    </row>
    <row r="23" spans="2:6" ht="16.5" thickTop="1" thickBot="1" x14ac:dyDescent="0.3">
      <c r="B23" s="50" t="s">
        <v>122</v>
      </c>
      <c r="C23" s="51"/>
      <c r="D23" s="52"/>
      <c r="E23" s="19">
        <v>46266</v>
      </c>
      <c r="F23" s="19">
        <v>46478</v>
      </c>
    </row>
    <row r="24" spans="2:6" ht="16.5" thickTop="1" thickBot="1" x14ac:dyDescent="0.3">
      <c r="B24" s="50" t="s">
        <v>123</v>
      </c>
      <c r="C24" s="51"/>
      <c r="D24" s="52"/>
      <c r="E24" s="19">
        <v>46266</v>
      </c>
      <c r="F24" s="19">
        <v>46478</v>
      </c>
    </row>
    <row r="25" spans="2:6" ht="16.5" thickTop="1" thickBot="1" x14ac:dyDescent="0.3">
      <c r="B25" s="50"/>
      <c r="C25" s="51"/>
      <c r="D25" s="52"/>
      <c r="E25" s="19"/>
      <c r="F25" s="19"/>
    </row>
    <row r="26" spans="2:6" ht="16.5" thickTop="1" thickBot="1" x14ac:dyDescent="0.3">
      <c r="B26" s="50"/>
      <c r="C26" s="51"/>
      <c r="D26" s="52"/>
      <c r="E26" s="19"/>
      <c r="F26" s="19"/>
    </row>
    <row r="27" spans="2:6" ht="16.5" thickTop="1" thickBot="1" x14ac:dyDescent="0.3">
      <c r="B27" s="50"/>
      <c r="C27" s="51"/>
      <c r="D27" s="52"/>
      <c r="E27" s="19"/>
      <c r="F27" s="19"/>
    </row>
    <row r="28" spans="2:6" ht="39.950000000000003" customHeight="1" thickTop="1" thickBot="1" x14ac:dyDescent="0.3">
      <c r="B28" s="56"/>
      <c r="C28" s="57"/>
      <c r="D28" s="58"/>
      <c r="E28" s="19"/>
      <c r="F28" s="20"/>
    </row>
    <row r="29" spans="2:6" ht="39.950000000000003" customHeight="1" thickTop="1" x14ac:dyDescent="0.25">
      <c r="B29" s="53"/>
      <c r="C29" s="54"/>
      <c r="D29" s="55"/>
      <c r="E29" s="21"/>
      <c r="F29" s="22"/>
    </row>
    <row r="30" spans="2:6" ht="24" customHeight="1" x14ac:dyDescent="0.25">
      <c r="B30" s="13"/>
      <c r="C30" s="14"/>
      <c r="D30" s="14"/>
      <c r="E30" s="15"/>
      <c r="F30" s="16" t="str">
        <f ca="1">"Atualizado em " &amp; TEXT(NOW(),"dd/mm/aaaa hh:mm")</f>
        <v>Atualizado em 04/03/2026 11:30</v>
      </c>
    </row>
    <row r="31" spans="2:6" ht="15.75" x14ac:dyDescent="0.25">
      <c r="B31" s="17" t="s">
        <v>37</v>
      </c>
    </row>
  </sheetData>
  <sheetProtection formatColumns="0" formatRows="0"/>
  <dataConsolidate/>
  <mergeCells count="29">
    <mergeCell ref="C12:F12"/>
    <mergeCell ref="B2:C4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C11:F11"/>
    <mergeCell ref="B24:D24"/>
    <mergeCell ref="C13:F13"/>
    <mergeCell ref="C14:F14"/>
    <mergeCell ref="C15:F15"/>
    <mergeCell ref="C16:F16"/>
    <mergeCell ref="C17:F17"/>
    <mergeCell ref="C18:F18"/>
    <mergeCell ref="B19:F19"/>
    <mergeCell ref="B20:D20"/>
    <mergeCell ref="B21:D21"/>
    <mergeCell ref="B22:D22"/>
    <mergeCell ref="B23:D23"/>
    <mergeCell ref="B25:D25"/>
    <mergeCell ref="B26:D26"/>
    <mergeCell ref="B27:D27"/>
    <mergeCell ref="B28:D28"/>
    <mergeCell ref="B29:D29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5:C29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20:D20 B21:B24 D25:D29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6:F16"/>
    <dataValidation allowBlank="1" showInputMessage="1" showErrorMessage="1" promptTitle="Causa raiz" prompt="A principal causa que dá origem ao macroproblema." sqref="C17:F17"/>
    <dataValidation allowBlank="1" showInputMessage="1" showErrorMessage="1" promptTitle="Objetivo do projeto:" prompt="Descreva o objetivo do projeto a partir da técnica SMART (ser específico, mensurável, alcançável, realista e definido no tempo)." sqref="C18:F18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zoomScaleNormal="100" zoomScaleSheetLayoutView="130" workbookViewId="0">
      <selection activeCell="C13" sqref="C13:F13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176</v>
      </c>
      <c r="E4" s="1" t="s">
        <v>108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30" customHeight="1" thickTop="1" thickBot="1" x14ac:dyDescent="0.3">
      <c r="B6" s="3" t="s">
        <v>7</v>
      </c>
      <c r="C6" s="34" t="s">
        <v>177</v>
      </c>
      <c r="D6" s="35"/>
      <c r="E6" s="35"/>
      <c r="F6" s="36"/>
    </row>
    <row r="7" spans="2:6" ht="30" customHeight="1" thickTop="1" thickBot="1" x14ac:dyDescent="0.3">
      <c r="B7" s="3" t="s">
        <v>9</v>
      </c>
      <c r="C7" s="34" t="s">
        <v>178</v>
      </c>
      <c r="D7" s="35"/>
      <c r="E7" s="35"/>
      <c r="F7" s="36"/>
    </row>
    <row r="8" spans="2:6" ht="30" customHeight="1" thickTop="1" thickBot="1" x14ac:dyDescent="0.3">
      <c r="B8" s="3" t="s">
        <v>11</v>
      </c>
      <c r="C8" s="34" t="s">
        <v>179</v>
      </c>
      <c r="D8" s="35"/>
      <c r="E8" s="35"/>
      <c r="F8" s="36"/>
    </row>
    <row r="9" spans="2:6" ht="30" customHeight="1" thickTop="1" thickBot="1" x14ac:dyDescent="0.3">
      <c r="B9" s="3" t="s">
        <v>13</v>
      </c>
      <c r="C9" s="34" t="s">
        <v>180</v>
      </c>
      <c r="D9" s="35"/>
      <c r="E9" s="35"/>
      <c r="F9" s="36"/>
    </row>
    <row r="10" spans="2:6" ht="30" customHeight="1" thickTop="1" thickBot="1" x14ac:dyDescent="0.3">
      <c r="B10" s="3" t="s">
        <v>15</v>
      </c>
      <c r="C10" s="37">
        <v>46024</v>
      </c>
      <c r="D10" s="37"/>
      <c r="E10" s="37"/>
      <c r="F10" s="38"/>
    </row>
    <row r="11" spans="2:6" ht="30" customHeight="1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30" customHeight="1" thickTop="1" thickBot="1" x14ac:dyDescent="0.3">
      <c r="B12" s="3" t="s">
        <v>17</v>
      </c>
      <c r="C12" s="26" t="s">
        <v>181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182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28" t="s">
        <v>183</v>
      </c>
      <c r="D14" s="28"/>
      <c r="E14" s="28"/>
      <c r="F14" s="27"/>
    </row>
    <row r="15" spans="2:6" ht="30" customHeight="1" thickTop="1" thickBot="1" x14ac:dyDescent="0.3">
      <c r="B15" s="3" t="s">
        <v>23</v>
      </c>
      <c r="C15" s="29" t="s">
        <v>184</v>
      </c>
      <c r="D15" s="29"/>
      <c r="E15" s="29"/>
      <c r="F15" s="30"/>
    </row>
    <row r="16" spans="2:6" ht="30" customHeight="1" thickTop="1" thickBot="1" x14ac:dyDescent="0.3">
      <c r="B16" s="3" t="s">
        <v>25</v>
      </c>
      <c r="C16" s="29" t="s">
        <v>185</v>
      </c>
      <c r="D16" s="29"/>
      <c r="E16" s="29"/>
      <c r="F16" s="30"/>
    </row>
    <row r="17" spans="2:6" ht="30" customHeight="1" thickTop="1" thickBot="1" x14ac:dyDescent="0.3">
      <c r="B17" s="3" t="s">
        <v>27</v>
      </c>
      <c r="C17" s="28" t="s">
        <v>186</v>
      </c>
      <c r="D17" s="28"/>
      <c r="E17" s="28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39.950000000000003" customHeight="1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39.950000000000003" customHeight="1" thickTop="1" thickBot="1" x14ac:dyDescent="0.3">
      <c r="B20" s="50" t="s">
        <v>187</v>
      </c>
      <c r="C20" s="51"/>
      <c r="D20" s="52"/>
      <c r="E20" s="9">
        <v>46113</v>
      </c>
      <c r="F20" s="9">
        <v>46142</v>
      </c>
    </row>
    <row r="21" spans="2:6" ht="39.950000000000003" customHeight="1" thickTop="1" thickBot="1" x14ac:dyDescent="0.3">
      <c r="B21" s="50" t="s">
        <v>188</v>
      </c>
      <c r="C21" s="51"/>
      <c r="D21" s="52"/>
      <c r="E21" s="9">
        <v>46113</v>
      </c>
      <c r="F21" s="9">
        <v>46157</v>
      </c>
    </row>
    <row r="22" spans="2:6" ht="39.950000000000003" customHeight="1" thickTop="1" thickBot="1" x14ac:dyDescent="0.3">
      <c r="B22" s="50" t="s">
        <v>189</v>
      </c>
      <c r="C22" s="51"/>
      <c r="D22" s="52"/>
      <c r="E22" s="9">
        <v>46146</v>
      </c>
      <c r="F22" s="9">
        <v>46171</v>
      </c>
    </row>
    <row r="23" spans="2:6" ht="39.950000000000003" customHeight="1" thickTop="1" thickBot="1" x14ac:dyDescent="0.3">
      <c r="B23" s="50" t="s">
        <v>190</v>
      </c>
      <c r="C23" s="51"/>
      <c r="D23" s="52"/>
      <c r="E23" s="9">
        <v>46146</v>
      </c>
      <c r="F23" s="9">
        <v>46171</v>
      </c>
    </row>
    <row r="24" spans="2:6" ht="39.950000000000003" customHeight="1" thickTop="1" thickBot="1" x14ac:dyDescent="0.3">
      <c r="B24" s="50" t="s">
        <v>191</v>
      </c>
      <c r="C24" s="51"/>
      <c r="D24" s="52"/>
      <c r="E24" s="9">
        <v>46083</v>
      </c>
      <c r="F24" s="10">
        <v>46374</v>
      </c>
    </row>
    <row r="25" spans="2:6" ht="39.950000000000003" customHeight="1" thickTop="1" thickBot="1" x14ac:dyDescent="0.3">
      <c r="B25" s="50" t="s">
        <v>192</v>
      </c>
      <c r="C25" s="51"/>
      <c r="D25" s="52"/>
      <c r="E25" s="9">
        <v>46160</v>
      </c>
      <c r="F25" s="10">
        <v>46203</v>
      </c>
    </row>
    <row r="26" spans="2:6" ht="39.950000000000003" customHeight="1" thickTop="1" thickBot="1" x14ac:dyDescent="0.3">
      <c r="B26" s="50" t="s">
        <v>193</v>
      </c>
      <c r="C26" s="51"/>
      <c r="D26" s="52"/>
      <c r="E26" s="9">
        <v>46024</v>
      </c>
      <c r="F26" s="10">
        <v>46112</v>
      </c>
    </row>
    <row r="27" spans="2:6" ht="39.950000000000003" customHeight="1" thickTop="1" thickBot="1" x14ac:dyDescent="0.3">
      <c r="B27" s="50" t="s">
        <v>194</v>
      </c>
      <c r="C27" s="51"/>
      <c r="D27" s="52"/>
      <c r="E27" s="9">
        <v>46083</v>
      </c>
      <c r="F27" s="10">
        <v>46374</v>
      </c>
    </row>
    <row r="28" spans="2:6" ht="39.950000000000003" customHeight="1" thickTop="1" thickBot="1" x14ac:dyDescent="0.3">
      <c r="B28" s="50" t="s">
        <v>195</v>
      </c>
      <c r="C28" s="51"/>
      <c r="D28" s="52"/>
      <c r="E28" s="9">
        <v>46024</v>
      </c>
      <c r="F28" s="10">
        <v>46374</v>
      </c>
    </row>
    <row r="29" spans="2:6" ht="24" customHeight="1" thickTop="1" x14ac:dyDescent="0.25">
      <c r="B29" s="13"/>
      <c r="C29" s="14"/>
      <c r="D29" s="14"/>
      <c r="E29" s="15"/>
      <c r="F29" s="16" t="str">
        <f ca="1">"Atualizado em " &amp; TEXT(NOW(),"dd/mm/aaaa hh:mm")</f>
        <v>Atualizado em 04/03/2026 11:30</v>
      </c>
    </row>
    <row r="30" spans="2:6" ht="15.75" x14ac:dyDescent="0.25">
      <c r="B30" s="17" t="s">
        <v>37</v>
      </c>
    </row>
  </sheetData>
  <sheetProtection formatColumns="0" formatRows="0"/>
  <dataConsolidate/>
  <mergeCells count="28">
    <mergeCell ref="C6:F6"/>
    <mergeCell ref="B2:C4"/>
    <mergeCell ref="D2:D3"/>
    <mergeCell ref="E2:E3"/>
    <mergeCell ref="F2:F3"/>
    <mergeCell ref="B5:F5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24:D24"/>
  </mergeCells>
  <dataValidations count="6"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8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2"/>
  <sheetViews>
    <sheetView workbookViewId="0">
      <selection activeCell="B26" sqref="B26:D26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52</v>
      </c>
      <c r="E4" s="1" t="s">
        <v>158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16.5" thickTop="1" thickBot="1" x14ac:dyDescent="0.3">
      <c r="B6" s="3" t="s">
        <v>7</v>
      </c>
      <c r="C6" s="34" t="s">
        <v>48</v>
      </c>
      <c r="D6" s="35"/>
      <c r="E6" s="35"/>
      <c r="F6" s="36"/>
    </row>
    <row r="7" spans="2:6" ht="16.5" thickTop="1" thickBot="1" x14ac:dyDescent="0.3">
      <c r="B7" s="3" t="s">
        <v>9</v>
      </c>
      <c r="C7" s="34" t="s">
        <v>51</v>
      </c>
      <c r="D7" s="35"/>
      <c r="E7" s="35"/>
      <c r="F7" s="36"/>
    </row>
    <row r="8" spans="2:6" ht="16.5" thickTop="1" thickBot="1" x14ac:dyDescent="0.3">
      <c r="B8" s="3" t="s">
        <v>11</v>
      </c>
      <c r="C8" s="34" t="s">
        <v>50</v>
      </c>
      <c r="D8" s="35"/>
      <c r="E8" s="35"/>
      <c r="F8" s="36"/>
    </row>
    <row r="9" spans="2:6" ht="31.5" thickTop="1" thickBot="1" x14ac:dyDescent="0.3">
      <c r="B9" s="3" t="s">
        <v>13</v>
      </c>
      <c r="C9" s="34" t="s">
        <v>49</v>
      </c>
      <c r="D9" s="35"/>
      <c r="E9" s="35"/>
      <c r="F9" s="36"/>
    </row>
    <row r="10" spans="2:6" ht="16.5" thickTop="1" thickBot="1" x14ac:dyDescent="0.3">
      <c r="B10" s="3" t="s">
        <v>15</v>
      </c>
      <c r="C10" s="37">
        <v>46083</v>
      </c>
      <c r="D10" s="37"/>
      <c r="E10" s="37"/>
      <c r="F10" s="38"/>
    </row>
    <row r="11" spans="2:6" ht="16.5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16.5" thickTop="1" thickBot="1" x14ac:dyDescent="0.3">
      <c r="B12" s="3" t="s">
        <v>17</v>
      </c>
      <c r="C12" s="26" t="s">
        <v>48</v>
      </c>
      <c r="D12" s="26"/>
      <c r="E12" s="26"/>
      <c r="F12" s="27"/>
    </row>
    <row r="13" spans="2:6" ht="16.5" customHeight="1" thickTop="1" thickBot="1" x14ac:dyDescent="0.3">
      <c r="B13" s="3" t="s">
        <v>19</v>
      </c>
      <c r="C13" s="26" t="s">
        <v>47</v>
      </c>
      <c r="D13" s="60"/>
      <c r="E13" s="60"/>
      <c r="F13" s="61"/>
    </row>
    <row r="14" spans="2:6" ht="16.5" thickTop="1" thickBot="1" x14ac:dyDescent="0.3">
      <c r="B14" s="3" t="s">
        <v>21</v>
      </c>
      <c r="C14" s="28" t="s">
        <v>46</v>
      </c>
      <c r="D14" s="28"/>
      <c r="E14" s="28"/>
      <c r="F14" s="27"/>
    </row>
    <row r="15" spans="2:6" ht="16.5" thickTop="1" thickBot="1" x14ac:dyDescent="0.3">
      <c r="B15" s="3" t="s">
        <v>23</v>
      </c>
      <c r="C15" s="29" t="s">
        <v>45</v>
      </c>
      <c r="D15" s="29"/>
      <c r="E15" s="29"/>
      <c r="F15" s="30"/>
    </row>
    <row r="16" spans="2:6" ht="16.5" thickTop="1" thickBot="1" x14ac:dyDescent="0.3">
      <c r="B16" s="3" t="s">
        <v>25</v>
      </c>
      <c r="C16" s="29" t="s">
        <v>44</v>
      </c>
      <c r="D16" s="29"/>
      <c r="E16" s="29"/>
      <c r="F16" s="30"/>
    </row>
    <row r="17" spans="2:6" ht="16.5" thickTop="1" thickBot="1" x14ac:dyDescent="0.3">
      <c r="B17" s="3" t="s">
        <v>27</v>
      </c>
      <c r="C17" s="28" t="s">
        <v>43</v>
      </c>
      <c r="D17" s="28"/>
      <c r="E17" s="28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16.5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35.25" customHeight="1" thickTop="1" thickBot="1" x14ac:dyDescent="0.3">
      <c r="B20" s="50" t="s">
        <v>42</v>
      </c>
      <c r="C20" s="51"/>
      <c r="D20" s="8"/>
      <c r="E20" s="18">
        <v>46083</v>
      </c>
      <c r="F20" s="18">
        <v>46127</v>
      </c>
    </row>
    <row r="21" spans="2:6" ht="16.5" thickTop="1" thickBot="1" x14ac:dyDescent="0.3">
      <c r="B21" s="50" t="s">
        <v>41</v>
      </c>
      <c r="C21" s="51"/>
      <c r="D21" s="8"/>
      <c r="E21" s="18">
        <f t="shared" ref="E21:E23" si="0">F20</f>
        <v>46127</v>
      </c>
      <c r="F21" s="18">
        <f>E21+30</f>
        <v>46157</v>
      </c>
    </row>
    <row r="22" spans="2:6" ht="16.5" thickTop="1" thickBot="1" x14ac:dyDescent="0.3">
      <c r="B22" s="50" t="s">
        <v>40</v>
      </c>
      <c r="C22" s="51"/>
      <c r="D22" s="8"/>
      <c r="E22" s="18">
        <f t="shared" si="0"/>
        <v>46157</v>
      </c>
      <c r="F22" s="18">
        <f>E22+45</f>
        <v>46202</v>
      </c>
    </row>
    <row r="23" spans="2:6" ht="16.5" thickTop="1" thickBot="1" x14ac:dyDescent="0.3">
      <c r="B23" s="50" t="s">
        <v>39</v>
      </c>
      <c r="C23" s="51"/>
      <c r="D23" s="8"/>
      <c r="E23" s="18">
        <f t="shared" si="0"/>
        <v>46202</v>
      </c>
      <c r="F23" s="18">
        <f>E23+15</f>
        <v>46217</v>
      </c>
    </row>
    <row r="24" spans="2:6" ht="16.5" thickTop="1" thickBot="1" x14ac:dyDescent="0.3">
      <c r="B24" s="56" t="s">
        <v>38</v>
      </c>
      <c r="C24" s="57"/>
      <c r="D24" s="58"/>
      <c r="E24" s="18">
        <v>46352</v>
      </c>
      <c r="F24" s="18">
        <v>46374</v>
      </c>
    </row>
    <row r="25" spans="2:6" ht="16.5" thickTop="1" thickBot="1" x14ac:dyDescent="0.3">
      <c r="B25" s="56"/>
      <c r="C25" s="57"/>
      <c r="D25" s="58"/>
      <c r="E25" s="18"/>
      <c r="F25" s="18"/>
    </row>
    <row r="26" spans="2:6" ht="16.5" thickTop="1" thickBot="1" x14ac:dyDescent="0.3">
      <c r="B26" s="56"/>
      <c r="C26" s="57"/>
      <c r="D26" s="58"/>
      <c r="E26" s="18"/>
      <c r="F26" s="18"/>
    </row>
    <row r="27" spans="2:6" ht="16.5" thickTop="1" thickBot="1" x14ac:dyDescent="0.3">
      <c r="B27" s="56"/>
      <c r="C27" s="57"/>
      <c r="D27" s="58"/>
      <c r="E27" s="18"/>
      <c r="F27" s="18"/>
    </row>
    <row r="28" spans="2:6" ht="16.5" thickTop="1" thickBot="1" x14ac:dyDescent="0.3">
      <c r="B28" s="53"/>
      <c r="C28" s="54"/>
      <c r="D28" s="55"/>
      <c r="E28" s="9"/>
      <c r="F28" s="9"/>
    </row>
    <row r="29" spans="2:6" ht="16.5" thickTop="1" thickBot="1" x14ac:dyDescent="0.3">
      <c r="B29" s="53"/>
      <c r="C29" s="54"/>
      <c r="D29" s="55"/>
      <c r="E29" s="9"/>
      <c r="F29" s="9"/>
    </row>
    <row r="30" spans="2:6" ht="39.950000000000003" customHeight="1" thickTop="1" thickBot="1" x14ac:dyDescent="0.3">
      <c r="B30" s="34"/>
      <c r="C30" s="35"/>
      <c r="D30" s="35"/>
      <c r="E30" s="11"/>
      <c r="F30" s="12"/>
    </row>
    <row r="31" spans="2:6" ht="24" customHeight="1" thickTop="1" x14ac:dyDescent="0.25">
      <c r="B31" s="13"/>
      <c r="C31" s="14"/>
      <c r="D31" s="14"/>
      <c r="E31" s="15"/>
      <c r="F31" s="16" t="str">
        <f ca="1">"Atualizado em " &amp; TEXT(NOW(),"dd/mm/aaaa hh:mm")</f>
        <v>Atualizado em 04/03/2026 11:30</v>
      </c>
    </row>
    <row r="32" spans="2:6" ht="15.75" x14ac:dyDescent="0.25">
      <c r="B32" s="17" t="s">
        <v>37</v>
      </c>
    </row>
  </sheetData>
  <mergeCells count="30">
    <mergeCell ref="C6:F6"/>
    <mergeCell ref="B2:C4"/>
    <mergeCell ref="D2:D3"/>
    <mergeCell ref="E2:E3"/>
    <mergeCell ref="F2:F3"/>
    <mergeCell ref="B5:F5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B30:D30"/>
    <mergeCell ref="B19:D19"/>
    <mergeCell ref="B20:C20"/>
    <mergeCell ref="B21:C21"/>
    <mergeCell ref="B22:C22"/>
    <mergeCell ref="B23:C23"/>
    <mergeCell ref="B24:D24"/>
    <mergeCell ref="B25:D25"/>
    <mergeCell ref="B26:D26"/>
    <mergeCell ref="B27:D27"/>
    <mergeCell ref="B28:D28"/>
    <mergeCell ref="B29:D29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30:C30 B25:C2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  <dataValidation allowBlank="1" showInputMessage="1" showErrorMessage="1" promptTitle="Causa raiz" prompt="A principal causa que dá origem ao macroproblema." sqref="C16:F16"/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Entregas previstas" prompt="Descreva os produtos que serão entregues a partir da realização das diversas tarefas agrupadas nas macroatividades." sqref="B20:B23 B19:D19 B27:D27 D30 D25:D26 B24:D24"/>
    <dataValidation allowBlank="1" showErrorMessage="1" promptTitle="Versão" sqref="F4"/>
  </dataValidation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2"/>
  <sheetViews>
    <sheetView workbookViewId="0">
      <selection activeCell="C9" sqref="C9:F9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1.28515625" customWidth="1"/>
    <col min="5" max="5" width="15.85546875" customWidth="1"/>
    <col min="6" max="6" width="13.7109375" customWidth="1"/>
  </cols>
  <sheetData>
    <row r="2" spans="2:6" ht="15" customHeight="1" x14ac:dyDescent="0.25">
      <c r="B2" s="39" t="s">
        <v>0</v>
      </c>
      <c r="C2" s="40"/>
      <c r="D2" s="43" t="s">
        <v>1</v>
      </c>
      <c r="E2" s="45" t="s">
        <v>2</v>
      </c>
      <c r="F2" s="47" t="s">
        <v>3</v>
      </c>
    </row>
    <row r="3" spans="2:6" ht="15" customHeight="1" x14ac:dyDescent="0.25">
      <c r="B3" s="41"/>
      <c r="C3" s="42"/>
      <c r="D3" s="44"/>
      <c r="E3" s="46"/>
      <c r="F3" s="48"/>
    </row>
    <row r="4" spans="2:6" ht="18.75" x14ac:dyDescent="0.25">
      <c r="B4" s="41"/>
      <c r="C4" s="42"/>
      <c r="D4" s="1" t="s">
        <v>93</v>
      </c>
      <c r="E4" s="1" t="s">
        <v>108</v>
      </c>
      <c r="F4" s="2" t="s">
        <v>5</v>
      </c>
    </row>
    <row r="5" spans="2:6" ht="15.75" thickBot="1" x14ac:dyDescent="0.3">
      <c r="B5" s="49" t="s">
        <v>6</v>
      </c>
      <c r="C5" s="49"/>
      <c r="D5" s="49"/>
      <c r="E5" s="49"/>
      <c r="F5" s="49"/>
    </row>
    <row r="6" spans="2:6" ht="16.5" thickTop="1" thickBot="1" x14ac:dyDescent="0.3">
      <c r="B6" s="3" t="s">
        <v>7</v>
      </c>
      <c r="C6" s="34" t="s">
        <v>48</v>
      </c>
      <c r="D6" s="35"/>
      <c r="E6" s="35"/>
      <c r="F6" s="36"/>
    </row>
    <row r="7" spans="2:6" ht="16.5" thickTop="1" thickBot="1" x14ac:dyDescent="0.3">
      <c r="B7" s="3" t="s">
        <v>9</v>
      </c>
      <c r="C7" s="34" t="s">
        <v>94</v>
      </c>
      <c r="D7" s="35"/>
      <c r="E7" s="35"/>
      <c r="F7" s="36"/>
    </row>
    <row r="8" spans="2:6" ht="16.5" thickTop="1" thickBot="1" x14ac:dyDescent="0.3">
      <c r="B8" s="3" t="s">
        <v>11</v>
      </c>
      <c r="C8" s="34" t="s">
        <v>12</v>
      </c>
      <c r="D8" s="35"/>
      <c r="E8" s="35"/>
      <c r="F8" s="36"/>
    </row>
    <row r="9" spans="2:6" ht="31.5" thickTop="1" thickBot="1" x14ac:dyDescent="0.3">
      <c r="B9" s="3" t="s">
        <v>13</v>
      </c>
      <c r="C9" s="34" t="s">
        <v>95</v>
      </c>
      <c r="D9" s="35"/>
      <c r="E9" s="35"/>
      <c r="F9" s="36"/>
    </row>
    <row r="10" spans="2:6" ht="16.5" thickTop="1" thickBot="1" x14ac:dyDescent="0.3">
      <c r="B10" s="3" t="s">
        <v>15</v>
      </c>
      <c r="C10" s="37">
        <v>46083</v>
      </c>
      <c r="D10" s="37"/>
      <c r="E10" s="37"/>
      <c r="F10" s="38"/>
    </row>
    <row r="11" spans="2:6" ht="16.5" thickTop="1" thickBot="1" x14ac:dyDescent="0.3">
      <c r="B11" s="3" t="s">
        <v>16</v>
      </c>
      <c r="C11" s="37">
        <v>46387</v>
      </c>
      <c r="D11" s="37"/>
      <c r="E11" s="37"/>
      <c r="F11" s="38"/>
    </row>
    <row r="12" spans="2:6" ht="16.5" thickTop="1" thickBot="1" x14ac:dyDescent="0.3">
      <c r="B12" s="3" t="s">
        <v>17</v>
      </c>
      <c r="C12" s="26" t="s">
        <v>74</v>
      </c>
      <c r="D12" s="26"/>
      <c r="E12" s="26"/>
      <c r="F12" s="27"/>
    </row>
    <row r="13" spans="2:6" ht="16.5" thickTop="1" thickBot="1" x14ac:dyDescent="0.3">
      <c r="B13" s="3" t="s">
        <v>19</v>
      </c>
      <c r="C13" s="26" t="s">
        <v>96</v>
      </c>
      <c r="D13" s="26"/>
      <c r="E13" s="26"/>
      <c r="F13" s="27"/>
    </row>
    <row r="14" spans="2:6" ht="16.5" thickTop="1" thickBot="1" x14ac:dyDescent="0.3">
      <c r="B14" s="3" t="s">
        <v>21</v>
      </c>
      <c r="C14" s="28" t="s">
        <v>97</v>
      </c>
      <c r="D14" s="28"/>
      <c r="E14" s="28"/>
      <c r="F14" s="27"/>
    </row>
    <row r="15" spans="2:6" ht="16.5" thickTop="1" thickBot="1" x14ac:dyDescent="0.3">
      <c r="B15" s="3" t="s">
        <v>23</v>
      </c>
      <c r="C15" s="29" t="s">
        <v>98</v>
      </c>
      <c r="D15" s="29"/>
      <c r="E15" s="29"/>
      <c r="F15" s="30"/>
    </row>
    <row r="16" spans="2:6" ht="16.5" thickTop="1" thickBot="1" x14ac:dyDescent="0.3">
      <c r="B16" s="3" t="s">
        <v>25</v>
      </c>
      <c r="C16" s="29" t="s">
        <v>44</v>
      </c>
      <c r="D16" s="29"/>
      <c r="E16" s="29"/>
      <c r="F16" s="30"/>
    </row>
    <row r="17" spans="2:6" ht="16.5" thickTop="1" thickBot="1" x14ac:dyDescent="0.3">
      <c r="B17" s="3" t="s">
        <v>27</v>
      </c>
      <c r="C17" s="28" t="s">
        <v>99</v>
      </c>
      <c r="D17" s="28"/>
      <c r="E17" s="28"/>
      <c r="F17" s="27"/>
    </row>
    <row r="18" spans="2:6" ht="39.950000000000003" customHeight="1" thickTop="1" thickBot="1" x14ac:dyDescent="0.3">
      <c r="B18" s="31" t="s">
        <v>28</v>
      </c>
      <c r="C18" s="32"/>
      <c r="D18" s="32"/>
      <c r="E18" s="32"/>
      <c r="F18" s="33"/>
    </row>
    <row r="19" spans="2:6" ht="16.5" thickTop="1" thickBot="1" x14ac:dyDescent="0.3">
      <c r="B19" s="23" t="s">
        <v>29</v>
      </c>
      <c r="C19" s="24"/>
      <c r="D19" s="25"/>
      <c r="E19" s="4" t="s">
        <v>30</v>
      </c>
      <c r="F19" s="5" t="s">
        <v>31</v>
      </c>
    </row>
    <row r="20" spans="2:6" ht="16.5" thickTop="1" thickBot="1" x14ac:dyDescent="0.3">
      <c r="B20" s="50" t="s">
        <v>100</v>
      </c>
      <c r="C20" s="51"/>
      <c r="D20" s="8"/>
      <c r="E20" s="18">
        <v>46083</v>
      </c>
      <c r="F20" s="18">
        <f>E20+30</f>
        <v>46113</v>
      </c>
    </row>
    <row r="21" spans="2:6" ht="16.5" thickTop="1" thickBot="1" x14ac:dyDescent="0.3">
      <c r="B21" s="50" t="s">
        <v>101</v>
      </c>
      <c r="C21" s="51"/>
      <c r="D21" s="8"/>
      <c r="E21" s="18">
        <f t="shared" ref="E21:E27" si="0">F20</f>
        <v>46113</v>
      </c>
      <c r="F21" s="18">
        <f>E21+30</f>
        <v>46143</v>
      </c>
    </row>
    <row r="22" spans="2:6" ht="16.5" thickTop="1" thickBot="1" x14ac:dyDescent="0.3">
      <c r="B22" s="50" t="s">
        <v>102</v>
      </c>
      <c r="C22" s="51"/>
      <c r="D22" s="8"/>
      <c r="E22" s="18">
        <f t="shared" si="0"/>
        <v>46143</v>
      </c>
      <c r="F22" s="18">
        <f>E22+45</f>
        <v>46188</v>
      </c>
    </row>
    <row r="23" spans="2:6" ht="16.5" thickTop="1" thickBot="1" x14ac:dyDescent="0.3">
      <c r="B23" s="50" t="s">
        <v>103</v>
      </c>
      <c r="C23" s="51"/>
      <c r="D23" s="8"/>
      <c r="E23" s="18">
        <f t="shared" si="0"/>
        <v>46188</v>
      </c>
      <c r="F23" s="18">
        <f>E23+15</f>
        <v>46203</v>
      </c>
    </row>
    <row r="24" spans="2:6" ht="16.5" thickTop="1" thickBot="1" x14ac:dyDescent="0.3">
      <c r="B24" s="56" t="s">
        <v>104</v>
      </c>
      <c r="C24" s="57"/>
      <c r="D24" s="58"/>
      <c r="E24" s="18">
        <f t="shared" si="0"/>
        <v>46203</v>
      </c>
      <c r="F24" s="18">
        <f>E24+45</f>
        <v>46248</v>
      </c>
    </row>
    <row r="25" spans="2:6" ht="16.5" thickTop="1" thickBot="1" x14ac:dyDescent="0.3">
      <c r="B25" s="56" t="s">
        <v>105</v>
      </c>
      <c r="C25" s="57"/>
      <c r="D25" s="58"/>
      <c r="E25" s="18">
        <f t="shared" si="0"/>
        <v>46248</v>
      </c>
      <c r="F25" s="18">
        <f>E25+60</f>
        <v>46308</v>
      </c>
    </row>
    <row r="26" spans="2:6" ht="16.5" thickTop="1" thickBot="1" x14ac:dyDescent="0.3">
      <c r="B26" s="56" t="s">
        <v>106</v>
      </c>
      <c r="C26" s="57"/>
      <c r="D26" s="58"/>
      <c r="E26" s="18">
        <f t="shared" si="0"/>
        <v>46308</v>
      </c>
      <c r="F26" s="18">
        <f>E26+30</f>
        <v>46338</v>
      </c>
    </row>
    <row r="27" spans="2:6" ht="16.5" thickTop="1" thickBot="1" x14ac:dyDescent="0.3">
      <c r="B27" s="56" t="s">
        <v>38</v>
      </c>
      <c r="C27" s="57"/>
      <c r="D27" s="58"/>
      <c r="E27" s="18">
        <f t="shared" si="0"/>
        <v>46338</v>
      </c>
      <c r="F27" s="18">
        <f>E27+30</f>
        <v>46368</v>
      </c>
    </row>
    <row r="28" spans="2:6" ht="16.5" thickTop="1" thickBot="1" x14ac:dyDescent="0.3">
      <c r="B28" s="53"/>
      <c r="C28" s="54"/>
      <c r="D28" s="55"/>
      <c r="E28" s="9"/>
      <c r="F28" s="9"/>
    </row>
    <row r="29" spans="2:6" ht="16.5" thickTop="1" thickBot="1" x14ac:dyDescent="0.3">
      <c r="B29" s="53"/>
      <c r="C29" s="54"/>
      <c r="D29" s="55"/>
      <c r="E29" s="9"/>
      <c r="F29" s="9"/>
    </row>
    <row r="30" spans="2:6" ht="39.950000000000003" customHeight="1" thickTop="1" x14ac:dyDescent="0.25">
      <c r="B30" s="53"/>
      <c r="C30" s="54"/>
      <c r="D30" s="55"/>
      <c r="E30" s="11"/>
      <c r="F30" s="12"/>
    </row>
    <row r="31" spans="2:6" ht="24" customHeight="1" x14ac:dyDescent="0.25">
      <c r="B31" s="13"/>
      <c r="C31" s="14"/>
      <c r="D31" s="14"/>
      <c r="E31" s="15"/>
      <c r="F31" s="16" t="str">
        <f ca="1">"Atualizado em " &amp; TEXT(NOW(),"dd/mm/aaaa hh:mm")</f>
        <v>Atualizado em 04/03/2026 11:30</v>
      </c>
    </row>
    <row r="32" spans="2:6" ht="15.75" x14ac:dyDescent="0.25">
      <c r="B32" s="17" t="s">
        <v>37</v>
      </c>
    </row>
  </sheetData>
  <mergeCells count="30">
    <mergeCell ref="C6:F6"/>
    <mergeCell ref="B2:C4"/>
    <mergeCell ref="D2:D3"/>
    <mergeCell ref="E2:E3"/>
    <mergeCell ref="F2:F3"/>
    <mergeCell ref="B5:F5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B30:D30"/>
    <mergeCell ref="B19:D19"/>
    <mergeCell ref="B20:C20"/>
    <mergeCell ref="B21:C21"/>
    <mergeCell ref="B22:C22"/>
    <mergeCell ref="B23:C23"/>
    <mergeCell ref="B24:D24"/>
    <mergeCell ref="B25:D25"/>
    <mergeCell ref="B26:D26"/>
    <mergeCell ref="B27:D27"/>
    <mergeCell ref="B28:D28"/>
    <mergeCell ref="B29:D29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30:C30 B24:C2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  <dataValidation allowBlank="1" showInputMessage="1" showErrorMessage="1" promptTitle="Causa raiz" prompt="A principal causa que dá origem ao macroproblema." sqref="C16:F16"/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Entregas previstas" prompt="Descreva os produtos que serão entregues a partir da realização das diversas tarefas agrupadas nas macroatividades." sqref="B20:B23 B19:D19 B27:D27 D24:D26 D30"/>
    <dataValidation allowBlank="1" showErrorMessage="1" promptTitle="Versão" sqref="F4"/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9</vt:i4>
      </vt:variant>
    </vt:vector>
  </HeadingPairs>
  <TitlesOfParts>
    <vt:vector size="20" baseType="lpstr">
      <vt:lpstr>FICHA PROJETO PDE 01</vt:lpstr>
      <vt:lpstr>FICHA PROJETO PDE 02</vt:lpstr>
      <vt:lpstr>FICHA PROJETO PDE 03</vt:lpstr>
      <vt:lpstr>FICHA PROJETO PDE 04</vt:lpstr>
      <vt:lpstr>FICHA PROJETO PDE 05</vt:lpstr>
      <vt:lpstr>FICHA PROJETO PDE 06</vt:lpstr>
      <vt:lpstr>FICHA PROJETO PDE 07</vt:lpstr>
      <vt:lpstr>FICHA PROJETO PDE 08</vt:lpstr>
      <vt:lpstr>FICHA PROJETO PDE 09</vt:lpstr>
      <vt:lpstr>FICHA PROJETO PDE 10</vt:lpstr>
      <vt:lpstr>FICHA PROJETO PDE 11</vt:lpstr>
      <vt:lpstr>'FICHA PROJETO PDE 01'!Area_de_impressao</vt:lpstr>
      <vt:lpstr>'FICHA PROJETO PDE 02'!Area_de_impressao</vt:lpstr>
      <vt:lpstr>'FICHA PROJETO PDE 03'!Area_de_impressao</vt:lpstr>
      <vt:lpstr>'FICHA PROJETO PDE 04'!Area_de_impressao</vt:lpstr>
      <vt:lpstr>'FICHA PROJETO PDE 05'!Area_de_impressao</vt:lpstr>
      <vt:lpstr>'FICHA PROJETO PDE 06'!Area_de_impressao</vt:lpstr>
      <vt:lpstr>'FICHA PROJETO PDE 07'!Area_de_impressao</vt:lpstr>
      <vt:lpstr>'FICHA PROJETO PDE 10'!Area_de_impressao</vt:lpstr>
      <vt:lpstr>'FICHA PROJETO PDE 11'!Area_de_impressao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Barbosa De Oliveira</dc:creator>
  <cp:lastModifiedBy>Silvana Barbosa De Oliveira</cp:lastModifiedBy>
  <cp:lastPrinted>2026-03-03T19:10:14Z</cp:lastPrinted>
  <dcterms:created xsi:type="dcterms:W3CDTF">2026-03-03T19:04:09Z</dcterms:created>
  <dcterms:modified xsi:type="dcterms:W3CDTF">2026-03-04T15:31:33Z</dcterms:modified>
</cp:coreProperties>
</file>