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_Aclinica_APatologica\Coord_Lab_AClinica_APatologica\Chefia_LAB\PLANILHAS DE GESTÃO\2024\"/>
    </mc:Choice>
  </mc:AlternateContent>
  <xr:revisionPtr revIDLastSave="0" documentId="13_ncr:1_{633C3DD9-85C2-45F6-BE35-501CCC04A8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adro Resumo" sheetId="2" r:id="rId1"/>
    <sheet name="Janeiro" sheetId="3" r:id="rId2"/>
    <sheet name="Fevereiro" sheetId="6" r:id="rId3"/>
    <sheet name="Março" sheetId="7" r:id="rId4"/>
    <sheet name="Abril" sheetId="8" r:id="rId5"/>
    <sheet name="Maio" sheetId="9" r:id="rId6"/>
    <sheet name="Junho" sheetId="10" r:id="rId7"/>
    <sheet name="Julho" sheetId="11" r:id="rId8"/>
    <sheet name="Agosto" sheetId="12" r:id="rId9"/>
    <sheet name="Setembro" sheetId="13" r:id="rId10"/>
    <sheet name="Outubro" sheetId="14" r:id="rId11"/>
    <sheet name="Novembro" sheetId="15" r:id="rId12"/>
    <sheet name="Dezembro" sheetId="16" r:id="rId13"/>
  </sheets>
  <externalReferences>
    <externalReference r:id="rId1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0" l="1"/>
  <c r="K29" i="10"/>
  <c r="O23" i="3"/>
  <c r="O23" i="7"/>
  <c r="O23" i="8"/>
  <c r="O23" i="9"/>
  <c r="O23" i="10"/>
  <c r="O23" i="11"/>
  <c r="O23" i="12"/>
  <c r="O23" i="13"/>
  <c r="O23" i="14"/>
  <c r="O23" i="15"/>
  <c r="O23" i="16"/>
  <c r="O23" i="6"/>
  <c r="O28" i="2" l="1"/>
  <c r="O27" i="2"/>
  <c r="O26" i="2"/>
  <c r="O24" i="2"/>
  <c r="O23" i="2"/>
  <c r="O22" i="2"/>
  <c r="N34" i="16" l="1"/>
  <c r="M34" i="16"/>
  <c r="L34" i="16"/>
  <c r="K34" i="16"/>
  <c r="J34" i="16"/>
  <c r="I34" i="16"/>
  <c r="H34" i="16"/>
  <c r="G34" i="16"/>
  <c r="F34" i="16"/>
  <c r="E34" i="16"/>
  <c r="D34" i="16"/>
  <c r="O32" i="16"/>
  <c r="N29" i="16"/>
  <c r="N20" i="2" s="1"/>
  <c r="M29" i="16"/>
  <c r="N19" i="2" s="1"/>
  <c r="L29" i="16"/>
  <c r="N18" i="2" s="1"/>
  <c r="K29" i="16"/>
  <c r="N17" i="2" s="1"/>
  <c r="J29" i="16"/>
  <c r="I29" i="16"/>
  <c r="H29" i="16"/>
  <c r="G29" i="16"/>
  <c r="F29" i="16"/>
  <c r="E29" i="16"/>
  <c r="D29" i="16"/>
  <c r="O27" i="16"/>
  <c r="O26" i="16"/>
  <c r="O25" i="16"/>
  <c r="O24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N34" i="15"/>
  <c r="M34" i="15"/>
  <c r="L34" i="15"/>
  <c r="K34" i="15"/>
  <c r="J34" i="15"/>
  <c r="I34" i="15"/>
  <c r="H34" i="15"/>
  <c r="G34" i="15"/>
  <c r="F34" i="15"/>
  <c r="E34" i="15"/>
  <c r="D34" i="15"/>
  <c r="O32" i="15"/>
  <c r="N29" i="15"/>
  <c r="M20" i="2" s="1"/>
  <c r="M29" i="15"/>
  <c r="L29" i="15"/>
  <c r="M18" i="2" s="1"/>
  <c r="K29" i="15"/>
  <c r="M17" i="2" s="1"/>
  <c r="J29" i="15"/>
  <c r="I29" i="15"/>
  <c r="I36" i="15" s="1"/>
  <c r="M10" i="2" s="1"/>
  <c r="H29" i="15"/>
  <c r="G29" i="15"/>
  <c r="F29" i="15"/>
  <c r="E29" i="15"/>
  <c r="D29" i="15"/>
  <c r="O27" i="15"/>
  <c r="O26" i="15"/>
  <c r="O25" i="15"/>
  <c r="O24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N34" i="14"/>
  <c r="M34" i="14"/>
  <c r="L34" i="14"/>
  <c r="K34" i="14"/>
  <c r="J34" i="14"/>
  <c r="I34" i="14"/>
  <c r="H34" i="14"/>
  <c r="G34" i="14"/>
  <c r="F34" i="14"/>
  <c r="E34" i="14"/>
  <c r="D34" i="14"/>
  <c r="O32" i="14"/>
  <c r="N29" i="14"/>
  <c r="L20" i="2" s="1"/>
  <c r="M29" i="14"/>
  <c r="L19" i="2" s="1"/>
  <c r="L29" i="14"/>
  <c r="L18" i="2" s="1"/>
  <c r="K29" i="14"/>
  <c r="L17" i="2" s="1"/>
  <c r="J29" i="14"/>
  <c r="I29" i="14"/>
  <c r="H29" i="14"/>
  <c r="H36" i="14" s="1"/>
  <c r="L9" i="2" s="1"/>
  <c r="G29" i="14"/>
  <c r="G36" i="14" s="1"/>
  <c r="L8" i="2" s="1"/>
  <c r="F29" i="14"/>
  <c r="E29" i="14"/>
  <c r="D29" i="14"/>
  <c r="O27" i="14"/>
  <c r="O26" i="14"/>
  <c r="O25" i="14"/>
  <c r="O24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N34" i="13"/>
  <c r="M34" i="13"/>
  <c r="L34" i="13"/>
  <c r="K34" i="13"/>
  <c r="J34" i="13"/>
  <c r="I34" i="13"/>
  <c r="H34" i="13"/>
  <c r="G34" i="13"/>
  <c r="F34" i="13"/>
  <c r="E34" i="13"/>
  <c r="D34" i="13"/>
  <c r="O32" i="13"/>
  <c r="N29" i="13"/>
  <c r="K20" i="2" s="1"/>
  <c r="M29" i="13"/>
  <c r="K19" i="2" s="1"/>
  <c r="L29" i="13"/>
  <c r="K18" i="2" s="1"/>
  <c r="K29" i="13"/>
  <c r="K17" i="2" s="1"/>
  <c r="J29" i="13"/>
  <c r="I29" i="13"/>
  <c r="H29" i="13"/>
  <c r="G29" i="13"/>
  <c r="F29" i="13"/>
  <c r="E29" i="13"/>
  <c r="D29" i="13"/>
  <c r="O27" i="13"/>
  <c r="O26" i="13"/>
  <c r="O25" i="13"/>
  <c r="O24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N34" i="12"/>
  <c r="M34" i="12"/>
  <c r="L34" i="12"/>
  <c r="K34" i="12"/>
  <c r="J34" i="12"/>
  <c r="I34" i="12"/>
  <c r="H34" i="12"/>
  <c r="G34" i="12"/>
  <c r="F34" i="12"/>
  <c r="E34" i="12"/>
  <c r="D34" i="12"/>
  <c r="N29" i="12"/>
  <c r="J20" i="2" s="1"/>
  <c r="M29" i="12"/>
  <c r="J19" i="2" s="1"/>
  <c r="L29" i="12"/>
  <c r="J18" i="2" s="1"/>
  <c r="K29" i="12"/>
  <c r="J17" i="2" s="1"/>
  <c r="J29" i="12"/>
  <c r="I29" i="12"/>
  <c r="H29" i="12"/>
  <c r="G29" i="12"/>
  <c r="F29" i="12"/>
  <c r="E29" i="12"/>
  <c r="D29" i="12"/>
  <c r="O27" i="12"/>
  <c r="O26" i="12"/>
  <c r="O25" i="12"/>
  <c r="O24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N34" i="11"/>
  <c r="M34" i="11"/>
  <c r="L34" i="11"/>
  <c r="K34" i="11"/>
  <c r="J34" i="11"/>
  <c r="I34" i="11"/>
  <c r="H34" i="11"/>
  <c r="G34" i="11"/>
  <c r="F34" i="11"/>
  <c r="E34" i="11"/>
  <c r="D34" i="11"/>
  <c r="O32" i="11"/>
  <c r="N29" i="11"/>
  <c r="I20" i="2" s="1"/>
  <c r="M29" i="11"/>
  <c r="I19" i="2" s="1"/>
  <c r="L29" i="11"/>
  <c r="I18" i="2" s="1"/>
  <c r="K29" i="11"/>
  <c r="I17" i="2" s="1"/>
  <c r="J29" i="11"/>
  <c r="I29" i="11"/>
  <c r="H29" i="11"/>
  <c r="G29" i="11"/>
  <c r="F29" i="11"/>
  <c r="E29" i="11"/>
  <c r="D29" i="11"/>
  <c r="O27" i="11"/>
  <c r="O26" i="11"/>
  <c r="O25" i="11"/>
  <c r="O24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N34" i="10"/>
  <c r="M34" i="10"/>
  <c r="L34" i="10"/>
  <c r="K34" i="10"/>
  <c r="J34" i="10"/>
  <c r="I34" i="10"/>
  <c r="H34" i="10"/>
  <c r="G34" i="10"/>
  <c r="F34" i="10"/>
  <c r="E34" i="10"/>
  <c r="D34" i="10"/>
  <c r="O32" i="10"/>
  <c r="H20" i="2"/>
  <c r="M29" i="10"/>
  <c r="H19" i="2" s="1"/>
  <c r="L29" i="10"/>
  <c r="H18" i="2" s="1"/>
  <c r="H17" i="2"/>
  <c r="J29" i="10"/>
  <c r="I29" i="10"/>
  <c r="H29" i="10"/>
  <c r="G29" i="10"/>
  <c r="G36" i="10" s="1"/>
  <c r="H8" i="2" s="1"/>
  <c r="F29" i="10"/>
  <c r="E29" i="10"/>
  <c r="D29" i="10"/>
  <c r="O27" i="10"/>
  <c r="O26" i="10"/>
  <c r="O25" i="10"/>
  <c r="O24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N34" i="9"/>
  <c r="M34" i="9"/>
  <c r="L34" i="9"/>
  <c r="K34" i="9"/>
  <c r="J34" i="9"/>
  <c r="I34" i="9"/>
  <c r="H34" i="9"/>
  <c r="G34" i="9"/>
  <c r="F34" i="9"/>
  <c r="E34" i="9"/>
  <c r="D34" i="9"/>
  <c r="O32" i="9"/>
  <c r="N29" i="9"/>
  <c r="G20" i="2" s="1"/>
  <c r="M29" i="9"/>
  <c r="G19" i="2" s="1"/>
  <c r="L29" i="9"/>
  <c r="G18" i="2" s="1"/>
  <c r="K29" i="9"/>
  <c r="G17" i="2" s="1"/>
  <c r="J29" i="9"/>
  <c r="I29" i="9"/>
  <c r="H29" i="9"/>
  <c r="G29" i="9"/>
  <c r="F29" i="9"/>
  <c r="E29" i="9"/>
  <c r="D29" i="9"/>
  <c r="O27" i="9"/>
  <c r="O26" i="9"/>
  <c r="O25" i="9"/>
  <c r="O24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N34" i="8"/>
  <c r="M34" i="8"/>
  <c r="L34" i="8"/>
  <c r="K34" i="8"/>
  <c r="J34" i="8"/>
  <c r="I34" i="8"/>
  <c r="H34" i="8"/>
  <c r="G34" i="8"/>
  <c r="F34" i="8"/>
  <c r="E34" i="8"/>
  <c r="D34" i="8"/>
  <c r="O32" i="8"/>
  <c r="N29" i="8"/>
  <c r="F20" i="2" s="1"/>
  <c r="M29" i="8"/>
  <c r="F19" i="2" s="1"/>
  <c r="L29" i="8"/>
  <c r="F18" i="2" s="1"/>
  <c r="K29" i="8"/>
  <c r="F17" i="2" s="1"/>
  <c r="J29" i="8"/>
  <c r="I29" i="8"/>
  <c r="H29" i="8"/>
  <c r="G29" i="8"/>
  <c r="G36" i="8" s="1"/>
  <c r="F8" i="2" s="1"/>
  <c r="F29" i="8"/>
  <c r="E29" i="8"/>
  <c r="D29" i="8"/>
  <c r="O27" i="8"/>
  <c r="O26" i="8"/>
  <c r="O25" i="8"/>
  <c r="O24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N34" i="7"/>
  <c r="M34" i="7"/>
  <c r="L34" i="7"/>
  <c r="K34" i="7"/>
  <c r="J34" i="7"/>
  <c r="I34" i="7"/>
  <c r="H34" i="7"/>
  <c r="G34" i="7"/>
  <c r="F34" i="7"/>
  <c r="E34" i="7"/>
  <c r="D34" i="7"/>
  <c r="O32" i="7"/>
  <c r="N29" i="7"/>
  <c r="E20" i="2" s="1"/>
  <c r="M29" i="7"/>
  <c r="E19" i="2" s="1"/>
  <c r="L29" i="7"/>
  <c r="E18" i="2" s="1"/>
  <c r="K29" i="7"/>
  <c r="E17" i="2" s="1"/>
  <c r="J29" i="7"/>
  <c r="I29" i="7"/>
  <c r="H29" i="7"/>
  <c r="G29" i="7"/>
  <c r="F29" i="7"/>
  <c r="E29" i="7"/>
  <c r="D29" i="7"/>
  <c r="O27" i="7"/>
  <c r="O26" i="7"/>
  <c r="O25" i="7"/>
  <c r="O24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N34" i="6"/>
  <c r="M34" i="6"/>
  <c r="L34" i="6"/>
  <c r="K34" i="6"/>
  <c r="J34" i="6"/>
  <c r="I34" i="6"/>
  <c r="H34" i="6"/>
  <c r="G34" i="6"/>
  <c r="F34" i="6"/>
  <c r="E34" i="6"/>
  <c r="D34" i="6"/>
  <c r="O32" i="6"/>
  <c r="N29" i="6"/>
  <c r="D20" i="2" s="1"/>
  <c r="M29" i="6"/>
  <c r="D19" i="2" s="1"/>
  <c r="L29" i="6"/>
  <c r="D18" i="2" s="1"/>
  <c r="K29" i="6"/>
  <c r="D17" i="2" s="1"/>
  <c r="J29" i="6"/>
  <c r="I29" i="6"/>
  <c r="H29" i="6"/>
  <c r="G29" i="6"/>
  <c r="F29" i="6"/>
  <c r="E29" i="6"/>
  <c r="D29" i="6"/>
  <c r="O27" i="6"/>
  <c r="O26" i="6"/>
  <c r="O25" i="6"/>
  <c r="O24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32" i="3"/>
  <c r="N34" i="3"/>
  <c r="M34" i="3"/>
  <c r="L34" i="3"/>
  <c r="K34" i="3"/>
  <c r="J34" i="3"/>
  <c r="I34" i="3"/>
  <c r="H34" i="3"/>
  <c r="G34" i="3"/>
  <c r="F34" i="3"/>
  <c r="E34" i="3"/>
  <c r="N29" i="3"/>
  <c r="C20" i="2" s="1"/>
  <c r="M29" i="3"/>
  <c r="C19" i="2" s="1"/>
  <c r="L29" i="3"/>
  <c r="C18" i="2" s="1"/>
  <c r="K29" i="3"/>
  <c r="C17" i="2" s="1"/>
  <c r="J29" i="3"/>
  <c r="I29" i="3"/>
  <c r="H29" i="3"/>
  <c r="G29" i="3"/>
  <c r="F29" i="3"/>
  <c r="E29" i="3"/>
  <c r="O27" i="3"/>
  <c r="O26" i="3"/>
  <c r="O25" i="3"/>
  <c r="O24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N15" i="2" l="1"/>
  <c r="K14" i="2"/>
  <c r="H14" i="2"/>
  <c r="H15" i="2"/>
  <c r="I14" i="2"/>
  <c r="I15" i="2"/>
  <c r="N14" i="2"/>
  <c r="E15" i="2"/>
  <c r="E14" i="2"/>
  <c r="K36" i="7"/>
  <c r="L36" i="7"/>
  <c r="L36" i="14"/>
  <c r="M19" i="2"/>
  <c r="O19" i="2" s="1"/>
  <c r="M36" i="15"/>
  <c r="D15" i="2"/>
  <c r="F14" i="2"/>
  <c r="J15" i="2"/>
  <c r="J14" i="2"/>
  <c r="C15" i="2"/>
  <c r="F36" i="7"/>
  <c r="E7" i="2" s="1"/>
  <c r="J36" i="8"/>
  <c r="F11" i="2" s="1"/>
  <c r="F36" i="12"/>
  <c r="J7" i="2" s="1"/>
  <c r="I36" i="13"/>
  <c r="K10" i="2" s="1"/>
  <c r="H36" i="7"/>
  <c r="E9" i="2" s="1"/>
  <c r="M15" i="2"/>
  <c r="I36" i="7"/>
  <c r="E10" i="2" s="1"/>
  <c r="F36" i="11"/>
  <c r="I7" i="2" s="1"/>
  <c r="D14" i="2"/>
  <c r="G15" i="2"/>
  <c r="L15" i="2"/>
  <c r="J36" i="6"/>
  <c r="D11" i="2" s="1"/>
  <c r="F36" i="10"/>
  <c r="H7" i="2" s="1"/>
  <c r="M14" i="2"/>
  <c r="F15" i="2"/>
  <c r="H36" i="16"/>
  <c r="N9" i="2" s="1"/>
  <c r="L36" i="16"/>
  <c r="G14" i="2"/>
  <c r="L36" i="10"/>
  <c r="K15" i="2"/>
  <c r="L14" i="2"/>
  <c r="C14" i="2"/>
  <c r="H36" i="10"/>
  <c r="H9" i="2" s="1"/>
  <c r="J36" i="13"/>
  <c r="K11" i="2" s="1"/>
  <c r="L36" i="9"/>
  <c r="H36" i="12"/>
  <c r="J9" i="2" s="1"/>
  <c r="G36" i="6"/>
  <c r="D8" i="2" s="1"/>
  <c r="I36" i="12"/>
  <c r="J10" i="2" s="1"/>
  <c r="M36" i="6"/>
  <c r="L36" i="8"/>
  <c r="J36" i="10"/>
  <c r="H11" i="2" s="1"/>
  <c r="M36" i="16"/>
  <c r="F36" i="3"/>
  <c r="C7" i="2" s="1"/>
  <c r="I36" i="8"/>
  <c r="F10" i="2" s="1"/>
  <c r="J36" i="11"/>
  <c r="I11" i="2" s="1"/>
  <c r="F36" i="13"/>
  <c r="K7" i="2" s="1"/>
  <c r="D36" i="13"/>
  <c r="O29" i="12"/>
  <c r="F36" i="6"/>
  <c r="D7" i="2" s="1"/>
  <c r="J36" i="7"/>
  <c r="E11" i="2" s="1"/>
  <c r="O29" i="9"/>
  <c r="J36" i="16"/>
  <c r="N11" i="2" s="1"/>
  <c r="F36" i="9"/>
  <c r="G7" i="2" s="1"/>
  <c r="G36" i="15"/>
  <c r="M8" i="2" s="1"/>
  <c r="I36" i="6"/>
  <c r="D10" i="2" s="1"/>
  <c r="N36" i="6"/>
  <c r="H36" i="9"/>
  <c r="G9" i="2" s="1"/>
  <c r="I36" i="9"/>
  <c r="G10" i="2" s="1"/>
  <c r="J36" i="12"/>
  <c r="J11" i="2" s="1"/>
  <c r="G36" i="13"/>
  <c r="K8" i="2" s="1"/>
  <c r="J36" i="15"/>
  <c r="M11" i="2" s="1"/>
  <c r="M36" i="9"/>
  <c r="N36" i="15"/>
  <c r="O34" i="7"/>
  <c r="F36" i="8"/>
  <c r="F7" i="2" s="1"/>
  <c r="N36" i="8"/>
  <c r="H36" i="8"/>
  <c r="F9" i="2" s="1"/>
  <c r="G36" i="11"/>
  <c r="I8" i="2" s="1"/>
  <c r="O29" i="7"/>
  <c r="I36" i="11"/>
  <c r="I10" i="2" s="1"/>
  <c r="O34" i="15"/>
  <c r="O29" i="16"/>
  <c r="N36" i="10"/>
  <c r="H36" i="13"/>
  <c r="K9" i="2" s="1"/>
  <c r="L36" i="13"/>
  <c r="E36" i="11"/>
  <c r="I6" i="2" s="1"/>
  <c r="E36" i="7"/>
  <c r="E6" i="2" s="1"/>
  <c r="O29" i="14"/>
  <c r="F36" i="15"/>
  <c r="M7" i="2" s="1"/>
  <c r="G36" i="16"/>
  <c r="N8" i="2" s="1"/>
  <c r="E36" i="9"/>
  <c r="G6" i="2" s="1"/>
  <c r="H36" i="6"/>
  <c r="D9" i="2" s="1"/>
  <c r="K36" i="6"/>
  <c r="G36" i="7"/>
  <c r="E8" i="2" s="1"/>
  <c r="G36" i="9"/>
  <c r="G8" i="2" s="1"/>
  <c r="I36" i="10"/>
  <c r="H10" i="2" s="1"/>
  <c r="K36" i="10"/>
  <c r="H36" i="11"/>
  <c r="I9" i="2" s="1"/>
  <c r="K36" i="11"/>
  <c r="G36" i="12"/>
  <c r="J8" i="2" s="1"/>
  <c r="F36" i="14"/>
  <c r="L7" i="2" s="1"/>
  <c r="M36" i="14"/>
  <c r="H36" i="15"/>
  <c r="M9" i="2" s="1"/>
  <c r="L36" i="15"/>
  <c r="I36" i="16"/>
  <c r="N10" i="2" s="1"/>
  <c r="G36" i="3"/>
  <c r="C8" i="2" s="1"/>
  <c r="E36" i="3"/>
  <c r="C6" i="2" s="1"/>
  <c r="L36" i="6"/>
  <c r="K36" i="8"/>
  <c r="K36" i="9"/>
  <c r="L36" i="11"/>
  <c r="E36" i="12"/>
  <c r="J6" i="2" s="1"/>
  <c r="M36" i="10"/>
  <c r="M36" i="11"/>
  <c r="N36" i="14"/>
  <c r="K36" i="16"/>
  <c r="M36" i="8"/>
  <c r="J36" i="9"/>
  <c r="G11" i="2" s="1"/>
  <c r="N36" i="11"/>
  <c r="M36" i="12"/>
  <c r="K36" i="13"/>
  <c r="I36" i="14"/>
  <c r="L10" i="2" s="1"/>
  <c r="K36" i="15"/>
  <c r="J36" i="14"/>
  <c r="L11" i="2" s="1"/>
  <c r="E36" i="6"/>
  <c r="D6" i="2" s="1"/>
  <c r="L36" i="12"/>
  <c r="O18" i="2"/>
  <c r="K36" i="14"/>
  <c r="N36" i="16"/>
  <c r="E36" i="16"/>
  <c r="N6" i="2" s="1"/>
  <c r="M36" i="7"/>
  <c r="D36" i="9"/>
  <c r="O34" i="10"/>
  <c r="M36" i="13"/>
  <c r="N36" i="9"/>
  <c r="N36" i="13"/>
  <c r="O34" i="13"/>
  <c r="I36" i="3"/>
  <c r="C10" i="2" s="1"/>
  <c r="E36" i="8"/>
  <c r="F6" i="2" s="1"/>
  <c r="N36" i="7"/>
  <c r="N36" i="12"/>
  <c r="O34" i="6"/>
  <c r="O34" i="12"/>
  <c r="E36" i="14"/>
  <c r="L6" i="2" s="1"/>
  <c r="D36" i="8"/>
  <c r="O29" i="10"/>
  <c r="K36" i="12"/>
  <c r="E36" i="10"/>
  <c r="H6" i="2" s="1"/>
  <c r="O29" i="15"/>
  <c r="O34" i="11"/>
  <c r="O34" i="9"/>
  <c r="E36" i="13"/>
  <c r="K6" i="2" s="1"/>
  <c r="D36" i="16"/>
  <c r="E36" i="15"/>
  <c r="M6" i="2" s="1"/>
  <c r="D36" i="7"/>
  <c r="O29" i="6"/>
  <c r="D36" i="10"/>
  <c r="O29" i="13"/>
  <c r="O29" i="8"/>
  <c r="O29" i="11"/>
  <c r="D36" i="15"/>
  <c r="O34" i="16"/>
  <c r="F36" i="16"/>
  <c r="N7" i="2" s="1"/>
  <c r="O34" i="14"/>
  <c r="D36" i="14"/>
  <c r="D36" i="12"/>
  <c r="D36" i="11"/>
  <c r="O34" i="8"/>
  <c r="D36" i="6"/>
  <c r="M36" i="3"/>
  <c r="J36" i="3"/>
  <c r="C11" i="2" s="1"/>
  <c r="K36" i="3"/>
  <c r="L36" i="3"/>
  <c r="H36" i="3"/>
  <c r="C9" i="2" s="1"/>
  <c r="N36" i="3"/>
  <c r="O36" i="12" l="1"/>
  <c r="O15" i="2"/>
  <c r="O14" i="2"/>
  <c r="O7" i="2"/>
  <c r="O17" i="2"/>
  <c r="O9" i="2"/>
  <c r="O36" i="10"/>
  <c r="O20" i="2"/>
  <c r="O36" i="8"/>
  <c r="O36" i="9"/>
  <c r="O36" i="11"/>
  <c r="O36" i="14"/>
  <c r="O6" i="2"/>
  <c r="O8" i="2"/>
  <c r="C12" i="2"/>
  <c r="O10" i="2"/>
  <c r="O36" i="13"/>
  <c r="O11" i="2"/>
  <c r="O36" i="6"/>
  <c r="O36" i="7"/>
  <c r="O36" i="15"/>
  <c r="O36" i="16"/>
  <c r="O12" i="2" l="1"/>
  <c r="D34" i="3"/>
  <c r="O34" i="3" s="1"/>
  <c r="D29" i="3"/>
  <c r="N12" i="2"/>
  <c r="M12" i="2"/>
  <c r="L12" i="2"/>
  <c r="K12" i="2"/>
  <c r="J12" i="2"/>
  <c r="I12" i="2"/>
  <c r="H12" i="2"/>
  <c r="G12" i="2"/>
  <c r="F12" i="2"/>
  <c r="E12" i="2"/>
  <c r="D12" i="2"/>
  <c r="O29" i="3" l="1"/>
  <c r="D36" i="3"/>
  <c r="O36" i="3" s="1"/>
</calcChain>
</file>

<file path=xl/sharedStrings.xml><?xml version="1.0" encoding="utf-8"?>
<sst xmlns="http://schemas.openxmlformats.org/spreadsheetml/2006/main" count="539" uniqueCount="63">
  <si>
    <t>UNIDADE DE LABORATÓRIO DE ANÁLISES CLÍNICAS E ANATOMIA PATOLÓGICA</t>
  </si>
  <si>
    <t>Grupo de Exames</t>
  </si>
  <si>
    <t>Total</t>
  </si>
  <si>
    <t>Hematologia</t>
  </si>
  <si>
    <t>Bioquímica</t>
  </si>
  <si>
    <t>Imunologia</t>
  </si>
  <si>
    <t>Urinálise</t>
  </si>
  <si>
    <t>Parasitologia</t>
  </si>
  <si>
    <t>Microbiologia</t>
  </si>
  <si>
    <t xml:space="preserve">Total </t>
  </si>
  <si>
    <t>Nº Exames Internos*</t>
  </si>
  <si>
    <t>Nº Exames Externos *</t>
  </si>
  <si>
    <t>Nº Exames SAE</t>
  </si>
  <si>
    <t>Nº Exames LACEN</t>
  </si>
  <si>
    <t>Nº Exames Pardini</t>
  </si>
  <si>
    <t>Nº Exames CRTH</t>
  </si>
  <si>
    <t>Nº Pacientes Agendados</t>
  </si>
  <si>
    <t>Nº Pacientes Confirmados</t>
  </si>
  <si>
    <t>Nº Pacientes Ausentes</t>
  </si>
  <si>
    <t>Nº Exames Agendados</t>
  </si>
  <si>
    <t>Nº Exames Executados</t>
  </si>
  <si>
    <t>Nº Exames Não Realizados</t>
  </si>
  <si>
    <t>Centro de Custos</t>
  </si>
  <si>
    <t>Local de
Coleta</t>
  </si>
  <si>
    <t>Nº de Pacientes</t>
  </si>
  <si>
    <t>Nº Exames Hematologia</t>
  </si>
  <si>
    <t>Nº Exames Bioquímica</t>
  </si>
  <si>
    <t>Nº Exames Imunologia</t>
  </si>
  <si>
    <t>Nº Exames Urinálise</t>
  </si>
  <si>
    <t>Nº Exames Parasitologia</t>
  </si>
  <si>
    <t>Nº Exames Microbiologia</t>
  </si>
  <si>
    <t>Nº Exames PARDINI</t>
  </si>
  <si>
    <t>Média por Paciente</t>
  </si>
  <si>
    <t>Internos</t>
  </si>
  <si>
    <t>Internação Clinica Médica 
(Posto 3)</t>
  </si>
  <si>
    <t>Internação Clinica Médica 
(Posto 4)</t>
  </si>
  <si>
    <t>Internação Clínica Cirúrgica
(Posto 2)</t>
  </si>
  <si>
    <t>Internação Clínica Pediátrica</t>
  </si>
  <si>
    <t>Centro Cirurgico e RPA</t>
  </si>
  <si>
    <t>Banco de Leite</t>
  </si>
  <si>
    <t>Posto de Suporte Ambulatorial-PSA</t>
  </si>
  <si>
    <t>Unidade de Terapia Intensiva Adulto
(UTI Adulto A)</t>
  </si>
  <si>
    <t>Unidade de Terapia Intensiva Adulto
(UTI Adulto B)</t>
  </si>
  <si>
    <t>Unidade de Terapia Intensiva Pediatrico
(UTI Pediátrico)</t>
  </si>
  <si>
    <t>Unidade de Terapia Intensiva Neonatal
(UTI Neonatal)</t>
  </si>
  <si>
    <t>Unidade de Cuidados Intermediários Neonatal (UCI Neonatal)</t>
  </si>
  <si>
    <t>Ambulatório Maternidade</t>
  </si>
  <si>
    <t>Pronto Atendimento Ginecológico e Obstétrico - PAGO</t>
  </si>
  <si>
    <r>
      <t xml:space="preserve">Pronto Atendimento Pediátrico - PAP
</t>
    </r>
    <r>
      <rPr>
        <sz val="10"/>
        <color rgb="FFFF0000"/>
        <rFont val="Calibri"/>
        <family val="2"/>
        <scheme val="minor"/>
      </rPr>
      <t>(SERVIÇO INATIVO NO HU-UFGD)</t>
    </r>
  </si>
  <si>
    <t>Internação Clínica Obstétrica</t>
  </si>
  <si>
    <t>Internação Alojamento Conjunto
(Maternidade)</t>
  </si>
  <si>
    <t>Centro Obstétrico - CO</t>
  </si>
  <si>
    <t>Centro de Parto Nomal - CPN</t>
  </si>
  <si>
    <t>Saúde Ocupacional e Segurança do Trabalho - SOST</t>
  </si>
  <si>
    <t>HU UFMS</t>
  </si>
  <si>
    <t>PRÉ-OPERATÓRIO</t>
  </si>
  <si>
    <t>CCIRAS</t>
  </si>
  <si>
    <t>TOTAL ( EXAMES INTERNOS )</t>
  </si>
  <si>
    <t>Externos</t>
  </si>
  <si>
    <t>Exames Externos</t>
  </si>
  <si>
    <t>TOTAL ( EXAMES EXTERNOS )</t>
  </si>
  <si>
    <t>TOTAL GERAL ( INTERNOS + EXTERNOS 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</si>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</sst>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m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hair">
        <color theme="5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10" borderId="11" xfId="3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9" fillId="0" borderId="0" xfId="0" applyFont="1"/>
    <xf numFmtId="0" fontId="4" fillId="10" borderId="5" xfId="0" applyFont="1" applyFill="1" applyBorder="1" applyAlignment="1">
      <alignment horizontal="center" vertical="center" wrapText="1"/>
    </xf>
    <xf numFmtId="0" fontId="4" fillId="10" borderId="5" xfId="4" applyFont="1" applyFill="1" applyBorder="1" applyAlignment="1">
      <alignment horizontal="center" vertical="center" wrapText="1"/>
    </xf>
    <xf numFmtId="0" fontId="10" fillId="11" borderId="6" xfId="1" applyFont="1" applyFill="1" applyBorder="1" applyAlignment="1">
      <alignment horizontal="center" vertical="center"/>
    </xf>
    <xf numFmtId="0" fontId="10" fillId="11" borderId="6" xfId="1" applyFont="1" applyFill="1" applyBorder="1" applyAlignment="1">
      <alignment horizontal="center" vertical="center" wrapText="1"/>
    </xf>
    <xf numFmtId="3" fontId="6" fillId="11" borderId="6" xfId="0" applyNumberFormat="1" applyFont="1" applyFill="1" applyBorder="1" applyAlignment="1">
      <alignment horizontal="center" vertical="center"/>
    </xf>
    <xf numFmtId="3" fontId="6" fillId="11" borderId="6" xfId="3" applyNumberFormat="1" applyFont="1" applyFill="1" applyBorder="1" applyAlignment="1">
      <alignment horizontal="center" vertical="center"/>
    </xf>
    <xf numFmtId="164" fontId="6" fillId="11" borderId="6" xfId="0" applyNumberFormat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 wrapText="1"/>
    </xf>
    <xf numFmtId="3" fontId="6" fillId="11" borderId="7" xfId="0" applyNumberFormat="1" applyFont="1" applyFill="1" applyBorder="1" applyAlignment="1">
      <alignment horizontal="center" vertical="center"/>
    </xf>
    <xf numFmtId="3" fontId="6" fillId="11" borderId="7" xfId="3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0" fontId="10" fillId="11" borderId="8" xfId="1" applyFont="1" applyFill="1" applyBorder="1" applyAlignment="1">
      <alignment horizontal="center" vertical="center"/>
    </xf>
    <xf numFmtId="0" fontId="10" fillId="11" borderId="8" xfId="1" applyFont="1" applyFill="1" applyBorder="1" applyAlignment="1">
      <alignment horizontal="center" vertical="center" wrapText="1"/>
    </xf>
    <xf numFmtId="3" fontId="6" fillId="11" borderId="8" xfId="0" applyNumberFormat="1" applyFont="1" applyFill="1" applyBorder="1" applyAlignment="1">
      <alignment horizontal="center" vertical="center"/>
    </xf>
    <xf numFmtId="164" fontId="6" fillId="11" borderId="8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3" fontId="4" fillId="12" borderId="2" xfId="0" applyNumberFormat="1" applyFont="1" applyFill="1" applyBorder="1" applyAlignment="1">
      <alignment horizontal="center" vertical="center"/>
    </xf>
    <xf numFmtId="164" fontId="4" fillId="12" borderId="2" xfId="0" applyNumberFormat="1" applyFont="1" applyFill="1" applyBorder="1" applyAlignment="1">
      <alignment horizontal="center" vertical="center"/>
    </xf>
    <xf numFmtId="0" fontId="7" fillId="9" borderId="16" xfId="2" applyFont="1" applyFill="1" applyBorder="1" applyAlignment="1">
      <alignment horizontal="center" vertical="center" wrapText="1"/>
    </xf>
    <xf numFmtId="3" fontId="7" fillId="9" borderId="16" xfId="0" applyNumberFormat="1" applyFont="1" applyFill="1" applyBorder="1" applyAlignment="1">
      <alignment horizontal="center" vertical="center"/>
    </xf>
    <xf numFmtId="164" fontId="7" fillId="9" borderId="16" xfId="0" applyNumberFormat="1" applyFont="1" applyFill="1" applyBorder="1" applyAlignment="1">
      <alignment horizontal="center" vertical="center"/>
    </xf>
    <xf numFmtId="3" fontId="11" fillId="15" borderId="12" xfId="0" applyNumberFormat="1" applyFont="1" applyFill="1" applyBorder="1" applyAlignment="1">
      <alignment horizontal="center" vertical="center"/>
    </xf>
    <xf numFmtId="164" fontId="11" fillId="15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8" fillId="13" borderId="2" xfId="0" applyNumberFormat="1" applyFont="1" applyFill="1" applyBorder="1" applyAlignment="1">
      <alignment horizontal="center" vertical="center"/>
    </xf>
    <xf numFmtId="164" fontId="8" fillId="13" borderId="2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9" borderId="19" xfId="4" applyFont="1" applyFill="1" applyBorder="1" applyAlignment="1" applyProtection="1">
      <alignment horizontal="center" vertical="center"/>
      <protection locked="0"/>
    </xf>
    <xf numFmtId="3" fontId="7" fillId="9" borderId="19" xfId="2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5" fontId="8" fillId="8" borderId="0" xfId="0" applyNumberFormat="1" applyFont="1" applyFill="1" applyAlignment="1">
      <alignment horizontal="center" vertical="center"/>
    </xf>
    <xf numFmtId="17" fontId="8" fillId="8" borderId="0" xfId="0" applyNumberFormat="1" applyFont="1" applyFill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8" fillId="8" borderId="18" xfId="0" applyNumberFormat="1" applyFont="1" applyFill="1" applyBorder="1" applyAlignment="1">
      <alignment horizontal="center" vertical="center"/>
    </xf>
    <xf numFmtId="0" fontId="12" fillId="11" borderId="17" xfId="4" applyFont="1" applyFill="1" applyBorder="1" applyAlignment="1" applyProtection="1">
      <alignment horizontal="center" vertical="center"/>
    </xf>
    <xf numFmtId="3" fontId="12" fillId="11" borderId="17" xfId="2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7" fillId="9" borderId="19" xfId="4" applyFont="1" applyFill="1" applyBorder="1" applyAlignment="1" applyProtection="1">
      <alignment horizontal="center" vertical="center"/>
    </xf>
    <xf numFmtId="3" fontId="7" fillId="9" borderId="19" xfId="2" applyNumberFormat="1" applyFont="1" applyFill="1" applyBorder="1" applyAlignment="1" applyProtection="1">
      <alignment horizontal="center" vertical="center"/>
    </xf>
    <xf numFmtId="0" fontId="9" fillId="0" borderId="20" xfId="0" applyFont="1" applyBorder="1"/>
    <xf numFmtId="0" fontId="5" fillId="13" borderId="0" xfId="3" applyFont="1" applyFill="1" applyAlignment="1" applyProtection="1">
      <alignment horizontal="center" vertical="center"/>
      <protection locked="0"/>
    </xf>
    <xf numFmtId="0" fontId="5" fillId="14" borderId="0" xfId="0" applyFont="1" applyFill="1" applyAlignment="1" applyProtection="1">
      <alignment horizontal="center" vertical="center"/>
      <protection locked="0"/>
    </xf>
    <xf numFmtId="0" fontId="8" fillId="13" borderId="3" xfId="1" applyFont="1" applyFill="1" applyBorder="1" applyAlignment="1">
      <alignment horizontal="center" vertical="center" wrapText="1"/>
    </xf>
    <xf numFmtId="0" fontId="8" fillId="13" borderId="4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5" borderId="13" xfId="2" applyFont="1" applyFill="1" applyBorder="1" applyAlignment="1">
      <alignment horizontal="center" vertical="center"/>
    </xf>
    <xf numFmtId="0" fontId="11" fillId="15" borderId="15" xfId="2" applyFont="1" applyFill="1" applyBorder="1" applyAlignment="1">
      <alignment horizontal="center" vertical="center"/>
    </xf>
    <xf numFmtId="0" fontId="11" fillId="15" borderId="14" xfId="2" applyFont="1" applyFill="1" applyBorder="1" applyAlignment="1">
      <alignment horizontal="center" vertical="center"/>
    </xf>
    <xf numFmtId="0" fontId="4" fillId="12" borderId="5" xfId="2" applyFont="1" applyFill="1" applyBorder="1" applyAlignment="1">
      <alignment horizontal="center" vertical="center"/>
    </xf>
    <xf numFmtId="165" fontId="8" fillId="13" borderId="5" xfId="0" applyNumberFormat="1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11" fillId="15" borderId="12" xfId="1" applyFont="1" applyFill="1" applyBorder="1" applyAlignment="1">
      <alignment horizontal="center" vertical="center" wrapText="1"/>
    </xf>
  </cellXfs>
  <cellStyles count="8">
    <cellStyle name="60% - Ênfase1 2" xfId="6" xr:uid="{00000000-0005-0000-0000-000000000000}"/>
    <cellStyle name="60% - Ênfase5 2" xfId="5" xr:uid="{00000000-0005-0000-0000-000001000000}"/>
    <cellStyle name="Bom" xfId="1" builtinId="26"/>
    <cellStyle name="Ênfase5" xfId="3" builtinId="45"/>
    <cellStyle name="Ênfase6" xfId="4" builtinId="49"/>
    <cellStyle name="Normal" xfId="0" builtinId="0"/>
    <cellStyle name="Nota" xfId="2" builtinId="10"/>
    <cellStyle name="Vírgula 2" xfId="7" xr:uid="{00000000-0005-0000-0000-000007000000}"/>
  </cellStyles>
  <dxfs count="3">
    <dxf>
      <font>
        <strike val="0"/>
        <outline val="0"/>
        <shadow val="0"/>
        <u val="none"/>
        <vertAlign val="baseline"/>
        <sz val="10"/>
        <color theme="9" tint="-0.24997711111789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9" tint="-0.249977111117893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953735"/>
      <color rgb="FFC0504D"/>
      <color rgb="FF604A7B"/>
      <color rgb="FF8064A2"/>
      <color rgb="FFE2F0D9"/>
      <color rgb="FFFF643F"/>
      <color rgb="FFFF3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b="1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QUANTIDADE POR</a:t>
            </a:r>
            <a:r>
              <a:rPr lang="pt-BR" b="1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GRUPO DE EXAMES</a:t>
            </a:r>
            <a:endParaRPr lang="pt-BR" b="1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6982967479674796"/>
          <c:y val="4.286931670850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Resumo'!$B$6</c:f>
              <c:strCache>
                <c:ptCount val="1"/>
                <c:pt idx="0">
                  <c:v>Hematologia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Resumo'!$C$6:$N$6</c:f>
              <c:numCache>
                <c:formatCode>#,##0</c:formatCode>
                <c:ptCount val="12"/>
                <c:pt idx="0">
                  <c:v>7841</c:v>
                </c:pt>
                <c:pt idx="1">
                  <c:v>7726</c:v>
                </c:pt>
                <c:pt idx="2">
                  <c:v>8436</c:v>
                </c:pt>
                <c:pt idx="3">
                  <c:v>8800</c:v>
                </c:pt>
                <c:pt idx="4">
                  <c:v>7640</c:v>
                </c:pt>
                <c:pt idx="5">
                  <c:v>8272</c:v>
                </c:pt>
                <c:pt idx="6">
                  <c:v>9061</c:v>
                </c:pt>
                <c:pt idx="7">
                  <c:v>9607</c:v>
                </c:pt>
                <c:pt idx="8">
                  <c:v>9006</c:v>
                </c:pt>
                <c:pt idx="9">
                  <c:v>9837</c:v>
                </c:pt>
                <c:pt idx="10">
                  <c:v>8867</c:v>
                </c:pt>
                <c:pt idx="11">
                  <c:v>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8-4363-9E04-6FA749E04CFB}"/>
            </c:ext>
          </c:extLst>
        </c:ser>
        <c:ser>
          <c:idx val="3"/>
          <c:order val="1"/>
          <c:tx>
            <c:strRef>
              <c:f>'Quadro Resumo'!$B$7</c:f>
              <c:strCache>
                <c:ptCount val="1"/>
                <c:pt idx="0">
                  <c:v>Bioquímica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Resumo'!$C$7:$N$7</c:f>
              <c:numCache>
                <c:formatCode>#,##0</c:formatCode>
                <c:ptCount val="12"/>
                <c:pt idx="0">
                  <c:v>32993</c:v>
                </c:pt>
                <c:pt idx="1">
                  <c:v>31287</c:v>
                </c:pt>
                <c:pt idx="2">
                  <c:v>32920</c:v>
                </c:pt>
                <c:pt idx="3">
                  <c:v>37239</c:v>
                </c:pt>
                <c:pt idx="4">
                  <c:v>31236</c:v>
                </c:pt>
                <c:pt idx="5">
                  <c:v>33796</c:v>
                </c:pt>
                <c:pt idx="6">
                  <c:v>35078</c:v>
                </c:pt>
                <c:pt idx="7">
                  <c:v>38352</c:v>
                </c:pt>
                <c:pt idx="8">
                  <c:v>35691</c:v>
                </c:pt>
                <c:pt idx="9">
                  <c:v>36739</c:v>
                </c:pt>
                <c:pt idx="10">
                  <c:v>36317</c:v>
                </c:pt>
                <c:pt idx="11">
                  <c:v>37557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8-4363-9E04-6FA749E04CFB}"/>
            </c:ext>
          </c:extLst>
        </c:ser>
        <c:ser>
          <c:idx val="4"/>
          <c:order val="2"/>
          <c:tx>
            <c:strRef>
              <c:f>'Quadro Resumo'!$B$8</c:f>
              <c:strCache>
                <c:ptCount val="1"/>
                <c:pt idx="0">
                  <c:v>Imunologia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'Quadro Resumo'!$C$8:$N$8</c:f>
              <c:numCache>
                <c:formatCode>#,##0</c:formatCode>
                <c:ptCount val="12"/>
                <c:pt idx="0">
                  <c:v>6729</c:v>
                </c:pt>
                <c:pt idx="1">
                  <c:v>6359</c:v>
                </c:pt>
                <c:pt idx="2">
                  <c:v>5094</c:v>
                </c:pt>
                <c:pt idx="3">
                  <c:v>6501</c:v>
                </c:pt>
                <c:pt idx="4">
                  <c:v>3748</c:v>
                </c:pt>
                <c:pt idx="5">
                  <c:v>6072</c:v>
                </c:pt>
                <c:pt idx="6">
                  <c:v>5792</c:v>
                </c:pt>
                <c:pt idx="7">
                  <c:v>6037</c:v>
                </c:pt>
                <c:pt idx="8">
                  <c:v>6020</c:v>
                </c:pt>
                <c:pt idx="9">
                  <c:v>6673</c:v>
                </c:pt>
                <c:pt idx="10">
                  <c:v>7519</c:v>
                </c:pt>
                <c:pt idx="11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98-4363-9E04-6FA749E04CFB}"/>
            </c:ext>
          </c:extLst>
        </c:ser>
        <c:ser>
          <c:idx val="5"/>
          <c:order val="3"/>
          <c:tx>
            <c:strRef>
              <c:f>'Quadro Resumo'!$B$9</c:f>
              <c:strCache>
                <c:ptCount val="1"/>
                <c:pt idx="0">
                  <c:v>Urinálise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'Quadro Resumo'!$C$9:$N$9</c:f>
              <c:numCache>
                <c:formatCode>#,##0</c:formatCode>
                <c:ptCount val="12"/>
                <c:pt idx="0">
                  <c:v>1025</c:v>
                </c:pt>
                <c:pt idx="1">
                  <c:v>1025</c:v>
                </c:pt>
                <c:pt idx="2">
                  <c:v>1011</c:v>
                </c:pt>
                <c:pt idx="3">
                  <c:v>1234</c:v>
                </c:pt>
                <c:pt idx="4">
                  <c:v>937</c:v>
                </c:pt>
                <c:pt idx="5">
                  <c:v>1097</c:v>
                </c:pt>
                <c:pt idx="6">
                  <c:v>1489</c:v>
                </c:pt>
                <c:pt idx="7">
                  <c:v>1716</c:v>
                </c:pt>
                <c:pt idx="8">
                  <c:v>1282</c:v>
                </c:pt>
                <c:pt idx="9">
                  <c:v>1245</c:v>
                </c:pt>
                <c:pt idx="10">
                  <c:v>1094</c:v>
                </c:pt>
                <c:pt idx="11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98-4363-9E04-6FA749E04CFB}"/>
            </c:ext>
          </c:extLst>
        </c:ser>
        <c:ser>
          <c:idx val="6"/>
          <c:order val="4"/>
          <c:tx>
            <c:strRef>
              <c:f>'Quadro Resumo'!$B$10</c:f>
              <c:strCache>
                <c:ptCount val="1"/>
                <c:pt idx="0">
                  <c:v>Parasitologia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'Quadro Resumo'!$C$10:$N$10</c:f>
              <c:numCache>
                <c:formatCode>#,##0</c:formatCode>
                <c:ptCount val="12"/>
                <c:pt idx="0">
                  <c:v>137</c:v>
                </c:pt>
                <c:pt idx="1">
                  <c:v>117</c:v>
                </c:pt>
                <c:pt idx="2">
                  <c:v>157</c:v>
                </c:pt>
                <c:pt idx="3">
                  <c:v>181</c:v>
                </c:pt>
                <c:pt idx="4">
                  <c:v>113</c:v>
                </c:pt>
                <c:pt idx="5">
                  <c:v>149</c:v>
                </c:pt>
                <c:pt idx="6">
                  <c:v>145</c:v>
                </c:pt>
                <c:pt idx="7">
                  <c:v>125</c:v>
                </c:pt>
                <c:pt idx="8">
                  <c:v>129</c:v>
                </c:pt>
                <c:pt idx="9">
                  <c:v>118</c:v>
                </c:pt>
                <c:pt idx="10">
                  <c:v>107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98-4363-9E04-6FA749E04CFB}"/>
            </c:ext>
          </c:extLst>
        </c:ser>
        <c:ser>
          <c:idx val="7"/>
          <c:order val="5"/>
          <c:tx>
            <c:strRef>
              <c:f>'Quadro Resumo'!$B$11</c:f>
              <c:strCache>
                <c:ptCount val="1"/>
                <c:pt idx="0">
                  <c:v>Microbiologia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'Quadro Resumo'!$C$11:$N$11</c:f>
              <c:numCache>
                <c:formatCode>#,##0</c:formatCode>
                <c:ptCount val="12"/>
                <c:pt idx="0">
                  <c:v>744</c:v>
                </c:pt>
                <c:pt idx="1">
                  <c:v>698</c:v>
                </c:pt>
                <c:pt idx="2">
                  <c:v>824</c:v>
                </c:pt>
                <c:pt idx="3">
                  <c:v>842</c:v>
                </c:pt>
                <c:pt idx="4">
                  <c:v>726</c:v>
                </c:pt>
                <c:pt idx="5">
                  <c:v>692</c:v>
                </c:pt>
                <c:pt idx="6">
                  <c:v>811</c:v>
                </c:pt>
                <c:pt idx="7">
                  <c:v>622</c:v>
                </c:pt>
                <c:pt idx="8">
                  <c:v>648</c:v>
                </c:pt>
                <c:pt idx="9">
                  <c:v>722</c:v>
                </c:pt>
                <c:pt idx="10">
                  <c:v>642</c:v>
                </c:pt>
                <c:pt idx="11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98-4363-9E04-6FA749E0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52008"/>
        <c:axId val="237552400"/>
      </c:lineChart>
      <c:catAx>
        <c:axId val="23755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552400"/>
        <c:crosses val="autoZero"/>
        <c:auto val="1"/>
        <c:lblAlgn val="ctr"/>
        <c:lblOffset val="100"/>
        <c:noMultiLvlLbl val="0"/>
      </c:catAx>
      <c:valAx>
        <c:axId val="2375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55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5000"/>
            <a:lumOff val="95000"/>
          </a:schemeClr>
        </a:gs>
        <a:gs pos="74000">
          <a:schemeClr val="accent6">
            <a:lumMod val="20000"/>
            <a:lumOff val="80000"/>
          </a:schemeClr>
        </a:gs>
        <a:gs pos="83000">
          <a:schemeClr val="accent6">
            <a:lumMod val="20000"/>
            <a:lumOff val="80000"/>
          </a:schemeClr>
        </a:gs>
        <a:gs pos="100000">
          <a:srgbClr val="E2F0D9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4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QUANTIDADE EXAMES</a:t>
            </a:r>
          </a:p>
          <a:p>
            <a:pPr>
              <a:defRPr sz="14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t-BR" sz="11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Internos</a:t>
            </a:r>
            <a:r>
              <a:rPr lang="pt-BR" sz="110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x Externos</a:t>
            </a:r>
            <a:endParaRPr lang="pt-BR" sz="110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490067750677506"/>
          <c:y val="5.066373792823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'Quadro Resumo'!$B$14</c:f>
              <c:strCache>
                <c:ptCount val="1"/>
                <c:pt idx="0">
                  <c:v>Nº Exames Internos*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0504D">
                  <a:alpha val="84706"/>
                </a:srgbClr>
              </a:solidFill>
              <a:ln w="9525" cap="flat" cmpd="sng" algn="ctr">
                <a:solidFill>
                  <a:srgbClr val="953735"/>
                </a:solidFill>
                <a:round/>
              </a:ln>
              <a:effectLst/>
              <a:sp3d contourW="9525">
                <a:contourClr>
                  <a:srgbClr val="95373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CE-47E5-9083-73731138D74A}"/>
              </c:ext>
            </c:extLst>
          </c:dPt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Resumo'!$C$14:$N$14</c:f>
              <c:numCache>
                <c:formatCode>#,##0</c:formatCode>
                <c:ptCount val="12"/>
                <c:pt idx="0">
                  <c:v>27391</c:v>
                </c:pt>
                <c:pt idx="1">
                  <c:v>25665</c:v>
                </c:pt>
                <c:pt idx="2">
                  <c:v>27503</c:v>
                </c:pt>
                <c:pt idx="3">
                  <c:v>26842</c:v>
                </c:pt>
                <c:pt idx="4">
                  <c:v>27395</c:v>
                </c:pt>
                <c:pt idx="5">
                  <c:v>26122</c:v>
                </c:pt>
                <c:pt idx="6">
                  <c:v>29374</c:v>
                </c:pt>
                <c:pt idx="7">
                  <c:v>29483</c:v>
                </c:pt>
                <c:pt idx="8">
                  <c:v>27503</c:v>
                </c:pt>
                <c:pt idx="9">
                  <c:v>29848</c:v>
                </c:pt>
                <c:pt idx="10">
                  <c:v>27345</c:v>
                </c:pt>
                <c:pt idx="11">
                  <c:v>29567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E-47E5-9083-73731138D74A}"/>
            </c:ext>
          </c:extLst>
        </c:ser>
        <c:ser>
          <c:idx val="3"/>
          <c:order val="1"/>
          <c:tx>
            <c:strRef>
              <c:f>'Quadro Resumo'!$B$15</c:f>
              <c:strCache>
                <c:ptCount val="1"/>
                <c:pt idx="0">
                  <c:v>Nº Exames Externos *</c:v>
                </c:pt>
              </c:strCache>
            </c:strRef>
          </c:tx>
          <c:spPr>
            <a:solidFill>
              <a:srgbClr val="8064A2">
                <a:alpha val="84706"/>
              </a:srgb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8064A2">
                  <a:alpha val="84706"/>
                </a:srgbClr>
              </a:solidFill>
              <a:ln w="9525" cap="flat" cmpd="sng" algn="ctr">
                <a:solidFill>
                  <a:srgbClr val="604A7B"/>
                </a:solidFill>
                <a:round/>
              </a:ln>
              <a:effectLst/>
              <a:sp3d contourW="9525">
                <a:contourClr>
                  <a:srgbClr val="604A7B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ECE-47E5-9083-73731138D74A}"/>
              </c:ext>
            </c:extLst>
          </c:dPt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Resumo'!$C$15:$N$15</c:f>
              <c:numCache>
                <c:formatCode>#,##0</c:formatCode>
                <c:ptCount val="12"/>
                <c:pt idx="0">
                  <c:v>22078</c:v>
                </c:pt>
                <c:pt idx="1">
                  <c:v>21547</c:v>
                </c:pt>
                <c:pt idx="2">
                  <c:v>20939</c:v>
                </c:pt>
                <c:pt idx="3">
                  <c:v>27955</c:v>
                </c:pt>
                <c:pt idx="4">
                  <c:v>17005</c:v>
                </c:pt>
                <c:pt idx="5">
                  <c:v>23956</c:v>
                </c:pt>
                <c:pt idx="6">
                  <c:v>23002</c:v>
                </c:pt>
                <c:pt idx="7">
                  <c:v>26976</c:v>
                </c:pt>
                <c:pt idx="8">
                  <c:v>25273</c:v>
                </c:pt>
                <c:pt idx="9">
                  <c:v>25486</c:v>
                </c:pt>
                <c:pt idx="10">
                  <c:v>27201</c:v>
                </c:pt>
                <c:pt idx="11">
                  <c:v>26206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E-47E5-9083-73731138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84944592"/>
        <c:axId val="484944984"/>
        <c:axId val="0"/>
      </c:bar3DChart>
      <c:catAx>
        <c:axId val="48494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44984"/>
        <c:crosses val="autoZero"/>
        <c:auto val="1"/>
        <c:lblAlgn val="ctr"/>
        <c:lblOffset val="100"/>
        <c:noMultiLvlLbl val="0"/>
      </c:catAx>
      <c:valAx>
        <c:axId val="48494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4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3">
            <a:lumMod val="40000"/>
            <a:lumOff val="60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3">
            <a:lumMod val="6000"/>
            <a:lumOff val="94000"/>
          </a:schemeClr>
        </a:gs>
        <a:gs pos="74000">
          <a:schemeClr val="accent6">
            <a:lumMod val="20000"/>
            <a:lumOff val="80000"/>
          </a:schemeClr>
        </a:gs>
        <a:gs pos="83000">
          <a:schemeClr val="accent6">
            <a:lumMod val="20000"/>
            <a:lumOff val="80000"/>
          </a:schemeClr>
        </a:gs>
        <a:gs pos="100000">
          <a:schemeClr val="accent6">
            <a:lumMod val="20000"/>
            <a:lumOff val="80000"/>
          </a:schemeClr>
        </a:gs>
      </a:gsLst>
      <a:lin ang="54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28</xdr:row>
      <xdr:rowOff>83344</xdr:rowOff>
    </xdr:from>
    <xdr:to>
      <xdr:col>7</xdr:col>
      <xdr:colOff>233870</xdr:colOff>
      <xdr:row>48</xdr:row>
      <xdr:rowOff>103585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7CBB9F-CE31-4441-954E-426E2E9B7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442913</xdr:colOff>
      <xdr:row>28</xdr:row>
      <xdr:rowOff>71439</xdr:rowOff>
    </xdr:from>
    <xdr:to>
      <xdr:col>14</xdr:col>
      <xdr:colOff>974438</xdr:colOff>
      <xdr:row>48</xdr:row>
      <xdr:rowOff>91680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4E60F5-60D0-4555-A753-4F684307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et_Contabilidade\Unid_Contabilidade_Fiscal\Controle%20Agua%20e%20Energia\Planilha%20de%20Controle%20de%20Consumo%20-%20Energia%20e%20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ia e Agua - 2014"/>
      <sheetName val="Energia e Agua - 2015"/>
      <sheetName val="Energia e Agua - 2016"/>
      <sheetName val="Gráfico 2015-2016"/>
      <sheetName val="Energia e Agua - 2017"/>
      <sheetName val="Gráficos 2016-2017"/>
      <sheetName val="Energia e Agua - 2018"/>
      <sheetName val="Gráficos 2017-2018"/>
      <sheetName val="Energia e Agua - 2019"/>
      <sheetName val="Gráficos 2018-2019"/>
      <sheetName val="Energia e Agua - 2019 (2)"/>
      <sheetName val="Gráficos 2017-201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D30" t="str">
            <v>Jan</v>
          </cell>
          <cell r="E30" t="str">
            <v>Fev</v>
          </cell>
          <cell r="F30" t="str">
            <v>Mar</v>
          </cell>
          <cell r="G30" t="str">
            <v>Abr</v>
          </cell>
          <cell r="H30" t="str">
            <v>Mai</v>
          </cell>
          <cell r="I30" t="str">
            <v>Jun</v>
          </cell>
          <cell r="J30" t="str">
            <v>Jul</v>
          </cell>
          <cell r="K30" t="str">
            <v>Ago</v>
          </cell>
          <cell r="L30" t="str">
            <v>Set</v>
          </cell>
          <cell r="M30" t="str">
            <v>Out</v>
          </cell>
          <cell r="N30" t="str">
            <v>Nov</v>
          </cell>
          <cell r="O30" t="str">
            <v>Dez</v>
          </cell>
        </row>
      </sheetData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5:B12" totalsRowShown="0" headerRowDxfId="2" dataDxfId="1">
  <tableColumns count="1">
    <tableColumn id="1" xr3:uid="{00000000-0010-0000-0000-000001000000}" name="Grupo de Exam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showGridLines="0" tabSelected="1" topLeftCell="B3" zoomScale="80" zoomScaleNormal="80" workbookViewId="0">
      <selection activeCell="J27" sqref="J27"/>
    </sheetView>
  </sheetViews>
  <sheetFormatPr defaultRowHeight="12.75" x14ac:dyDescent="0.2"/>
  <cols>
    <col min="1" max="1" width="1.7109375" style="35" customWidth="1"/>
    <col min="2" max="2" width="34" style="40" customWidth="1"/>
    <col min="3" max="15" width="14.7109375" style="35" customWidth="1"/>
    <col min="16" max="16" width="1.7109375" style="35" customWidth="1"/>
    <col min="17" max="16384" width="9.140625" style="35"/>
  </cols>
  <sheetData>
    <row r="1" spans="2:15" ht="15" customHeight="1" x14ac:dyDescent="0.2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2:15" ht="1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4" spans="2:15" s="36" customFormat="1" ht="18" customHeight="1" x14ac:dyDescent="0.25">
      <c r="B4" s="52">
        <v>2024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s="36" customFormat="1" ht="18" customHeight="1" x14ac:dyDescent="0.25">
      <c r="B5" s="29" t="s">
        <v>1</v>
      </c>
      <c r="C5" s="41">
        <v>45292</v>
      </c>
      <c r="D5" s="41">
        <v>45323</v>
      </c>
      <c r="E5" s="41">
        <v>45352</v>
      </c>
      <c r="F5" s="41">
        <v>45383</v>
      </c>
      <c r="G5" s="41">
        <v>45413</v>
      </c>
      <c r="H5" s="41">
        <v>45444</v>
      </c>
      <c r="I5" s="41">
        <v>45474</v>
      </c>
      <c r="J5" s="41">
        <v>45505</v>
      </c>
      <c r="K5" s="41">
        <v>45536</v>
      </c>
      <c r="L5" s="41">
        <v>45566</v>
      </c>
      <c r="M5" s="41">
        <v>45597</v>
      </c>
      <c r="N5" s="41">
        <v>45627</v>
      </c>
      <c r="O5" s="42" t="s">
        <v>2</v>
      </c>
    </row>
    <row r="6" spans="2:15" s="36" customFormat="1" ht="18" customHeight="1" x14ac:dyDescent="0.25">
      <c r="B6" s="34" t="s">
        <v>3</v>
      </c>
      <c r="C6" s="43">
        <f>IF(Janeiro!$E$36=0,"",Janeiro!$E$36)</f>
        <v>7841</v>
      </c>
      <c r="D6" s="43">
        <f>IF(Fevereiro!$E$36=0,"",Fevereiro!$E$36)</f>
        <v>7726</v>
      </c>
      <c r="E6" s="43">
        <f>IF(Março!$E$36=0,"",Março!$E$36)</f>
        <v>8436</v>
      </c>
      <c r="F6" s="43">
        <f>IF(Abril!$E$36=0,"",Abril!$E$36)</f>
        <v>8800</v>
      </c>
      <c r="G6" s="43">
        <f>IF(Maio!$E$36=0,"",Maio!$E$36)</f>
        <v>7640</v>
      </c>
      <c r="H6" s="43">
        <f>IF(Junho!$E$36=0,"",Junho!$E$36)</f>
        <v>8272</v>
      </c>
      <c r="I6" s="43">
        <f>IF(Julho!$E$36=0,"",Julho!$E$36)</f>
        <v>9061</v>
      </c>
      <c r="J6" s="43">
        <f>IF(Agosto!$E$36=0,"",Agosto!$E$36)</f>
        <v>9607</v>
      </c>
      <c r="K6" s="43">
        <f>IF(Setembro!$E$36=0,"",Setembro!$E$36)</f>
        <v>9006</v>
      </c>
      <c r="L6" s="43">
        <f>IF(Outubro!$E$36=0,"",Outubro!$E$36)</f>
        <v>9837</v>
      </c>
      <c r="M6" s="43">
        <f>IF(Novembro!$E$36=0,"",Novembro!$E$36)</f>
        <v>8867</v>
      </c>
      <c r="N6" s="43">
        <f>IF(Dezembro!$E$36=0,"",Dezembro!$E$36)</f>
        <v>9304</v>
      </c>
      <c r="O6" s="43">
        <f>SUM(C6:N6)</f>
        <v>104397</v>
      </c>
    </row>
    <row r="7" spans="2:15" s="36" customFormat="1" ht="18" customHeight="1" x14ac:dyDescent="0.25">
      <c r="B7" s="34" t="s">
        <v>4</v>
      </c>
      <c r="C7" s="43">
        <f>IF(Janeiro!$F$36=0,"",Janeiro!$F$36)</f>
        <v>32993</v>
      </c>
      <c r="D7" s="43">
        <f>IF(Fevereiro!$F$36=0,"",Fevereiro!$F$36)</f>
        <v>31287</v>
      </c>
      <c r="E7" s="43">
        <f>IF(Março!$F$36=0,"",Março!$F$36)</f>
        <v>32920</v>
      </c>
      <c r="F7" s="43">
        <f>IF(Abril!$F$36=0,"",Abril!$F$36)</f>
        <v>37239</v>
      </c>
      <c r="G7" s="43">
        <f>IF(Maio!$F$36=0,"",Maio!$F$36)</f>
        <v>31236</v>
      </c>
      <c r="H7" s="43">
        <f>IF(Junho!$F$36=0,"",Junho!$F$36)</f>
        <v>33796</v>
      </c>
      <c r="I7" s="43">
        <f>IF(Julho!$F$36=0,"",Julho!$F$36)</f>
        <v>35078</v>
      </c>
      <c r="J7" s="43">
        <f>IF(Agosto!$F$36=0,"",Agosto!$F$36)</f>
        <v>38352</v>
      </c>
      <c r="K7" s="43">
        <f>IF(Setembro!$F$36=0,"",Setembro!$F$36)</f>
        <v>35691</v>
      </c>
      <c r="L7" s="43">
        <f>IF(Outubro!$F$36=0,"",Outubro!$F$36)</f>
        <v>36739</v>
      </c>
      <c r="M7" s="43">
        <f>IF(Novembro!$F$36=0,"",Novembro!$F$36)</f>
        <v>36317</v>
      </c>
      <c r="N7" s="43">
        <f>IF(Dezembro!$F$36=0,"",Dezembro!$F$36)</f>
        <v>37557</v>
      </c>
      <c r="O7" s="43">
        <f t="shared" ref="O7:O11" si="0">SUM(C7:N7)</f>
        <v>419205</v>
      </c>
    </row>
    <row r="8" spans="2:15" s="36" customFormat="1" ht="18" customHeight="1" x14ac:dyDescent="0.25">
      <c r="B8" s="34" t="s">
        <v>5</v>
      </c>
      <c r="C8" s="43">
        <f>IF(Janeiro!$G$36=0,"",Janeiro!$G$36)</f>
        <v>6729</v>
      </c>
      <c r="D8" s="43">
        <f>IF(Fevereiro!$G$36=0,"",Fevereiro!$G$36)</f>
        <v>6359</v>
      </c>
      <c r="E8" s="43">
        <f>IF(Março!$G$36=0,"",Março!$G$36)</f>
        <v>5094</v>
      </c>
      <c r="F8" s="43">
        <f>IF(Abril!$G$36=0,"",Abril!$G$36)</f>
        <v>6501</v>
      </c>
      <c r="G8" s="43">
        <f>IF(Maio!$G$36=0,"",Maio!$G$36)</f>
        <v>3748</v>
      </c>
      <c r="H8" s="43">
        <f>IF(Junho!$G$36=0,"",Junho!$G$36)</f>
        <v>6072</v>
      </c>
      <c r="I8" s="43">
        <f>IF(Julho!$G$36=0,"",Julho!$G$36)</f>
        <v>5792</v>
      </c>
      <c r="J8" s="43">
        <f>IF(Agosto!$G$36=0,"",Agosto!$G$36)</f>
        <v>6037</v>
      </c>
      <c r="K8" s="43">
        <f>IF(Setembro!$G$36=0,"",Setembro!$G$36)</f>
        <v>6020</v>
      </c>
      <c r="L8" s="43">
        <f>IF(Outubro!$G$36=0,"",Outubro!$G$36)</f>
        <v>6673</v>
      </c>
      <c r="M8" s="43">
        <f>IF(Novembro!$G$36=0,"",Novembro!$G$36)</f>
        <v>7519</v>
      </c>
      <c r="N8" s="43">
        <f>IF(Dezembro!$G$36=0,"",Dezembro!$G$36)</f>
        <v>7072</v>
      </c>
      <c r="O8" s="43">
        <f t="shared" si="0"/>
        <v>73616</v>
      </c>
    </row>
    <row r="9" spans="2:15" s="36" customFormat="1" ht="18" customHeight="1" x14ac:dyDescent="0.25">
      <c r="B9" s="34" t="s">
        <v>6</v>
      </c>
      <c r="C9" s="43">
        <f>IF(Janeiro!$H$36=0,"",Janeiro!$H$36)</f>
        <v>1025</v>
      </c>
      <c r="D9" s="43">
        <f>IF(Fevereiro!$H$36=0,"",Fevereiro!$H$36)</f>
        <v>1025</v>
      </c>
      <c r="E9" s="43">
        <f>IF(Março!$H$36=0,"",Março!$H$36)</f>
        <v>1011</v>
      </c>
      <c r="F9" s="43">
        <f>IF(Abril!$H$36=0,"",Abril!$H$36)</f>
        <v>1234</v>
      </c>
      <c r="G9" s="43">
        <f>IF(Maio!$H$36=0,"",Maio!$H$36)</f>
        <v>937</v>
      </c>
      <c r="H9" s="43">
        <f>IF(Junho!$H$36=0,"",Junho!$H$36)</f>
        <v>1097</v>
      </c>
      <c r="I9" s="43">
        <f>IF(Julho!$H$36=0,"",Julho!$H$36)</f>
        <v>1489</v>
      </c>
      <c r="J9" s="43">
        <f>IF(Agosto!$H$36=0,"",Agosto!$H$36)</f>
        <v>1716</v>
      </c>
      <c r="K9" s="43">
        <f>IF(Setembro!$H$36=0,"",Setembro!$H$36)</f>
        <v>1282</v>
      </c>
      <c r="L9" s="43">
        <f>IF(Outubro!$H$36=0,"",Outubro!$H$36)</f>
        <v>1245</v>
      </c>
      <c r="M9" s="43">
        <f>IF(Novembro!$H$36=0,"",Novembro!$H$36)</f>
        <v>1094</v>
      </c>
      <c r="N9" s="43">
        <f>IF(Dezembro!$H$36=0,"",Dezembro!$H$36)</f>
        <v>1107</v>
      </c>
      <c r="O9" s="43">
        <f t="shared" si="0"/>
        <v>14262</v>
      </c>
    </row>
    <row r="10" spans="2:15" s="36" customFormat="1" ht="18" customHeight="1" x14ac:dyDescent="0.25">
      <c r="B10" s="34" t="s">
        <v>7</v>
      </c>
      <c r="C10" s="43">
        <f>IF(Janeiro!$I$36=0,"",Janeiro!$I$36)</f>
        <v>137</v>
      </c>
      <c r="D10" s="43">
        <f>IF(Fevereiro!$I$36=0,"",Fevereiro!$I$36)</f>
        <v>117</v>
      </c>
      <c r="E10" s="43">
        <f>IF(Março!$I$36=0,"",Março!$I$36)</f>
        <v>157</v>
      </c>
      <c r="F10" s="43">
        <f>IF(Abril!$I$36=0,"",Abril!$I$36)</f>
        <v>181</v>
      </c>
      <c r="G10" s="43">
        <f>IF(Maio!$I$36=0,"",Maio!$I$36)</f>
        <v>113</v>
      </c>
      <c r="H10" s="43">
        <f>IF(Junho!$I$36=0,"",Junho!$I$36)</f>
        <v>149</v>
      </c>
      <c r="I10" s="43">
        <f>IF(Julho!$I$36=0,"",Julho!$I$36)</f>
        <v>145</v>
      </c>
      <c r="J10" s="43">
        <f>IF(Agosto!$I$36=0,"",Agosto!$I$36)</f>
        <v>125</v>
      </c>
      <c r="K10" s="43">
        <f>IF(Setembro!$I$36=0,"",Setembro!$I$36)</f>
        <v>129</v>
      </c>
      <c r="L10" s="43">
        <f>IF(Outubro!$I$36=0,"",Outubro!$I$36)</f>
        <v>118</v>
      </c>
      <c r="M10" s="43">
        <f>IF(Novembro!$I$36=0,"",Novembro!$I$36)</f>
        <v>107</v>
      </c>
      <c r="N10" s="43">
        <f>IF(Dezembro!$I$36=0,"",Dezembro!$I$36)</f>
        <v>104</v>
      </c>
      <c r="O10" s="43">
        <f t="shared" si="0"/>
        <v>1582</v>
      </c>
    </row>
    <row r="11" spans="2:15" s="36" customFormat="1" ht="18" customHeight="1" x14ac:dyDescent="0.25">
      <c r="B11" s="34" t="s">
        <v>8</v>
      </c>
      <c r="C11" s="43">
        <f>IF(Janeiro!$J$36=0,"",Janeiro!$J$36)</f>
        <v>744</v>
      </c>
      <c r="D11" s="43">
        <f>IF(Fevereiro!$J$36=0,"",Fevereiro!$J$36)</f>
        <v>698</v>
      </c>
      <c r="E11" s="43">
        <f>IF(Março!$J$36=0,"",Março!$J$36)</f>
        <v>824</v>
      </c>
      <c r="F11" s="43">
        <f>IF(Abril!$J$36=0,"",Abril!$J$36)</f>
        <v>842</v>
      </c>
      <c r="G11" s="43">
        <f>IF(Maio!$J$36=0,"",Maio!$J$36)</f>
        <v>726</v>
      </c>
      <c r="H11" s="43">
        <f>IF(Junho!$J$36=0,"",Junho!$J$36)</f>
        <v>692</v>
      </c>
      <c r="I11" s="43">
        <f>IF(Julho!$J$36=0,"",Julho!$J$36)</f>
        <v>811</v>
      </c>
      <c r="J11" s="43">
        <f>IF(Agosto!$J$36=0,"",Agosto!$J$36)</f>
        <v>622</v>
      </c>
      <c r="K11" s="43">
        <f>IF(Setembro!$J$36=0,"",Setembro!$J$36)</f>
        <v>648</v>
      </c>
      <c r="L11" s="43">
        <f>IF(Outubro!$J$36=0,"",Outubro!$J$36)</f>
        <v>722</v>
      </c>
      <c r="M11" s="43">
        <f>IF(Novembro!$J$36=0,"",Novembro!$J$36)</f>
        <v>642</v>
      </c>
      <c r="N11" s="43">
        <f>IF(Dezembro!$J$36=0,"",Dezembro!$J$36)</f>
        <v>629</v>
      </c>
      <c r="O11" s="43">
        <f t="shared" si="0"/>
        <v>8600</v>
      </c>
    </row>
    <row r="12" spans="2:15" s="36" customFormat="1" ht="18" customHeight="1" x14ac:dyDescent="0.25">
      <c r="B12" s="41" t="s">
        <v>9</v>
      </c>
      <c r="C12" s="44">
        <f>SUM(C6:C11)</f>
        <v>49469</v>
      </c>
      <c r="D12" s="44">
        <f t="shared" ref="D12:M12" si="1">SUM(D6:D11)</f>
        <v>47212</v>
      </c>
      <c r="E12" s="44">
        <f t="shared" si="1"/>
        <v>48442</v>
      </c>
      <c r="F12" s="44">
        <f t="shared" si="1"/>
        <v>54797</v>
      </c>
      <c r="G12" s="44">
        <f t="shared" si="1"/>
        <v>44400</v>
      </c>
      <c r="H12" s="44">
        <f t="shared" si="1"/>
        <v>50078</v>
      </c>
      <c r="I12" s="44">
        <f t="shared" si="1"/>
        <v>52376</v>
      </c>
      <c r="J12" s="44">
        <f t="shared" si="1"/>
        <v>56459</v>
      </c>
      <c r="K12" s="44">
        <f t="shared" si="1"/>
        <v>52776</v>
      </c>
      <c r="L12" s="44">
        <f t="shared" si="1"/>
        <v>55334</v>
      </c>
      <c r="M12" s="44">
        <f t="shared" si="1"/>
        <v>54546</v>
      </c>
      <c r="N12" s="44">
        <f>SUM(N6:N11)</f>
        <v>55773</v>
      </c>
      <c r="O12" s="44">
        <f>SUM(O6:O11)</f>
        <v>621662</v>
      </c>
    </row>
    <row r="13" spans="2:15" s="36" customFormat="1" ht="6" customHeight="1" x14ac:dyDescent="0.25">
      <c r="B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2:15" s="36" customFormat="1" ht="18" customHeight="1" x14ac:dyDescent="0.25">
      <c r="B14" s="45" t="s">
        <v>10</v>
      </c>
      <c r="C14" s="46">
        <f>IF(SUM(Janeiro!$E$29:$J$29)=0,"",SUM(Janeiro!$E$29:$J$29))</f>
        <v>27391</v>
      </c>
      <c r="D14" s="46">
        <f>IF(SUM(Fevereiro!$E$29:$J$29)=0,"",SUM(Fevereiro!$E$29:$J$29))</f>
        <v>25665</v>
      </c>
      <c r="E14" s="46">
        <f>IF(SUM(Março!$E$29:$J$29)=0,"",SUM(Março!$E$29:$J$29))</f>
        <v>27503</v>
      </c>
      <c r="F14" s="46">
        <f>IF(SUM(Abril!$E$29:$J$29)=0,"",SUM(Abril!$E$29:$J$29))</f>
        <v>26842</v>
      </c>
      <c r="G14" s="46">
        <f>IF(SUM(Maio!$E$29:$J$29)=0,"",SUM(Maio!$E$29:$J$29))</f>
        <v>27395</v>
      </c>
      <c r="H14" s="46">
        <f>IF(SUM(Junho!$E$29:$J$29)=0,"",SUM(Junho!$E$29:$J$29))</f>
        <v>26122</v>
      </c>
      <c r="I14" s="46">
        <f>IF(SUM(Julho!$E$29:$J$29)=0,"",SUM(Julho!$E$29:$J$29))</f>
        <v>29374</v>
      </c>
      <c r="J14" s="46">
        <f>IF(SUM(Agosto!$E$29:$J$29)=0,"",SUM(Agosto!$E$29:$J$29))</f>
        <v>29483</v>
      </c>
      <c r="K14" s="46">
        <f>IF(SUM(Setembro!$E$29:$J$29)=0,"",SUM(Setembro!$E$29:$J$29))</f>
        <v>27503</v>
      </c>
      <c r="L14" s="46">
        <f>IF(SUM(Outubro!$E$29:$J$29)=0,"",SUM(Outubro!$E$29:$J$29))</f>
        <v>29848</v>
      </c>
      <c r="M14" s="46">
        <f>IF(SUM(Novembro!$E$29:$J$29)=0,"",SUM(Novembro!$E$29:$J$29))</f>
        <v>27345</v>
      </c>
      <c r="N14" s="46">
        <f>IF(SUM(Dezembro!$E$29:$J$29)=0,"",SUM(Dezembro!$E$29:$J$29))</f>
        <v>29567</v>
      </c>
      <c r="O14" s="46">
        <f>SUM(C14:N14)</f>
        <v>334038</v>
      </c>
    </row>
    <row r="15" spans="2:15" s="36" customFormat="1" ht="18" customHeight="1" x14ac:dyDescent="0.25">
      <c r="B15" s="45" t="s">
        <v>11</v>
      </c>
      <c r="C15" s="46">
        <f>IF(SUM(Janeiro!$E$34:$J$34)=0,"",SUM(Janeiro!$E$34:$J$34))</f>
        <v>22078</v>
      </c>
      <c r="D15" s="46">
        <f>IF(SUM(Fevereiro!$E$34:$J$34)=0,"",SUM(Fevereiro!$E$34:$J$34))</f>
        <v>21547</v>
      </c>
      <c r="E15" s="46">
        <f>IF(SUM(Março!$E$34:$J$34)=0,"",SUM(Março!$E$34:$J$34))</f>
        <v>20939</v>
      </c>
      <c r="F15" s="46">
        <f>IF(SUM(Abril!$E$34:$J$34)=0,"",SUM(Abril!$E$34:$J$34))</f>
        <v>27955</v>
      </c>
      <c r="G15" s="46">
        <f>IF(SUM(Maio!$E$34:$J$34)=0,"",SUM(Maio!$E$34:$J$34))</f>
        <v>17005</v>
      </c>
      <c r="H15" s="46">
        <f>IF(SUM(Junho!$E$34:$J$34)=0,"",SUM(Junho!$E$34:$J$34))</f>
        <v>23956</v>
      </c>
      <c r="I15" s="46">
        <f>IF(SUM(Julho!$E$34:$J$34)=0,"",SUM(Julho!$E$34:$J$34))</f>
        <v>23002</v>
      </c>
      <c r="J15" s="46">
        <f>IF(SUM(Agosto!$E$34:$J$34)=0,"",SUM(Agosto!$E$34:$J$34))</f>
        <v>26976</v>
      </c>
      <c r="K15" s="46">
        <f>IF(SUM(Setembro!$E$34:$J$34)=0,"",SUM(Setembro!$E$34:$J$34))</f>
        <v>25273</v>
      </c>
      <c r="L15" s="46">
        <f>IF(SUM(Outubro!$E$34:$J$34)=0,"",SUM(Outubro!$E$34:$J$34))</f>
        <v>25486</v>
      </c>
      <c r="M15" s="46">
        <f>IF(SUM(Novembro!$E$34:$J$34)=0,"",SUM(Novembro!$E$34:$J$34))</f>
        <v>27201</v>
      </c>
      <c r="N15" s="46">
        <f>IF(SUM(Dezembro!$E$34:$J$34)=0,"",SUM(Dezembro!$E$34:$J$34))</f>
        <v>26206</v>
      </c>
      <c r="O15" s="46">
        <f>SUM(C15:N15)</f>
        <v>287624</v>
      </c>
    </row>
    <row r="16" spans="2:15" s="36" customFormat="1" ht="6" customHeight="1" x14ac:dyDescent="0.25"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2:17" s="36" customFormat="1" ht="18" customHeight="1" x14ac:dyDescent="0.25">
      <c r="B17" s="48" t="s">
        <v>12</v>
      </c>
      <c r="C17" s="49" t="str">
        <f>IF(Janeiro!$K$29=0,"",Janeiro!$K$29)</f>
        <v/>
      </c>
      <c r="D17" s="49" t="str">
        <f>IF(Fevereiro!$K$29=0,"",Fevereiro!$K$29)</f>
        <v/>
      </c>
      <c r="E17" s="49" t="str">
        <f>IF(Março!$K$29=0,"",Março!$K$29)</f>
        <v/>
      </c>
      <c r="F17" s="49" t="str">
        <f>IF(Abril!$K$29=0,"",Abril!$K$29)</f>
        <v/>
      </c>
      <c r="G17" s="49" t="str">
        <f>IF(Maio!$K$29=0,"",Maio!$K$29)</f>
        <v/>
      </c>
      <c r="H17" s="49" t="str">
        <f>IF(Junho!$K$29=0,"",Junho!$K$29)</f>
        <v/>
      </c>
      <c r="I17" s="49" t="str">
        <f>IF(Julho!$K$29=0,"",Julho!$K$29)</f>
        <v/>
      </c>
      <c r="J17" s="49" t="str">
        <f>IF(Agosto!$K$29=0,"",Agosto!$K$29)</f>
        <v/>
      </c>
      <c r="K17" s="49" t="str">
        <f>IF(Setembro!$K$29=0,"",Setembro!$K$29)</f>
        <v/>
      </c>
      <c r="L17" s="49" t="str">
        <f>IF(Outubro!$K$29=0,"",Outubro!$K$29)</f>
        <v/>
      </c>
      <c r="M17" s="49" t="str">
        <f>IF(Novembro!$K$29=0,"",Novembro!$K$29)</f>
        <v/>
      </c>
      <c r="N17" s="49" t="str">
        <f>IF(Dezembro!$K$29=0,"",Dezembro!$K$29)</f>
        <v/>
      </c>
      <c r="O17" s="49">
        <f>SUM(C17:N17)</f>
        <v>0</v>
      </c>
    </row>
    <row r="18" spans="2:17" s="36" customFormat="1" ht="18" customHeight="1" x14ac:dyDescent="0.25">
      <c r="B18" s="48" t="s">
        <v>13</v>
      </c>
      <c r="C18" s="49">
        <f>IF(Janeiro!$L$29=0,"",Janeiro!$L$29)</f>
        <v>94</v>
      </c>
      <c r="D18" s="49">
        <f>IF(Fevereiro!$L$29=0,"",Fevereiro!$L$29)</f>
        <v>116</v>
      </c>
      <c r="E18" s="49">
        <f>IF(Março!$L$29=0,"",Março!$L$29)</f>
        <v>140</v>
      </c>
      <c r="F18" s="49">
        <f>IF(Abril!$L$29=0,"",Abril!$L$29)</f>
        <v>108</v>
      </c>
      <c r="G18" s="49">
        <f>IF(Maio!$L$29=0,"",Maio!$L$29)</f>
        <v>144</v>
      </c>
      <c r="H18" s="49">
        <f>IF(Junho!$L$29=0,"",Junho!$L$29)</f>
        <v>121</v>
      </c>
      <c r="I18" s="49">
        <f>IF(Julho!$L$29=0,"",Julho!$L$29)</f>
        <v>118</v>
      </c>
      <c r="J18" s="49">
        <f>IF(Agosto!$L$29=0,"",Agosto!$L$29)</f>
        <v>174</v>
      </c>
      <c r="K18" s="49">
        <f>IF(Setembro!$L$29=0,"",Setembro!$L$29)</f>
        <v>136</v>
      </c>
      <c r="L18" s="49">
        <f>IF(Outubro!$L$29=0,"",Outubro!$L$29)</f>
        <v>89</v>
      </c>
      <c r="M18" s="49">
        <f>IF(Novembro!$L$29=0,"",Novembro!$L$29)</f>
        <v>97</v>
      </c>
      <c r="N18" s="49">
        <f>IF(Dezembro!$L$29=0,"",Dezembro!$L$29)</f>
        <v>100</v>
      </c>
      <c r="O18" s="49">
        <f t="shared" ref="O18:O20" si="2">SUM(C18:N18)</f>
        <v>1437</v>
      </c>
    </row>
    <row r="19" spans="2:17" s="36" customFormat="1" ht="18" customHeight="1" x14ac:dyDescent="0.25">
      <c r="B19" s="48" t="s">
        <v>14</v>
      </c>
      <c r="C19" s="49">
        <f>IF(Janeiro!$M$29=0,"",Janeiro!$M$29)</f>
        <v>222</v>
      </c>
      <c r="D19" s="49">
        <f>IF(Fevereiro!$M$29=0,"",Fevereiro!$M$29)</f>
        <v>160</v>
      </c>
      <c r="E19" s="49">
        <f>IF(Março!$M$29=0,"",Março!$M$29)</f>
        <v>202</v>
      </c>
      <c r="F19" s="49">
        <f>IF(Abril!$M$29=0,"",Abril!$M$29)</f>
        <v>156</v>
      </c>
      <c r="G19" s="49">
        <f>IF(Maio!$M$29=0,"",Maio!$M$29)</f>
        <v>244</v>
      </c>
      <c r="H19" s="49">
        <f>IF(Junho!$M$29=0,"",Junho!$M$29)</f>
        <v>326</v>
      </c>
      <c r="I19" s="49">
        <f>IF(Julho!$M$29=0,"",Julho!$M$29)</f>
        <v>311</v>
      </c>
      <c r="J19" s="49">
        <f>IF(Agosto!$M$29=0,"",Agosto!$M$29)</f>
        <v>205</v>
      </c>
      <c r="K19" s="49">
        <f>IF(Setembro!$M$29=0,"",Setembro!$M$29)</f>
        <v>239</v>
      </c>
      <c r="L19" s="49">
        <f>IF(Outubro!$M$29=0,"",Outubro!$M$29)</f>
        <v>279</v>
      </c>
      <c r="M19" s="49">
        <f>IF(Novembro!$M$29=0,"",Novembro!$M$29)</f>
        <v>225</v>
      </c>
      <c r="N19" s="49">
        <f>IF(Dezembro!$M$29=0,"",Dezembro!$M$29)</f>
        <v>260</v>
      </c>
      <c r="O19" s="49">
        <f t="shared" si="2"/>
        <v>2829</v>
      </c>
      <c r="Q19" s="39"/>
    </row>
    <row r="20" spans="2:17" s="36" customFormat="1" ht="18" customHeight="1" x14ac:dyDescent="0.25">
      <c r="B20" s="48" t="s">
        <v>15</v>
      </c>
      <c r="C20" s="49">
        <f>IF(Janeiro!$N$29=0,"",Janeiro!$N$29)</f>
        <v>11</v>
      </c>
      <c r="D20" s="49">
        <f>IF(Fevereiro!$N$29=0,"",Fevereiro!$N$29)</f>
        <v>9</v>
      </c>
      <c r="E20" s="49">
        <f>IF(Março!$N$29=0,"",Março!$N$29)</f>
        <v>10</v>
      </c>
      <c r="F20" s="49">
        <f>IF(Abril!$N$29=0,"",Abril!$N$29)</f>
        <v>18</v>
      </c>
      <c r="G20" s="49">
        <f>IF(Maio!$N$29=0,"",Maio!$N$29)</f>
        <v>13</v>
      </c>
      <c r="H20" s="49">
        <f>IF(Junho!$N$29=0,"",Junho!$N$29)</f>
        <v>23</v>
      </c>
      <c r="I20" s="49">
        <f>IF(Julho!$N$29=0,"",Julho!$N$29)</f>
        <v>16</v>
      </c>
      <c r="J20" s="49">
        <f>IF(Agosto!$N$29=0,"",Agosto!$N$29)</f>
        <v>5</v>
      </c>
      <c r="K20" s="49">
        <f>IF(Setembro!$N$29=0,"",Setembro!$N$29)</f>
        <v>11</v>
      </c>
      <c r="L20" s="49">
        <f>IF(Outubro!$N$29=0,"",Outubro!$N$29)</f>
        <v>7</v>
      </c>
      <c r="M20" s="49">
        <f>IF(Novembro!$N$29=0,"",Novembro!$N$29)</f>
        <v>7</v>
      </c>
      <c r="N20" s="49">
        <f>IF(Dezembro!$N$29=0,"",Dezembro!$N$29)</f>
        <v>6</v>
      </c>
      <c r="O20" s="49">
        <f t="shared" si="2"/>
        <v>136</v>
      </c>
    </row>
    <row r="21" spans="2:17" s="36" customFormat="1" ht="6" customHeight="1" x14ac:dyDescent="0.25"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2:17" s="36" customFormat="1" ht="18" customHeight="1" x14ac:dyDescent="0.25">
      <c r="B22" s="37" t="s">
        <v>16</v>
      </c>
      <c r="C22" s="38">
        <v>2674</v>
      </c>
      <c r="D22" s="38">
        <v>2101</v>
      </c>
      <c r="E22" s="38">
        <v>2498</v>
      </c>
      <c r="F22" s="38">
        <v>2965</v>
      </c>
      <c r="G22" s="38">
        <v>2013</v>
      </c>
      <c r="H22" s="38">
        <v>2752</v>
      </c>
      <c r="I22" s="38">
        <v>3220</v>
      </c>
      <c r="J22" s="38">
        <v>4151</v>
      </c>
      <c r="K22" s="38">
        <v>3402</v>
      </c>
      <c r="L22" s="38">
        <v>3424</v>
      </c>
      <c r="M22" s="38">
        <v>3413</v>
      </c>
      <c r="N22" s="38">
        <v>3119</v>
      </c>
      <c r="O22" s="38">
        <f>SUM(C22:N22)</f>
        <v>35732</v>
      </c>
    </row>
    <row r="23" spans="2:17" s="36" customFormat="1" ht="18" customHeight="1" x14ac:dyDescent="0.25">
      <c r="B23" s="37" t="s">
        <v>17</v>
      </c>
      <c r="C23" s="38">
        <v>1405</v>
      </c>
      <c r="D23" s="38">
        <v>1686</v>
      </c>
      <c r="E23" s="38">
        <v>1985</v>
      </c>
      <c r="F23" s="38">
        <v>2333</v>
      </c>
      <c r="G23" s="38">
        <v>1477</v>
      </c>
      <c r="H23" s="38">
        <v>2145</v>
      </c>
      <c r="I23" s="38">
        <v>2316</v>
      </c>
      <c r="J23" s="38">
        <v>2920</v>
      </c>
      <c r="K23" s="38">
        <v>2464</v>
      </c>
      <c r="L23" s="38">
        <v>2525</v>
      </c>
      <c r="M23" s="38">
        <v>2535</v>
      </c>
      <c r="N23" s="38">
        <v>2219</v>
      </c>
      <c r="O23" s="38">
        <f t="shared" ref="O23:O24" si="3">SUM(C23:N23)</f>
        <v>26010</v>
      </c>
    </row>
    <row r="24" spans="2:17" s="36" customFormat="1" ht="18" customHeight="1" x14ac:dyDescent="0.25">
      <c r="B24" s="37" t="s">
        <v>18</v>
      </c>
      <c r="C24" s="38">
        <v>269</v>
      </c>
      <c r="D24" s="38">
        <v>413</v>
      </c>
      <c r="E24" s="38">
        <v>513</v>
      </c>
      <c r="F24" s="38">
        <v>631</v>
      </c>
      <c r="G24" s="38">
        <v>536</v>
      </c>
      <c r="H24" s="38">
        <v>606</v>
      </c>
      <c r="I24" s="38">
        <v>904</v>
      </c>
      <c r="J24" s="38">
        <v>1231</v>
      </c>
      <c r="K24" s="38">
        <v>938</v>
      </c>
      <c r="L24" s="38">
        <v>899</v>
      </c>
      <c r="M24" s="38">
        <v>878</v>
      </c>
      <c r="N24" s="38">
        <v>900</v>
      </c>
      <c r="O24" s="38">
        <f t="shared" si="3"/>
        <v>8718</v>
      </c>
    </row>
    <row r="25" spans="2:17" ht="6" customHeight="1" x14ac:dyDescent="0.2"/>
    <row r="26" spans="2:17" ht="18" customHeight="1" x14ac:dyDescent="0.2">
      <c r="B26" s="37" t="s">
        <v>19</v>
      </c>
      <c r="C26" s="38">
        <v>28858</v>
      </c>
      <c r="D26" s="38">
        <v>24475</v>
      </c>
      <c r="E26" s="38">
        <v>26100</v>
      </c>
      <c r="F26" s="38">
        <v>32838</v>
      </c>
      <c r="G26" s="38">
        <v>21081</v>
      </c>
      <c r="H26" s="38">
        <v>27255</v>
      </c>
      <c r="I26" s="38">
        <v>26819</v>
      </c>
      <c r="J26" s="38">
        <v>29861</v>
      </c>
      <c r="K26" s="38">
        <v>28490</v>
      </c>
      <c r="L26" s="38">
        <v>29422</v>
      </c>
      <c r="M26" s="38">
        <v>31739</v>
      </c>
      <c r="N26" s="38">
        <v>31849</v>
      </c>
      <c r="O26" s="38">
        <f>SUM(C26:N26)</f>
        <v>338787</v>
      </c>
    </row>
    <row r="27" spans="2:17" ht="18" customHeight="1" x14ac:dyDescent="0.2">
      <c r="B27" s="37" t="s">
        <v>20</v>
      </c>
      <c r="C27" s="38">
        <v>26241</v>
      </c>
      <c r="D27" s="38">
        <v>20259</v>
      </c>
      <c r="E27" s="38">
        <v>21163</v>
      </c>
      <c r="F27" s="38">
        <v>26468</v>
      </c>
      <c r="G27" s="38">
        <v>16076</v>
      </c>
      <c r="H27" s="38">
        <v>21940</v>
      </c>
      <c r="I27" s="38">
        <v>21000</v>
      </c>
      <c r="J27" s="38">
        <v>22319</v>
      </c>
      <c r="K27" s="38">
        <v>22210</v>
      </c>
      <c r="L27" s="38">
        <v>22460</v>
      </c>
      <c r="M27" s="38">
        <v>24335</v>
      </c>
      <c r="N27" s="38">
        <v>23681</v>
      </c>
      <c r="O27" s="38">
        <f t="shared" ref="O27:O28" si="4">SUM(C27:N27)</f>
        <v>268152</v>
      </c>
    </row>
    <row r="28" spans="2:17" ht="18" customHeight="1" x14ac:dyDescent="0.2">
      <c r="B28" s="37" t="s">
        <v>21</v>
      </c>
      <c r="C28" s="38">
        <v>2617</v>
      </c>
      <c r="D28" s="38">
        <v>4216</v>
      </c>
      <c r="E28" s="38">
        <v>4937</v>
      </c>
      <c r="F28" s="38">
        <v>6370</v>
      </c>
      <c r="G28" s="38">
        <v>5005</v>
      </c>
      <c r="H28" s="38">
        <v>5315</v>
      </c>
      <c r="I28" s="38">
        <v>5819</v>
      </c>
      <c r="J28" s="38">
        <v>7542</v>
      </c>
      <c r="K28" s="38">
        <v>6280</v>
      </c>
      <c r="L28" s="38">
        <v>6962</v>
      </c>
      <c r="M28" s="38">
        <v>7404</v>
      </c>
      <c r="N28" s="38">
        <v>8168</v>
      </c>
      <c r="O28" s="38">
        <f t="shared" si="4"/>
        <v>70635</v>
      </c>
    </row>
  </sheetData>
  <sheetProtection sheet="1" objects="1" scenarios="1"/>
  <mergeCells count="2">
    <mergeCell ref="B1:O2"/>
    <mergeCell ref="B4:O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6"/>
  <sheetViews>
    <sheetView showGridLines="0" zoomScale="80" zoomScaleNormal="80" workbookViewId="0">
      <pane xSplit="2" ySplit="2" topLeftCell="C9" activePane="bottomRight" state="frozen"/>
      <selection pane="topRight" activeCell="B1" sqref="B1:O2"/>
      <selection pane="bottomLeft" activeCell="B1" sqref="B1:O2"/>
      <selection pane="bottomRight" activeCell="B19" sqref="B19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45536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471</v>
      </c>
      <c r="E5" s="8">
        <v>868</v>
      </c>
      <c r="F5" s="9">
        <v>3388</v>
      </c>
      <c r="G5" s="9">
        <v>408</v>
      </c>
      <c r="H5" s="9">
        <v>50</v>
      </c>
      <c r="I5" s="9">
        <v>0</v>
      </c>
      <c r="J5" s="9">
        <v>118</v>
      </c>
      <c r="K5" s="9">
        <v>0</v>
      </c>
      <c r="L5" s="9">
        <v>18</v>
      </c>
      <c r="M5" s="9">
        <v>58</v>
      </c>
      <c r="N5" s="9">
        <v>2</v>
      </c>
      <c r="O5" s="10">
        <f>IFERROR((SUM(E5:J5)/D5),0)</f>
        <v>10.259023354564755</v>
      </c>
    </row>
    <row r="6" spans="1:15" ht="25.5" customHeight="1" x14ac:dyDescent="0.2">
      <c r="A6" s="11">
        <v>922121</v>
      </c>
      <c r="B6" s="12" t="s">
        <v>35</v>
      </c>
      <c r="D6" s="13">
        <v>272</v>
      </c>
      <c r="E6" s="13">
        <v>477</v>
      </c>
      <c r="F6" s="14">
        <v>1878</v>
      </c>
      <c r="G6" s="14">
        <v>170</v>
      </c>
      <c r="H6" s="14">
        <v>23</v>
      </c>
      <c r="I6" s="14">
        <v>1</v>
      </c>
      <c r="J6" s="14">
        <v>71</v>
      </c>
      <c r="K6" s="14">
        <v>0</v>
      </c>
      <c r="L6" s="14">
        <v>26</v>
      </c>
      <c r="M6" s="14">
        <v>43</v>
      </c>
      <c r="N6" s="14">
        <v>3</v>
      </c>
      <c r="O6" s="15">
        <f t="shared" ref="O6:O29" si="0">IFERROR((SUM(E6:J6)/D6),0)</f>
        <v>9.632352941176471</v>
      </c>
    </row>
    <row r="7" spans="1:15" ht="25.5" customHeight="1" x14ac:dyDescent="0.2">
      <c r="A7" s="11">
        <v>922131</v>
      </c>
      <c r="B7" s="12" t="s">
        <v>36</v>
      </c>
      <c r="D7" s="13">
        <v>99</v>
      </c>
      <c r="E7" s="13">
        <v>246</v>
      </c>
      <c r="F7" s="14">
        <v>738</v>
      </c>
      <c r="G7" s="14">
        <v>35</v>
      </c>
      <c r="H7" s="14">
        <v>9</v>
      </c>
      <c r="I7" s="14">
        <v>0</v>
      </c>
      <c r="J7" s="14">
        <v>24</v>
      </c>
      <c r="K7" s="14">
        <v>0</v>
      </c>
      <c r="L7" s="14">
        <v>5</v>
      </c>
      <c r="M7" s="14">
        <v>2</v>
      </c>
      <c r="N7" s="14">
        <v>2</v>
      </c>
      <c r="O7" s="15">
        <f t="shared" si="0"/>
        <v>10.626262626262626</v>
      </c>
    </row>
    <row r="8" spans="1:15" ht="25.5" customHeight="1" x14ac:dyDescent="0.2">
      <c r="A8" s="11">
        <v>922151</v>
      </c>
      <c r="B8" s="12" t="s">
        <v>37</v>
      </c>
      <c r="D8" s="13">
        <v>196</v>
      </c>
      <c r="E8" s="13">
        <v>284</v>
      </c>
      <c r="F8" s="13">
        <v>1031</v>
      </c>
      <c r="G8" s="13">
        <v>100</v>
      </c>
      <c r="H8" s="13">
        <v>30</v>
      </c>
      <c r="I8" s="13">
        <v>1</v>
      </c>
      <c r="J8" s="13">
        <v>32</v>
      </c>
      <c r="K8" s="13">
        <v>0</v>
      </c>
      <c r="L8" s="13">
        <v>29</v>
      </c>
      <c r="M8" s="13">
        <v>49</v>
      </c>
      <c r="N8" s="13">
        <v>0</v>
      </c>
      <c r="O8" s="15">
        <f t="shared" si="0"/>
        <v>7.5408163265306118</v>
      </c>
    </row>
    <row r="9" spans="1:15" ht="25.5" customHeight="1" x14ac:dyDescent="0.2">
      <c r="A9" s="11">
        <v>922351</v>
      </c>
      <c r="B9" s="12" t="s">
        <v>38</v>
      </c>
      <c r="D9" s="13">
        <v>6</v>
      </c>
      <c r="E9" s="13">
        <v>2</v>
      </c>
      <c r="F9" s="13">
        <v>4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1.1666666666666667</v>
      </c>
    </row>
    <row r="10" spans="1:15" ht="25.5" customHeight="1" x14ac:dyDescent="0.2">
      <c r="A10" s="11">
        <v>922362</v>
      </c>
      <c r="B10" s="12" t="s">
        <v>39</v>
      </c>
      <c r="D10" s="13">
        <v>13</v>
      </c>
      <c r="E10" s="13">
        <v>0</v>
      </c>
      <c r="F10" s="13">
        <v>0</v>
      </c>
      <c r="G10" s="13">
        <v>26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88</v>
      </c>
      <c r="E11" s="13">
        <v>143</v>
      </c>
      <c r="F11" s="13">
        <v>357</v>
      </c>
      <c r="G11" s="13">
        <v>50</v>
      </c>
      <c r="H11" s="13">
        <v>6</v>
      </c>
      <c r="I11" s="13">
        <v>0</v>
      </c>
      <c r="J11" s="13">
        <v>9</v>
      </c>
      <c r="K11" s="13">
        <v>0</v>
      </c>
      <c r="L11" s="13">
        <v>0</v>
      </c>
      <c r="M11" s="13">
        <v>5</v>
      </c>
      <c r="N11" s="13">
        <v>0</v>
      </c>
      <c r="O11" s="15">
        <f t="shared" si="0"/>
        <v>6.4204545454545459</v>
      </c>
    </row>
    <row r="12" spans="1:15" ht="25.5" customHeight="1" x14ac:dyDescent="0.2">
      <c r="A12" s="11">
        <v>923221</v>
      </c>
      <c r="B12" s="12" t="s">
        <v>41</v>
      </c>
      <c r="D12" s="13">
        <v>284</v>
      </c>
      <c r="E12" s="13">
        <v>450</v>
      </c>
      <c r="F12" s="13">
        <v>1565</v>
      </c>
      <c r="G12" s="13">
        <v>85</v>
      </c>
      <c r="H12" s="13">
        <v>29</v>
      </c>
      <c r="I12" s="13">
        <v>0</v>
      </c>
      <c r="J12" s="13">
        <v>78</v>
      </c>
      <c r="K12" s="13">
        <v>0</v>
      </c>
      <c r="L12" s="13">
        <v>11</v>
      </c>
      <c r="M12" s="13">
        <v>37</v>
      </c>
      <c r="N12" s="13">
        <v>1</v>
      </c>
      <c r="O12" s="15">
        <f t="shared" si="0"/>
        <v>7.77112676056338</v>
      </c>
    </row>
    <row r="13" spans="1:15" ht="25.5" customHeight="1" x14ac:dyDescent="0.2">
      <c r="A13" s="11">
        <v>923221</v>
      </c>
      <c r="B13" s="12" t="s">
        <v>42</v>
      </c>
      <c r="D13" s="13">
        <v>326</v>
      </c>
      <c r="E13" s="13">
        <v>539</v>
      </c>
      <c r="F13" s="13">
        <v>1866</v>
      </c>
      <c r="G13" s="13">
        <v>78</v>
      </c>
      <c r="H13" s="13">
        <v>13</v>
      </c>
      <c r="I13" s="13">
        <v>0</v>
      </c>
      <c r="J13" s="13">
        <v>67</v>
      </c>
      <c r="K13" s="13">
        <v>0</v>
      </c>
      <c r="L13" s="13">
        <v>11</v>
      </c>
      <c r="M13" s="13">
        <v>16</v>
      </c>
      <c r="N13" s="13">
        <v>1</v>
      </c>
      <c r="O13" s="15">
        <f t="shared" si="0"/>
        <v>7.8619631901840492</v>
      </c>
    </row>
    <row r="14" spans="1:15" ht="25.5" customHeight="1" x14ac:dyDescent="0.2">
      <c r="A14" s="11">
        <v>923231</v>
      </c>
      <c r="B14" s="12" t="s">
        <v>43</v>
      </c>
      <c r="D14" s="13">
        <v>163</v>
      </c>
      <c r="E14" s="13">
        <v>241</v>
      </c>
      <c r="F14" s="13">
        <v>1088</v>
      </c>
      <c r="G14" s="13">
        <v>136</v>
      </c>
      <c r="H14" s="13">
        <v>15</v>
      </c>
      <c r="I14" s="13">
        <v>15</v>
      </c>
      <c r="J14" s="13">
        <v>60</v>
      </c>
      <c r="K14" s="13">
        <v>0</v>
      </c>
      <c r="L14" s="13">
        <v>28</v>
      </c>
      <c r="M14" s="13">
        <v>18</v>
      </c>
      <c r="N14" s="13">
        <v>1</v>
      </c>
      <c r="O14" s="15">
        <f t="shared" si="0"/>
        <v>9.5398773006134974</v>
      </c>
    </row>
    <row r="15" spans="1:15" ht="25.5" customHeight="1" x14ac:dyDescent="0.2">
      <c r="A15" s="11">
        <v>923241</v>
      </c>
      <c r="B15" s="12" t="s">
        <v>44</v>
      </c>
      <c r="D15" s="13">
        <v>168</v>
      </c>
      <c r="E15" s="13">
        <v>225</v>
      </c>
      <c r="F15" s="13">
        <v>1129</v>
      </c>
      <c r="G15" s="13">
        <v>112</v>
      </c>
      <c r="H15" s="13">
        <v>5</v>
      </c>
      <c r="I15" s="13">
        <v>0</v>
      </c>
      <c r="J15" s="13">
        <v>56</v>
      </c>
      <c r="K15" s="13">
        <v>0</v>
      </c>
      <c r="L15" s="13">
        <v>4</v>
      </c>
      <c r="M15" s="13">
        <v>3</v>
      </c>
      <c r="N15" s="13">
        <v>0</v>
      </c>
      <c r="O15" s="15">
        <f t="shared" si="0"/>
        <v>9.0892857142857135</v>
      </c>
    </row>
    <row r="16" spans="1:15" ht="25.5" customHeight="1" x14ac:dyDescent="0.2">
      <c r="A16" s="11">
        <v>923242</v>
      </c>
      <c r="B16" s="12" t="s">
        <v>45</v>
      </c>
      <c r="D16" s="13">
        <v>124</v>
      </c>
      <c r="E16" s="13">
        <v>172</v>
      </c>
      <c r="F16" s="13">
        <v>800</v>
      </c>
      <c r="G16" s="13">
        <v>55</v>
      </c>
      <c r="H16" s="13">
        <v>4</v>
      </c>
      <c r="I16" s="13">
        <v>0</v>
      </c>
      <c r="J16" s="13">
        <v>20</v>
      </c>
      <c r="K16" s="13">
        <v>0</v>
      </c>
      <c r="L16" s="13">
        <v>2</v>
      </c>
      <c r="M16" s="13">
        <v>3</v>
      </c>
      <c r="N16" s="13">
        <v>0</v>
      </c>
      <c r="O16" s="15">
        <f t="shared" si="0"/>
        <v>8.4758064516129039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349</v>
      </c>
      <c r="E18" s="13">
        <v>542</v>
      </c>
      <c r="F18" s="13">
        <v>1605</v>
      </c>
      <c r="G18" s="13">
        <v>295</v>
      </c>
      <c r="H18" s="13">
        <v>105</v>
      </c>
      <c r="I18" s="13">
        <v>0</v>
      </c>
      <c r="J18" s="13">
        <v>81</v>
      </c>
      <c r="K18" s="13">
        <v>0</v>
      </c>
      <c r="L18" s="13">
        <v>2</v>
      </c>
      <c r="M18" s="13">
        <v>0</v>
      </c>
      <c r="N18" s="13">
        <v>0</v>
      </c>
      <c r="O18" s="15">
        <f t="shared" si="0"/>
        <v>7.5300859598853869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566</v>
      </c>
      <c r="E21" s="13">
        <v>636</v>
      </c>
      <c r="F21" s="13">
        <v>1593</v>
      </c>
      <c r="G21" s="13">
        <v>345</v>
      </c>
      <c r="H21" s="13">
        <v>26</v>
      </c>
      <c r="I21" s="13">
        <v>0</v>
      </c>
      <c r="J21" s="13">
        <v>20</v>
      </c>
      <c r="K21" s="13">
        <v>0</v>
      </c>
      <c r="L21" s="13">
        <v>0</v>
      </c>
      <c r="M21" s="13">
        <v>5</v>
      </c>
      <c r="N21" s="13">
        <v>1</v>
      </c>
      <c r="O21" s="15">
        <f t="shared" si="0"/>
        <v>4.6289752650176679</v>
      </c>
    </row>
    <row r="22" spans="1:15" ht="25.5" customHeight="1" x14ac:dyDescent="0.2">
      <c r="A22" s="11">
        <v>923255</v>
      </c>
      <c r="B22" s="12" t="s">
        <v>51</v>
      </c>
      <c r="D22" s="13">
        <v>394</v>
      </c>
      <c r="E22" s="13">
        <v>98</v>
      </c>
      <c r="F22" s="13">
        <v>134</v>
      </c>
      <c r="G22" s="13">
        <v>671</v>
      </c>
      <c r="H22" s="13">
        <v>6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2.3223350253807107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27</v>
      </c>
      <c r="E24" s="13">
        <v>50</v>
      </c>
      <c r="F24" s="13">
        <v>215</v>
      </c>
      <c r="G24" s="13">
        <v>114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14.074074074074074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136</v>
      </c>
      <c r="E26" s="14">
        <v>515</v>
      </c>
      <c r="F26" s="13">
        <v>829</v>
      </c>
      <c r="G26" s="13">
        <v>96</v>
      </c>
      <c r="H26" s="13">
        <v>37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10.860294117647058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3682</v>
      </c>
      <c r="E29" s="22">
        <f t="shared" si="1"/>
        <v>5488</v>
      </c>
      <c r="F29" s="22">
        <f t="shared" si="1"/>
        <v>18220</v>
      </c>
      <c r="G29" s="22">
        <f t="shared" si="1"/>
        <v>2776</v>
      </c>
      <c r="H29" s="22">
        <f t="shared" si="1"/>
        <v>359</v>
      </c>
      <c r="I29" s="22">
        <f t="shared" si="1"/>
        <v>17</v>
      </c>
      <c r="J29" s="22">
        <f t="shared" si="1"/>
        <v>643</v>
      </c>
      <c r="K29" s="22">
        <f t="shared" si="1"/>
        <v>0</v>
      </c>
      <c r="L29" s="22">
        <f t="shared" si="1"/>
        <v>136</v>
      </c>
      <c r="M29" s="22">
        <f t="shared" si="1"/>
        <v>239</v>
      </c>
      <c r="N29" s="22">
        <f t="shared" si="1"/>
        <v>11</v>
      </c>
      <c r="O29" s="23">
        <f t="shared" si="0"/>
        <v>7.4695817490494294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2393</v>
      </c>
      <c r="E32" s="25">
        <v>3518</v>
      </c>
      <c r="F32" s="25">
        <v>17471</v>
      </c>
      <c r="G32" s="25">
        <v>3244</v>
      </c>
      <c r="H32" s="25">
        <v>923</v>
      </c>
      <c r="I32" s="25">
        <v>112</v>
      </c>
      <c r="J32" s="25">
        <v>5</v>
      </c>
      <c r="K32" s="25">
        <v>0</v>
      </c>
      <c r="L32" s="25">
        <v>1</v>
      </c>
      <c r="M32" s="25">
        <v>1</v>
      </c>
      <c r="N32" s="25">
        <v>0</v>
      </c>
      <c r="O32" s="26">
        <f t="shared" ref="O32" si="2">IFERROR((SUM(E32:J32)/D32),0)</f>
        <v>10.56122022565817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2393</v>
      </c>
      <c r="E34" s="27">
        <f t="shared" si="3"/>
        <v>3518</v>
      </c>
      <c r="F34" s="27">
        <f t="shared" si="3"/>
        <v>17471</v>
      </c>
      <c r="G34" s="27">
        <f t="shared" si="3"/>
        <v>3244</v>
      </c>
      <c r="H34" s="27">
        <f t="shared" si="3"/>
        <v>923</v>
      </c>
      <c r="I34" s="27">
        <f t="shared" si="3"/>
        <v>112</v>
      </c>
      <c r="J34" s="27">
        <f t="shared" si="3"/>
        <v>5</v>
      </c>
      <c r="K34" s="27">
        <f t="shared" si="3"/>
        <v>0</v>
      </c>
      <c r="L34" s="27">
        <f t="shared" si="3"/>
        <v>1</v>
      </c>
      <c r="M34" s="27">
        <f t="shared" si="3"/>
        <v>1</v>
      </c>
      <c r="N34" s="27">
        <f t="shared" si="3"/>
        <v>0</v>
      </c>
      <c r="O34" s="28">
        <f t="shared" ref="O34" si="4">IFERROR((SUM(E34:J34)/D34),0)</f>
        <v>10.56122022565817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6075</v>
      </c>
      <c r="E36" s="32">
        <f t="shared" si="5"/>
        <v>9006</v>
      </c>
      <c r="F36" s="32">
        <f t="shared" si="5"/>
        <v>35691</v>
      </c>
      <c r="G36" s="32">
        <f t="shared" si="5"/>
        <v>6020</v>
      </c>
      <c r="H36" s="32">
        <f t="shared" si="5"/>
        <v>1282</v>
      </c>
      <c r="I36" s="32">
        <f t="shared" si="5"/>
        <v>129</v>
      </c>
      <c r="J36" s="32">
        <f t="shared" si="5"/>
        <v>648</v>
      </c>
      <c r="K36" s="32">
        <f t="shared" si="5"/>
        <v>0</v>
      </c>
      <c r="L36" s="32">
        <f t="shared" si="5"/>
        <v>137</v>
      </c>
      <c r="M36" s="32">
        <f t="shared" si="5"/>
        <v>240</v>
      </c>
      <c r="N36" s="32">
        <f t="shared" si="5"/>
        <v>11</v>
      </c>
      <c r="O36" s="33">
        <f t="shared" ref="O36" si="6">IFERROR((SUM(E36:J36)/D36),0)</f>
        <v>8.6874074074074077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6"/>
  <sheetViews>
    <sheetView showGridLines="0" zoomScale="80" zoomScaleNormal="80" workbookViewId="0">
      <pane xSplit="2" ySplit="2" topLeftCell="C8" activePane="bottomRight" state="frozen"/>
      <selection pane="topRight" activeCell="B1" sqref="B1:O2"/>
      <selection pane="bottomLeft" activeCell="B1" sqref="B1:O2"/>
      <selection pane="bottomRight" activeCell="E24" sqref="E24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45566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462</v>
      </c>
      <c r="E5" s="8">
        <v>826</v>
      </c>
      <c r="F5" s="9">
        <v>3039</v>
      </c>
      <c r="G5" s="9">
        <v>389</v>
      </c>
      <c r="H5" s="9">
        <v>48</v>
      </c>
      <c r="I5" s="9">
        <v>1</v>
      </c>
      <c r="J5" s="9">
        <v>108</v>
      </c>
      <c r="K5" s="9">
        <v>0</v>
      </c>
      <c r="L5" s="9">
        <v>13</v>
      </c>
      <c r="M5" s="9">
        <v>142</v>
      </c>
      <c r="N5" s="9">
        <v>0</v>
      </c>
      <c r="O5" s="10">
        <f>IFERROR((SUM(E5:J5)/D5),0)</f>
        <v>9.5476190476190474</v>
      </c>
    </row>
    <row r="6" spans="1:15" ht="25.5" customHeight="1" x14ac:dyDescent="0.2">
      <c r="A6" s="11">
        <v>922121</v>
      </c>
      <c r="B6" s="12" t="s">
        <v>35</v>
      </c>
      <c r="D6" s="13">
        <v>268</v>
      </c>
      <c r="E6" s="13">
        <v>478</v>
      </c>
      <c r="F6" s="14">
        <v>1739</v>
      </c>
      <c r="G6" s="14">
        <v>176</v>
      </c>
      <c r="H6" s="14">
        <v>28</v>
      </c>
      <c r="I6" s="14">
        <v>0</v>
      </c>
      <c r="J6" s="14">
        <v>64</v>
      </c>
      <c r="K6" s="14">
        <v>0</v>
      </c>
      <c r="L6" s="14">
        <v>11</v>
      </c>
      <c r="M6" s="14">
        <v>39</v>
      </c>
      <c r="N6" s="14">
        <v>2</v>
      </c>
      <c r="O6" s="15">
        <f t="shared" ref="O6:O29" si="0">IFERROR((SUM(E6:J6)/D6),0)</f>
        <v>9.2723880597014929</v>
      </c>
    </row>
    <row r="7" spans="1:15" ht="25.5" customHeight="1" x14ac:dyDescent="0.2">
      <c r="A7" s="11">
        <v>922131</v>
      </c>
      <c r="B7" s="12" t="s">
        <v>36</v>
      </c>
      <c r="D7" s="13">
        <v>113</v>
      </c>
      <c r="E7" s="13">
        <v>274</v>
      </c>
      <c r="F7" s="14">
        <v>830</v>
      </c>
      <c r="G7" s="14">
        <v>32</v>
      </c>
      <c r="H7" s="14">
        <v>8</v>
      </c>
      <c r="I7" s="14">
        <v>0</v>
      </c>
      <c r="J7" s="14">
        <v>32</v>
      </c>
      <c r="K7" s="14">
        <v>0</v>
      </c>
      <c r="L7" s="14">
        <v>5</v>
      </c>
      <c r="M7" s="14">
        <v>4</v>
      </c>
      <c r="N7" s="14">
        <v>2</v>
      </c>
      <c r="O7" s="15">
        <f t="shared" si="0"/>
        <v>10.407079646017699</v>
      </c>
    </row>
    <row r="8" spans="1:15" ht="25.5" customHeight="1" x14ac:dyDescent="0.2">
      <c r="A8" s="11">
        <v>922151</v>
      </c>
      <c r="B8" s="12" t="s">
        <v>37</v>
      </c>
      <c r="D8" s="13">
        <v>211</v>
      </c>
      <c r="E8" s="13">
        <v>288</v>
      </c>
      <c r="F8" s="13">
        <v>1345</v>
      </c>
      <c r="G8" s="13">
        <v>86</v>
      </c>
      <c r="H8" s="13">
        <v>26</v>
      </c>
      <c r="I8" s="13">
        <v>11</v>
      </c>
      <c r="J8" s="13">
        <v>43</v>
      </c>
      <c r="K8" s="13">
        <v>0</v>
      </c>
      <c r="L8" s="13">
        <v>26</v>
      </c>
      <c r="M8" s="13">
        <v>11</v>
      </c>
      <c r="N8" s="13">
        <v>0</v>
      </c>
      <c r="O8" s="15">
        <f t="shared" si="0"/>
        <v>8.5260663507109005</v>
      </c>
    </row>
    <row r="9" spans="1:15" ht="25.5" customHeight="1" x14ac:dyDescent="0.2">
      <c r="A9" s="11">
        <v>922351</v>
      </c>
      <c r="B9" s="12" t="s">
        <v>38</v>
      </c>
      <c r="D9" s="13">
        <v>9</v>
      </c>
      <c r="E9" s="13">
        <v>4</v>
      </c>
      <c r="F9" s="13">
        <v>5</v>
      </c>
      <c r="G9" s="13">
        <v>4</v>
      </c>
      <c r="H9" s="13">
        <v>0</v>
      </c>
      <c r="I9" s="13">
        <v>0</v>
      </c>
      <c r="J9" s="13">
        <v>2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1.6666666666666667</v>
      </c>
    </row>
    <row r="10" spans="1:15" ht="25.5" customHeight="1" x14ac:dyDescent="0.2">
      <c r="A10" s="11">
        <v>922362</v>
      </c>
      <c r="B10" s="12" t="s">
        <v>39</v>
      </c>
      <c r="D10" s="13">
        <v>18</v>
      </c>
      <c r="E10" s="13">
        <v>0</v>
      </c>
      <c r="F10" s="13">
        <v>1</v>
      </c>
      <c r="G10" s="13">
        <v>36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2.0555555555555554</v>
      </c>
    </row>
    <row r="11" spans="1:15" ht="25.5" customHeight="1" x14ac:dyDescent="0.2">
      <c r="A11" s="11">
        <v>922372</v>
      </c>
      <c r="B11" s="12" t="s">
        <v>40</v>
      </c>
      <c r="D11" s="13">
        <v>99</v>
      </c>
      <c r="E11" s="13">
        <v>188</v>
      </c>
      <c r="F11" s="13">
        <v>621</v>
      </c>
      <c r="G11" s="13">
        <v>100</v>
      </c>
      <c r="H11" s="13">
        <v>13</v>
      </c>
      <c r="I11" s="13">
        <v>0</v>
      </c>
      <c r="J11" s="13">
        <v>14</v>
      </c>
      <c r="K11" s="13">
        <v>0</v>
      </c>
      <c r="L11" s="13">
        <v>0</v>
      </c>
      <c r="M11" s="13">
        <v>34</v>
      </c>
      <c r="N11" s="13">
        <v>0</v>
      </c>
      <c r="O11" s="15">
        <f t="shared" si="0"/>
        <v>9.454545454545455</v>
      </c>
    </row>
    <row r="12" spans="1:15" ht="25.5" customHeight="1" x14ac:dyDescent="0.2">
      <c r="A12" s="11">
        <v>923221</v>
      </c>
      <c r="B12" s="12" t="s">
        <v>41</v>
      </c>
      <c r="D12" s="13">
        <v>268</v>
      </c>
      <c r="E12" s="13">
        <v>426</v>
      </c>
      <c r="F12" s="13">
        <v>1481</v>
      </c>
      <c r="G12" s="13">
        <v>43</v>
      </c>
      <c r="H12" s="13">
        <v>16</v>
      </c>
      <c r="I12" s="13">
        <v>0</v>
      </c>
      <c r="J12" s="13">
        <v>78</v>
      </c>
      <c r="K12" s="13">
        <v>0</v>
      </c>
      <c r="L12" s="13">
        <v>2</v>
      </c>
      <c r="M12" s="13">
        <v>3</v>
      </c>
      <c r="N12" s="13">
        <v>0</v>
      </c>
      <c r="O12" s="15">
        <f t="shared" si="0"/>
        <v>7.6268656716417906</v>
      </c>
    </row>
    <row r="13" spans="1:15" ht="25.5" customHeight="1" x14ac:dyDescent="0.2">
      <c r="A13" s="11">
        <v>923221</v>
      </c>
      <c r="B13" s="12" t="s">
        <v>42</v>
      </c>
      <c r="D13" s="13">
        <v>370</v>
      </c>
      <c r="E13" s="13">
        <v>609</v>
      </c>
      <c r="F13" s="13">
        <v>2202</v>
      </c>
      <c r="G13" s="13">
        <v>70</v>
      </c>
      <c r="H13" s="13">
        <v>19</v>
      </c>
      <c r="I13" s="13">
        <v>0</v>
      </c>
      <c r="J13" s="13">
        <v>80</v>
      </c>
      <c r="K13" s="13">
        <v>0</v>
      </c>
      <c r="L13" s="13">
        <v>12</v>
      </c>
      <c r="M13" s="13">
        <v>6</v>
      </c>
      <c r="N13" s="13">
        <v>2</v>
      </c>
      <c r="O13" s="15">
        <f t="shared" si="0"/>
        <v>8.0540540540540544</v>
      </c>
    </row>
    <row r="14" spans="1:15" ht="25.5" customHeight="1" x14ac:dyDescent="0.2">
      <c r="A14" s="11">
        <v>923231</v>
      </c>
      <c r="B14" s="12" t="s">
        <v>43</v>
      </c>
      <c r="D14" s="13">
        <v>198</v>
      </c>
      <c r="E14" s="13">
        <v>258</v>
      </c>
      <c r="F14" s="13">
        <v>1211</v>
      </c>
      <c r="G14" s="13">
        <v>162</v>
      </c>
      <c r="H14" s="13">
        <v>17</v>
      </c>
      <c r="I14" s="13">
        <v>1</v>
      </c>
      <c r="J14" s="13">
        <v>67</v>
      </c>
      <c r="K14" s="13">
        <v>0</v>
      </c>
      <c r="L14" s="13">
        <v>15</v>
      </c>
      <c r="M14" s="13">
        <v>32</v>
      </c>
      <c r="N14" s="13">
        <v>1</v>
      </c>
      <c r="O14" s="15">
        <f t="shared" si="0"/>
        <v>8.6666666666666661</v>
      </c>
    </row>
    <row r="15" spans="1:15" ht="25.5" customHeight="1" x14ac:dyDescent="0.2">
      <c r="A15" s="11">
        <v>923241</v>
      </c>
      <c r="B15" s="12" t="s">
        <v>44</v>
      </c>
      <c r="D15" s="13">
        <v>170</v>
      </c>
      <c r="E15" s="13">
        <v>239</v>
      </c>
      <c r="F15" s="13">
        <v>264</v>
      </c>
      <c r="G15" s="13">
        <v>104</v>
      </c>
      <c r="H15" s="13">
        <v>4</v>
      </c>
      <c r="I15" s="13">
        <v>1</v>
      </c>
      <c r="J15" s="13">
        <v>53</v>
      </c>
      <c r="K15" s="13">
        <v>0</v>
      </c>
      <c r="L15" s="13">
        <v>0</v>
      </c>
      <c r="M15" s="13">
        <v>2</v>
      </c>
      <c r="N15" s="13">
        <v>0</v>
      </c>
      <c r="O15" s="15">
        <f t="shared" si="0"/>
        <v>3.9117647058823528</v>
      </c>
    </row>
    <row r="16" spans="1:15" ht="25.5" customHeight="1" x14ac:dyDescent="0.2">
      <c r="A16" s="11">
        <v>923242</v>
      </c>
      <c r="B16" s="12" t="s">
        <v>45</v>
      </c>
      <c r="D16" s="13">
        <v>149</v>
      </c>
      <c r="E16" s="13">
        <v>209</v>
      </c>
      <c r="F16" s="13">
        <v>929</v>
      </c>
      <c r="G16" s="13">
        <v>51</v>
      </c>
      <c r="H16" s="13">
        <v>5</v>
      </c>
      <c r="I16" s="13">
        <v>0</v>
      </c>
      <c r="J16" s="13">
        <v>41</v>
      </c>
      <c r="K16" s="13">
        <v>0</v>
      </c>
      <c r="L16" s="13">
        <v>3</v>
      </c>
      <c r="M16" s="13">
        <v>2</v>
      </c>
      <c r="N16" s="13">
        <v>0</v>
      </c>
      <c r="O16" s="15">
        <f t="shared" si="0"/>
        <v>8.2885906040268456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425</v>
      </c>
      <c r="E18" s="13">
        <v>703</v>
      </c>
      <c r="F18" s="13">
        <v>2098</v>
      </c>
      <c r="G18" s="13">
        <v>393</v>
      </c>
      <c r="H18" s="13">
        <v>153</v>
      </c>
      <c r="I18" s="13">
        <v>0</v>
      </c>
      <c r="J18" s="13">
        <v>107</v>
      </c>
      <c r="K18" s="13">
        <v>0</v>
      </c>
      <c r="L18" s="13">
        <v>1</v>
      </c>
      <c r="M18" s="13">
        <v>0</v>
      </c>
      <c r="N18" s="13">
        <v>0</v>
      </c>
      <c r="O18" s="15">
        <f t="shared" si="0"/>
        <v>8.1270588235294117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633</v>
      </c>
      <c r="E21" s="13">
        <v>778</v>
      </c>
      <c r="F21" s="13">
        <v>2371</v>
      </c>
      <c r="G21" s="13">
        <v>335</v>
      </c>
      <c r="H21" s="13">
        <v>33</v>
      </c>
      <c r="I21" s="13">
        <v>0</v>
      </c>
      <c r="J21" s="13">
        <v>25</v>
      </c>
      <c r="K21" s="13">
        <v>0</v>
      </c>
      <c r="L21" s="13">
        <v>1</v>
      </c>
      <c r="M21" s="13">
        <v>4</v>
      </c>
      <c r="N21" s="13">
        <v>0</v>
      </c>
      <c r="O21" s="15">
        <f t="shared" si="0"/>
        <v>5.5955766192733014</v>
      </c>
    </row>
    <row r="22" spans="1:15" ht="25.5" customHeight="1" x14ac:dyDescent="0.2">
      <c r="A22" s="11">
        <v>923255</v>
      </c>
      <c r="B22" s="12" t="s">
        <v>51</v>
      </c>
      <c r="D22" s="13">
        <v>396</v>
      </c>
      <c r="E22" s="13">
        <v>136</v>
      </c>
      <c r="F22" s="13">
        <v>274</v>
      </c>
      <c r="G22" s="13">
        <v>663</v>
      </c>
      <c r="H22" s="13">
        <v>10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2.75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41</v>
      </c>
      <c r="E24" s="13">
        <v>80</v>
      </c>
      <c r="F24" s="13">
        <v>359</v>
      </c>
      <c r="G24" s="13">
        <v>219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16.048780487804876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151</v>
      </c>
      <c r="E26" s="14">
        <v>560</v>
      </c>
      <c r="F26" s="13">
        <v>838</v>
      </c>
      <c r="G26" s="13">
        <v>159</v>
      </c>
      <c r="H26" s="13">
        <v>49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10.635761589403973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3981</v>
      </c>
      <c r="E29" s="22">
        <f t="shared" si="1"/>
        <v>6056</v>
      </c>
      <c r="F29" s="22">
        <f t="shared" si="1"/>
        <v>19607</v>
      </c>
      <c r="G29" s="22">
        <f t="shared" si="1"/>
        <v>3022</v>
      </c>
      <c r="H29" s="22">
        <f t="shared" si="1"/>
        <v>429</v>
      </c>
      <c r="I29" s="22">
        <f t="shared" si="1"/>
        <v>14</v>
      </c>
      <c r="J29" s="22">
        <f t="shared" si="1"/>
        <v>720</v>
      </c>
      <c r="K29" s="22">
        <f t="shared" si="1"/>
        <v>0</v>
      </c>
      <c r="L29" s="22">
        <f t="shared" si="1"/>
        <v>89</v>
      </c>
      <c r="M29" s="22">
        <f t="shared" si="1"/>
        <v>279</v>
      </c>
      <c r="N29" s="22">
        <f t="shared" si="1"/>
        <v>7</v>
      </c>
      <c r="O29" s="23">
        <f t="shared" si="0"/>
        <v>7.4976136649083145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2472</v>
      </c>
      <c r="E32" s="25">
        <v>3781</v>
      </c>
      <c r="F32" s="25">
        <v>17132</v>
      </c>
      <c r="G32" s="25">
        <v>3651</v>
      </c>
      <c r="H32" s="25">
        <v>816</v>
      </c>
      <c r="I32" s="25">
        <v>104</v>
      </c>
      <c r="J32" s="25">
        <v>2</v>
      </c>
      <c r="K32" s="25">
        <v>0</v>
      </c>
      <c r="L32" s="25">
        <v>2</v>
      </c>
      <c r="M32" s="25">
        <v>0</v>
      </c>
      <c r="N32" s="25">
        <v>0</v>
      </c>
      <c r="O32" s="26">
        <f t="shared" ref="O32" si="2">IFERROR((SUM(E32:J32)/D32),0)</f>
        <v>10.309870550161813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2472</v>
      </c>
      <c r="E34" s="27">
        <f t="shared" si="3"/>
        <v>3781</v>
      </c>
      <c r="F34" s="27">
        <f t="shared" si="3"/>
        <v>17132</v>
      </c>
      <c r="G34" s="27">
        <f t="shared" si="3"/>
        <v>3651</v>
      </c>
      <c r="H34" s="27">
        <f t="shared" si="3"/>
        <v>816</v>
      </c>
      <c r="I34" s="27">
        <f t="shared" si="3"/>
        <v>104</v>
      </c>
      <c r="J34" s="27">
        <f t="shared" si="3"/>
        <v>2</v>
      </c>
      <c r="K34" s="27">
        <f t="shared" si="3"/>
        <v>0</v>
      </c>
      <c r="L34" s="27">
        <f t="shared" si="3"/>
        <v>2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10.309870550161813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6453</v>
      </c>
      <c r="E36" s="32">
        <f t="shared" si="5"/>
        <v>9837</v>
      </c>
      <c r="F36" s="32">
        <f t="shared" si="5"/>
        <v>36739</v>
      </c>
      <c r="G36" s="32">
        <f t="shared" si="5"/>
        <v>6673</v>
      </c>
      <c r="H36" s="32">
        <f t="shared" si="5"/>
        <v>1245</v>
      </c>
      <c r="I36" s="32">
        <f t="shared" si="5"/>
        <v>118</v>
      </c>
      <c r="J36" s="32">
        <f t="shared" si="5"/>
        <v>722</v>
      </c>
      <c r="K36" s="32">
        <f t="shared" si="5"/>
        <v>0</v>
      </c>
      <c r="L36" s="32">
        <f t="shared" si="5"/>
        <v>91</v>
      </c>
      <c r="M36" s="32">
        <f t="shared" si="5"/>
        <v>279</v>
      </c>
      <c r="N36" s="32">
        <f t="shared" si="5"/>
        <v>7</v>
      </c>
      <c r="O36" s="33">
        <f t="shared" ref="O36" si="6">IFERROR((SUM(E36:J36)/D36),0)</f>
        <v>8.5749263908259721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6"/>
  <sheetViews>
    <sheetView showGridLines="0" zoomScale="80" zoomScaleNormal="80" workbookViewId="0">
      <pane xSplit="2" ySplit="2" topLeftCell="C14" activePane="bottomRight" state="frozen"/>
      <selection pane="topRight" activeCell="B1" sqref="B1:O2"/>
      <selection pane="bottomLeft" activeCell="B1" sqref="B1:O2"/>
      <selection pane="bottomRight" activeCell="M16" sqref="M16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45597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455</v>
      </c>
      <c r="E5" s="8">
        <v>886</v>
      </c>
      <c r="F5" s="9">
        <v>3408</v>
      </c>
      <c r="G5" s="9">
        <v>597</v>
      </c>
      <c r="H5" s="9">
        <v>48</v>
      </c>
      <c r="I5" s="9">
        <v>0</v>
      </c>
      <c r="J5" s="9">
        <v>87</v>
      </c>
      <c r="K5" s="9">
        <v>0</v>
      </c>
      <c r="L5" s="9">
        <v>16</v>
      </c>
      <c r="M5" s="9">
        <v>143</v>
      </c>
      <c r="N5" s="9">
        <v>0</v>
      </c>
      <c r="O5" s="10">
        <f>IFERROR((SUM(E5:J5)/D5),0)</f>
        <v>11.046153846153846</v>
      </c>
    </row>
    <row r="6" spans="1:15" ht="25.5" customHeight="1" x14ac:dyDescent="0.2">
      <c r="A6" s="11">
        <v>922121</v>
      </c>
      <c r="B6" s="12" t="s">
        <v>35</v>
      </c>
      <c r="D6" s="13">
        <v>165</v>
      </c>
      <c r="E6" s="13">
        <v>308</v>
      </c>
      <c r="F6" s="14">
        <v>1146</v>
      </c>
      <c r="G6" s="14">
        <v>161</v>
      </c>
      <c r="H6" s="14">
        <v>10</v>
      </c>
      <c r="I6" s="14">
        <v>0</v>
      </c>
      <c r="J6" s="14">
        <v>31</v>
      </c>
      <c r="K6" s="14">
        <v>0</v>
      </c>
      <c r="L6" s="14">
        <v>6</v>
      </c>
      <c r="M6" s="14">
        <v>27</v>
      </c>
      <c r="N6" s="14">
        <v>2</v>
      </c>
      <c r="O6" s="15">
        <f t="shared" ref="O6:O29" si="0">IFERROR((SUM(E6:J6)/D6),0)</f>
        <v>10.036363636363637</v>
      </c>
    </row>
    <row r="7" spans="1:15" ht="25.5" customHeight="1" x14ac:dyDescent="0.2">
      <c r="A7" s="11">
        <v>922131</v>
      </c>
      <c r="B7" s="12" t="s">
        <v>36</v>
      </c>
      <c r="D7" s="13">
        <v>120</v>
      </c>
      <c r="E7" s="13">
        <v>258</v>
      </c>
      <c r="F7" s="14">
        <v>557</v>
      </c>
      <c r="G7" s="14">
        <v>28</v>
      </c>
      <c r="H7" s="14">
        <v>4</v>
      </c>
      <c r="I7" s="14">
        <v>0</v>
      </c>
      <c r="J7" s="14">
        <v>16</v>
      </c>
      <c r="K7" s="14">
        <v>0</v>
      </c>
      <c r="L7" s="14">
        <v>2</v>
      </c>
      <c r="M7" s="14">
        <v>3</v>
      </c>
      <c r="N7" s="14">
        <v>1</v>
      </c>
      <c r="O7" s="15">
        <f t="shared" si="0"/>
        <v>7.1916666666666664</v>
      </c>
    </row>
    <row r="8" spans="1:15" ht="25.5" customHeight="1" x14ac:dyDescent="0.2">
      <c r="A8" s="11">
        <v>922151</v>
      </c>
      <c r="B8" s="12" t="s">
        <v>37</v>
      </c>
      <c r="D8" s="13">
        <v>164</v>
      </c>
      <c r="E8" s="13">
        <v>245</v>
      </c>
      <c r="F8" s="13">
        <v>1018</v>
      </c>
      <c r="G8" s="13">
        <v>43</v>
      </c>
      <c r="H8" s="13">
        <v>21</v>
      </c>
      <c r="I8" s="13">
        <v>0</v>
      </c>
      <c r="J8" s="13">
        <v>46</v>
      </c>
      <c r="K8" s="13">
        <v>0</v>
      </c>
      <c r="L8" s="13">
        <v>22</v>
      </c>
      <c r="M8" s="13">
        <v>10</v>
      </c>
      <c r="N8" s="13">
        <v>3</v>
      </c>
      <c r="O8" s="15">
        <f t="shared" si="0"/>
        <v>8.3719512195121943</v>
      </c>
    </row>
    <row r="9" spans="1:15" ht="25.5" customHeight="1" x14ac:dyDescent="0.2">
      <c r="A9" s="11">
        <v>922351</v>
      </c>
      <c r="B9" s="12" t="s">
        <v>38</v>
      </c>
      <c r="D9" s="13">
        <v>2</v>
      </c>
      <c r="E9" s="13">
        <v>2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1.5</v>
      </c>
    </row>
    <row r="10" spans="1:15" ht="25.5" customHeight="1" x14ac:dyDescent="0.2">
      <c r="A10" s="11">
        <v>922362</v>
      </c>
      <c r="B10" s="12" t="s">
        <v>39</v>
      </c>
      <c r="D10" s="13">
        <v>14</v>
      </c>
      <c r="E10" s="13">
        <v>0</v>
      </c>
      <c r="F10" s="13">
        <v>0</v>
      </c>
      <c r="G10" s="13">
        <v>26</v>
      </c>
      <c r="H10" s="13">
        <v>1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1.9285714285714286</v>
      </c>
    </row>
    <row r="11" spans="1:15" ht="25.5" customHeight="1" x14ac:dyDescent="0.2">
      <c r="A11" s="11">
        <v>922372</v>
      </c>
      <c r="B11" s="12" t="s">
        <v>40</v>
      </c>
      <c r="D11" s="13">
        <v>312</v>
      </c>
      <c r="E11" s="13">
        <v>160</v>
      </c>
      <c r="F11" s="13">
        <v>362</v>
      </c>
      <c r="G11" s="13">
        <v>293</v>
      </c>
      <c r="H11" s="13">
        <v>6</v>
      </c>
      <c r="I11" s="13">
        <v>0</v>
      </c>
      <c r="J11" s="13">
        <v>9</v>
      </c>
      <c r="K11" s="13">
        <v>0</v>
      </c>
      <c r="L11" s="13">
        <v>0</v>
      </c>
      <c r="M11" s="13">
        <v>0</v>
      </c>
      <c r="N11" s="13">
        <v>0</v>
      </c>
      <c r="O11" s="15">
        <f t="shared" si="0"/>
        <v>2.6602564102564101</v>
      </c>
    </row>
    <row r="12" spans="1:15" ht="25.5" customHeight="1" x14ac:dyDescent="0.2">
      <c r="A12" s="11">
        <v>923221</v>
      </c>
      <c r="B12" s="12" t="s">
        <v>41</v>
      </c>
      <c r="D12" s="13">
        <v>237</v>
      </c>
      <c r="E12" s="13">
        <v>405</v>
      </c>
      <c r="F12" s="13">
        <v>1417</v>
      </c>
      <c r="G12" s="13">
        <v>75</v>
      </c>
      <c r="H12" s="13">
        <v>18</v>
      </c>
      <c r="I12" s="13">
        <v>0</v>
      </c>
      <c r="J12" s="13">
        <v>57</v>
      </c>
      <c r="K12" s="13">
        <v>0</v>
      </c>
      <c r="L12" s="13">
        <v>11</v>
      </c>
      <c r="M12" s="13">
        <v>4</v>
      </c>
      <c r="N12" s="13">
        <v>0</v>
      </c>
      <c r="O12" s="15">
        <f t="shared" si="0"/>
        <v>8.3206751054852326</v>
      </c>
    </row>
    <row r="13" spans="1:15" ht="25.5" customHeight="1" x14ac:dyDescent="0.2">
      <c r="A13" s="11">
        <v>923221</v>
      </c>
      <c r="B13" s="12" t="s">
        <v>42</v>
      </c>
      <c r="D13" s="13">
        <v>379</v>
      </c>
      <c r="E13" s="13">
        <v>620</v>
      </c>
      <c r="F13" s="13">
        <v>2553</v>
      </c>
      <c r="G13" s="13">
        <v>120</v>
      </c>
      <c r="H13" s="13">
        <v>26</v>
      </c>
      <c r="I13" s="13">
        <v>0</v>
      </c>
      <c r="J13" s="13">
        <v>108</v>
      </c>
      <c r="K13" s="13">
        <v>0</v>
      </c>
      <c r="L13" s="13">
        <v>19</v>
      </c>
      <c r="M13" s="13">
        <v>24</v>
      </c>
      <c r="N13" s="13">
        <v>1</v>
      </c>
      <c r="O13" s="15">
        <f t="shared" si="0"/>
        <v>9.0422163588390507</v>
      </c>
    </row>
    <row r="14" spans="1:15" ht="25.5" customHeight="1" x14ac:dyDescent="0.2">
      <c r="A14" s="11">
        <v>923231</v>
      </c>
      <c r="B14" s="12" t="s">
        <v>43</v>
      </c>
      <c r="D14" s="13">
        <v>99</v>
      </c>
      <c r="E14" s="13">
        <v>124</v>
      </c>
      <c r="F14" s="13">
        <v>681</v>
      </c>
      <c r="G14" s="13">
        <v>86</v>
      </c>
      <c r="H14" s="13">
        <v>7</v>
      </c>
      <c r="I14" s="13">
        <v>0</v>
      </c>
      <c r="J14" s="13">
        <v>40</v>
      </c>
      <c r="K14" s="13">
        <v>0</v>
      </c>
      <c r="L14" s="13">
        <v>12</v>
      </c>
      <c r="M14" s="13">
        <v>9</v>
      </c>
      <c r="N14" s="13">
        <v>0</v>
      </c>
      <c r="O14" s="15">
        <f t="shared" si="0"/>
        <v>9.474747474747474</v>
      </c>
    </row>
    <row r="15" spans="1:15" ht="25.5" customHeight="1" x14ac:dyDescent="0.2">
      <c r="A15" s="11">
        <v>923241</v>
      </c>
      <c r="B15" s="12" t="s">
        <v>44</v>
      </c>
      <c r="D15" s="13">
        <v>216</v>
      </c>
      <c r="E15" s="13">
        <v>292</v>
      </c>
      <c r="F15" s="13">
        <v>1395</v>
      </c>
      <c r="G15" s="13">
        <v>135</v>
      </c>
      <c r="H15" s="13">
        <v>7</v>
      </c>
      <c r="I15" s="13">
        <v>0</v>
      </c>
      <c r="J15" s="13">
        <v>72</v>
      </c>
      <c r="K15" s="13">
        <v>0</v>
      </c>
      <c r="L15" s="13">
        <v>0</v>
      </c>
      <c r="M15" s="13">
        <v>2</v>
      </c>
      <c r="N15" s="13">
        <v>0</v>
      </c>
      <c r="O15" s="15">
        <f t="shared" si="0"/>
        <v>8.8009259259259256</v>
      </c>
    </row>
    <row r="16" spans="1:15" ht="25.5" customHeight="1" x14ac:dyDescent="0.2">
      <c r="A16" s="11">
        <v>923242</v>
      </c>
      <c r="B16" s="12" t="s">
        <v>45</v>
      </c>
      <c r="D16" s="13">
        <v>130</v>
      </c>
      <c r="E16" s="13">
        <v>187</v>
      </c>
      <c r="F16" s="13">
        <v>814</v>
      </c>
      <c r="G16" s="13">
        <v>37</v>
      </c>
      <c r="H16" s="13">
        <v>4</v>
      </c>
      <c r="I16" s="13">
        <v>0</v>
      </c>
      <c r="J16" s="13">
        <v>25</v>
      </c>
      <c r="K16" s="13">
        <v>0</v>
      </c>
      <c r="L16" s="13">
        <v>3</v>
      </c>
      <c r="M16" s="13">
        <v>0</v>
      </c>
      <c r="N16" s="13">
        <v>0</v>
      </c>
      <c r="O16" s="15">
        <f t="shared" si="0"/>
        <v>8.207692307692307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360</v>
      </c>
      <c r="E18" s="13">
        <v>554</v>
      </c>
      <c r="F18" s="13">
        <v>1346</v>
      </c>
      <c r="G18" s="13">
        <v>355</v>
      </c>
      <c r="H18" s="13">
        <v>140</v>
      </c>
      <c r="I18" s="13">
        <v>0</v>
      </c>
      <c r="J18" s="13">
        <v>115</v>
      </c>
      <c r="K18" s="13">
        <v>0</v>
      </c>
      <c r="L18" s="13">
        <v>0</v>
      </c>
      <c r="M18" s="13">
        <v>1</v>
      </c>
      <c r="N18" s="13">
        <v>0</v>
      </c>
      <c r="O18" s="15">
        <f t="shared" si="0"/>
        <v>6.9722222222222223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575</v>
      </c>
      <c r="E21" s="13">
        <v>580</v>
      </c>
      <c r="F21" s="13">
        <v>1814</v>
      </c>
      <c r="G21" s="13">
        <v>289</v>
      </c>
      <c r="H21" s="13">
        <v>31</v>
      </c>
      <c r="I21" s="13">
        <v>0</v>
      </c>
      <c r="J21" s="13">
        <v>26</v>
      </c>
      <c r="K21" s="13">
        <v>0</v>
      </c>
      <c r="L21" s="13">
        <v>6</v>
      </c>
      <c r="M21" s="13">
        <v>2</v>
      </c>
      <c r="N21" s="13">
        <v>0</v>
      </c>
      <c r="O21" s="15">
        <f t="shared" si="0"/>
        <v>4.7652173913043478</v>
      </c>
    </row>
    <row r="22" spans="1:15" ht="25.5" customHeight="1" x14ac:dyDescent="0.2">
      <c r="A22" s="11">
        <v>923255</v>
      </c>
      <c r="B22" s="12" t="s">
        <v>51</v>
      </c>
      <c r="D22" s="13">
        <v>445</v>
      </c>
      <c r="E22" s="13">
        <v>133</v>
      </c>
      <c r="F22" s="13">
        <v>226</v>
      </c>
      <c r="G22" s="13">
        <v>730</v>
      </c>
      <c r="H22" s="13">
        <v>5</v>
      </c>
      <c r="I22" s="13">
        <v>0</v>
      </c>
      <c r="J22" s="13">
        <v>8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2.4764044943820225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36</v>
      </c>
      <c r="E24" s="13">
        <v>66</v>
      </c>
      <c r="F24" s="13">
        <v>292</v>
      </c>
      <c r="G24" s="13">
        <v>160</v>
      </c>
      <c r="H24" s="13">
        <v>1</v>
      </c>
      <c r="I24" s="13">
        <v>0</v>
      </c>
      <c r="J24" s="13">
        <v>1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14.444444444444445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124</v>
      </c>
      <c r="E26" s="14">
        <v>462</v>
      </c>
      <c r="F26" s="13">
        <v>834</v>
      </c>
      <c r="G26" s="13">
        <v>69</v>
      </c>
      <c r="H26" s="13">
        <v>25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11.209677419354838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3833</v>
      </c>
      <c r="E29" s="22">
        <f t="shared" si="1"/>
        <v>5282</v>
      </c>
      <c r="F29" s="22">
        <f t="shared" si="1"/>
        <v>17863</v>
      </c>
      <c r="G29" s="22">
        <f t="shared" si="1"/>
        <v>3204</v>
      </c>
      <c r="H29" s="22">
        <f t="shared" si="1"/>
        <v>354</v>
      </c>
      <c r="I29" s="22">
        <f t="shared" si="1"/>
        <v>0</v>
      </c>
      <c r="J29" s="22">
        <f t="shared" si="1"/>
        <v>642</v>
      </c>
      <c r="K29" s="22">
        <f t="shared" si="1"/>
        <v>0</v>
      </c>
      <c r="L29" s="22">
        <f t="shared" si="1"/>
        <v>97</v>
      </c>
      <c r="M29" s="22">
        <f t="shared" si="1"/>
        <v>225</v>
      </c>
      <c r="N29" s="22">
        <f t="shared" si="1"/>
        <v>7</v>
      </c>
      <c r="O29" s="23">
        <f t="shared" si="0"/>
        <v>7.134098617271067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2413</v>
      </c>
      <c r="E32" s="25">
        <v>3585</v>
      </c>
      <c r="F32" s="25">
        <v>18454</v>
      </c>
      <c r="G32" s="25">
        <v>4315</v>
      </c>
      <c r="H32" s="25">
        <v>740</v>
      </c>
      <c r="I32" s="25">
        <v>107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11.272689598010775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2413</v>
      </c>
      <c r="E34" s="27">
        <f t="shared" si="3"/>
        <v>3585</v>
      </c>
      <c r="F34" s="27">
        <f t="shared" si="3"/>
        <v>18454</v>
      </c>
      <c r="G34" s="27">
        <f t="shared" si="3"/>
        <v>4315</v>
      </c>
      <c r="H34" s="27">
        <f t="shared" si="3"/>
        <v>740</v>
      </c>
      <c r="I34" s="27">
        <f t="shared" si="3"/>
        <v>107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11.272689598010775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6246</v>
      </c>
      <c r="E36" s="32">
        <f t="shared" si="5"/>
        <v>8867</v>
      </c>
      <c r="F36" s="32">
        <f t="shared" si="5"/>
        <v>36317</v>
      </c>
      <c r="G36" s="32">
        <f t="shared" si="5"/>
        <v>7519</v>
      </c>
      <c r="H36" s="32">
        <f t="shared" si="5"/>
        <v>1094</v>
      </c>
      <c r="I36" s="32">
        <f t="shared" si="5"/>
        <v>107</v>
      </c>
      <c r="J36" s="32">
        <f t="shared" si="5"/>
        <v>642</v>
      </c>
      <c r="K36" s="32">
        <f t="shared" si="5"/>
        <v>0</v>
      </c>
      <c r="L36" s="32">
        <f t="shared" si="5"/>
        <v>97</v>
      </c>
      <c r="M36" s="32">
        <f t="shared" si="5"/>
        <v>225</v>
      </c>
      <c r="N36" s="32">
        <f t="shared" si="5"/>
        <v>7</v>
      </c>
      <c r="O36" s="33">
        <f t="shared" ref="O36" si="6">IFERROR((SUM(E36:J36)/D36),0)</f>
        <v>8.7329490874159461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6"/>
  <sheetViews>
    <sheetView showGridLines="0" zoomScale="80" zoomScaleNormal="80" workbookViewId="0">
      <pane xSplit="2" ySplit="2" topLeftCell="C11" activePane="bottomRight" state="frozen"/>
      <selection pane="topRight" activeCell="B1" sqref="B1:O2"/>
      <selection pane="bottomLeft" activeCell="B1" sqref="B1:O2"/>
      <selection pane="bottomRight" activeCell="N23" sqref="N23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45627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447</v>
      </c>
      <c r="E5" s="8">
        <v>867</v>
      </c>
      <c r="F5" s="9">
        <v>3241</v>
      </c>
      <c r="G5" s="9">
        <v>356</v>
      </c>
      <c r="H5" s="9">
        <v>45</v>
      </c>
      <c r="I5" s="9">
        <v>1</v>
      </c>
      <c r="J5" s="9">
        <v>74</v>
      </c>
      <c r="K5" s="9">
        <v>0</v>
      </c>
      <c r="L5" s="9">
        <v>20</v>
      </c>
      <c r="M5" s="9">
        <v>115</v>
      </c>
      <c r="N5" s="9">
        <v>1</v>
      </c>
      <c r="O5" s="10">
        <f>IFERROR((SUM(E5:J5)/D5),0)</f>
        <v>10.25503355704698</v>
      </c>
    </row>
    <row r="6" spans="1:15" ht="25.5" customHeight="1" x14ac:dyDescent="0.2">
      <c r="A6" s="11">
        <v>922121</v>
      </c>
      <c r="B6" s="12" t="s">
        <v>35</v>
      </c>
      <c r="D6" s="13">
        <v>208</v>
      </c>
      <c r="E6" s="13">
        <v>407</v>
      </c>
      <c r="F6" s="14">
        <v>1526</v>
      </c>
      <c r="G6" s="14">
        <v>141</v>
      </c>
      <c r="H6" s="14">
        <v>20</v>
      </c>
      <c r="I6" s="14">
        <v>0</v>
      </c>
      <c r="J6" s="14">
        <v>48</v>
      </c>
      <c r="K6" s="14">
        <v>0</v>
      </c>
      <c r="L6" s="14">
        <v>10</v>
      </c>
      <c r="M6" s="14">
        <v>21</v>
      </c>
      <c r="N6" s="14">
        <v>2</v>
      </c>
      <c r="O6" s="15">
        <f t="shared" ref="O6:O29" si="0">IFERROR((SUM(E6:J6)/D6),0)</f>
        <v>10.298076923076923</v>
      </c>
    </row>
    <row r="7" spans="1:15" ht="25.5" customHeight="1" x14ac:dyDescent="0.2">
      <c r="A7" s="11">
        <v>922131</v>
      </c>
      <c r="B7" s="12" t="s">
        <v>36</v>
      </c>
      <c r="D7" s="13">
        <v>108</v>
      </c>
      <c r="E7" s="13">
        <v>218</v>
      </c>
      <c r="F7" s="14">
        <v>687</v>
      </c>
      <c r="G7" s="14">
        <v>21</v>
      </c>
      <c r="H7" s="14">
        <v>7</v>
      </c>
      <c r="I7" s="14">
        <v>0</v>
      </c>
      <c r="J7" s="14">
        <v>14</v>
      </c>
      <c r="K7" s="14">
        <v>0</v>
      </c>
      <c r="L7" s="14">
        <v>2</v>
      </c>
      <c r="M7" s="14">
        <v>1</v>
      </c>
      <c r="N7" s="14">
        <v>1</v>
      </c>
      <c r="O7" s="15">
        <f t="shared" si="0"/>
        <v>8.768518518518519</v>
      </c>
    </row>
    <row r="8" spans="1:15" ht="25.5" customHeight="1" x14ac:dyDescent="0.2">
      <c r="A8" s="11">
        <v>922151</v>
      </c>
      <c r="B8" s="12" t="s">
        <v>37</v>
      </c>
      <c r="D8" s="13">
        <v>186</v>
      </c>
      <c r="E8" s="13">
        <v>275</v>
      </c>
      <c r="F8" s="13">
        <v>1173</v>
      </c>
      <c r="G8" s="13">
        <v>64</v>
      </c>
      <c r="H8" s="13">
        <v>23</v>
      </c>
      <c r="I8" s="13">
        <v>2</v>
      </c>
      <c r="J8" s="13">
        <v>54</v>
      </c>
      <c r="K8" s="13">
        <v>0</v>
      </c>
      <c r="L8" s="13">
        <v>18</v>
      </c>
      <c r="M8" s="13">
        <v>12</v>
      </c>
      <c r="N8" s="13">
        <v>1</v>
      </c>
      <c r="O8" s="15">
        <f t="shared" si="0"/>
        <v>8.5537634408602159</v>
      </c>
    </row>
    <row r="9" spans="1:15" ht="25.5" customHeight="1" x14ac:dyDescent="0.2">
      <c r="A9" s="11">
        <v>922351</v>
      </c>
      <c r="B9" s="12" t="s">
        <v>38</v>
      </c>
      <c r="D9" s="13">
        <v>5</v>
      </c>
      <c r="E9" s="13">
        <v>1</v>
      </c>
      <c r="F9" s="13">
        <v>10</v>
      </c>
      <c r="G9" s="13">
        <v>0</v>
      </c>
      <c r="H9" s="13">
        <v>0</v>
      </c>
      <c r="I9" s="13">
        <v>0</v>
      </c>
      <c r="J9" s="13">
        <v>4</v>
      </c>
      <c r="K9" s="13">
        <v>0</v>
      </c>
      <c r="L9" s="13">
        <v>1</v>
      </c>
      <c r="M9" s="13">
        <v>1</v>
      </c>
      <c r="N9" s="13">
        <v>0</v>
      </c>
      <c r="O9" s="15">
        <f t="shared" si="0"/>
        <v>3</v>
      </c>
    </row>
    <row r="10" spans="1:15" ht="25.5" customHeight="1" x14ac:dyDescent="0.2">
      <c r="A10" s="11">
        <v>922362</v>
      </c>
      <c r="B10" s="12" t="s">
        <v>39</v>
      </c>
      <c r="D10" s="13">
        <v>14</v>
      </c>
      <c r="E10" s="13">
        <v>0</v>
      </c>
      <c r="F10" s="13">
        <v>0</v>
      </c>
      <c r="G10" s="13">
        <v>28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84</v>
      </c>
      <c r="E11" s="13">
        <v>162</v>
      </c>
      <c r="F11" s="13">
        <v>558</v>
      </c>
      <c r="G11" s="13">
        <v>62</v>
      </c>
      <c r="H11" s="13">
        <v>14</v>
      </c>
      <c r="I11" s="13">
        <v>0</v>
      </c>
      <c r="J11" s="13">
        <v>8</v>
      </c>
      <c r="K11" s="13">
        <v>0</v>
      </c>
      <c r="L11" s="13">
        <v>1</v>
      </c>
      <c r="M11" s="13">
        <v>34</v>
      </c>
      <c r="N11" s="13">
        <v>0</v>
      </c>
      <c r="O11" s="15">
        <f t="shared" si="0"/>
        <v>9.5714285714285712</v>
      </c>
    </row>
    <row r="12" spans="1:15" ht="25.5" customHeight="1" x14ac:dyDescent="0.2">
      <c r="A12" s="11">
        <v>923221</v>
      </c>
      <c r="B12" s="12" t="s">
        <v>41</v>
      </c>
      <c r="D12" s="13">
        <v>269</v>
      </c>
      <c r="E12" s="13">
        <v>432</v>
      </c>
      <c r="F12" s="13">
        <v>1597</v>
      </c>
      <c r="G12" s="13">
        <v>90</v>
      </c>
      <c r="H12" s="13">
        <v>12</v>
      </c>
      <c r="I12" s="13">
        <v>0</v>
      </c>
      <c r="J12" s="13">
        <v>64</v>
      </c>
      <c r="K12" s="13">
        <v>0</v>
      </c>
      <c r="L12" s="13">
        <v>6</v>
      </c>
      <c r="M12" s="13">
        <v>24</v>
      </c>
      <c r="N12" s="13">
        <v>0</v>
      </c>
      <c r="O12" s="15">
        <f t="shared" si="0"/>
        <v>8.1598513011152409</v>
      </c>
    </row>
    <row r="13" spans="1:15" ht="25.5" customHeight="1" x14ac:dyDescent="0.2">
      <c r="A13" s="11">
        <v>923221</v>
      </c>
      <c r="B13" s="12" t="s">
        <v>42</v>
      </c>
      <c r="D13" s="13">
        <v>385</v>
      </c>
      <c r="E13" s="13">
        <v>600</v>
      </c>
      <c r="F13" s="13">
        <v>2300</v>
      </c>
      <c r="G13" s="13">
        <v>132</v>
      </c>
      <c r="H13" s="13">
        <v>32</v>
      </c>
      <c r="I13" s="13">
        <v>0</v>
      </c>
      <c r="J13" s="13">
        <v>103</v>
      </c>
      <c r="K13" s="13">
        <v>0</v>
      </c>
      <c r="L13" s="13">
        <v>10</v>
      </c>
      <c r="M13" s="13">
        <v>25</v>
      </c>
      <c r="N13" s="13">
        <v>0</v>
      </c>
      <c r="O13" s="15">
        <f t="shared" si="0"/>
        <v>8.2259740259740255</v>
      </c>
    </row>
    <row r="14" spans="1:15" ht="25.5" customHeight="1" x14ac:dyDescent="0.2">
      <c r="A14" s="11">
        <v>923231</v>
      </c>
      <c r="B14" s="12" t="s">
        <v>43</v>
      </c>
      <c r="D14" s="13">
        <v>134</v>
      </c>
      <c r="E14" s="13">
        <v>190</v>
      </c>
      <c r="F14" s="13">
        <v>806</v>
      </c>
      <c r="G14" s="13">
        <v>103</v>
      </c>
      <c r="H14" s="13">
        <v>14</v>
      </c>
      <c r="I14" s="13">
        <v>5</v>
      </c>
      <c r="J14" s="13">
        <v>57</v>
      </c>
      <c r="K14" s="13">
        <v>0</v>
      </c>
      <c r="L14" s="13">
        <v>17</v>
      </c>
      <c r="M14" s="13">
        <v>14</v>
      </c>
      <c r="N14" s="13">
        <v>1</v>
      </c>
      <c r="O14" s="15">
        <f t="shared" si="0"/>
        <v>8.7686567164179099</v>
      </c>
    </row>
    <row r="15" spans="1:15" ht="25.5" customHeight="1" x14ac:dyDescent="0.2">
      <c r="A15" s="11">
        <v>923241</v>
      </c>
      <c r="B15" s="12" t="s">
        <v>44</v>
      </c>
      <c r="D15" s="13">
        <v>180</v>
      </c>
      <c r="E15" s="13">
        <v>279</v>
      </c>
      <c r="F15" s="13">
        <v>1233</v>
      </c>
      <c r="G15" s="13">
        <v>129</v>
      </c>
      <c r="H15" s="13">
        <v>3</v>
      </c>
      <c r="I15" s="13">
        <v>0</v>
      </c>
      <c r="J15" s="13">
        <v>59</v>
      </c>
      <c r="K15" s="13">
        <v>0</v>
      </c>
      <c r="L15" s="13">
        <v>3</v>
      </c>
      <c r="M15" s="13">
        <v>8</v>
      </c>
      <c r="N15" s="13">
        <v>0</v>
      </c>
      <c r="O15" s="15">
        <f t="shared" si="0"/>
        <v>9.4611111111111104</v>
      </c>
    </row>
    <row r="16" spans="1:15" ht="25.5" customHeight="1" x14ac:dyDescent="0.2">
      <c r="A16" s="11">
        <v>923242</v>
      </c>
      <c r="B16" s="12" t="s">
        <v>45</v>
      </c>
      <c r="D16" s="13">
        <v>163</v>
      </c>
      <c r="E16" s="13">
        <v>546</v>
      </c>
      <c r="F16" s="13">
        <v>1211</v>
      </c>
      <c r="G16" s="13">
        <v>256</v>
      </c>
      <c r="H16" s="13">
        <v>34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5">
        <f t="shared" si="0"/>
        <v>12.558282208588958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357</v>
      </c>
      <c r="E18" s="13">
        <v>596</v>
      </c>
      <c r="F18" s="13">
        <v>1777</v>
      </c>
      <c r="G18" s="13">
        <v>345</v>
      </c>
      <c r="H18" s="13">
        <v>124</v>
      </c>
      <c r="I18" s="13">
        <v>0</v>
      </c>
      <c r="J18" s="13">
        <v>104</v>
      </c>
      <c r="K18" s="13">
        <v>0</v>
      </c>
      <c r="L18" s="13">
        <v>6</v>
      </c>
      <c r="M18" s="13">
        <v>0</v>
      </c>
      <c r="N18" s="13">
        <v>0</v>
      </c>
      <c r="O18" s="15">
        <f t="shared" si="0"/>
        <v>8.2521008403361353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652</v>
      </c>
      <c r="E21" s="13">
        <v>690</v>
      </c>
      <c r="F21" s="13">
        <v>2030</v>
      </c>
      <c r="G21" s="13">
        <v>378</v>
      </c>
      <c r="H21" s="13">
        <v>49</v>
      </c>
      <c r="I21" s="13">
        <v>0</v>
      </c>
      <c r="J21" s="13">
        <v>34</v>
      </c>
      <c r="K21" s="13">
        <v>0</v>
      </c>
      <c r="L21" s="13">
        <v>6</v>
      </c>
      <c r="M21" s="13">
        <v>5</v>
      </c>
      <c r="N21" s="13">
        <v>0</v>
      </c>
      <c r="O21" s="15">
        <f t="shared" si="0"/>
        <v>4.8788343558282206</v>
      </c>
    </row>
    <row r="22" spans="1:15" ht="25.5" customHeight="1" x14ac:dyDescent="0.2">
      <c r="A22" s="11">
        <v>923255</v>
      </c>
      <c r="B22" s="12" t="s">
        <v>51</v>
      </c>
      <c r="D22" s="13">
        <v>364</v>
      </c>
      <c r="E22" s="13">
        <v>110</v>
      </c>
      <c r="F22" s="13">
        <v>237</v>
      </c>
      <c r="G22" s="13">
        <v>590</v>
      </c>
      <c r="H22" s="13">
        <v>5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2.6043956043956045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43</v>
      </c>
      <c r="E24" s="13">
        <v>84</v>
      </c>
      <c r="F24" s="13">
        <v>380</v>
      </c>
      <c r="G24" s="13">
        <v>186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15.116279069767442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124</v>
      </c>
      <c r="E26" s="14">
        <v>474</v>
      </c>
      <c r="F26" s="13">
        <v>850</v>
      </c>
      <c r="G26" s="13">
        <v>86</v>
      </c>
      <c r="H26" s="13">
        <v>34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11.64516129032258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3723</v>
      </c>
      <c r="E29" s="22">
        <f t="shared" si="1"/>
        <v>5931</v>
      </c>
      <c r="F29" s="22">
        <f t="shared" si="1"/>
        <v>19616</v>
      </c>
      <c r="G29" s="22">
        <f t="shared" si="1"/>
        <v>2967</v>
      </c>
      <c r="H29" s="22">
        <f t="shared" si="1"/>
        <v>416</v>
      </c>
      <c r="I29" s="22">
        <f t="shared" si="1"/>
        <v>8</v>
      </c>
      <c r="J29" s="22">
        <f t="shared" si="1"/>
        <v>629</v>
      </c>
      <c r="K29" s="22">
        <f t="shared" si="1"/>
        <v>0</v>
      </c>
      <c r="L29" s="22">
        <f t="shared" si="1"/>
        <v>100</v>
      </c>
      <c r="M29" s="22">
        <f t="shared" si="1"/>
        <v>260</v>
      </c>
      <c r="N29" s="22">
        <f t="shared" si="1"/>
        <v>6</v>
      </c>
      <c r="O29" s="23">
        <f t="shared" si="0"/>
        <v>7.9417136717700778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2005</v>
      </c>
      <c r="E32" s="25">
        <v>3373</v>
      </c>
      <c r="F32" s="25">
        <v>17941</v>
      </c>
      <c r="G32" s="25">
        <v>4105</v>
      </c>
      <c r="H32" s="25">
        <v>691</v>
      </c>
      <c r="I32" s="25">
        <v>96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13.070324189526184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2005</v>
      </c>
      <c r="E34" s="27">
        <f t="shared" si="3"/>
        <v>3373</v>
      </c>
      <c r="F34" s="27">
        <f t="shared" si="3"/>
        <v>17941</v>
      </c>
      <c r="G34" s="27">
        <f t="shared" si="3"/>
        <v>4105</v>
      </c>
      <c r="H34" s="27">
        <f t="shared" si="3"/>
        <v>691</v>
      </c>
      <c r="I34" s="27">
        <f t="shared" si="3"/>
        <v>96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13.070324189526184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5728</v>
      </c>
      <c r="E36" s="32">
        <f t="shared" si="5"/>
        <v>9304</v>
      </c>
      <c r="F36" s="32">
        <f t="shared" si="5"/>
        <v>37557</v>
      </c>
      <c r="G36" s="32">
        <f t="shared" si="5"/>
        <v>7072</v>
      </c>
      <c r="H36" s="32">
        <f t="shared" si="5"/>
        <v>1107</v>
      </c>
      <c r="I36" s="32">
        <f t="shared" si="5"/>
        <v>104</v>
      </c>
      <c r="J36" s="32">
        <f t="shared" si="5"/>
        <v>629</v>
      </c>
      <c r="K36" s="32">
        <f t="shared" si="5"/>
        <v>0</v>
      </c>
      <c r="L36" s="32">
        <f t="shared" si="5"/>
        <v>100</v>
      </c>
      <c r="M36" s="32">
        <f t="shared" si="5"/>
        <v>260</v>
      </c>
      <c r="N36" s="32">
        <f t="shared" si="5"/>
        <v>6</v>
      </c>
      <c r="O36" s="33">
        <f t="shared" ref="O36" si="6">IFERROR((SUM(E36:J36)/D36),0)</f>
        <v>9.7369064245810062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showGridLines="0" zoomScale="80" zoomScaleNormal="80" workbookViewId="0">
      <pane xSplit="2" ySplit="2" topLeftCell="C3" activePane="bottomRight" state="frozen"/>
      <selection pane="topRight" activeCell="B1" sqref="B1:O2"/>
      <selection pane="bottomLeft" activeCell="B1" sqref="B1:O2"/>
      <selection pane="bottomRight" activeCell="N26" sqref="N26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45292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427</v>
      </c>
      <c r="E5" s="8">
        <v>755</v>
      </c>
      <c r="F5" s="9">
        <v>2745</v>
      </c>
      <c r="G5" s="9">
        <v>281</v>
      </c>
      <c r="H5" s="9">
        <v>40</v>
      </c>
      <c r="I5" s="9">
        <v>1</v>
      </c>
      <c r="J5" s="9">
        <v>123</v>
      </c>
      <c r="K5" s="9">
        <v>0</v>
      </c>
      <c r="L5" s="9">
        <v>27</v>
      </c>
      <c r="M5" s="9">
        <v>104</v>
      </c>
      <c r="N5" s="9">
        <v>4</v>
      </c>
      <c r="O5" s="10">
        <f>IFERROR((SUM(E5:J5)/D5),0)</f>
        <v>9.2388758782201403</v>
      </c>
    </row>
    <row r="6" spans="1:15" ht="25.5" customHeight="1" x14ac:dyDescent="0.2">
      <c r="A6" s="11">
        <v>922121</v>
      </c>
      <c r="B6" s="12" t="s">
        <v>35</v>
      </c>
      <c r="D6" s="13">
        <v>212</v>
      </c>
      <c r="E6" s="13">
        <v>378</v>
      </c>
      <c r="F6" s="14">
        <v>1371</v>
      </c>
      <c r="G6" s="14">
        <v>76</v>
      </c>
      <c r="H6" s="14">
        <v>13</v>
      </c>
      <c r="I6" s="14">
        <v>0</v>
      </c>
      <c r="J6" s="14">
        <v>34</v>
      </c>
      <c r="K6" s="14">
        <v>0</v>
      </c>
      <c r="L6" s="14">
        <v>18</v>
      </c>
      <c r="M6" s="14">
        <v>9</v>
      </c>
      <c r="N6" s="14">
        <v>2</v>
      </c>
      <c r="O6" s="15">
        <f t="shared" ref="O6:O29" si="0">IFERROR((SUM(E6:J6)/D6),0)</f>
        <v>8.8301886792452837</v>
      </c>
    </row>
    <row r="7" spans="1:15" ht="25.5" customHeight="1" x14ac:dyDescent="0.2">
      <c r="A7" s="11">
        <v>922131</v>
      </c>
      <c r="B7" s="12" t="s">
        <v>36</v>
      </c>
      <c r="D7" s="13">
        <v>72</v>
      </c>
      <c r="E7" s="13">
        <v>149</v>
      </c>
      <c r="F7" s="14">
        <v>331</v>
      </c>
      <c r="G7" s="14">
        <v>18</v>
      </c>
      <c r="H7" s="14">
        <v>3</v>
      </c>
      <c r="I7" s="14">
        <v>0</v>
      </c>
      <c r="J7" s="14">
        <v>7</v>
      </c>
      <c r="K7" s="14">
        <v>0</v>
      </c>
      <c r="L7" s="14">
        <v>0</v>
      </c>
      <c r="M7" s="14">
        <v>3</v>
      </c>
      <c r="N7" s="14">
        <v>0</v>
      </c>
      <c r="O7" s="15">
        <f t="shared" si="0"/>
        <v>7.0555555555555554</v>
      </c>
    </row>
    <row r="8" spans="1:15" ht="25.5" customHeight="1" x14ac:dyDescent="0.2">
      <c r="A8" s="11">
        <v>922151</v>
      </c>
      <c r="B8" s="12" t="s">
        <v>37</v>
      </c>
      <c r="D8" s="13">
        <v>140</v>
      </c>
      <c r="E8" s="13">
        <v>262</v>
      </c>
      <c r="F8" s="13">
        <v>1036</v>
      </c>
      <c r="G8" s="13">
        <v>58</v>
      </c>
      <c r="H8" s="13">
        <v>15</v>
      </c>
      <c r="I8" s="13">
        <v>8</v>
      </c>
      <c r="J8" s="13">
        <v>55</v>
      </c>
      <c r="K8" s="13">
        <v>0</v>
      </c>
      <c r="L8" s="13">
        <v>2</v>
      </c>
      <c r="M8" s="13">
        <v>12</v>
      </c>
      <c r="N8" s="13">
        <v>0</v>
      </c>
      <c r="O8" s="15">
        <f t="shared" si="0"/>
        <v>10.242857142857142</v>
      </c>
    </row>
    <row r="9" spans="1:15" ht="25.5" customHeight="1" x14ac:dyDescent="0.2">
      <c r="A9" s="11">
        <v>922351</v>
      </c>
      <c r="B9" s="12" t="s">
        <v>38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4</v>
      </c>
      <c r="K9" s="13">
        <v>0</v>
      </c>
      <c r="L9" s="13">
        <v>1</v>
      </c>
      <c r="M9" s="13">
        <v>0</v>
      </c>
      <c r="N9" s="13">
        <v>1</v>
      </c>
      <c r="O9" s="15">
        <f t="shared" si="0"/>
        <v>4</v>
      </c>
    </row>
    <row r="10" spans="1:15" ht="25.5" customHeight="1" x14ac:dyDescent="0.2">
      <c r="A10" s="11">
        <v>922362</v>
      </c>
      <c r="B10" s="12" t="s">
        <v>39</v>
      </c>
      <c r="D10" s="13">
        <v>15</v>
      </c>
      <c r="E10" s="13">
        <v>0</v>
      </c>
      <c r="F10" s="13">
        <v>0</v>
      </c>
      <c r="G10" s="13">
        <v>30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77</v>
      </c>
      <c r="E11" s="13">
        <v>138</v>
      </c>
      <c r="F11" s="13">
        <v>511</v>
      </c>
      <c r="G11" s="13">
        <v>44</v>
      </c>
      <c r="H11" s="13">
        <v>9</v>
      </c>
      <c r="I11" s="13">
        <v>0</v>
      </c>
      <c r="J11" s="13">
        <v>8</v>
      </c>
      <c r="K11" s="13">
        <v>0</v>
      </c>
      <c r="L11" s="13">
        <v>0</v>
      </c>
      <c r="M11" s="13">
        <v>12</v>
      </c>
      <c r="N11" s="13">
        <v>0</v>
      </c>
      <c r="O11" s="15">
        <f t="shared" si="0"/>
        <v>9.220779220779221</v>
      </c>
    </row>
    <row r="12" spans="1:15" ht="25.5" customHeight="1" x14ac:dyDescent="0.2">
      <c r="A12" s="11">
        <v>923221</v>
      </c>
      <c r="B12" s="12" t="s">
        <v>41</v>
      </c>
      <c r="D12" s="13">
        <v>314</v>
      </c>
      <c r="E12" s="13">
        <v>431</v>
      </c>
      <c r="F12" s="13">
        <v>1589</v>
      </c>
      <c r="G12" s="13">
        <v>96</v>
      </c>
      <c r="H12" s="13">
        <v>21</v>
      </c>
      <c r="I12" s="13">
        <v>0</v>
      </c>
      <c r="J12" s="13">
        <v>89</v>
      </c>
      <c r="K12" s="13">
        <v>0</v>
      </c>
      <c r="L12" s="13">
        <v>11</v>
      </c>
      <c r="M12" s="13">
        <v>52</v>
      </c>
      <c r="N12" s="13">
        <v>3</v>
      </c>
      <c r="O12" s="15">
        <f t="shared" si="0"/>
        <v>7.0891719745222934</v>
      </c>
    </row>
    <row r="13" spans="1:15" ht="25.5" customHeight="1" x14ac:dyDescent="0.2">
      <c r="A13" s="11">
        <v>923221</v>
      </c>
      <c r="B13" s="12" t="s">
        <v>42</v>
      </c>
      <c r="D13" s="13">
        <v>345</v>
      </c>
      <c r="E13" s="13">
        <v>581</v>
      </c>
      <c r="F13" s="13">
        <v>2005</v>
      </c>
      <c r="G13" s="13">
        <v>141</v>
      </c>
      <c r="H13" s="13">
        <v>30</v>
      </c>
      <c r="I13" s="13">
        <v>0</v>
      </c>
      <c r="J13" s="13">
        <v>110</v>
      </c>
      <c r="K13" s="13">
        <v>0</v>
      </c>
      <c r="L13" s="13">
        <v>14</v>
      </c>
      <c r="M13" s="13">
        <v>22</v>
      </c>
      <c r="N13" s="13">
        <v>0</v>
      </c>
      <c r="O13" s="15">
        <f t="shared" si="0"/>
        <v>8.310144927536232</v>
      </c>
    </row>
    <row r="14" spans="1:15" ht="25.5" customHeight="1" x14ac:dyDescent="0.2">
      <c r="A14" s="11">
        <v>923231</v>
      </c>
      <c r="B14" s="12" t="s">
        <v>43</v>
      </c>
      <c r="D14" s="13">
        <v>109</v>
      </c>
      <c r="E14" s="13">
        <v>172</v>
      </c>
      <c r="F14" s="13">
        <v>766</v>
      </c>
      <c r="G14" s="13">
        <v>69</v>
      </c>
      <c r="H14" s="13">
        <v>14</v>
      </c>
      <c r="I14" s="13">
        <v>6</v>
      </c>
      <c r="J14" s="13">
        <v>47</v>
      </c>
      <c r="K14" s="13">
        <v>0</v>
      </c>
      <c r="L14" s="13">
        <v>11</v>
      </c>
      <c r="M14" s="13">
        <v>0</v>
      </c>
      <c r="N14" s="13">
        <v>0</v>
      </c>
      <c r="O14" s="15">
        <f t="shared" si="0"/>
        <v>9.8532110091743128</v>
      </c>
    </row>
    <row r="15" spans="1:15" ht="25.5" customHeight="1" x14ac:dyDescent="0.2">
      <c r="A15" s="11">
        <v>923241</v>
      </c>
      <c r="B15" s="12" t="s">
        <v>44</v>
      </c>
      <c r="D15" s="13">
        <v>150</v>
      </c>
      <c r="E15" s="13">
        <v>233</v>
      </c>
      <c r="F15" s="13">
        <v>1197</v>
      </c>
      <c r="G15" s="13">
        <v>112</v>
      </c>
      <c r="H15" s="13">
        <v>1</v>
      </c>
      <c r="I15" s="13">
        <v>0</v>
      </c>
      <c r="J15" s="13">
        <v>60</v>
      </c>
      <c r="K15" s="13">
        <v>0</v>
      </c>
      <c r="L15" s="13">
        <v>0</v>
      </c>
      <c r="M15" s="13">
        <v>2</v>
      </c>
      <c r="N15" s="13">
        <v>0</v>
      </c>
      <c r="O15" s="15">
        <f t="shared" si="0"/>
        <v>10.686666666666667</v>
      </c>
    </row>
    <row r="16" spans="1:15" ht="25.5" customHeight="1" x14ac:dyDescent="0.2">
      <c r="A16" s="11">
        <v>923242</v>
      </c>
      <c r="B16" s="12" t="s">
        <v>45</v>
      </c>
      <c r="D16" s="13">
        <v>173</v>
      </c>
      <c r="E16" s="13">
        <v>256</v>
      </c>
      <c r="F16" s="13">
        <v>1188</v>
      </c>
      <c r="G16" s="13">
        <v>132</v>
      </c>
      <c r="H16" s="13">
        <v>10</v>
      </c>
      <c r="I16" s="13">
        <v>2</v>
      </c>
      <c r="J16" s="13">
        <v>68</v>
      </c>
      <c r="K16" s="13">
        <v>0</v>
      </c>
      <c r="L16" s="13">
        <v>0</v>
      </c>
      <c r="M16" s="13">
        <v>1</v>
      </c>
      <c r="N16" s="13">
        <v>0</v>
      </c>
      <c r="O16" s="15">
        <f t="shared" si="0"/>
        <v>9.5722543352601157</v>
      </c>
    </row>
    <row r="17" spans="1:15" ht="25.5" customHeight="1" x14ac:dyDescent="0.2">
      <c r="A17" s="11">
        <v>923251</v>
      </c>
      <c r="B17" s="12" t="s">
        <v>46</v>
      </c>
      <c r="D17" s="13">
        <v>2</v>
      </c>
      <c r="E17" s="13">
        <v>2</v>
      </c>
      <c r="F17" s="13">
        <v>11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7</v>
      </c>
    </row>
    <row r="18" spans="1:15" ht="25.5" customHeight="1" x14ac:dyDescent="0.2">
      <c r="A18" s="11">
        <v>923251</v>
      </c>
      <c r="B18" s="12" t="s">
        <v>47</v>
      </c>
      <c r="D18" s="13">
        <v>376</v>
      </c>
      <c r="E18" s="13">
        <v>640</v>
      </c>
      <c r="F18" s="13">
        <v>1785</v>
      </c>
      <c r="G18" s="13">
        <v>357</v>
      </c>
      <c r="H18" s="13">
        <v>130</v>
      </c>
      <c r="I18" s="13">
        <v>0</v>
      </c>
      <c r="J18" s="13">
        <v>104</v>
      </c>
      <c r="K18" s="13">
        <v>0</v>
      </c>
      <c r="L18" s="13">
        <v>8</v>
      </c>
      <c r="M18" s="13">
        <v>4</v>
      </c>
      <c r="N18" s="13">
        <v>0</v>
      </c>
      <c r="O18" s="15">
        <f t="shared" si="0"/>
        <v>8.0212765957446805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618</v>
      </c>
      <c r="E21" s="13">
        <v>623</v>
      </c>
      <c r="F21" s="13">
        <v>2240</v>
      </c>
      <c r="G21" s="13">
        <v>547</v>
      </c>
      <c r="H21" s="13">
        <v>23</v>
      </c>
      <c r="I21" s="13">
        <v>1</v>
      </c>
      <c r="J21" s="13">
        <v>23</v>
      </c>
      <c r="K21" s="13">
        <v>0</v>
      </c>
      <c r="L21" s="13">
        <v>2</v>
      </c>
      <c r="M21" s="13">
        <v>1</v>
      </c>
      <c r="N21" s="13">
        <v>1</v>
      </c>
      <c r="O21" s="15">
        <f t="shared" si="0"/>
        <v>5.5938511326860842</v>
      </c>
    </row>
    <row r="22" spans="1:15" ht="25.5" customHeight="1" x14ac:dyDescent="0.2">
      <c r="A22" s="11">
        <v>923255</v>
      </c>
      <c r="B22" s="12" t="s">
        <v>51</v>
      </c>
      <c r="D22" s="13">
        <v>559</v>
      </c>
      <c r="E22" s="13">
        <v>164</v>
      </c>
      <c r="F22" s="13">
        <v>339</v>
      </c>
      <c r="G22" s="13">
        <v>937</v>
      </c>
      <c r="H22" s="13">
        <v>5</v>
      </c>
      <c r="I22" s="13">
        <v>0</v>
      </c>
      <c r="J22" s="13">
        <v>9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2.6010733452593917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25</v>
      </c>
      <c r="E24" s="13">
        <v>40</v>
      </c>
      <c r="F24" s="13">
        <v>206</v>
      </c>
      <c r="G24" s="13">
        <v>147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15.76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109</v>
      </c>
      <c r="E26" s="14">
        <v>404</v>
      </c>
      <c r="F26" s="13">
        <v>684</v>
      </c>
      <c r="G26" s="13">
        <v>15</v>
      </c>
      <c r="H26" s="13">
        <v>21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10.311926605504587</v>
      </c>
    </row>
    <row r="27" spans="1:15" ht="25.5" customHeight="1" x14ac:dyDescent="0.2">
      <c r="A27" s="16">
        <v>911631</v>
      </c>
      <c r="B27" s="17" t="s">
        <v>56</v>
      </c>
      <c r="C27" s="50"/>
      <c r="D27" s="18">
        <v>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3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1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3727</v>
      </c>
      <c r="E29" s="22">
        <f t="shared" si="1"/>
        <v>5228</v>
      </c>
      <c r="F29" s="22">
        <f t="shared" si="1"/>
        <v>18004</v>
      </c>
      <c r="G29" s="22">
        <f t="shared" si="1"/>
        <v>3061</v>
      </c>
      <c r="H29" s="22">
        <f t="shared" si="1"/>
        <v>336</v>
      </c>
      <c r="I29" s="22">
        <f t="shared" si="1"/>
        <v>18</v>
      </c>
      <c r="J29" s="22">
        <f t="shared" si="1"/>
        <v>744</v>
      </c>
      <c r="K29" s="22">
        <f t="shared" si="1"/>
        <v>0</v>
      </c>
      <c r="L29" s="22">
        <f t="shared" si="1"/>
        <v>94</v>
      </c>
      <c r="M29" s="22">
        <f t="shared" si="1"/>
        <v>222</v>
      </c>
      <c r="N29" s="22">
        <f t="shared" si="1"/>
        <v>11</v>
      </c>
      <c r="O29" s="23">
        <f t="shared" si="0"/>
        <v>7.3493426348269386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1635</v>
      </c>
      <c r="E32" s="25">
        <v>2613</v>
      </c>
      <c r="F32" s="25">
        <v>14989</v>
      </c>
      <c r="G32" s="25">
        <v>3668</v>
      </c>
      <c r="H32" s="25">
        <v>689</v>
      </c>
      <c r="I32" s="25">
        <v>119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13.503363914373089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1635</v>
      </c>
      <c r="E34" s="27">
        <f t="shared" si="3"/>
        <v>2613</v>
      </c>
      <c r="F34" s="27">
        <f t="shared" si="3"/>
        <v>14989</v>
      </c>
      <c r="G34" s="27">
        <f t="shared" si="3"/>
        <v>3668</v>
      </c>
      <c r="H34" s="27">
        <f t="shared" si="3"/>
        <v>689</v>
      </c>
      <c r="I34" s="27">
        <f t="shared" si="3"/>
        <v>119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13.503363914373089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5362</v>
      </c>
      <c r="E36" s="32">
        <f t="shared" si="5"/>
        <v>7841</v>
      </c>
      <c r="F36" s="32">
        <f t="shared" si="5"/>
        <v>32993</v>
      </c>
      <c r="G36" s="32">
        <f t="shared" si="5"/>
        <v>6729</v>
      </c>
      <c r="H36" s="32">
        <f t="shared" si="5"/>
        <v>1025</v>
      </c>
      <c r="I36" s="32">
        <f t="shared" si="5"/>
        <v>137</v>
      </c>
      <c r="J36" s="32">
        <f t="shared" si="5"/>
        <v>744</v>
      </c>
      <c r="K36" s="32">
        <f t="shared" si="5"/>
        <v>0</v>
      </c>
      <c r="L36" s="32">
        <f t="shared" si="5"/>
        <v>94</v>
      </c>
      <c r="M36" s="32">
        <f t="shared" si="5"/>
        <v>222</v>
      </c>
      <c r="N36" s="32">
        <f t="shared" si="5"/>
        <v>11</v>
      </c>
      <c r="O36" s="33">
        <f t="shared" ref="O36" si="6">IFERROR((SUM(E36:J36)/D36),0)</f>
        <v>9.2258485639686683</v>
      </c>
    </row>
  </sheetData>
  <sortState xmlns:xlrd2="http://schemas.microsoft.com/office/spreadsheetml/2017/richdata2" ref="A5:E27">
    <sortCondition ref="A5:A27"/>
  </sortState>
  <mergeCells count="9">
    <mergeCell ref="A36:B36"/>
    <mergeCell ref="A29:B29"/>
    <mergeCell ref="A1:B1"/>
    <mergeCell ref="A4:B4"/>
    <mergeCell ref="D31:O31"/>
    <mergeCell ref="D4:O4"/>
    <mergeCell ref="D1:O1"/>
    <mergeCell ref="A31:B31"/>
    <mergeCell ref="A34:B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showGridLines="0" zoomScale="80" zoomScaleNormal="80" workbookViewId="0">
      <pane xSplit="2" ySplit="2" topLeftCell="C15" activePane="bottomRight" state="frozen"/>
      <selection pane="topRight" activeCell="B1" sqref="B1:O2"/>
      <selection pane="bottomLeft" activeCell="B1" sqref="B1:O2"/>
      <selection pane="bottomRight" activeCell="N24" sqref="N24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45323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404</v>
      </c>
      <c r="E5" s="8">
        <v>708</v>
      </c>
      <c r="F5" s="9">
        <v>2608</v>
      </c>
      <c r="G5" s="9">
        <v>286</v>
      </c>
      <c r="H5" s="9">
        <v>48</v>
      </c>
      <c r="I5" s="9">
        <v>2</v>
      </c>
      <c r="J5" s="9">
        <v>120</v>
      </c>
      <c r="K5" s="9">
        <v>0</v>
      </c>
      <c r="L5" s="9">
        <v>27</v>
      </c>
      <c r="M5" s="9">
        <v>101</v>
      </c>
      <c r="N5" s="9">
        <v>4</v>
      </c>
      <c r="O5" s="10">
        <f>IFERROR((SUM(E5:J5)/D5),0)</f>
        <v>9.3366336633663369</v>
      </c>
    </row>
    <row r="6" spans="1:15" ht="25.5" customHeight="1" x14ac:dyDescent="0.2">
      <c r="A6" s="11">
        <v>922121</v>
      </c>
      <c r="B6" s="12" t="s">
        <v>35</v>
      </c>
      <c r="D6" s="13">
        <v>223</v>
      </c>
      <c r="E6" s="13">
        <v>405</v>
      </c>
      <c r="F6" s="14">
        <v>1423</v>
      </c>
      <c r="G6" s="14">
        <v>81</v>
      </c>
      <c r="H6" s="14">
        <v>15</v>
      </c>
      <c r="I6" s="14">
        <v>0</v>
      </c>
      <c r="J6" s="14">
        <v>69</v>
      </c>
      <c r="K6" s="14">
        <v>0</v>
      </c>
      <c r="L6" s="14">
        <v>20</v>
      </c>
      <c r="M6" s="14">
        <v>10</v>
      </c>
      <c r="N6" s="14">
        <v>0</v>
      </c>
      <c r="O6" s="15">
        <f t="shared" ref="O6:O29" si="0">IFERROR((SUM(E6:J6)/D6),0)</f>
        <v>8.9372197309417043</v>
      </c>
    </row>
    <row r="7" spans="1:15" ht="25.5" customHeight="1" x14ac:dyDescent="0.2">
      <c r="A7" s="11">
        <v>922131</v>
      </c>
      <c r="B7" s="12" t="s">
        <v>36</v>
      </c>
      <c r="D7" s="13">
        <v>72</v>
      </c>
      <c r="E7" s="13">
        <v>175</v>
      </c>
      <c r="F7" s="14">
        <v>325</v>
      </c>
      <c r="G7" s="14">
        <v>22</v>
      </c>
      <c r="H7" s="14">
        <v>1</v>
      </c>
      <c r="I7" s="14">
        <v>0</v>
      </c>
      <c r="J7" s="14">
        <v>6</v>
      </c>
      <c r="K7" s="14">
        <v>0</v>
      </c>
      <c r="L7" s="14">
        <v>0</v>
      </c>
      <c r="M7" s="14">
        <v>1</v>
      </c>
      <c r="N7" s="14">
        <v>0</v>
      </c>
      <c r="O7" s="15">
        <f t="shared" si="0"/>
        <v>7.3472222222222223</v>
      </c>
    </row>
    <row r="8" spans="1:15" ht="25.5" customHeight="1" x14ac:dyDescent="0.2">
      <c r="A8" s="11">
        <v>922151</v>
      </c>
      <c r="B8" s="12" t="s">
        <v>37</v>
      </c>
      <c r="D8" s="13">
        <v>112</v>
      </c>
      <c r="E8" s="13">
        <v>203</v>
      </c>
      <c r="F8" s="13">
        <v>854</v>
      </c>
      <c r="G8" s="13">
        <v>51</v>
      </c>
      <c r="H8" s="13">
        <v>12</v>
      </c>
      <c r="I8" s="13">
        <v>4</v>
      </c>
      <c r="J8" s="13">
        <v>41</v>
      </c>
      <c r="K8" s="13">
        <v>0</v>
      </c>
      <c r="L8" s="13">
        <v>22</v>
      </c>
      <c r="M8" s="13">
        <v>8</v>
      </c>
      <c r="N8" s="13">
        <v>1</v>
      </c>
      <c r="O8" s="15">
        <f t="shared" si="0"/>
        <v>10.401785714285714</v>
      </c>
    </row>
    <row r="9" spans="1:15" ht="25.5" customHeight="1" x14ac:dyDescent="0.2">
      <c r="A9" s="11">
        <v>922351</v>
      </c>
      <c r="B9" s="12" t="s">
        <v>38</v>
      </c>
      <c r="D9" s="13">
        <v>3</v>
      </c>
      <c r="E9" s="13">
        <v>0</v>
      </c>
      <c r="F9" s="13">
        <v>9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3.3333333333333335</v>
      </c>
    </row>
    <row r="10" spans="1:15" ht="25.5" customHeight="1" x14ac:dyDescent="0.2">
      <c r="A10" s="11">
        <v>922362</v>
      </c>
      <c r="B10" s="12" t="s">
        <v>39</v>
      </c>
      <c r="D10" s="13">
        <v>12</v>
      </c>
      <c r="E10" s="13">
        <v>0</v>
      </c>
      <c r="F10" s="13">
        <v>0</v>
      </c>
      <c r="G10" s="13">
        <v>24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54</v>
      </c>
      <c r="E11" s="13">
        <v>77</v>
      </c>
      <c r="F11" s="13">
        <v>413</v>
      </c>
      <c r="G11" s="13">
        <v>41</v>
      </c>
      <c r="H11" s="13">
        <v>11</v>
      </c>
      <c r="I11" s="13">
        <v>0</v>
      </c>
      <c r="J11" s="13">
        <v>14</v>
      </c>
      <c r="K11" s="13">
        <v>0</v>
      </c>
      <c r="L11" s="13">
        <v>1</v>
      </c>
      <c r="M11" s="13">
        <v>13</v>
      </c>
      <c r="N11" s="13">
        <v>0</v>
      </c>
      <c r="O11" s="15">
        <f t="shared" si="0"/>
        <v>10.296296296296296</v>
      </c>
    </row>
    <row r="12" spans="1:15" ht="25.5" customHeight="1" x14ac:dyDescent="0.2">
      <c r="A12" s="11">
        <v>923221</v>
      </c>
      <c r="B12" s="12" t="s">
        <v>41</v>
      </c>
      <c r="D12" s="13">
        <v>218</v>
      </c>
      <c r="E12" s="13">
        <v>374</v>
      </c>
      <c r="F12" s="13">
        <v>1314</v>
      </c>
      <c r="G12" s="13">
        <v>61</v>
      </c>
      <c r="H12" s="13">
        <v>15</v>
      </c>
      <c r="I12" s="13">
        <v>0</v>
      </c>
      <c r="J12" s="13">
        <v>72</v>
      </c>
      <c r="K12" s="13">
        <v>0</v>
      </c>
      <c r="L12" s="13">
        <v>6</v>
      </c>
      <c r="M12" s="13">
        <v>1</v>
      </c>
      <c r="N12" s="13">
        <v>1</v>
      </c>
      <c r="O12" s="15">
        <f t="shared" si="0"/>
        <v>8.4220183486238529</v>
      </c>
    </row>
    <row r="13" spans="1:15" ht="25.5" customHeight="1" x14ac:dyDescent="0.2">
      <c r="A13" s="11">
        <v>923221</v>
      </c>
      <c r="B13" s="12" t="s">
        <v>42</v>
      </c>
      <c r="D13" s="13">
        <v>330</v>
      </c>
      <c r="E13" s="13">
        <v>527</v>
      </c>
      <c r="F13" s="13">
        <v>2035</v>
      </c>
      <c r="G13" s="13">
        <v>90</v>
      </c>
      <c r="H13" s="13">
        <v>26</v>
      </c>
      <c r="I13" s="13">
        <v>0</v>
      </c>
      <c r="J13" s="13">
        <v>105</v>
      </c>
      <c r="K13" s="13">
        <v>0</v>
      </c>
      <c r="L13" s="13">
        <v>8</v>
      </c>
      <c r="M13" s="13">
        <v>0</v>
      </c>
      <c r="N13" s="13">
        <v>0</v>
      </c>
      <c r="O13" s="15">
        <f t="shared" si="0"/>
        <v>8.4333333333333336</v>
      </c>
    </row>
    <row r="14" spans="1:15" ht="25.5" customHeight="1" x14ac:dyDescent="0.2">
      <c r="A14" s="11">
        <v>923231</v>
      </c>
      <c r="B14" s="12" t="s">
        <v>43</v>
      </c>
      <c r="D14" s="13">
        <v>130</v>
      </c>
      <c r="E14" s="13">
        <v>197</v>
      </c>
      <c r="F14" s="13">
        <v>921</v>
      </c>
      <c r="G14" s="13">
        <v>65</v>
      </c>
      <c r="H14" s="13">
        <v>18</v>
      </c>
      <c r="I14" s="13">
        <v>9</v>
      </c>
      <c r="J14" s="13">
        <v>44</v>
      </c>
      <c r="K14" s="13">
        <v>0</v>
      </c>
      <c r="L14" s="13">
        <v>21</v>
      </c>
      <c r="M14" s="13">
        <v>13</v>
      </c>
      <c r="N14" s="13">
        <v>3</v>
      </c>
      <c r="O14" s="15">
        <f t="shared" si="0"/>
        <v>9.6461538461538456</v>
      </c>
    </row>
    <row r="15" spans="1:15" ht="25.5" customHeight="1" x14ac:dyDescent="0.2">
      <c r="A15" s="11">
        <v>923241</v>
      </c>
      <c r="B15" s="12" t="s">
        <v>44</v>
      </c>
      <c r="D15" s="13">
        <v>134</v>
      </c>
      <c r="E15" s="13">
        <v>205</v>
      </c>
      <c r="F15" s="13">
        <v>1045</v>
      </c>
      <c r="G15" s="13">
        <v>114</v>
      </c>
      <c r="H15" s="13">
        <v>0</v>
      </c>
      <c r="I15" s="13">
        <v>0</v>
      </c>
      <c r="J15" s="13">
        <v>41</v>
      </c>
      <c r="K15" s="13">
        <v>0</v>
      </c>
      <c r="L15" s="13">
        <v>0</v>
      </c>
      <c r="M15" s="13">
        <v>4</v>
      </c>
      <c r="N15" s="13">
        <v>0</v>
      </c>
      <c r="O15" s="15">
        <f t="shared" si="0"/>
        <v>10.485074626865671</v>
      </c>
    </row>
    <row r="16" spans="1:15" ht="25.5" customHeight="1" x14ac:dyDescent="0.2">
      <c r="A16" s="11">
        <v>923242</v>
      </c>
      <c r="B16" s="12" t="s">
        <v>45</v>
      </c>
      <c r="D16" s="13">
        <v>148</v>
      </c>
      <c r="E16" s="13">
        <v>191</v>
      </c>
      <c r="F16" s="13">
        <v>879</v>
      </c>
      <c r="G16" s="13">
        <v>71</v>
      </c>
      <c r="H16" s="13">
        <v>3</v>
      </c>
      <c r="I16" s="13">
        <v>0</v>
      </c>
      <c r="J16" s="13">
        <v>37</v>
      </c>
      <c r="K16" s="13">
        <v>0</v>
      </c>
      <c r="L16" s="13">
        <v>1</v>
      </c>
      <c r="M16" s="13">
        <v>1</v>
      </c>
      <c r="N16" s="13">
        <v>0</v>
      </c>
      <c r="O16" s="15">
        <f t="shared" si="0"/>
        <v>7.9797297297297298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370</v>
      </c>
      <c r="E18" s="13">
        <v>618</v>
      </c>
      <c r="F18" s="13">
        <v>1308</v>
      </c>
      <c r="G18" s="13">
        <v>438</v>
      </c>
      <c r="H18" s="13">
        <v>138</v>
      </c>
      <c r="I18" s="13">
        <v>0</v>
      </c>
      <c r="J18" s="13">
        <v>116</v>
      </c>
      <c r="K18" s="13">
        <v>0</v>
      </c>
      <c r="L18" s="13">
        <v>6</v>
      </c>
      <c r="M18" s="13">
        <v>0</v>
      </c>
      <c r="N18" s="13">
        <v>0</v>
      </c>
      <c r="O18" s="15">
        <f t="shared" si="0"/>
        <v>7.0756756756756758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612</v>
      </c>
      <c r="E21" s="13">
        <v>679</v>
      </c>
      <c r="F21" s="13">
        <v>2216</v>
      </c>
      <c r="G21" s="13">
        <v>417</v>
      </c>
      <c r="H21" s="13">
        <v>16</v>
      </c>
      <c r="I21" s="13">
        <v>0</v>
      </c>
      <c r="J21" s="13">
        <v>27</v>
      </c>
      <c r="K21" s="13">
        <v>0</v>
      </c>
      <c r="L21" s="13">
        <v>0</v>
      </c>
      <c r="M21" s="13">
        <v>6</v>
      </c>
      <c r="N21" s="13">
        <v>0</v>
      </c>
      <c r="O21" s="15">
        <f t="shared" si="0"/>
        <v>5.4820261437908497</v>
      </c>
    </row>
    <row r="22" spans="1:15" ht="25.5" customHeight="1" x14ac:dyDescent="0.2">
      <c r="A22" s="11">
        <v>923255</v>
      </c>
      <c r="B22" s="12" t="s">
        <v>51</v>
      </c>
      <c r="D22" s="13">
        <v>566</v>
      </c>
      <c r="E22" s="13">
        <v>162</v>
      </c>
      <c r="F22" s="13">
        <v>263</v>
      </c>
      <c r="G22" s="13">
        <v>965</v>
      </c>
      <c r="H22" s="13">
        <v>6</v>
      </c>
      <c r="I22" s="13">
        <v>0</v>
      </c>
      <c r="J22" s="13">
        <v>5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2.4752650176678443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41</v>
      </c>
      <c r="E24" s="13">
        <v>64</v>
      </c>
      <c r="F24" s="13">
        <v>418</v>
      </c>
      <c r="G24" s="13">
        <v>149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15.390243902439025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105</v>
      </c>
      <c r="E26" s="14">
        <v>411</v>
      </c>
      <c r="F26" s="13">
        <v>672</v>
      </c>
      <c r="G26" s="13">
        <v>51</v>
      </c>
      <c r="H26" s="13">
        <v>18</v>
      </c>
      <c r="I26" s="13">
        <v>0</v>
      </c>
      <c r="J26" s="13">
        <v>0</v>
      </c>
      <c r="K26" s="13">
        <v>0</v>
      </c>
      <c r="L26" s="13">
        <v>0</v>
      </c>
      <c r="M26" s="13">
        <v>2</v>
      </c>
      <c r="N26" s="13">
        <v>0</v>
      </c>
      <c r="O26" s="15">
        <f t="shared" si="0"/>
        <v>10.971428571428572</v>
      </c>
    </row>
    <row r="27" spans="1:15" ht="25.5" customHeight="1" x14ac:dyDescent="0.2">
      <c r="A27" s="16">
        <v>911631</v>
      </c>
      <c r="B27" s="17" t="s">
        <v>56</v>
      </c>
      <c r="D27" s="18">
        <v>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4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3538</v>
      </c>
      <c r="E29" s="22">
        <f t="shared" si="1"/>
        <v>4996</v>
      </c>
      <c r="F29" s="22">
        <f t="shared" si="1"/>
        <v>16703</v>
      </c>
      <c r="G29" s="22">
        <f t="shared" si="1"/>
        <v>2926</v>
      </c>
      <c r="H29" s="22">
        <f t="shared" si="1"/>
        <v>327</v>
      </c>
      <c r="I29" s="22">
        <f t="shared" si="1"/>
        <v>15</v>
      </c>
      <c r="J29" s="22">
        <f t="shared" si="1"/>
        <v>698</v>
      </c>
      <c r="K29" s="22">
        <f t="shared" si="1"/>
        <v>0</v>
      </c>
      <c r="L29" s="22">
        <f t="shared" si="1"/>
        <v>116</v>
      </c>
      <c r="M29" s="22">
        <f t="shared" si="1"/>
        <v>160</v>
      </c>
      <c r="N29" s="22">
        <f t="shared" si="1"/>
        <v>9</v>
      </c>
      <c r="O29" s="23">
        <f t="shared" si="0"/>
        <v>7.2540983606557381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1546</v>
      </c>
      <c r="E32" s="25">
        <v>2730</v>
      </c>
      <c r="F32" s="25">
        <v>14584</v>
      </c>
      <c r="G32" s="25">
        <v>3433</v>
      </c>
      <c r="H32" s="25">
        <v>698</v>
      </c>
      <c r="I32" s="25">
        <v>102</v>
      </c>
      <c r="J32" s="25">
        <v>0</v>
      </c>
      <c r="K32" s="25">
        <v>0</v>
      </c>
      <c r="L32" s="25">
        <v>2</v>
      </c>
      <c r="M32" s="25">
        <v>0</v>
      </c>
      <c r="N32" s="25">
        <v>0</v>
      </c>
      <c r="O32" s="26">
        <f t="shared" ref="O32" si="2">IFERROR((SUM(E32:J32)/D32),0)</f>
        <v>13.9372574385511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1546</v>
      </c>
      <c r="E34" s="27">
        <f t="shared" si="3"/>
        <v>2730</v>
      </c>
      <c r="F34" s="27">
        <f t="shared" si="3"/>
        <v>14584</v>
      </c>
      <c r="G34" s="27">
        <f t="shared" si="3"/>
        <v>3433</v>
      </c>
      <c r="H34" s="27">
        <f t="shared" si="3"/>
        <v>698</v>
      </c>
      <c r="I34" s="27">
        <f t="shared" si="3"/>
        <v>102</v>
      </c>
      <c r="J34" s="27">
        <f t="shared" si="3"/>
        <v>0</v>
      </c>
      <c r="K34" s="27">
        <f t="shared" si="3"/>
        <v>0</v>
      </c>
      <c r="L34" s="27">
        <f t="shared" si="3"/>
        <v>2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13.9372574385511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5084</v>
      </c>
      <c r="E36" s="32">
        <f t="shared" si="5"/>
        <v>7726</v>
      </c>
      <c r="F36" s="32">
        <f t="shared" si="5"/>
        <v>31287</v>
      </c>
      <c r="G36" s="32">
        <f t="shared" si="5"/>
        <v>6359</v>
      </c>
      <c r="H36" s="32">
        <f t="shared" si="5"/>
        <v>1025</v>
      </c>
      <c r="I36" s="32">
        <f t="shared" si="5"/>
        <v>117</v>
      </c>
      <c r="J36" s="32">
        <f t="shared" si="5"/>
        <v>698</v>
      </c>
      <c r="K36" s="32">
        <f t="shared" si="5"/>
        <v>0</v>
      </c>
      <c r="L36" s="32">
        <f t="shared" si="5"/>
        <v>118</v>
      </c>
      <c r="M36" s="32">
        <f t="shared" si="5"/>
        <v>160</v>
      </c>
      <c r="N36" s="32">
        <f t="shared" si="5"/>
        <v>9</v>
      </c>
      <c r="O36" s="33">
        <f t="shared" ref="O36" si="6">IFERROR((SUM(E36:J36)/D36),0)</f>
        <v>9.2863886703383169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6"/>
  <sheetViews>
    <sheetView showGridLines="0" zoomScale="80" zoomScaleNormal="80" workbookViewId="0">
      <pane xSplit="2" ySplit="2" topLeftCell="C9" activePane="bottomRight" state="frozen"/>
      <selection pane="topRight" activeCell="B1" sqref="B1:O2"/>
      <selection pane="bottomLeft" activeCell="B1" sqref="B1:O2"/>
      <selection pane="bottomRight" activeCell="N9" sqref="N9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442</v>
      </c>
      <c r="E5" s="8">
        <v>813</v>
      </c>
      <c r="F5" s="9">
        <v>3218</v>
      </c>
      <c r="G5" s="9">
        <v>310</v>
      </c>
      <c r="H5" s="9">
        <v>55</v>
      </c>
      <c r="I5" s="9">
        <v>2</v>
      </c>
      <c r="J5" s="9">
        <v>135</v>
      </c>
      <c r="K5" s="9">
        <v>0</v>
      </c>
      <c r="L5" s="9">
        <v>20</v>
      </c>
      <c r="M5" s="9">
        <v>75</v>
      </c>
      <c r="N5" s="9">
        <v>4</v>
      </c>
      <c r="O5" s="10">
        <f>IFERROR((SUM(E5:J5)/D5),0)</f>
        <v>10.255656108597286</v>
      </c>
    </row>
    <row r="6" spans="1:15" ht="25.5" customHeight="1" x14ac:dyDescent="0.2">
      <c r="A6" s="11">
        <v>922121</v>
      </c>
      <c r="B6" s="12" t="s">
        <v>35</v>
      </c>
      <c r="D6" s="13">
        <v>164</v>
      </c>
      <c r="E6" s="13">
        <v>327</v>
      </c>
      <c r="F6" s="14">
        <v>1209</v>
      </c>
      <c r="G6" s="14">
        <v>85</v>
      </c>
      <c r="H6" s="14">
        <v>17</v>
      </c>
      <c r="I6" s="14">
        <v>0</v>
      </c>
      <c r="J6" s="14">
        <v>45</v>
      </c>
      <c r="K6" s="14">
        <v>0</v>
      </c>
      <c r="L6" s="14">
        <v>8</v>
      </c>
      <c r="M6" s="14">
        <v>14</v>
      </c>
      <c r="N6" s="14">
        <v>1</v>
      </c>
      <c r="O6" s="15">
        <f t="shared" ref="O6:O29" si="0">IFERROR((SUM(E6:J6)/D6),0)</f>
        <v>10.262195121951219</v>
      </c>
    </row>
    <row r="7" spans="1:15" ht="25.5" customHeight="1" x14ac:dyDescent="0.2">
      <c r="A7" s="11">
        <v>922131</v>
      </c>
      <c r="B7" s="12" t="s">
        <v>36</v>
      </c>
      <c r="D7" s="13">
        <v>97</v>
      </c>
      <c r="E7" s="13">
        <v>198</v>
      </c>
      <c r="F7" s="14">
        <v>376</v>
      </c>
      <c r="G7" s="14">
        <v>25</v>
      </c>
      <c r="H7" s="14">
        <v>7</v>
      </c>
      <c r="I7" s="14">
        <v>0</v>
      </c>
      <c r="J7" s="14">
        <v>26</v>
      </c>
      <c r="K7" s="14">
        <v>0</v>
      </c>
      <c r="L7" s="14">
        <v>7</v>
      </c>
      <c r="M7" s="14">
        <v>0</v>
      </c>
      <c r="N7" s="14">
        <v>3</v>
      </c>
      <c r="O7" s="15">
        <f t="shared" si="0"/>
        <v>6.5154639175257731</v>
      </c>
    </row>
    <row r="8" spans="1:15" ht="25.5" customHeight="1" x14ac:dyDescent="0.2">
      <c r="A8" s="11">
        <v>922151</v>
      </c>
      <c r="B8" s="12" t="s">
        <v>37</v>
      </c>
      <c r="D8" s="13">
        <v>212</v>
      </c>
      <c r="E8" s="13">
        <v>318</v>
      </c>
      <c r="F8" s="13">
        <v>1274</v>
      </c>
      <c r="G8" s="13">
        <v>60</v>
      </c>
      <c r="H8" s="13">
        <v>42</v>
      </c>
      <c r="I8" s="13">
        <v>11</v>
      </c>
      <c r="J8" s="13">
        <v>71</v>
      </c>
      <c r="K8" s="13">
        <v>0</v>
      </c>
      <c r="L8" s="13">
        <v>31</v>
      </c>
      <c r="M8" s="13">
        <v>27</v>
      </c>
      <c r="N8" s="13">
        <v>0</v>
      </c>
      <c r="O8" s="15">
        <f t="shared" si="0"/>
        <v>8.3773584905660385</v>
      </c>
    </row>
    <row r="9" spans="1:15" ht="25.5" customHeight="1" x14ac:dyDescent="0.2">
      <c r="A9" s="11">
        <v>922351</v>
      </c>
      <c r="B9" s="12" t="s">
        <v>38</v>
      </c>
      <c r="D9" s="13">
        <v>2</v>
      </c>
      <c r="E9" s="13">
        <v>0</v>
      </c>
      <c r="F9" s="13">
        <v>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</v>
      </c>
    </row>
    <row r="10" spans="1:15" ht="25.5" customHeight="1" x14ac:dyDescent="0.2">
      <c r="A10" s="11">
        <v>922362</v>
      </c>
      <c r="B10" s="12" t="s">
        <v>39</v>
      </c>
      <c r="D10" s="13">
        <v>9</v>
      </c>
      <c r="E10" s="13">
        <v>0</v>
      </c>
      <c r="F10" s="13">
        <v>0</v>
      </c>
      <c r="G10" s="13">
        <v>18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71</v>
      </c>
      <c r="E11" s="13">
        <v>127</v>
      </c>
      <c r="F11" s="13">
        <v>384</v>
      </c>
      <c r="G11" s="13">
        <v>52</v>
      </c>
      <c r="H11" s="13">
        <v>16</v>
      </c>
      <c r="I11" s="13">
        <v>0</v>
      </c>
      <c r="J11" s="13">
        <v>20</v>
      </c>
      <c r="K11" s="13">
        <v>0</v>
      </c>
      <c r="L11" s="13">
        <v>2</v>
      </c>
      <c r="M11" s="13">
        <v>16</v>
      </c>
      <c r="N11" s="13">
        <v>0</v>
      </c>
      <c r="O11" s="15">
        <f t="shared" si="0"/>
        <v>8.4366197183098599</v>
      </c>
    </row>
    <row r="12" spans="1:15" ht="25.5" customHeight="1" x14ac:dyDescent="0.2">
      <c r="A12" s="11">
        <v>923221</v>
      </c>
      <c r="B12" s="12" t="s">
        <v>41</v>
      </c>
      <c r="D12" s="13">
        <v>231</v>
      </c>
      <c r="E12" s="13">
        <v>438</v>
      </c>
      <c r="F12" s="13">
        <v>1458</v>
      </c>
      <c r="G12" s="13">
        <v>49</v>
      </c>
      <c r="H12" s="13">
        <v>14</v>
      </c>
      <c r="I12" s="13">
        <v>0</v>
      </c>
      <c r="J12" s="13">
        <v>77</v>
      </c>
      <c r="K12" s="13">
        <v>0</v>
      </c>
      <c r="L12" s="13">
        <v>4</v>
      </c>
      <c r="M12" s="13">
        <v>23</v>
      </c>
      <c r="N12" s="13">
        <v>1</v>
      </c>
      <c r="O12" s="15">
        <f t="shared" si="0"/>
        <v>8.8138528138528134</v>
      </c>
    </row>
    <row r="13" spans="1:15" ht="25.5" customHeight="1" x14ac:dyDescent="0.2">
      <c r="A13" s="11">
        <v>923221</v>
      </c>
      <c r="B13" s="12" t="s">
        <v>42</v>
      </c>
      <c r="D13" s="13">
        <v>341</v>
      </c>
      <c r="E13" s="13">
        <v>529</v>
      </c>
      <c r="F13" s="13">
        <v>1891</v>
      </c>
      <c r="G13" s="13">
        <v>98</v>
      </c>
      <c r="H13" s="13">
        <v>22</v>
      </c>
      <c r="I13" s="13">
        <v>0</v>
      </c>
      <c r="J13" s="13">
        <v>102</v>
      </c>
      <c r="K13" s="13">
        <v>0</v>
      </c>
      <c r="L13" s="13">
        <v>12</v>
      </c>
      <c r="M13" s="13">
        <v>17</v>
      </c>
      <c r="N13" s="13">
        <v>1</v>
      </c>
      <c r="O13" s="15">
        <f t="shared" si="0"/>
        <v>7.7478005865102642</v>
      </c>
    </row>
    <row r="14" spans="1:15" ht="25.5" customHeight="1" x14ac:dyDescent="0.2">
      <c r="A14" s="11">
        <v>923231</v>
      </c>
      <c r="B14" s="12" t="s">
        <v>43</v>
      </c>
      <c r="D14" s="13">
        <v>175</v>
      </c>
      <c r="E14" s="13">
        <v>323</v>
      </c>
      <c r="F14" s="13">
        <v>1394</v>
      </c>
      <c r="G14" s="13">
        <v>88</v>
      </c>
      <c r="H14" s="13">
        <v>18</v>
      </c>
      <c r="I14" s="13">
        <v>0</v>
      </c>
      <c r="J14" s="13">
        <v>78</v>
      </c>
      <c r="K14" s="13">
        <v>0</v>
      </c>
      <c r="L14" s="13">
        <v>40</v>
      </c>
      <c r="M14" s="13">
        <v>15</v>
      </c>
      <c r="N14" s="13">
        <v>0</v>
      </c>
      <c r="O14" s="15">
        <f t="shared" si="0"/>
        <v>10.862857142857143</v>
      </c>
    </row>
    <row r="15" spans="1:15" ht="25.5" customHeight="1" x14ac:dyDescent="0.2">
      <c r="A15" s="11">
        <v>923241</v>
      </c>
      <c r="B15" s="12" t="s">
        <v>44</v>
      </c>
      <c r="D15" s="13">
        <v>206</v>
      </c>
      <c r="E15" s="13">
        <v>337</v>
      </c>
      <c r="F15" s="13">
        <v>1538</v>
      </c>
      <c r="G15" s="13">
        <v>145</v>
      </c>
      <c r="H15" s="13">
        <v>3</v>
      </c>
      <c r="I15" s="13">
        <v>1</v>
      </c>
      <c r="J15" s="13">
        <v>64</v>
      </c>
      <c r="K15" s="13">
        <v>0</v>
      </c>
      <c r="L15" s="13">
        <v>2</v>
      </c>
      <c r="M15" s="13">
        <v>13</v>
      </c>
      <c r="N15" s="13">
        <v>0</v>
      </c>
      <c r="O15" s="15">
        <f t="shared" si="0"/>
        <v>10.135922330097088</v>
      </c>
    </row>
    <row r="16" spans="1:15" ht="25.5" customHeight="1" x14ac:dyDescent="0.2">
      <c r="A16" s="11">
        <v>923242</v>
      </c>
      <c r="B16" s="12" t="s">
        <v>45</v>
      </c>
      <c r="D16" s="13">
        <v>170</v>
      </c>
      <c r="E16" s="13">
        <v>246</v>
      </c>
      <c r="F16" s="13">
        <v>1102</v>
      </c>
      <c r="G16" s="13">
        <v>23</v>
      </c>
      <c r="H16" s="13">
        <v>2</v>
      </c>
      <c r="I16" s="13">
        <v>0</v>
      </c>
      <c r="J16" s="13">
        <v>51</v>
      </c>
      <c r="K16" s="13">
        <v>0</v>
      </c>
      <c r="L16" s="13">
        <v>0</v>
      </c>
      <c r="M16" s="13">
        <v>1</v>
      </c>
      <c r="N16" s="13">
        <v>0</v>
      </c>
      <c r="O16" s="15">
        <f t="shared" si="0"/>
        <v>8.3764705882352946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360</v>
      </c>
      <c r="E18" s="13">
        <v>607</v>
      </c>
      <c r="F18" s="13">
        <v>1510</v>
      </c>
      <c r="G18" s="13">
        <v>338</v>
      </c>
      <c r="H18" s="13">
        <v>134</v>
      </c>
      <c r="I18" s="13">
        <v>0</v>
      </c>
      <c r="J18" s="13">
        <v>111</v>
      </c>
      <c r="K18" s="13">
        <v>0</v>
      </c>
      <c r="L18" s="13">
        <v>0</v>
      </c>
      <c r="M18" s="13">
        <v>0</v>
      </c>
      <c r="N18" s="13">
        <v>0</v>
      </c>
      <c r="O18" s="15">
        <f t="shared" si="0"/>
        <v>7.5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758</v>
      </c>
      <c r="E21" s="13">
        <v>872</v>
      </c>
      <c r="F21" s="13">
        <v>2200</v>
      </c>
      <c r="G21" s="13">
        <v>478</v>
      </c>
      <c r="H21" s="13">
        <v>24</v>
      </c>
      <c r="I21" s="13">
        <v>0</v>
      </c>
      <c r="J21" s="13">
        <v>38</v>
      </c>
      <c r="K21" s="13">
        <v>0</v>
      </c>
      <c r="L21" s="13">
        <v>0</v>
      </c>
      <c r="M21" s="13">
        <v>1</v>
      </c>
      <c r="N21" s="13">
        <v>0</v>
      </c>
      <c r="O21" s="15">
        <f t="shared" si="0"/>
        <v>4.7651715039577835</v>
      </c>
    </row>
    <row r="22" spans="1:15" ht="25.5" customHeight="1" x14ac:dyDescent="0.2">
      <c r="A22" s="11">
        <v>923255</v>
      </c>
      <c r="B22" s="12" t="s">
        <v>51</v>
      </c>
      <c r="D22" s="13">
        <v>4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2</v>
      </c>
      <c r="K22" s="13">
        <v>0</v>
      </c>
      <c r="L22" s="13">
        <v>7</v>
      </c>
      <c r="M22" s="13">
        <v>0</v>
      </c>
      <c r="N22" s="13">
        <v>0</v>
      </c>
      <c r="O22" s="15">
        <f t="shared" si="0"/>
        <v>0.5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37</v>
      </c>
      <c r="E24" s="13">
        <v>54</v>
      </c>
      <c r="F24" s="13">
        <v>349</v>
      </c>
      <c r="G24" s="13">
        <v>145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14.810810810810811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124</v>
      </c>
      <c r="E26" s="14">
        <v>468</v>
      </c>
      <c r="F26" s="13">
        <v>757</v>
      </c>
      <c r="G26" s="13">
        <v>58</v>
      </c>
      <c r="H26" s="13">
        <v>22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10.524193548387096</v>
      </c>
    </row>
    <row r="27" spans="1:15" ht="25.5" customHeight="1" x14ac:dyDescent="0.2">
      <c r="A27" s="16">
        <v>911631</v>
      </c>
      <c r="B27" s="17" t="s">
        <v>56</v>
      </c>
      <c r="D27" s="18">
        <v>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2</v>
      </c>
      <c r="K27" s="18">
        <v>0</v>
      </c>
      <c r="L27" s="18">
        <v>7</v>
      </c>
      <c r="M27" s="18">
        <v>0</v>
      </c>
      <c r="N27" s="18">
        <v>0</v>
      </c>
      <c r="O27" s="19">
        <f t="shared" si="0"/>
        <v>0.5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3407</v>
      </c>
      <c r="E29" s="22">
        <f t="shared" si="1"/>
        <v>5657</v>
      </c>
      <c r="F29" s="22">
        <f t="shared" si="1"/>
        <v>18662</v>
      </c>
      <c r="G29" s="22">
        <f t="shared" si="1"/>
        <v>1972</v>
      </c>
      <c r="H29" s="22">
        <f t="shared" si="1"/>
        <v>376</v>
      </c>
      <c r="I29" s="22">
        <f t="shared" si="1"/>
        <v>14</v>
      </c>
      <c r="J29" s="22">
        <f t="shared" si="1"/>
        <v>822</v>
      </c>
      <c r="K29" s="22">
        <f t="shared" si="1"/>
        <v>0</v>
      </c>
      <c r="L29" s="22">
        <f t="shared" si="1"/>
        <v>140</v>
      </c>
      <c r="M29" s="22">
        <f t="shared" si="1"/>
        <v>202</v>
      </c>
      <c r="N29" s="22">
        <f t="shared" si="1"/>
        <v>10</v>
      </c>
      <c r="O29" s="23">
        <f t="shared" si="0"/>
        <v>8.0724977986498381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1587</v>
      </c>
      <c r="E32" s="25">
        <v>2779</v>
      </c>
      <c r="F32" s="25">
        <v>14258</v>
      </c>
      <c r="G32" s="25">
        <v>3122</v>
      </c>
      <c r="H32" s="25">
        <v>635</v>
      </c>
      <c r="I32" s="25">
        <v>143</v>
      </c>
      <c r="J32" s="25">
        <v>2</v>
      </c>
      <c r="K32" s="25">
        <v>0</v>
      </c>
      <c r="L32" s="25">
        <v>0</v>
      </c>
      <c r="M32" s="25">
        <v>1</v>
      </c>
      <c r="N32" s="25">
        <v>0</v>
      </c>
      <c r="O32" s="26">
        <f t="shared" ref="O32" si="2">IFERROR((SUM(E32:J32)/D32),0)</f>
        <v>13.194076874606175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1587</v>
      </c>
      <c r="E34" s="27">
        <f t="shared" si="3"/>
        <v>2779</v>
      </c>
      <c r="F34" s="27">
        <f t="shared" si="3"/>
        <v>14258</v>
      </c>
      <c r="G34" s="27">
        <f t="shared" si="3"/>
        <v>3122</v>
      </c>
      <c r="H34" s="27">
        <f t="shared" si="3"/>
        <v>635</v>
      </c>
      <c r="I34" s="27">
        <f t="shared" si="3"/>
        <v>143</v>
      </c>
      <c r="J34" s="27">
        <f t="shared" si="3"/>
        <v>2</v>
      </c>
      <c r="K34" s="27">
        <f t="shared" si="3"/>
        <v>0</v>
      </c>
      <c r="L34" s="27">
        <f t="shared" si="3"/>
        <v>0</v>
      </c>
      <c r="M34" s="27">
        <f t="shared" si="3"/>
        <v>1</v>
      </c>
      <c r="N34" s="27">
        <f t="shared" si="3"/>
        <v>0</v>
      </c>
      <c r="O34" s="28">
        <f t="shared" ref="O34" si="4">IFERROR((SUM(E34:J34)/D34),0)</f>
        <v>13.194076874606175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4994</v>
      </c>
      <c r="E36" s="32">
        <f t="shared" si="5"/>
        <v>8436</v>
      </c>
      <c r="F36" s="32">
        <f t="shared" si="5"/>
        <v>32920</v>
      </c>
      <c r="G36" s="32">
        <f t="shared" si="5"/>
        <v>5094</v>
      </c>
      <c r="H36" s="32">
        <f t="shared" si="5"/>
        <v>1011</v>
      </c>
      <c r="I36" s="32">
        <f t="shared" si="5"/>
        <v>157</v>
      </c>
      <c r="J36" s="32">
        <f t="shared" si="5"/>
        <v>824</v>
      </c>
      <c r="K36" s="32">
        <f t="shared" si="5"/>
        <v>0</v>
      </c>
      <c r="L36" s="32">
        <f t="shared" si="5"/>
        <v>140</v>
      </c>
      <c r="M36" s="32">
        <f t="shared" si="5"/>
        <v>203</v>
      </c>
      <c r="N36" s="32">
        <f t="shared" si="5"/>
        <v>10</v>
      </c>
      <c r="O36" s="33">
        <f t="shared" ref="O36" si="6">IFERROR((SUM(E36:J36)/D36),0)</f>
        <v>9.7000400480576694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6"/>
  <sheetViews>
    <sheetView showGridLines="0" zoomScale="80" zoomScaleNormal="80" workbookViewId="0">
      <pane xSplit="2" ySplit="2" topLeftCell="C9" activePane="bottomRight" state="frozen"/>
      <selection pane="topRight" activeCell="B1" sqref="B1:O2"/>
      <selection pane="bottomLeft" activeCell="B1" sqref="B1:O2"/>
      <selection pane="bottomRight" activeCell="N23" sqref="N23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45383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369</v>
      </c>
      <c r="E5" s="8">
        <v>680</v>
      </c>
      <c r="F5" s="9">
        <v>2712</v>
      </c>
      <c r="G5" s="9">
        <v>178</v>
      </c>
      <c r="H5" s="9">
        <v>34</v>
      </c>
      <c r="I5" s="9">
        <v>1</v>
      </c>
      <c r="J5" s="9">
        <v>87</v>
      </c>
      <c r="K5" s="9">
        <v>0</v>
      </c>
      <c r="L5" s="9">
        <v>19</v>
      </c>
      <c r="M5" s="9">
        <v>25</v>
      </c>
      <c r="N5" s="9">
        <v>3</v>
      </c>
      <c r="O5" s="10">
        <f>IFERROR((SUM(E5:J5)/D5),0)</f>
        <v>10.005420054200542</v>
      </c>
    </row>
    <row r="6" spans="1:15" ht="25.5" customHeight="1" x14ac:dyDescent="0.2">
      <c r="A6" s="11">
        <v>922121</v>
      </c>
      <c r="B6" s="12" t="s">
        <v>35</v>
      </c>
      <c r="D6" s="13">
        <v>191</v>
      </c>
      <c r="E6" s="13">
        <v>338</v>
      </c>
      <c r="F6" s="14">
        <v>1362</v>
      </c>
      <c r="G6" s="14">
        <v>135</v>
      </c>
      <c r="H6" s="14">
        <v>15</v>
      </c>
      <c r="I6" s="14">
        <v>0</v>
      </c>
      <c r="J6" s="14">
        <v>50</v>
      </c>
      <c r="K6" s="14">
        <v>0</v>
      </c>
      <c r="L6" s="14">
        <v>22</v>
      </c>
      <c r="M6" s="14">
        <v>9</v>
      </c>
      <c r="N6" s="14">
        <v>6</v>
      </c>
      <c r="O6" s="15">
        <f t="shared" ref="O6:O29" si="0">IFERROR((SUM(E6:J6)/D6),0)</f>
        <v>9.9476439790575917</v>
      </c>
    </row>
    <row r="7" spans="1:15" ht="25.5" customHeight="1" x14ac:dyDescent="0.2">
      <c r="A7" s="11">
        <v>922131</v>
      </c>
      <c r="B7" s="12" t="s">
        <v>36</v>
      </c>
      <c r="D7" s="13">
        <v>77</v>
      </c>
      <c r="E7" s="13">
        <v>154</v>
      </c>
      <c r="F7" s="14">
        <v>299</v>
      </c>
      <c r="G7" s="14">
        <v>20</v>
      </c>
      <c r="H7" s="14">
        <v>4</v>
      </c>
      <c r="I7" s="14">
        <v>0</v>
      </c>
      <c r="J7" s="14">
        <v>27</v>
      </c>
      <c r="K7" s="14">
        <v>0</v>
      </c>
      <c r="L7" s="14">
        <v>4</v>
      </c>
      <c r="M7" s="14">
        <v>0</v>
      </c>
      <c r="N7" s="14">
        <v>4</v>
      </c>
      <c r="O7" s="15">
        <f t="shared" si="0"/>
        <v>6.5454545454545459</v>
      </c>
    </row>
    <row r="8" spans="1:15" ht="25.5" customHeight="1" x14ac:dyDescent="0.2">
      <c r="A8" s="11">
        <v>922151</v>
      </c>
      <c r="B8" s="12" t="s">
        <v>37</v>
      </c>
      <c r="D8" s="13">
        <v>219</v>
      </c>
      <c r="E8" s="13">
        <v>347</v>
      </c>
      <c r="F8" s="13">
        <v>1447</v>
      </c>
      <c r="G8" s="13">
        <v>110</v>
      </c>
      <c r="H8" s="13">
        <v>34</v>
      </c>
      <c r="I8" s="13">
        <v>10</v>
      </c>
      <c r="J8" s="13">
        <v>82</v>
      </c>
      <c r="K8" s="13">
        <v>0</v>
      </c>
      <c r="L8" s="13">
        <v>14</v>
      </c>
      <c r="M8" s="13">
        <v>48</v>
      </c>
      <c r="N8" s="13">
        <v>1</v>
      </c>
      <c r="O8" s="15">
        <f t="shared" si="0"/>
        <v>9.269406392694064</v>
      </c>
    </row>
    <row r="9" spans="1:15" ht="25.5" customHeight="1" x14ac:dyDescent="0.2">
      <c r="A9" s="11">
        <v>922351</v>
      </c>
      <c r="B9" s="12" t="s">
        <v>38</v>
      </c>
      <c r="D9" s="13">
        <v>8</v>
      </c>
      <c r="E9" s="13">
        <v>0</v>
      </c>
      <c r="F9" s="13">
        <v>6</v>
      </c>
      <c r="G9" s="13">
        <v>0</v>
      </c>
      <c r="H9" s="13">
        <v>0</v>
      </c>
      <c r="I9" s="13">
        <v>0</v>
      </c>
      <c r="J9" s="13">
        <v>5</v>
      </c>
      <c r="K9" s="13">
        <v>0</v>
      </c>
      <c r="L9" s="13">
        <v>1</v>
      </c>
      <c r="M9" s="13">
        <v>0</v>
      </c>
      <c r="N9" s="13">
        <v>0</v>
      </c>
      <c r="O9" s="15">
        <f t="shared" si="0"/>
        <v>1.375</v>
      </c>
    </row>
    <row r="10" spans="1:15" ht="25.5" customHeight="1" x14ac:dyDescent="0.2">
      <c r="A10" s="11">
        <v>922362</v>
      </c>
      <c r="B10" s="12" t="s">
        <v>39</v>
      </c>
      <c r="D10" s="13">
        <v>14</v>
      </c>
      <c r="E10" s="13">
        <v>0</v>
      </c>
      <c r="F10" s="13">
        <v>0</v>
      </c>
      <c r="G10" s="13">
        <v>26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1.8571428571428572</v>
      </c>
    </row>
    <row r="11" spans="1:15" ht="25.5" customHeight="1" x14ac:dyDescent="0.2">
      <c r="A11" s="11">
        <v>922372</v>
      </c>
      <c r="B11" s="12" t="s">
        <v>40</v>
      </c>
      <c r="D11" s="13">
        <v>78</v>
      </c>
      <c r="E11" s="13">
        <v>157</v>
      </c>
      <c r="F11" s="13">
        <v>472</v>
      </c>
      <c r="G11" s="13">
        <v>30</v>
      </c>
      <c r="H11" s="13">
        <v>15</v>
      </c>
      <c r="I11" s="13">
        <v>0</v>
      </c>
      <c r="J11" s="13">
        <v>18</v>
      </c>
      <c r="K11" s="13">
        <v>0</v>
      </c>
      <c r="L11" s="13">
        <v>2</v>
      </c>
      <c r="M11" s="13">
        <v>25</v>
      </c>
      <c r="N11" s="13">
        <v>0</v>
      </c>
      <c r="O11" s="15">
        <f t="shared" si="0"/>
        <v>8.8717948717948723</v>
      </c>
    </row>
    <row r="12" spans="1:15" ht="25.5" customHeight="1" x14ac:dyDescent="0.2">
      <c r="A12" s="11">
        <v>923221</v>
      </c>
      <c r="B12" s="12" t="s">
        <v>41</v>
      </c>
      <c r="D12" s="13">
        <v>250</v>
      </c>
      <c r="E12" s="13">
        <v>402</v>
      </c>
      <c r="F12" s="13">
        <v>1461</v>
      </c>
      <c r="G12" s="13">
        <v>74</v>
      </c>
      <c r="H12" s="13">
        <v>10</v>
      </c>
      <c r="I12" s="13">
        <v>0</v>
      </c>
      <c r="J12" s="13">
        <v>75</v>
      </c>
      <c r="K12" s="13">
        <v>0</v>
      </c>
      <c r="L12" s="13">
        <v>12</v>
      </c>
      <c r="M12" s="13">
        <v>5</v>
      </c>
      <c r="N12" s="13">
        <v>1</v>
      </c>
      <c r="O12" s="15">
        <f t="shared" si="0"/>
        <v>8.0879999999999992</v>
      </c>
    </row>
    <row r="13" spans="1:15" ht="25.5" customHeight="1" x14ac:dyDescent="0.2">
      <c r="A13" s="11">
        <v>923221</v>
      </c>
      <c r="B13" s="12" t="s">
        <v>42</v>
      </c>
      <c r="D13" s="13">
        <v>338</v>
      </c>
      <c r="E13" s="13">
        <v>555</v>
      </c>
      <c r="F13" s="13">
        <v>1879</v>
      </c>
      <c r="G13" s="13">
        <v>42</v>
      </c>
      <c r="H13" s="13">
        <v>20</v>
      </c>
      <c r="I13" s="13">
        <v>0</v>
      </c>
      <c r="J13" s="13">
        <v>124</v>
      </c>
      <c r="K13" s="13">
        <v>0</v>
      </c>
      <c r="L13" s="13">
        <v>9</v>
      </c>
      <c r="M13" s="13">
        <v>8</v>
      </c>
      <c r="N13" s="13">
        <v>2</v>
      </c>
      <c r="O13" s="15">
        <f t="shared" si="0"/>
        <v>7.7514792899408285</v>
      </c>
    </row>
    <row r="14" spans="1:15" ht="25.5" customHeight="1" x14ac:dyDescent="0.2">
      <c r="A14" s="11">
        <v>923231</v>
      </c>
      <c r="B14" s="12" t="s">
        <v>43</v>
      </c>
      <c r="D14" s="13">
        <v>147</v>
      </c>
      <c r="E14" s="13">
        <v>231</v>
      </c>
      <c r="F14" s="13">
        <v>1108</v>
      </c>
      <c r="G14" s="13">
        <v>66</v>
      </c>
      <c r="H14" s="13">
        <v>15</v>
      </c>
      <c r="I14" s="13">
        <v>0</v>
      </c>
      <c r="J14" s="13">
        <v>64</v>
      </c>
      <c r="K14" s="13">
        <v>0</v>
      </c>
      <c r="L14" s="13">
        <v>17</v>
      </c>
      <c r="M14" s="13">
        <v>13</v>
      </c>
      <c r="N14" s="13">
        <v>1</v>
      </c>
      <c r="O14" s="15">
        <f t="shared" si="0"/>
        <v>10.095238095238095</v>
      </c>
    </row>
    <row r="15" spans="1:15" ht="25.5" customHeight="1" x14ac:dyDescent="0.2">
      <c r="A15" s="11">
        <v>923241</v>
      </c>
      <c r="B15" s="12" t="s">
        <v>44</v>
      </c>
      <c r="D15" s="13">
        <v>171</v>
      </c>
      <c r="E15" s="13">
        <v>225</v>
      </c>
      <c r="F15" s="13">
        <v>1213</v>
      </c>
      <c r="G15" s="13">
        <v>68</v>
      </c>
      <c r="H15" s="13">
        <v>3</v>
      </c>
      <c r="I15" s="13">
        <v>2</v>
      </c>
      <c r="J15" s="13">
        <v>82</v>
      </c>
      <c r="K15" s="13">
        <v>0</v>
      </c>
      <c r="L15" s="13">
        <v>1</v>
      </c>
      <c r="M15" s="13">
        <v>4</v>
      </c>
      <c r="N15" s="13">
        <v>0</v>
      </c>
      <c r="O15" s="15">
        <f t="shared" si="0"/>
        <v>9.3157894736842106</v>
      </c>
    </row>
    <row r="16" spans="1:15" ht="25.5" customHeight="1" x14ac:dyDescent="0.2">
      <c r="A16" s="11">
        <v>923242</v>
      </c>
      <c r="B16" s="12" t="s">
        <v>45</v>
      </c>
      <c r="D16" s="13">
        <v>149</v>
      </c>
      <c r="E16" s="13">
        <v>203</v>
      </c>
      <c r="F16" s="13">
        <v>801</v>
      </c>
      <c r="G16" s="13">
        <v>57</v>
      </c>
      <c r="H16" s="13">
        <v>4</v>
      </c>
      <c r="I16" s="13">
        <v>0</v>
      </c>
      <c r="J16" s="13">
        <v>82</v>
      </c>
      <c r="K16" s="13">
        <v>0</v>
      </c>
      <c r="L16" s="13">
        <v>1</v>
      </c>
      <c r="M16" s="13">
        <v>4</v>
      </c>
      <c r="N16" s="13">
        <v>0</v>
      </c>
      <c r="O16" s="15">
        <f t="shared" si="0"/>
        <v>7.6979865771812079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360</v>
      </c>
      <c r="E18" s="13">
        <v>587</v>
      </c>
      <c r="F18" s="13">
        <v>1552</v>
      </c>
      <c r="G18" s="13">
        <v>340</v>
      </c>
      <c r="H18" s="13">
        <v>127</v>
      </c>
      <c r="I18" s="13">
        <v>0</v>
      </c>
      <c r="J18" s="13">
        <v>104</v>
      </c>
      <c r="K18" s="13">
        <v>0</v>
      </c>
      <c r="L18" s="13">
        <v>4</v>
      </c>
      <c r="M18" s="13">
        <v>3</v>
      </c>
      <c r="N18" s="13">
        <v>0</v>
      </c>
      <c r="O18" s="15">
        <f t="shared" si="0"/>
        <v>7.5277777777777777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690</v>
      </c>
      <c r="E21" s="13">
        <v>712</v>
      </c>
      <c r="F21" s="13">
        <v>2066</v>
      </c>
      <c r="G21" s="13">
        <v>446</v>
      </c>
      <c r="H21" s="13">
        <v>27</v>
      </c>
      <c r="I21" s="13">
        <v>0</v>
      </c>
      <c r="J21" s="13">
        <v>27</v>
      </c>
      <c r="K21" s="13">
        <v>0</v>
      </c>
      <c r="L21" s="13">
        <v>1</v>
      </c>
      <c r="M21" s="13">
        <v>12</v>
      </c>
      <c r="N21" s="13">
        <v>0</v>
      </c>
      <c r="O21" s="15">
        <f t="shared" si="0"/>
        <v>4.7507246376811594</v>
      </c>
    </row>
    <row r="22" spans="1:15" ht="25.5" customHeight="1" x14ac:dyDescent="0.2">
      <c r="A22" s="11">
        <v>923255</v>
      </c>
      <c r="B22" s="12" t="s">
        <v>51</v>
      </c>
      <c r="D22" s="13">
        <v>606</v>
      </c>
      <c r="E22" s="13">
        <v>116</v>
      </c>
      <c r="F22" s="13">
        <v>258</v>
      </c>
      <c r="G22" s="13">
        <v>937</v>
      </c>
      <c r="H22" s="13">
        <v>9</v>
      </c>
      <c r="I22" s="13">
        <v>0</v>
      </c>
      <c r="J22" s="13">
        <v>4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2.1848184818481848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38</v>
      </c>
      <c r="E24" s="13">
        <v>66</v>
      </c>
      <c r="F24" s="13">
        <v>446</v>
      </c>
      <c r="G24" s="13">
        <v>150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17.421052631578949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107</v>
      </c>
      <c r="E26" s="14">
        <v>400</v>
      </c>
      <c r="F26" s="13">
        <v>673</v>
      </c>
      <c r="G26" s="13">
        <v>46</v>
      </c>
      <c r="H26" s="13">
        <v>26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10.700934579439252</v>
      </c>
    </row>
    <row r="27" spans="1:15" ht="25.5" customHeight="1" x14ac:dyDescent="0.2">
      <c r="A27" s="16">
        <v>911631</v>
      </c>
      <c r="B27" s="17" t="s">
        <v>56</v>
      </c>
      <c r="D27" s="18">
        <v>2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  <c r="J27" s="18">
        <v>1</v>
      </c>
      <c r="K27" s="18">
        <v>0</v>
      </c>
      <c r="L27" s="18">
        <v>1</v>
      </c>
      <c r="M27" s="18">
        <v>0</v>
      </c>
      <c r="N27" s="18">
        <v>0</v>
      </c>
      <c r="O27" s="19">
        <f t="shared" si="0"/>
        <v>1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3814</v>
      </c>
      <c r="E29" s="22">
        <f t="shared" si="1"/>
        <v>5173</v>
      </c>
      <c r="F29" s="22">
        <f t="shared" si="1"/>
        <v>17756</v>
      </c>
      <c r="G29" s="22">
        <f t="shared" si="1"/>
        <v>2725</v>
      </c>
      <c r="H29" s="22">
        <f t="shared" si="1"/>
        <v>343</v>
      </c>
      <c r="I29" s="22">
        <f t="shared" si="1"/>
        <v>13</v>
      </c>
      <c r="J29" s="22">
        <f t="shared" si="1"/>
        <v>832</v>
      </c>
      <c r="K29" s="22">
        <f t="shared" si="1"/>
        <v>0</v>
      </c>
      <c r="L29" s="22">
        <f t="shared" si="1"/>
        <v>108</v>
      </c>
      <c r="M29" s="22">
        <f t="shared" si="1"/>
        <v>156</v>
      </c>
      <c r="N29" s="22">
        <f t="shared" si="1"/>
        <v>18</v>
      </c>
      <c r="O29" s="23">
        <f t="shared" si="0"/>
        <v>7.0377556371263763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2076</v>
      </c>
      <c r="E32" s="25">
        <v>3627</v>
      </c>
      <c r="F32" s="25">
        <v>19483</v>
      </c>
      <c r="G32" s="25">
        <v>3776</v>
      </c>
      <c r="H32" s="25">
        <v>891</v>
      </c>
      <c r="I32" s="25">
        <v>168</v>
      </c>
      <c r="J32" s="25">
        <v>10</v>
      </c>
      <c r="K32" s="25">
        <v>0</v>
      </c>
      <c r="L32" s="25">
        <v>1</v>
      </c>
      <c r="M32" s="25">
        <v>8</v>
      </c>
      <c r="N32" s="25">
        <v>0</v>
      </c>
      <c r="O32" s="26">
        <f t="shared" ref="O32" si="2">IFERROR((SUM(E32:J32)/D32),0)</f>
        <v>13.465799614643545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2076</v>
      </c>
      <c r="E34" s="27">
        <f t="shared" si="3"/>
        <v>3627</v>
      </c>
      <c r="F34" s="27">
        <f t="shared" si="3"/>
        <v>19483</v>
      </c>
      <c r="G34" s="27">
        <f t="shared" si="3"/>
        <v>3776</v>
      </c>
      <c r="H34" s="27">
        <f t="shared" si="3"/>
        <v>891</v>
      </c>
      <c r="I34" s="27">
        <f t="shared" si="3"/>
        <v>168</v>
      </c>
      <c r="J34" s="27">
        <f t="shared" si="3"/>
        <v>10</v>
      </c>
      <c r="K34" s="27">
        <f t="shared" si="3"/>
        <v>0</v>
      </c>
      <c r="L34" s="27">
        <f t="shared" si="3"/>
        <v>1</v>
      </c>
      <c r="M34" s="27">
        <f t="shared" si="3"/>
        <v>8</v>
      </c>
      <c r="N34" s="27">
        <f t="shared" si="3"/>
        <v>0</v>
      </c>
      <c r="O34" s="28">
        <f t="shared" ref="O34" si="4">IFERROR((SUM(E34:J34)/D34),0)</f>
        <v>13.465799614643545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5890</v>
      </c>
      <c r="E36" s="32">
        <f t="shared" si="5"/>
        <v>8800</v>
      </c>
      <c r="F36" s="32">
        <f t="shared" si="5"/>
        <v>37239</v>
      </c>
      <c r="G36" s="32">
        <f t="shared" si="5"/>
        <v>6501</v>
      </c>
      <c r="H36" s="32">
        <f t="shared" si="5"/>
        <v>1234</v>
      </c>
      <c r="I36" s="32">
        <f t="shared" si="5"/>
        <v>181</v>
      </c>
      <c r="J36" s="32">
        <f t="shared" si="5"/>
        <v>842</v>
      </c>
      <c r="K36" s="32">
        <f t="shared" si="5"/>
        <v>0</v>
      </c>
      <c r="L36" s="32">
        <f t="shared" si="5"/>
        <v>109</v>
      </c>
      <c r="M36" s="32">
        <f t="shared" si="5"/>
        <v>164</v>
      </c>
      <c r="N36" s="32">
        <f t="shared" si="5"/>
        <v>18</v>
      </c>
      <c r="O36" s="33">
        <f t="shared" ref="O36" si="6">IFERROR((SUM(E36:J36)/D36),0)</f>
        <v>9.3033955857385404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showGridLines="0" zoomScale="80" zoomScaleNormal="80" workbookViewId="0">
      <pane xSplit="2" ySplit="2" topLeftCell="C3" activePane="bottomRight" state="frozen"/>
      <selection pane="topRight" activeCell="B1" sqref="B1:O2"/>
      <selection pane="bottomLeft" activeCell="B1" sqref="B1:O2"/>
      <selection pane="bottomRight" activeCell="N10" sqref="N10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45413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478</v>
      </c>
      <c r="E5" s="8">
        <v>894</v>
      </c>
      <c r="F5" s="9">
        <v>3896</v>
      </c>
      <c r="G5" s="9">
        <v>204</v>
      </c>
      <c r="H5" s="9">
        <v>46</v>
      </c>
      <c r="I5" s="9">
        <v>0</v>
      </c>
      <c r="J5" s="9">
        <v>134</v>
      </c>
      <c r="K5" s="9">
        <v>0</v>
      </c>
      <c r="L5" s="9">
        <v>20</v>
      </c>
      <c r="M5" s="9">
        <v>119</v>
      </c>
      <c r="N5" s="9">
        <v>2</v>
      </c>
      <c r="O5" s="10">
        <f>IFERROR((SUM(E5:J5)/D5),0)</f>
        <v>10.824267782426778</v>
      </c>
    </row>
    <row r="6" spans="1:15" ht="25.5" customHeight="1" x14ac:dyDescent="0.2">
      <c r="A6" s="11">
        <v>922121</v>
      </c>
      <c r="B6" s="12" t="s">
        <v>35</v>
      </c>
      <c r="D6" s="13">
        <v>191</v>
      </c>
      <c r="E6" s="13">
        <v>338</v>
      </c>
      <c r="F6" s="14">
        <v>1406</v>
      </c>
      <c r="G6" s="14">
        <v>151</v>
      </c>
      <c r="H6" s="14">
        <v>15</v>
      </c>
      <c r="I6" s="14">
        <v>0</v>
      </c>
      <c r="J6" s="14">
        <v>60</v>
      </c>
      <c r="K6" s="14">
        <v>0</v>
      </c>
      <c r="L6" s="14">
        <v>22</v>
      </c>
      <c r="M6" s="14">
        <v>9</v>
      </c>
      <c r="N6" s="14">
        <v>6</v>
      </c>
      <c r="O6" s="15">
        <f t="shared" ref="O6:O29" si="0">IFERROR((SUM(E6:J6)/D6),0)</f>
        <v>10.31413612565445</v>
      </c>
    </row>
    <row r="7" spans="1:15" ht="25.5" customHeight="1" x14ac:dyDescent="0.2">
      <c r="A7" s="11">
        <v>922131</v>
      </c>
      <c r="B7" s="12" t="s">
        <v>36</v>
      </c>
      <c r="D7" s="13">
        <v>61</v>
      </c>
      <c r="E7" s="13">
        <v>124</v>
      </c>
      <c r="F7" s="14">
        <v>311</v>
      </c>
      <c r="G7" s="14">
        <v>14</v>
      </c>
      <c r="H7" s="14">
        <v>2</v>
      </c>
      <c r="I7" s="14">
        <v>0</v>
      </c>
      <c r="J7" s="14">
        <v>4</v>
      </c>
      <c r="K7" s="14">
        <v>0</v>
      </c>
      <c r="L7" s="14">
        <v>0</v>
      </c>
      <c r="M7" s="14">
        <v>0</v>
      </c>
      <c r="N7" s="14">
        <v>0</v>
      </c>
      <c r="O7" s="15">
        <f t="shared" si="0"/>
        <v>7.4590163934426226</v>
      </c>
    </row>
    <row r="8" spans="1:15" ht="25.5" customHeight="1" x14ac:dyDescent="0.2">
      <c r="A8" s="11">
        <v>922151</v>
      </c>
      <c r="B8" s="12" t="s">
        <v>37</v>
      </c>
      <c r="D8" s="13">
        <v>147</v>
      </c>
      <c r="E8" s="13">
        <v>252</v>
      </c>
      <c r="F8" s="13">
        <v>943</v>
      </c>
      <c r="G8" s="13">
        <v>47</v>
      </c>
      <c r="H8" s="13">
        <v>21</v>
      </c>
      <c r="I8" s="13">
        <v>0</v>
      </c>
      <c r="J8" s="13">
        <v>43</v>
      </c>
      <c r="K8" s="13">
        <v>0</v>
      </c>
      <c r="L8" s="13">
        <v>7</v>
      </c>
      <c r="M8" s="13">
        <v>18</v>
      </c>
      <c r="N8" s="13">
        <v>3</v>
      </c>
      <c r="O8" s="15">
        <f t="shared" si="0"/>
        <v>8.8843537414965983</v>
      </c>
    </row>
    <row r="9" spans="1:15" ht="25.5" customHeight="1" x14ac:dyDescent="0.2">
      <c r="A9" s="11">
        <v>922351</v>
      </c>
      <c r="B9" s="12" t="s">
        <v>38</v>
      </c>
      <c r="D9" s="13">
        <v>5</v>
      </c>
      <c r="E9" s="13">
        <v>0</v>
      </c>
      <c r="F9" s="13">
        <v>2</v>
      </c>
      <c r="G9" s="13">
        <v>1</v>
      </c>
      <c r="H9" s="13">
        <v>0</v>
      </c>
      <c r="I9" s="13">
        <v>0</v>
      </c>
      <c r="J9" s="13">
        <v>2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</v>
      </c>
    </row>
    <row r="10" spans="1:15" ht="25.5" customHeight="1" x14ac:dyDescent="0.2">
      <c r="A10" s="11">
        <v>922362</v>
      </c>
      <c r="B10" s="12" t="s">
        <v>39</v>
      </c>
      <c r="D10" s="13">
        <v>10</v>
      </c>
      <c r="E10" s="13">
        <v>0</v>
      </c>
      <c r="F10" s="13">
        <v>0</v>
      </c>
      <c r="G10" s="13">
        <v>20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65</v>
      </c>
      <c r="E11" s="13">
        <v>107</v>
      </c>
      <c r="F11" s="13">
        <v>279</v>
      </c>
      <c r="G11" s="13">
        <v>36</v>
      </c>
      <c r="H11" s="13">
        <v>14</v>
      </c>
      <c r="I11" s="13">
        <v>0</v>
      </c>
      <c r="J11" s="13">
        <v>5</v>
      </c>
      <c r="K11" s="13">
        <v>0</v>
      </c>
      <c r="L11" s="13">
        <v>0</v>
      </c>
      <c r="M11" s="13">
        <v>31</v>
      </c>
      <c r="N11" s="13">
        <v>0</v>
      </c>
      <c r="O11" s="15">
        <f t="shared" si="0"/>
        <v>6.7846153846153845</v>
      </c>
    </row>
    <row r="12" spans="1:15" ht="25.5" customHeight="1" x14ac:dyDescent="0.2">
      <c r="A12" s="11">
        <v>923221</v>
      </c>
      <c r="B12" s="12" t="s">
        <v>41</v>
      </c>
      <c r="D12" s="13">
        <v>294</v>
      </c>
      <c r="E12" s="13">
        <v>455</v>
      </c>
      <c r="F12" s="13">
        <v>1505</v>
      </c>
      <c r="G12" s="13">
        <v>112</v>
      </c>
      <c r="H12" s="13">
        <v>27</v>
      </c>
      <c r="I12" s="13">
        <v>1</v>
      </c>
      <c r="J12" s="13">
        <v>85</v>
      </c>
      <c r="K12" s="13">
        <v>0</v>
      </c>
      <c r="L12" s="13">
        <v>8</v>
      </c>
      <c r="M12" s="13">
        <v>17</v>
      </c>
      <c r="N12" s="13">
        <v>1</v>
      </c>
      <c r="O12" s="15">
        <f t="shared" si="0"/>
        <v>7.4319727891156466</v>
      </c>
    </row>
    <row r="13" spans="1:15" ht="25.5" customHeight="1" x14ac:dyDescent="0.2">
      <c r="A13" s="11">
        <v>923221</v>
      </c>
      <c r="B13" s="12" t="s">
        <v>42</v>
      </c>
      <c r="D13" s="13">
        <v>405</v>
      </c>
      <c r="E13" s="13">
        <v>623</v>
      </c>
      <c r="F13" s="13">
        <v>2059</v>
      </c>
      <c r="G13" s="13">
        <v>81</v>
      </c>
      <c r="H13" s="13">
        <v>29</v>
      </c>
      <c r="I13" s="13">
        <v>0</v>
      </c>
      <c r="J13" s="13">
        <v>124</v>
      </c>
      <c r="K13" s="13">
        <v>0</v>
      </c>
      <c r="L13" s="13">
        <v>21</v>
      </c>
      <c r="M13" s="13">
        <v>22</v>
      </c>
      <c r="N13" s="13">
        <v>1</v>
      </c>
      <c r="O13" s="15">
        <f t="shared" si="0"/>
        <v>7.2</v>
      </c>
    </row>
    <row r="14" spans="1:15" ht="25.5" customHeight="1" x14ac:dyDescent="0.2">
      <c r="A14" s="11">
        <v>923231</v>
      </c>
      <c r="B14" s="12" t="s">
        <v>43</v>
      </c>
      <c r="D14" s="13">
        <v>154</v>
      </c>
      <c r="E14" s="13">
        <v>238</v>
      </c>
      <c r="F14" s="13">
        <v>1087</v>
      </c>
      <c r="G14" s="13">
        <v>250</v>
      </c>
      <c r="H14" s="13">
        <v>10</v>
      </c>
      <c r="I14" s="13">
        <v>6</v>
      </c>
      <c r="J14" s="13">
        <v>73</v>
      </c>
      <c r="K14" s="13">
        <v>0</v>
      </c>
      <c r="L14" s="13">
        <v>59</v>
      </c>
      <c r="M14" s="13">
        <v>17</v>
      </c>
      <c r="N14" s="13">
        <v>0</v>
      </c>
      <c r="O14" s="15">
        <f t="shared" si="0"/>
        <v>10.805194805194805</v>
      </c>
    </row>
    <row r="15" spans="1:15" ht="25.5" customHeight="1" x14ac:dyDescent="0.2">
      <c r="A15" s="11">
        <v>923241</v>
      </c>
      <c r="B15" s="12" t="s">
        <v>44</v>
      </c>
      <c r="D15" s="13">
        <v>105</v>
      </c>
      <c r="E15" s="13">
        <v>141</v>
      </c>
      <c r="F15" s="13">
        <v>735</v>
      </c>
      <c r="G15" s="13">
        <v>118</v>
      </c>
      <c r="H15" s="13">
        <v>3</v>
      </c>
      <c r="I15" s="13">
        <v>0</v>
      </c>
      <c r="J15" s="13">
        <v>42</v>
      </c>
      <c r="K15" s="13">
        <v>0</v>
      </c>
      <c r="L15" s="13">
        <v>0</v>
      </c>
      <c r="M15" s="13">
        <v>1</v>
      </c>
      <c r="N15" s="13">
        <v>0</v>
      </c>
      <c r="O15" s="15">
        <f t="shared" si="0"/>
        <v>9.8952380952380956</v>
      </c>
    </row>
    <row r="16" spans="1:15" ht="25.5" customHeight="1" x14ac:dyDescent="0.2">
      <c r="A16" s="11">
        <v>923242</v>
      </c>
      <c r="B16" s="12" t="s">
        <v>45</v>
      </c>
      <c r="D16" s="13">
        <v>132</v>
      </c>
      <c r="E16" s="13">
        <v>194</v>
      </c>
      <c r="F16" s="13">
        <v>833</v>
      </c>
      <c r="G16" s="13">
        <v>82</v>
      </c>
      <c r="H16" s="13">
        <v>5</v>
      </c>
      <c r="I16" s="13">
        <v>0</v>
      </c>
      <c r="J16" s="13">
        <v>45</v>
      </c>
      <c r="K16" s="13">
        <v>0</v>
      </c>
      <c r="L16" s="13">
        <v>0</v>
      </c>
      <c r="M16" s="13">
        <v>0</v>
      </c>
      <c r="N16" s="13">
        <v>0</v>
      </c>
      <c r="O16" s="15">
        <f t="shared" si="0"/>
        <v>8.7803030303030312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353</v>
      </c>
      <c r="E18" s="13">
        <v>571</v>
      </c>
      <c r="F18" s="13">
        <v>1752</v>
      </c>
      <c r="G18" s="13">
        <v>329</v>
      </c>
      <c r="H18" s="13">
        <v>100</v>
      </c>
      <c r="I18" s="13">
        <v>0</v>
      </c>
      <c r="J18" s="13">
        <v>77</v>
      </c>
      <c r="K18" s="13">
        <v>0</v>
      </c>
      <c r="L18" s="13">
        <v>2</v>
      </c>
      <c r="M18" s="13">
        <v>3</v>
      </c>
      <c r="N18" s="13">
        <v>0</v>
      </c>
      <c r="O18" s="15">
        <f t="shared" si="0"/>
        <v>8.0141643059490093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655</v>
      </c>
      <c r="E21" s="13">
        <v>700</v>
      </c>
      <c r="F21" s="13">
        <v>2017</v>
      </c>
      <c r="G21" s="13">
        <v>459</v>
      </c>
      <c r="H21" s="13">
        <v>28</v>
      </c>
      <c r="I21" s="13">
        <v>0</v>
      </c>
      <c r="J21" s="13">
        <v>25</v>
      </c>
      <c r="K21" s="13">
        <v>0</v>
      </c>
      <c r="L21" s="13">
        <v>3</v>
      </c>
      <c r="M21" s="13">
        <v>7</v>
      </c>
      <c r="N21" s="13">
        <v>0</v>
      </c>
      <c r="O21" s="15">
        <f t="shared" si="0"/>
        <v>4.9297709923664126</v>
      </c>
    </row>
    <row r="22" spans="1:15" ht="25.5" customHeight="1" x14ac:dyDescent="0.2">
      <c r="A22" s="11">
        <v>923255</v>
      </c>
      <c r="B22" s="12" t="s">
        <v>51</v>
      </c>
      <c r="D22" s="13">
        <v>523</v>
      </c>
      <c r="E22" s="13">
        <v>125</v>
      </c>
      <c r="F22" s="13">
        <v>273</v>
      </c>
      <c r="G22" s="13">
        <v>869</v>
      </c>
      <c r="H22" s="13">
        <v>8</v>
      </c>
      <c r="I22" s="13">
        <v>0</v>
      </c>
      <c r="J22" s="13">
        <v>7</v>
      </c>
      <c r="K22" s="13">
        <v>0</v>
      </c>
      <c r="L22" s="13">
        <v>2</v>
      </c>
      <c r="M22" s="13">
        <v>0</v>
      </c>
      <c r="N22" s="13">
        <v>0</v>
      </c>
      <c r="O22" s="15">
        <f t="shared" si="0"/>
        <v>2.4512428298279159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28</v>
      </c>
      <c r="E24" s="13">
        <v>50</v>
      </c>
      <c r="F24" s="13">
        <v>253</v>
      </c>
      <c r="G24" s="13">
        <v>86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13.928571428571429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121</v>
      </c>
      <c r="E26" s="14">
        <v>483</v>
      </c>
      <c r="F26" s="13">
        <v>779</v>
      </c>
      <c r="G26" s="13">
        <v>28</v>
      </c>
      <c r="H26" s="13">
        <v>41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11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3727</v>
      </c>
      <c r="E29" s="22">
        <f t="shared" si="1"/>
        <v>5295</v>
      </c>
      <c r="F29" s="22">
        <f t="shared" si="1"/>
        <v>18130</v>
      </c>
      <c r="G29" s="22">
        <f t="shared" si="1"/>
        <v>2887</v>
      </c>
      <c r="H29" s="22">
        <f t="shared" si="1"/>
        <v>350</v>
      </c>
      <c r="I29" s="22">
        <f t="shared" si="1"/>
        <v>7</v>
      </c>
      <c r="J29" s="22">
        <f t="shared" si="1"/>
        <v>726</v>
      </c>
      <c r="K29" s="22">
        <f t="shared" si="1"/>
        <v>0</v>
      </c>
      <c r="L29" s="22">
        <f t="shared" si="1"/>
        <v>144</v>
      </c>
      <c r="M29" s="22">
        <f t="shared" si="1"/>
        <v>244</v>
      </c>
      <c r="N29" s="22">
        <f t="shared" si="1"/>
        <v>13</v>
      </c>
      <c r="O29" s="23">
        <f t="shared" si="0"/>
        <v>7.3504158840890801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334</v>
      </c>
      <c r="E32" s="25">
        <v>2345</v>
      </c>
      <c r="F32" s="25">
        <v>13106</v>
      </c>
      <c r="G32" s="25">
        <v>861</v>
      </c>
      <c r="H32" s="25">
        <v>587</v>
      </c>
      <c r="I32" s="25">
        <v>106</v>
      </c>
      <c r="J32" s="25">
        <v>0</v>
      </c>
      <c r="K32" s="25">
        <v>0</v>
      </c>
      <c r="L32" s="25">
        <v>0</v>
      </c>
      <c r="M32" s="25">
        <v>1</v>
      </c>
      <c r="N32" s="25"/>
      <c r="O32" s="26">
        <f t="shared" ref="O32" si="2">IFERROR((SUM(E32:J32)/D32),0)</f>
        <v>50.91317365269461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334</v>
      </c>
      <c r="E34" s="27">
        <f t="shared" si="3"/>
        <v>2345</v>
      </c>
      <c r="F34" s="27">
        <f t="shared" si="3"/>
        <v>13106</v>
      </c>
      <c r="G34" s="27">
        <f t="shared" si="3"/>
        <v>861</v>
      </c>
      <c r="H34" s="27">
        <f t="shared" si="3"/>
        <v>587</v>
      </c>
      <c r="I34" s="27">
        <f t="shared" si="3"/>
        <v>106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1</v>
      </c>
      <c r="N34" s="27">
        <f t="shared" si="3"/>
        <v>0</v>
      </c>
      <c r="O34" s="28">
        <f t="shared" ref="O34" si="4">IFERROR((SUM(E34:J34)/D34),0)</f>
        <v>50.91317365269461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4061</v>
      </c>
      <c r="E36" s="32">
        <f t="shared" si="5"/>
        <v>7640</v>
      </c>
      <c r="F36" s="32">
        <f t="shared" si="5"/>
        <v>31236</v>
      </c>
      <c r="G36" s="32">
        <f t="shared" si="5"/>
        <v>3748</v>
      </c>
      <c r="H36" s="32">
        <f t="shared" si="5"/>
        <v>937</v>
      </c>
      <c r="I36" s="32">
        <f t="shared" si="5"/>
        <v>113</v>
      </c>
      <c r="J36" s="32">
        <f t="shared" si="5"/>
        <v>726</v>
      </c>
      <c r="K36" s="32">
        <f t="shared" si="5"/>
        <v>0</v>
      </c>
      <c r="L36" s="32">
        <f t="shared" si="5"/>
        <v>144</v>
      </c>
      <c r="M36" s="32">
        <f t="shared" si="5"/>
        <v>245</v>
      </c>
      <c r="N36" s="32">
        <f t="shared" si="5"/>
        <v>13</v>
      </c>
      <c r="O36" s="33">
        <f t="shared" ref="O36" si="6">IFERROR((SUM(E36:J36)/D36),0)</f>
        <v>10.933267668062054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6"/>
  <sheetViews>
    <sheetView showGridLines="0" zoomScale="80" zoomScaleNormal="80" workbookViewId="0">
      <pane xSplit="2" ySplit="2" topLeftCell="C3" activePane="bottomRight" state="frozen"/>
      <selection pane="topRight" activeCell="B1" sqref="B1:O2"/>
      <selection pane="bottomLeft" activeCell="B1" sqref="B1:O2"/>
      <selection pane="bottomRight" activeCell="M23" sqref="M23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45444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351</v>
      </c>
      <c r="E5" s="8">
        <v>706</v>
      </c>
      <c r="F5" s="9">
        <v>2920</v>
      </c>
      <c r="G5" s="9">
        <v>381</v>
      </c>
      <c r="H5" s="9">
        <v>40</v>
      </c>
      <c r="I5" s="9">
        <v>1</v>
      </c>
      <c r="J5" s="9">
        <v>73</v>
      </c>
      <c r="K5" s="9">
        <v>0</v>
      </c>
      <c r="L5" s="9">
        <v>12</v>
      </c>
      <c r="M5" s="9">
        <v>143</v>
      </c>
      <c r="N5" s="9">
        <v>4</v>
      </c>
      <c r="O5" s="10">
        <f>IFERROR((SUM(E5:J5)/D5),0)</f>
        <v>11.74074074074074</v>
      </c>
    </row>
    <row r="6" spans="1:15" ht="25.5" customHeight="1" x14ac:dyDescent="0.2">
      <c r="A6" s="11">
        <v>922121</v>
      </c>
      <c r="B6" s="12" t="s">
        <v>35</v>
      </c>
      <c r="D6" s="13">
        <v>185</v>
      </c>
      <c r="E6" s="13">
        <v>319</v>
      </c>
      <c r="F6" s="14">
        <v>1126</v>
      </c>
      <c r="G6" s="14">
        <v>104</v>
      </c>
      <c r="H6" s="14">
        <v>15</v>
      </c>
      <c r="I6" s="14">
        <v>0</v>
      </c>
      <c r="J6" s="14">
        <v>36</v>
      </c>
      <c r="K6" s="14">
        <v>0</v>
      </c>
      <c r="L6" s="14">
        <v>18</v>
      </c>
      <c r="M6" s="14">
        <v>24</v>
      </c>
      <c r="N6" s="14">
        <v>3</v>
      </c>
      <c r="O6" s="15">
        <f t="shared" ref="O6:O29" si="0">IFERROR((SUM(E6:J6)/D6),0)</f>
        <v>8.6486486486486491</v>
      </c>
    </row>
    <row r="7" spans="1:15" ht="25.5" customHeight="1" x14ac:dyDescent="0.2">
      <c r="A7" s="11">
        <v>922131</v>
      </c>
      <c r="B7" s="12" t="s">
        <v>36</v>
      </c>
      <c r="D7" s="13">
        <v>46</v>
      </c>
      <c r="E7" s="13">
        <v>85</v>
      </c>
      <c r="F7" s="14">
        <v>213</v>
      </c>
      <c r="G7" s="14">
        <v>9</v>
      </c>
      <c r="H7" s="14">
        <v>1</v>
      </c>
      <c r="I7" s="14">
        <v>0</v>
      </c>
      <c r="J7" s="14">
        <v>25</v>
      </c>
      <c r="K7" s="14">
        <v>0</v>
      </c>
      <c r="L7" s="14">
        <v>5</v>
      </c>
      <c r="M7" s="14">
        <v>0</v>
      </c>
      <c r="N7" s="14">
        <v>3</v>
      </c>
      <c r="O7" s="15">
        <f t="shared" si="0"/>
        <v>7.2391304347826084</v>
      </c>
    </row>
    <row r="8" spans="1:15" ht="25.5" customHeight="1" x14ac:dyDescent="0.2">
      <c r="A8" s="11">
        <v>922151</v>
      </c>
      <c r="B8" s="12" t="s">
        <v>37</v>
      </c>
      <c r="D8" s="13">
        <v>173</v>
      </c>
      <c r="E8" s="13">
        <v>255</v>
      </c>
      <c r="F8" s="13">
        <v>1007</v>
      </c>
      <c r="G8" s="13">
        <v>43</v>
      </c>
      <c r="H8" s="13">
        <v>15</v>
      </c>
      <c r="I8" s="13">
        <v>4</v>
      </c>
      <c r="J8" s="13">
        <v>50</v>
      </c>
      <c r="K8" s="13">
        <v>0</v>
      </c>
      <c r="L8" s="13">
        <v>25</v>
      </c>
      <c r="M8" s="13">
        <v>47</v>
      </c>
      <c r="N8" s="13">
        <v>3</v>
      </c>
      <c r="O8" s="15">
        <f t="shared" si="0"/>
        <v>7.9421965317919074</v>
      </c>
    </row>
    <row r="9" spans="1:15" ht="25.5" customHeight="1" x14ac:dyDescent="0.2">
      <c r="A9" s="11">
        <v>922351</v>
      </c>
      <c r="B9" s="12" t="s">
        <v>38</v>
      </c>
      <c r="D9" s="13">
        <v>25</v>
      </c>
      <c r="E9" s="13">
        <v>5</v>
      </c>
      <c r="F9" s="13">
        <v>8</v>
      </c>
      <c r="G9" s="13">
        <v>8</v>
      </c>
      <c r="H9" s="13">
        <v>0</v>
      </c>
      <c r="I9" s="13">
        <v>0</v>
      </c>
      <c r="J9" s="13">
        <v>8</v>
      </c>
      <c r="K9" s="13">
        <v>0</v>
      </c>
      <c r="L9" s="13">
        <v>2</v>
      </c>
      <c r="M9" s="13">
        <v>0</v>
      </c>
      <c r="N9" s="13">
        <v>2</v>
      </c>
      <c r="O9" s="15">
        <f t="shared" si="0"/>
        <v>1.1599999999999999</v>
      </c>
    </row>
    <row r="10" spans="1:15" ht="25.5" customHeight="1" x14ac:dyDescent="0.2">
      <c r="A10" s="11">
        <v>922362</v>
      </c>
      <c r="B10" s="12" t="s">
        <v>39</v>
      </c>
      <c r="D10" s="13">
        <v>16</v>
      </c>
      <c r="E10" s="13">
        <v>0</v>
      </c>
      <c r="F10" s="13">
        <v>0</v>
      </c>
      <c r="G10" s="13">
        <v>32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76</v>
      </c>
      <c r="E11" s="13">
        <v>144</v>
      </c>
      <c r="F11" s="13">
        <v>441</v>
      </c>
      <c r="G11" s="13">
        <v>61</v>
      </c>
      <c r="H11" s="13">
        <v>14</v>
      </c>
      <c r="I11" s="13">
        <v>0</v>
      </c>
      <c r="J11" s="13">
        <v>10</v>
      </c>
      <c r="K11" s="13">
        <v>0</v>
      </c>
      <c r="L11" s="13">
        <v>1</v>
      </c>
      <c r="M11" s="13">
        <v>32</v>
      </c>
      <c r="N11" s="13">
        <v>0</v>
      </c>
      <c r="O11" s="15">
        <f t="shared" si="0"/>
        <v>8.8157894736842106</v>
      </c>
    </row>
    <row r="12" spans="1:15" ht="25.5" customHeight="1" x14ac:dyDescent="0.2">
      <c r="A12" s="11">
        <v>923221</v>
      </c>
      <c r="B12" s="12" t="s">
        <v>41</v>
      </c>
      <c r="D12" s="13">
        <v>276</v>
      </c>
      <c r="E12" s="13">
        <v>422</v>
      </c>
      <c r="F12" s="13">
        <v>1561</v>
      </c>
      <c r="G12" s="13">
        <v>84</v>
      </c>
      <c r="H12" s="13">
        <v>20</v>
      </c>
      <c r="I12" s="13">
        <v>0</v>
      </c>
      <c r="J12" s="13">
        <v>94</v>
      </c>
      <c r="K12" s="13">
        <v>0</v>
      </c>
      <c r="L12" s="13">
        <v>8</v>
      </c>
      <c r="M12" s="13">
        <v>24</v>
      </c>
      <c r="N12" s="13">
        <v>5</v>
      </c>
      <c r="O12" s="15">
        <f t="shared" si="0"/>
        <v>7.9021739130434785</v>
      </c>
    </row>
    <row r="13" spans="1:15" ht="25.5" customHeight="1" x14ac:dyDescent="0.2">
      <c r="A13" s="11">
        <v>923221</v>
      </c>
      <c r="B13" s="12" t="s">
        <v>42</v>
      </c>
      <c r="D13" s="13">
        <v>327</v>
      </c>
      <c r="E13" s="13">
        <v>570</v>
      </c>
      <c r="F13" s="13">
        <v>2046</v>
      </c>
      <c r="G13" s="13">
        <v>80</v>
      </c>
      <c r="H13" s="13">
        <v>26</v>
      </c>
      <c r="I13" s="13">
        <v>0</v>
      </c>
      <c r="J13" s="13">
        <v>116</v>
      </c>
      <c r="K13" s="13">
        <v>0</v>
      </c>
      <c r="L13" s="13">
        <v>15</v>
      </c>
      <c r="M13" s="13">
        <v>26</v>
      </c>
      <c r="N13" s="13">
        <v>1</v>
      </c>
      <c r="O13" s="15">
        <f t="shared" si="0"/>
        <v>8.6788990825688082</v>
      </c>
    </row>
    <row r="14" spans="1:15" ht="25.5" customHeight="1" x14ac:dyDescent="0.2">
      <c r="A14" s="11">
        <v>923231</v>
      </c>
      <c r="B14" s="12" t="s">
        <v>43</v>
      </c>
      <c r="D14" s="13">
        <v>217</v>
      </c>
      <c r="E14" s="13">
        <v>275</v>
      </c>
      <c r="F14" s="13">
        <v>1345</v>
      </c>
      <c r="G14" s="13">
        <v>175</v>
      </c>
      <c r="H14" s="13">
        <v>18</v>
      </c>
      <c r="I14" s="13">
        <v>13</v>
      </c>
      <c r="J14" s="13">
        <v>97</v>
      </c>
      <c r="K14" s="13">
        <v>0</v>
      </c>
      <c r="L14" s="13">
        <v>27</v>
      </c>
      <c r="M14" s="13">
        <v>20</v>
      </c>
      <c r="N14" s="13">
        <v>2</v>
      </c>
      <c r="O14" s="15">
        <f t="shared" si="0"/>
        <v>8.8617511520737331</v>
      </c>
    </row>
    <row r="15" spans="1:15" ht="25.5" customHeight="1" x14ac:dyDescent="0.2">
      <c r="A15" s="11">
        <v>923241</v>
      </c>
      <c r="B15" s="12" t="s">
        <v>44</v>
      </c>
      <c r="D15" s="13">
        <v>126</v>
      </c>
      <c r="E15" s="13">
        <v>167</v>
      </c>
      <c r="F15" s="13">
        <v>831</v>
      </c>
      <c r="G15" s="13">
        <v>96</v>
      </c>
      <c r="H15" s="13">
        <v>8</v>
      </c>
      <c r="I15" s="13">
        <v>0</v>
      </c>
      <c r="J15" s="13">
        <v>56</v>
      </c>
      <c r="K15" s="13">
        <v>0</v>
      </c>
      <c r="L15" s="13">
        <v>0</v>
      </c>
      <c r="M15" s="13">
        <v>6</v>
      </c>
      <c r="N15" s="13">
        <v>0</v>
      </c>
      <c r="O15" s="15">
        <f t="shared" si="0"/>
        <v>9.1904761904761898</v>
      </c>
    </row>
    <row r="16" spans="1:15" ht="25.5" customHeight="1" x14ac:dyDescent="0.2">
      <c r="A16" s="11">
        <v>923242</v>
      </c>
      <c r="B16" s="12" t="s">
        <v>45</v>
      </c>
      <c r="D16" s="13">
        <v>122</v>
      </c>
      <c r="E16" s="13">
        <v>157</v>
      </c>
      <c r="F16" s="13">
        <v>772</v>
      </c>
      <c r="G16" s="13">
        <v>55</v>
      </c>
      <c r="H16" s="13">
        <v>2</v>
      </c>
      <c r="I16" s="13">
        <v>0</v>
      </c>
      <c r="J16" s="13">
        <v>28</v>
      </c>
      <c r="K16" s="13">
        <v>0</v>
      </c>
      <c r="L16" s="13">
        <v>2</v>
      </c>
      <c r="M16" s="13">
        <v>1</v>
      </c>
      <c r="N16" s="13">
        <v>0</v>
      </c>
      <c r="O16" s="15">
        <f t="shared" si="0"/>
        <v>8.3114754098360653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308</v>
      </c>
      <c r="E18" s="13">
        <v>483</v>
      </c>
      <c r="F18" s="13">
        <v>1448</v>
      </c>
      <c r="G18" s="13">
        <v>331</v>
      </c>
      <c r="H18" s="13">
        <v>100</v>
      </c>
      <c r="I18" s="13">
        <v>0</v>
      </c>
      <c r="J18" s="13">
        <v>65</v>
      </c>
      <c r="K18" s="13">
        <v>0</v>
      </c>
      <c r="L18" s="13">
        <v>0</v>
      </c>
      <c r="M18" s="13">
        <v>2</v>
      </c>
      <c r="N18" s="13">
        <v>0</v>
      </c>
      <c r="O18" s="15">
        <f t="shared" si="0"/>
        <v>7.8798701298701301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598</v>
      </c>
      <c r="E21" s="13">
        <v>626</v>
      </c>
      <c r="F21" s="13">
        <v>1883</v>
      </c>
      <c r="G21" s="13">
        <v>378</v>
      </c>
      <c r="H21" s="13">
        <v>34</v>
      </c>
      <c r="I21" s="13">
        <v>0</v>
      </c>
      <c r="J21" s="13">
        <v>29</v>
      </c>
      <c r="K21" s="13">
        <v>0</v>
      </c>
      <c r="L21" s="13">
        <v>6</v>
      </c>
      <c r="M21" s="13">
        <v>1</v>
      </c>
      <c r="N21" s="13">
        <v>0</v>
      </c>
      <c r="O21" s="15">
        <f t="shared" si="0"/>
        <v>4.9331103678929766</v>
      </c>
    </row>
    <row r="22" spans="1:15" ht="25.5" customHeight="1" x14ac:dyDescent="0.2">
      <c r="A22" s="11">
        <v>923255</v>
      </c>
      <c r="B22" s="12" t="s">
        <v>51</v>
      </c>
      <c r="D22" s="13">
        <v>431</v>
      </c>
      <c r="E22" s="13">
        <v>148</v>
      </c>
      <c r="F22" s="13">
        <v>323</v>
      </c>
      <c r="G22" s="13">
        <v>704</v>
      </c>
      <c r="H22" s="13">
        <v>3</v>
      </c>
      <c r="I22" s="13">
        <v>0</v>
      </c>
      <c r="J22" s="13">
        <v>5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2.7447795823665895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51</v>
      </c>
      <c r="E24" s="13">
        <v>96</v>
      </c>
      <c r="F24" s="13">
        <v>479</v>
      </c>
      <c r="G24" s="13">
        <v>310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17.372549019607842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136</v>
      </c>
      <c r="E26" s="14">
        <v>505</v>
      </c>
      <c r="F26" s="13">
        <v>844</v>
      </c>
      <c r="G26" s="13">
        <v>22</v>
      </c>
      <c r="H26" s="13">
        <v>32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10.316176470588236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>
        <v>0</v>
      </c>
      <c r="L28" s="20"/>
      <c r="M28" s="20"/>
      <c r="N28" s="20">
        <v>0</v>
      </c>
      <c r="O28" s="21"/>
    </row>
    <row r="29" spans="1:15" ht="18" customHeight="1" x14ac:dyDescent="0.2">
      <c r="A29" s="55" t="s">
        <v>57</v>
      </c>
      <c r="B29" s="56"/>
      <c r="D29" s="22">
        <f t="shared" ref="D29:M29" si="1">SUM(D5:D27)</f>
        <v>3464</v>
      </c>
      <c r="E29" s="22">
        <f t="shared" si="1"/>
        <v>4963</v>
      </c>
      <c r="F29" s="22">
        <f t="shared" si="1"/>
        <v>17247</v>
      </c>
      <c r="G29" s="22">
        <f t="shared" si="1"/>
        <v>2873</v>
      </c>
      <c r="H29" s="22">
        <f t="shared" si="1"/>
        <v>329</v>
      </c>
      <c r="I29" s="22">
        <f t="shared" si="1"/>
        <v>18</v>
      </c>
      <c r="J29" s="22">
        <f t="shared" si="1"/>
        <v>692</v>
      </c>
      <c r="K29" s="22">
        <f>SUM(K5:K28)</f>
        <v>0</v>
      </c>
      <c r="L29" s="22">
        <f t="shared" si="1"/>
        <v>121</v>
      </c>
      <c r="M29" s="22">
        <f t="shared" si="1"/>
        <v>326</v>
      </c>
      <c r="N29" s="22">
        <f>SUM(N5:N28)</f>
        <v>23</v>
      </c>
      <c r="O29" s="23">
        <f t="shared" si="0"/>
        <v>7.5409930715935332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1982</v>
      </c>
      <c r="E32" s="25">
        <v>3309</v>
      </c>
      <c r="F32" s="25">
        <v>16549</v>
      </c>
      <c r="G32" s="25">
        <v>3199</v>
      </c>
      <c r="H32" s="25">
        <v>768</v>
      </c>
      <c r="I32" s="25">
        <v>131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12.086781029263371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1982</v>
      </c>
      <c r="E34" s="27">
        <f t="shared" si="3"/>
        <v>3309</v>
      </c>
      <c r="F34" s="27">
        <f t="shared" si="3"/>
        <v>16549</v>
      </c>
      <c r="G34" s="27">
        <f t="shared" si="3"/>
        <v>3199</v>
      </c>
      <c r="H34" s="27">
        <f t="shared" si="3"/>
        <v>768</v>
      </c>
      <c r="I34" s="27">
        <f t="shared" si="3"/>
        <v>131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12.086781029263371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5446</v>
      </c>
      <c r="E36" s="32">
        <f t="shared" si="5"/>
        <v>8272</v>
      </c>
      <c r="F36" s="32">
        <f t="shared" si="5"/>
        <v>33796</v>
      </c>
      <c r="G36" s="32">
        <f t="shared" si="5"/>
        <v>6072</v>
      </c>
      <c r="H36" s="32">
        <f t="shared" si="5"/>
        <v>1097</v>
      </c>
      <c r="I36" s="32">
        <f t="shared" si="5"/>
        <v>149</v>
      </c>
      <c r="J36" s="32">
        <f t="shared" si="5"/>
        <v>692</v>
      </c>
      <c r="K36" s="32">
        <f t="shared" si="5"/>
        <v>0</v>
      </c>
      <c r="L36" s="32">
        <f t="shared" si="5"/>
        <v>121</v>
      </c>
      <c r="M36" s="32">
        <f t="shared" si="5"/>
        <v>326</v>
      </c>
      <c r="N36" s="32">
        <f t="shared" si="5"/>
        <v>23</v>
      </c>
      <c r="O36" s="33">
        <f t="shared" ref="O36" si="6">IFERROR((SUM(E36:J36)/D36),0)</f>
        <v>9.1953727506426741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showGridLines="0" zoomScale="80" zoomScaleNormal="80" workbookViewId="0">
      <pane xSplit="2" ySplit="2" topLeftCell="C8" activePane="bottomRight" state="frozen"/>
      <selection pane="topRight" activeCell="B1" sqref="B1:O2"/>
      <selection pane="bottomLeft" activeCell="B1" sqref="B1:O2"/>
      <selection pane="bottomRight" activeCell="R19" sqref="R19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45474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504</v>
      </c>
      <c r="E5" s="8">
        <v>940</v>
      </c>
      <c r="F5" s="9">
        <v>3201</v>
      </c>
      <c r="G5" s="9">
        <v>475</v>
      </c>
      <c r="H5" s="9">
        <v>55</v>
      </c>
      <c r="I5" s="9">
        <v>0</v>
      </c>
      <c r="J5" s="9">
        <v>133</v>
      </c>
      <c r="K5" s="9">
        <v>0</v>
      </c>
      <c r="L5" s="9">
        <v>18</v>
      </c>
      <c r="M5" s="9">
        <v>192</v>
      </c>
      <c r="N5" s="9">
        <v>5</v>
      </c>
      <c r="O5" s="10">
        <f>IFERROR((SUM(E5:J5)/D5),0)</f>
        <v>9.5317460317460316</v>
      </c>
    </row>
    <row r="6" spans="1:15" ht="25.5" customHeight="1" x14ac:dyDescent="0.2">
      <c r="A6" s="11">
        <v>922121</v>
      </c>
      <c r="B6" s="12" t="s">
        <v>35</v>
      </c>
      <c r="D6" s="13">
        <v>149</v>
      </c>
      <c r="E6" s="13">
        <v>243</v>
      </c>
      <c r="F6" s="14">
        <v>830</v>
      </c>
      <c r="G6" s="14">
        <v>73</v>
      </c>
      <c r="H6" s="14">
        <v>14</v>
      </c>
      <c r="I6" s="14">
        <v>1</v>
      </c>
      <c r="J6" s="14">
        <v>50</v>
      </c>
      <c r="K6" s="14">
        <v>0</v>
      </c>
      <c r="L6" s="14">
        <v>24</v>
      </c>
      <c r="M6" s="14">
        <v>35</v>
      </c>
      <c r="N6" s="14">
        <v>3</v>
      </c>
      <c r="O6" s="15">
        <f t="shared" ref="O6:O29" si="0">IFERROR((SUM(E6:J6)/D6),0)</f>
        <v>8.1275167785234892</v>
      </c>
    </row>
    <row r="7" spans="1:15" ht="25.5" customHeight="1" x14ac:dyDescent="0.2">
      <c r="A7" s="11">
        <v>922131</v>
      </c>
      <c r="B7" s="12" t="s">
        <v>36</v>
      </c>
      <c r="D7" s="13">
        <v>81</v>
      </c>
      <c r="E7" s="13">
        <v>184</v>
      </c>
      <c r="F7" s="14">
        <v>616</v>
      </c>
      <c r="G7" s="14">
        <v>23</v>
      </c>
      <c r="H7" s="14">
        <v>14</v>
      </c>
      <c r="I7" s="14">
        <v>0</v>
      </c>
      <c r="J7" s="14">
        <v>30</v>
      </c>
      <c r="K7" s="14">
        <v>0</v>
      </c>
      <c r="L7" s="14">
        <v>6</v>
      </c>
      <c r="M7" s="14">
        <v>0</v>
      </c>
      <c r="N7" s="14">
        <v>4</v>
      </c>
      <c r="O7" s="15">
        <f t="shared" si="0"/>
        <v>10.703703703703704</v>
      </c>
    </row>
    <row r="8" spans="1:15" ht="25.5" customHeight="1" x14ac:dyDescent="0.2">
      <c r="A8" s="11">
        <v>922151</v>
      </c>
      <c r="B8" s="12" t="s">
        <v>37</v>
      </c>
      <c r="D8" s="13">
        <v>215</v>
      </c>
      <c r="E8" s="13">
        <v>388</v>
      </c>
      <c r="F8" s="13">
        <v>1755</v>
      </c>
      <c r="G8" s="13">
        <v>143</v>
      </c>
      <c r="H8" s="13">
        <v>25</v>
      </c>
      <c r="I8" s="13">
        <v>6</v>
      </c>
      <c r="J8" s="13">
        <v>80</v>
      </c>
      <c r="K8" s="13">
        <v>0</v>
      </c>
      <c r="L8" s="13">
        <v>20</v>
      </c>
      <c r="M8" s="13">
        <v>24</v>
      </c>
      <c r="N8" s="13">
        <v>1</v>
      </c>
      <c r="O8" s="15">
        <f t="shared" si="0"/>
        <v>11.148837209302325</v>
      </c>
    </row>
    <row r="9" spans="1:15" ht="25.5" customHeight="1" x14ac:dyDescent="0.2">
      <c r="A9" s="11">
        <v>922351</v>
      </c>
      <c r="B9" s="12" t="s">
        <v>38</v>
      </c>
      <c r="D9" s="13">
        <v>6</v>
      </c>
      <c r="E9" s="13">
        <v>0</v>
      </c>
      <c r="F9" s="13">
        <v>8</v>
      </c>
      <c r="G9" s="13">
        <v>0</v>
      </c>
      <c r="H9" s="13">
        <v>0</v>
      </c>
      <c r="I9" s="13">
        <v>0</v>
      </c>
      <c r="J9" s="13">
        <v>8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2.6666666666666665</v>
      </c>
    </row>
    <row r="10" spans="1:15" ht="25.5" customHeight="1" x14ac:dyDescent="0.2">
      <c r="A10" s="11">
        <v>922362</v>
      </c>
      <c r="B10" s="12" t="s">
        <v>39</v>
      </c>
      <c r="D10" s="13">
        <v>10</v>
      </c>
      <c r="E10" s="13">
        <v>0</v>
      </c>
      <c r="F10" s="13">
        <v>0</v>
      </c>
      <c r="G10" s="13">
        <v>20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64</v>
      </c>
      <c r="E11" s="13">
        <v>145</v>
      </c>
      <c r="F11" s="13">
        <v>595</v>
      </c>
      <c r="G11" s="13">
        <v>54</v>
      </c>
      <c r="H11" s="13">
        <v>8</v>
      </c>
      <c r="I11" s="13">
        <v>0</v>
      </c>
      <c r="J11" s="13">
        <v>10</v>
      </c>
      <c r="K11" s="13">
        <v>0</v>
      </c>
      <c r="L11" s="13">
        <v>1</v>
      </c>
      <c r="M11" s="13">
        <v>16</v>
      </c>
      <c r="N11" s="13">
        <v>0</v>
      </c>
      <c r="O11" s="15">
        <f t="shared" si="0"/>
        <v>12.6875</v>
      </c>
    </row>
    <row r="12" spans="1:15" ht="25.5" customHeight="1" x14ac:dyDescent="0.2">
      <c r="A12" s="11">
        <v>923221</v>
      </c>
      <c r="B12" s="12" t="s">
        <v>41</v>
      </c>
      <c r="D12" s="13">
        <v>257</v>
      </c>
      <c r="E12" s="13">
        <v>412</v>
      </c>
      <c r="F12" s="13">
        <v>1616</v>
      </c>
      <c r="G12" s="13">
        <v>72</v>
      </c>
      <c r="H12" s="13">
        <v>26</v>
      </c>
      <c r="I12" s="13">
        <v>0</v>
      </c>
      <c r="J12" s="13">
        <v>76</v>
      </c>
      <c r="K12" s="13">
        <v>0</v>
      </c>
      <c r="L12" s="13">
        <v>3</v>
      </c>
      <c r="M12" s="13">
        <v>2</v>
      </c>
      <c r="N12" s="13">
        <v>0</v>
      </c>
      <c r="O12" s="15">
        <f t="shared" si="0"/>
        <v>8.5680933852140075</v>
      </c>
    </row>
    <row r="13" spans="1:15" ht="25.5" customHeight="1" x14ac:dyDescent="0.2">
      <c r="A13" s="11">
        <v>923221</v>
      </c>
      <c r="B13" s="12" t="s">
        <v>42</v>
      </c>
      <c r="D13" s="13">
        <v>400</v>
      </c>
      <c r="E13" s="13">
        <v>668</v>
      </c>
      <c r="F13" s="13">
        <v>2147</v>
      </c>
      <c r="G13" s="13">
        <v>64</v>
      </c>
      <c r="H13" s="13">
        <v>28</v>
      </c>
      <c r="I13" s="13">
        <v>0</v>
      </c>
      <c r="J13" s="13">
        <v>133</v>
      </c>
      <c r="K13" s="13">
        <v>0</v>
      </c>
      <c r="L13" s="13">
        <v>9</v>
      </c>
      <c r="M13" s="13">
        <v>7</v>
      </c>
      <c r="N13" s="13">
        <v>3</v>
      </c>
      <c r="O13" s="15">
        <f t="shared" si="0"/>
        <v>7.6</v>
      </c>
    </row>
    <row r="14" spans="1:15" ht="25.5" customHeight="1" x14ac:dyDescent="0.2">
      <c r="A14" s="11">
        <v>923231</v>
      </c>
      <c r="B14" s="12" t="s">
        <v>43</v>
      </c>
      <c r="D14" s="13">
        <v>201</v>
      </c>
      <c r="E14" s="13">
        <v>291</v>
      </c>
      <c r="F14" s="13">
        <v>1240</v>
      </c>
      <c r="G14" s="13">
        <v>104</v>
      </c>
      <c r="H14" s="13">
        <v>18</v>
      </c>
      <c r="I14" s="13">
        <v>0</v>
      </c>
      <c r="J14" s="13">
        <v>78</v>
      </c>
      <c r="K14" s="13">
        <v>0</v>
      </c>
      <c r="L14" s="13">
        <v>34</v>
      </c>
      <c r="M14" s="13">
        <v>19</v>
      </c>
      <c r="N14" s="13">
        <v>0</v>
      </c>
      <c r="O14" s="15">
        <f t="shared" si="0"/>
        <v>8.6119402985074629</v>
      </c>
    </row>
    <row r="15" spans="1:15" ht="25.5" customHeight="1" x14ac:dyDescent="0.2">
      <c r="A15" s="11">
        <v>923241</v>
      </c>
      <c r="B15" s="12" t="s">
        <v>44</v>
      </c>
      <c r="D15" s="13">
        <v>184</v>
      </c>
      <c r="E15" s="13">
        <v>221</v>
      </c>
      <c r="F15" s="13">
        <v>1125</v>
      </c>
      <c r="G15" s="13">
        <v>89</v>
      </c>
      <c r="H15" s="13">
        <v>1</v>
      </c>
      <c r="I15" s="13">
        <v>0</v>
      </c>
      <c r="J15" s="13">
        <v>60</v>
      </c>
      <c r="K15" s="13">
        <v>0</v>
      </c>
      <c r="L15" s="13">
        <v>0</v>
      </c>
      <c r="M15" s="13">
        <v>2</v>
      </c>
      <c r="N15" s="13">
        <v>0</v>
      </c>
      <c r="O15" s="15">
        <f t="shared" si="0"/>
        <v>8.1304347826086953</v>
      </c>
    </row>
    <row r="16" spans="1:15" ht="25.5" customHeight="1" x14ac:dyDescent="0.2">
      <c r="A16" s="11">
        <v>923242</v>
      </c>
      <c r="B16" s="12" t="s">
        <v>45</v>
      </c>
      <c r="D16" s="13">
        <v>112</v>
      </c>
      <c r="E16" s="13">
        <v>167</v>
      </c>
      <c r="F16" s="13">
        <v>717</v>
      </c>
      <c r="G16" s="13">
        <v>64</v>
      </c>
      <c r="H16" s="13">
        <v>4</v>
      </c>
      <c r="I16" s="13">
        <v>0</v>
      </c>
      <c r="J16" s="13">
        <v>21</v>
      </c>
      <c r="K16" s="13">
        <v>0</v>
      </c>
      <c r="L16" s="13">
        <v>0</v>
      </c>
      <c r="M16" s="13">
        <v>7</v>
      </c>
      <c r="N16" s="13">
        <v>0</v>
      </c>
      <c r="O16" s="15">
        <f t="shared" si="0"/>
        <v>8.6875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390</v>
      </c>
      <c r="E18" s="13">
        <v>625</v>
      </c>
      <c r="F18" s="13">
        <v>1887</v>
      </c>
      <c r="G18" s="13">
        <v>409</v>
      </c>
      <c r="H18" s="13">
        <v>127</v>
      </c>
      <c r="I18" s="13">
        <v>0</v>
      </c>
      <c r="J18" s="13">
        <v>100</v>
      </c>
      <c r="K18" s="13">
        <v>0</v>
      </c>
      <c r="L18" s="13">
        <v>2</v>
      </c>
      <c r="M18" s="13">
        <v>1</v>
      </c>
      <c r="N18" s="13">
        <v>0</v>
      </c>
      <c r="O18" s="15">
        <f t="shared" si="0"/>
        <v>8.0717948717948715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544</v>
      </c>
      <c r="E21" s="13">
        <v>664</v>
      </c>
      <c r="F21" s="13">
        <v>1902</v>
      </c>
      <c r="G21" s="13">
        <v>379</v>
      </c>
      <c r="H21" s="13">
        <v>26</v>
      </c>
      <c r="I21" s="13">
        <v>1</v>
      </c>
      <c r="J21" s="13">
        <v>23</v>
      </c>
      <c r="K21" s="13">
        <v>0</v>
      </c>
      <c r="L21" s="13">
        <v>0</v>
      </c>
      <c r="M21" s="13">
        <v>6</v>
      </c>
      <c r="N21" s="13">
        <v>0</v>
      </c>
      <c r="O21" s="15">
        <f t="shared" si="0"/>
        <v>5.5055147058823533</v>
      </c>
    </row>
    <row r="22" spans="1:15" ht="25.5" customHeight="1" x14ac:dyDescent="0.2">
      <c r="A22" s="11">
        <v>923255</v>
      </c>
      <c r="B22" s="12" t="s">
        <v>51</v>
      </c>
      <c r="D22" s="13">
        <v>423</v>
      </c>
      <c r="E22" s="13">
        <v>133</v>
      </c>
      <c r="F22" s="13">
        <v>367</v>
      </c>
      <c r="G22" s="13">
        <v>657</v>
      </c>
      <c r="H22" s="13">
        <v>10</v>
      </c>
      <c r="I22" s="13">
        <v>0</v>
      </c>
      <c r="J22" s="13">
        <v>9</v>
      </c>
      <c r="K22" s="13">
        <v>0</v>
      </c>
      <c r="L22" s="13">
        <v>1</v>
      </c>
      <c r="M22" s="13">
        <v>0</v>
      </c>
      <c r="N22" s="13">
        <v>0</v>
      </c>
      <c r="O22" s="15">
        <f t="shared" si="0"/>
        <v>2.7801418439716312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51</v>
      </c>
      <c r="E24" s="13">
        <v>94</v>
      </c>
      <c r="F24" s="13">
        <v>432</v>
      </c>
      <c r="G24" s="13">
        <v>242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15.058823529411764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167</v>
      </c>
      <c r="E26" s="14">
        <v>630</v>
      </c>
      <c r="F26" s="13">
        <v>1006</v>
      </c>
      <c r="G26" s="13">
        <v>37</v>
      </c>
      <c r="H26" s="13">
        <v>45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10.287425149700599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3758</v>
      </c>
      <c r="E29" s="22">
        <f t="shared" si="1"/>
        <v>5805</v>
      </c>
      <c r="F29" s="22">
        <f t="shared" si="1"/>
        <v>19444</v>
      </c>
      <c r="G29" s="22">
        <f t="shared" si="1"/>
        <v>2905</v>
      </c>
      <c r="H29" s="22">
        <f t="shared" si="1"/>
        <v>401</v>
      </c>
      <c r="I29" s="22">
        <f t="shared" si="1"/>
        <v>8</v>
      </c>
      <c r="J29" s="22">
        <f t="shared" si="1"/>
        <v>811</v>
      </c>
      <c r="K29" s="22">
        <f t="shared" si="1"/>
        <v>0</v>
      </c>
      <c r="L29" s="22">
        <f t="shared" si="1"/>
        <v>118</v>
      </c>
      <c r="M29" s="22">
        <f t="shared" si="1"/>
        <v>311</v>
      </c>
      <c r="N29" s="22">
        <f t="shared" si="1"/>
        <v>16</v>
      </c>
      <c r="O29" s="23">
        <f t="shared" si="0"/>
        <v>7.8163916977115484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2171</v>
      </c>
      <c r="E32" s="25">
        <v>3256</v>
      </c>
      <c r="F32" s="25">
        <v>15634</v>
      </c>
      <c r="G32" s="25">
        <v>2887</v>
      </c>
      <c r="H32" s="25">
        <v>1088</v>
      </c>
      <c r="I32" s="25">
        <v>137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10.595117457392906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2171</v>
      </c>
      <c r="E34" s="27">
        <f t="shared" si="3"/>
        <v>3256</v>
      </c>
      <c r="F34" s="27">
        <f t="shared" si="3"/>
        <v>15634</v>
      </c>
      <c r="G34" s="27">
        <f t="shared" si="3"/>
        <v>2887</v>
      </c>
      <c r="H34" s="27">
        <f t="shared" si="3"/>
        <v>1088</v>
      </c>
      <c r="I34" s="27">
        <f t="shared" si="3"/>
        <v>137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10.595117457392906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5929</v>
      </c>
      <c r="E36" s="32">
        <f t="shared" si="5"/>
        <v>9061</v>
      </c>
      <c r="F36" s="32">
        <f t="shared" si="5"/>
        <v>35078</v>
      </c>
      <c r="G36" s="32">
        <f t="shared" si="5"/>
        <v>5792</v>
      </c>
      <c r="H36" s="32">
        <f t="shared" si="5"/>
        <v>1489</v>
      </c>
      <c r="I36" s="32">
        <f t="shared" si="5"/>
        <v>145</v>
      </c>
      <c r="J36" s="32">
        <f t="shared" si="5"/>
        <v>811</v>
      </c>
      <c r="K36" s="32">
        <f t="shared" si="5"/>
        <v>0</v>
      </c>
      <c r="L36" s="32">
        <f t="shared" si="5"/>
        <v>118</v>
      </c>
      <c r="M36" s="32">
        <f t="shared" si="5"/>
        <v>311</v>
      </c>
      <c r="N36" s="32">
        <f t="shared" si="5"/>
        <v>16</v>
      </c>
      <c r="O36" s="33">
        <f t="shared" ref="O36" si="6">IFERROR((SUM(E36:J36)/D36),0)</f>
        <v>8.8338674312700292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showGridLines="0" zoomScale="80" zoomScaleNormal="80" workbookViewId="0">
      <pane xSplit="2" ySplit="2" topLeftCell="C3" activePane="bottomRight" state="frozen"/>
      <selection pane="topRight" activeCell="B1" sqref="B1:O2"/>
      <selection pane="bottomLeft" activeCell="B1" sqref="B1:O2"/>
      <selection pane="bottomRight" activeCell="D17" sqref="D17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45505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549</v>
      </c>
      <c r="E5" s="8">
        <v>982</v>
      </c>
      <c r="F5" s="9">
        <v>3653</v>
      </c>
      <c r="G5" s="9">
        <v>501</v>
      </c>
      <c r="H5" s="9">
        <v>54</v>
      </c>
      <c r="I5" s="9">
        <v>0</v>
      </c>
      <c r="J5" s="9">
        <v>101</v>
      </c>
      <c r="K5" s="9">
        <v>0</v>
      </c>
      <c r="L5" s="9">
        <v>31</v>
      </c>
      <c r="M5" s="9">
        <v>78</v>
      </c>
      <c r="N5" s="9">
        <v>2</v>
      </c>
      <c r="O5" s="10">
        <f>IFERROR((SUM(E5:J5)/D5),0)</f>
        <v>9.6375227686703102</v>
      </c>
    </row>
    <row r="6" spans="1:15" ht="25.5" customHeight="1" x14ac:dyDescent="0.2">
      <c r="A6" s="11">
        <v>922121</v>
      </c>
      <c r="B6" s="12" t="s">
        <v>35</v>
      </c>
      <c r="D6" s="13">
        <v>181</v>
      </c>
      <c r="E6" s="13">
        <v>323</v>
      </c>
      <c r="F6" s="14">
        <v>1205</v>
      </c>
      <c r="G6" s="14">
        <v>127</v>
      </c>
      <c r="H6" s="14">
        <v>17</v>
      </c>
      <c r="I6" s="14">
        <v>0</v>
      </c>
      <c r="J6" s="14">
        <v>37</v>
      </c>
      <c r="K6" s="14">
        <v>0</v>
      </c>
      <c r="L6" s="14">
        <v>8</v>
      </c>
      <c r="M6" s="14">
        <v>12</v>
      </c>
      <c r="N6" s="14">
        <v>1</v>
      </c>
      <c r="O6" s="15">
        <f t="shared" ref="O6:O29" si="0">IFERROR((SUM(E6:J6)/D6),0)</f>
        <v>9.4419889502762437</v>
      </c>
    </row>
    <row r="7" spans="1:15" ht="25.5" customHeight="1" x14ac:dyDescent="0.2">
      <c r="A7" s="11">
        <v>922131</v>
      </c>
      <c r="B7" s="12" t="s">
        <v>36</v>
      </c>
      <c r="D7" s="13">
        <v>92</v>
      </c>
      <c r="E7" s="13">
        <v>214</v>
      </c>
      <c r="F7" s="14">
        <v>528</v>
      </c>
      <c r="G7" s="14">
        <v>25</v>
      </c>
      <c r="H7" s="14">
        <v>4</v>
      </c>
      <c r="I7" s="14">
        <v>0</v>
      </c>
      <c r="J7" s="14">
        <v>6</v>
      </c>
      <c r="K7" s="14">
        <v>0</v>
      </c>
      <c r="L7" s="14">
        <v>3</v>
      </c>
      <c r="M7" s="14">
        <v>1</v>
      </c>
      <c r="N7" s="14">
        <v>1</v>
      </c>
      <c r="O7" s="15">
        <f t="shared" si="0"/>
        <v>8.445652173913043</v>
      </c>
    </row>
    <row r="8" spans="1:15" ht="25.5" customHeight="1" x14ac:dyDescent="0.2">
      <c r="A8" s="11">
        <v>922151</v>
      </c>
      <c r="B8" s="12" t="s">
        <v>37</v>
      </c>
      <c r="D8" s="13">
        <v>213</v>
      </c>
      <c r="E8" s="13">
        <v>356</v>
      </c>
      <c r="F8" s="13">
        <v>1634</v>
      </c>
      <c r="G8" s="13">
        <v>76</v>
      </c>
      <c r="H8" s="13">
        <v>16</v>
      </c>
      <c r="I8" s="13">
        <v>10</v>
      </c>
      <c r="J8" s="13">
        <v>35</v>
      </c>
      <c r="K8" s="13">
        <v>0</v>
      </c>
      <c r="L8" s="13">
        <v>35</v>
      </c>
      <c r="M8" s="13">
        <v>6</v>
      </c>
      <c r="N8" s="13">
        <v>1</v>
      </c>
      <c r="O8" s="15">
        <f t="shared" si="0"/>
        <v>9.9859154929577461</v>
      </c>
    </row>
    <row r="9" spans="1:15" ht="25.5" customHeight="1" x14ac:dyDescent="0.2">
      <c r="A9" s="11">
        <v>922351</v>
      </c>
      <c r="B9" s="12" t="s">
        <v>38</v>
      </c>
      <c r="D9" s="13">
        <v>2</v>
      </c>
      <c r="E9" s="13">
        <v>0</v>
      </c>
      <c r="F9" s="13">
        <v>1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</v>
      </c>
    </row>
    <row r="10" spans="1:15" ht="25.5" customHeight="1" x14ac:dyDescent="0.2">
      <c r="A10" s="11">
        <v>922362</v>
      </c>
      <c r="B10" s="12" t="s">
        <v>39</v>
      </c>
      <c r="D10" s="13">
        <v>64</v>
      </c>
      <c r="E10" s="13">
        <v>0</v>
      </c>
      <c r="F10" s="13">
        <v>0</v>
      </c>
      <c r="G10" s="13">
        <v>64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1</v>
      </c>
    </row>
    <row r="11" spans="1:15" ht="25.5" customHeight="1" x14ac:dyDescent="0.2">
      <c r="A11" s="11">
        <v>922372</v>
      </c>
      <c r="B11" s="12" t="s">
        <v>40</v>
      </c>
      <c r="D11" s="13">
        <v>110</v>
      </c>
      <c r="E11" s="13">
        <v>204</v>
      </c>
      <c r="F11" s="13">
        <v>594</v>
      </c>
      <c r="G11" s="13">
        <v>70</v>
      </c>
      <c r="H11" s="13">
        <v>11</v>
      </c>
      <c r="I11" s="13">
        <v>0</v>
      </c>
      <c r="J11" s="13">
        <v>10</v>
      </c>
      <c r="K11" s="13">
        <v>0</v>
      </c>
      <c r="L11" s="13">
        <v>0</v>
      </c>
      <c r="M11" s="13">
        <v>48</v>
      </c>
      <c r="N11" s="13">
        <v>0</v>
      </c>
      <c r="O11" s="15">
        <f t="shared" si="0"/>
        <v>8.081818181818182</v>
      </c>
    </row>
    <row r="12" spans="1:15" ht="25.5" customHeight="1" x14ac:dyDescent="0.2">
      <c r="A12" s="11">
        <v>923221</v>
      </c>
      <c r="B12" s="12" t="s">
        <v>41</v>
      </c>
      <c r="D12" s="13">
        <v>256</v>
      </c>
      <c r="E12" s="13">
        <v>419</v>
      </c>
      <c r="F12" s="13">
        <v>1643</v>
      </c>
      <c r="G12" s="13">
        <v>72</v>
      </c>
      <c r="H12" s="13">
        <v>18</v>
      </c>
      <c r="I12" s="13">
        <v>0</v>
      </c>
      <c r="J12" s="13">
        <v>73</v>
      </c>
      <c r="K12" s="13">
        <v>0</v>
      </c>
      <c r="L12" s="13">
        <v>5</v>
      </c>
      <c r="M12" s="13">
        <v>1</v>
      </c>
      <c r="N12" s="13">
        <v>0</v>
      </c>
      <c r="O12" s="15">
        <f t="shared" si="0"/>
        <v>8.69140625</v>
      </c>
    </row>
    <row r="13" spans="1:15" ht="25.5" customHeight="1" x14ac:dyDescent="0.2">
      <c r="A13" s="11">
        <v>923221</v>
      </c>
      <c r="B13" s="12" t="s">
        <v>42</v>
      </c>
      <c r="D13" s="13">
        <v>385</v>
      </c>
      <c r="E13" s="13">
        <v>690</v>
      </c>
      <c r="F13" s="13">
        <v>2361</v>
      </c>
      <c r="G13" s="13">
        <v>45</v>
      </c>
      <c r="H13" s="13">
        <v>19</v>
      </c>
      <c r="I13" s="13">
        <v>0</v>
      </c>
      <c r="J13" s="13">
        <v>83</v>
      </c>
      <c r="K13" s="13">
        <v>0</v>
      </c>
      <c r="L13" s="13">
        <v>3</v>
      </c>
      <c r="M13" s="13">
        <v>4</v>
      </c>
      <c r="N13" s="13">
        <v>0</v>
      </c>
      <c r="O13" s="15">
        <f t="shared" si="0"/>
        <v>8.3064935064935064</v>
      </c>
    </row>
    <row r="14" spans="1:15" ht="25.5" customHeight="1" x14ac:dyDescent="0.2">
      <c r="A14" s="11">
        <v>923231</v>
      </c>
      <c r="B14" s="12" t="s">
        <v>43</v>
      </c>
      <c r="D14" s="13">
        <v>198</v>
      </c>
      <c r="E14" s="13">
        <v>295</v>
      </c>
      <c r="F14" s="13">
        <v>1212</v>
      </c>
      <c r="G14" s="13">
        <v>135</v>
      </c>
      <c r="H14" s="13">
        <v>15</v>
      </c>
      <c r="I14" s="13">
        <v>0</v>
      </c>
      <c r="J14" s="13">
        <v>57</v>
      </c>
      <c r="K14" s="13">
        <v>0</v>
      </c>
      <c r="L14" s="13">
        <v>74</v>
      </c>
      <c r="M14" s="13">
        <v>21</v>
      </c>
      <c r="N14" s="13">
        <v>0</v>
      </c>
      <c r="O14" s="15">
        <f t="shared" si="0"/>
        <v>8.6565656565656557</v>
      </c>
    </row>
    <row r="15" spans="1:15" ht="25.5" customHeight="1" x14ac:dyDescent="0.2">
      <c r="A15" s="11">
        <v>923241</v>
      </c>
      <c r="B15" s="12" t="s">
        <v>44</v>
      </c>
      <c r="D15" s="13">
        <v>177</v>
      </c>
      <c r="E15" s="13">
        <v>240</v>
      </c>
      <c r="F15" s="13">
        <v>1170</v>
      </c>
      <c r="G15" s="13">
        <v>81</v>
      </c>
      <c r="H15" s="13">
        <v>3</v>
      </c>
      <c r="I15" s="13">
        <v>0</v>
      </c>
      <c r="J15" s="13">
        <v>51</v>
      </c>
      <c r="K15" s="13">
        <v>0</v>
      </c>
      <c r="L15" s="13">
        <v>2</v>
      </c>
      <c r="M15" s="13">
        <v>12</v>
      </c>
      <c r="N15" s="13">
        <v>0</v>
      </c>
      <c r="O15" s="15">
        <f t="shared" si="0"/>
        <v>8.7288135593220346</v>
      </c>
    </row>
    <row r="16" spans="1:15" ht="25.5" customHeight="1" x14ac:dyDescent="0.2">
      <c r="A16" s="11">
        <v>923242</v>
      </c>
      <c r="B16" s="12" t="s">
        <v>45</v>
      </c>
      <c r="D16" s="13">
        <v>138</v>
      </c>
      <c r="E16" s="13">
        <v>187</v>
      </c>
      <c r="F16" s="13">
        <v>865</v>
      </c>
      <c r="G16" s="13">
        <v>57</v>
      </c>
      <c r="H16" s="13">
        <v>7</v>
      </c>
      <c r="I16" s="13">
        <v>0</v>
      </c>
      <c r="J16" s="13">
        <v>36</v>
      </c>
      <c r="K16" s="13">
        <v>0</v>
      </c>
      <c r="L16" s="13">
        <v>0</v>
      </c>
      <c r="M16" s="13">
        <v>3</v>
      </c>
      <c r="N16" s="13">
        <v>0</v>
      </c>
      <c r="O16" s="15">
        <f t="shared" si="0"/>
        <v>8.3478260869565215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347</v>
      </c>
      <c r="E18" s="13">
        <v>579</v>
      </c>
      <c r="F18" s="13">
        <v>1700</v>
      </c>
      <c r="G18" s="13">
        <v>344</v>
      </c>
      <c r="H18" s="13">
        <v>117</v>
      </c>
      <c r="I18" s="13">
        <v>0</v>
      </c>
      <c r="J18" s="13">
        <v>104</v>
      </c>
      <c r="K18" s="13">
        <v>0</v>
      </c>
      <c r="L18" s="13">
        <v>8</v>
      </c>
      <c r="M18" s="13">
        <v>4</v>
      </c>
      <c r="N18" s="13">
        <v>0</v>
      </c>
      <c r="O18" s="15">
        <f t="shared" si="0"/>
        <v>8.1959654178674359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629</v>
      </c>
      <c r="E21" s="13">
        <v>602</v>
      </c>
      <c r="F21" s="13">
        <v>1939</v>
      </c>
      <c r="G21" s="13">
        <v>382</v>
      </c>
      <c r="H21" s="13">
        <v>24</v>
      </c>
      <c r="I21" s="13">
        <v>0</v>
      </c>
      <c r="J21" s="13">
        <v>17</v>
      </c>
      <c r="K21" s="13">
        <v>0</v>
      </c>
      <c r="L21" s="13">
        <v>5</v>
      </c>
      <c r="M21" s="13">
        <v>15</v>
      </c>
      <c r="N21" s="13">
        <v>0</v>
      </c>
      <c r="O21" s="15">
        <f t="shared" si="0"/>
        <v>4.7122416534181237</v>
      </c>
    </row>
    <row r="22" spans="1:15" ht="25.5" customHeight="1" x14ac:dyDescent="0.2">
      <c r="A22" s="11">
        <v>923255</v>
      </c>
      <c r="B22" s="12" t="s">
        <v>51</v>
      </c>
      <c r="D22" s="13">
        <v>396</v>
      </c>
      <c r="E22" s="13">
        <v>130</v>
      </c>
      <c r="F22" s="13">
        <v>268</v>
      </c>
      <c r="G22" s="13">
        <v>652</v>
      </c>
      <c r="H22" s="13">
        <v>6</v>
      </c>
      <c r="I22" s="13">
        <v>0</v>
      </c>
      <c r="J22" s="13">
        <v>8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2.6868686868686869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16</v>
      </c>
      <c r="E24" s="13">
        <v>32</v>
      </c>
      <c r="F24" s="13">
        <v>122</v>
      </c>
      <c r="G24" s="13">
        <v>66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13.8125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150</v>
      </c>
      <c r="E26" s="14">
        <v>564</v>
      </c>
      <c r="F26" s="13">
        <v>975</v>
      </c>
      <c r="G26" s="13">
        <v>126</v>
      </c>
      <c r="H26" s="13">
        <v>32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11.313333333333333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3903</v>
      </c>
      <c r="E29" s="22">
        <f t="shared" si="1"/>
        <v>5817</v>
      </c>
      <c r="F29" s="22">
        <f t="shared" si="1"/>
        <v>19870</v>
      </c>
      <c r="G29" s="22">
        <f t="shared" si="1"/>
        <v>2823</v>
      </c>
      <c r="H29" s="22">
        <f t="shared" si="1"/>
        <v>344</v>
      </c>
      <c r="I29" s="22">
        <f t="shared" si="1"/>
        <v>10</v>
      </c>
      <c r="J29" s="22">
        <f t="shared" si="1"/>
        <v>619</v>
      </c>
      <c r="K29" s="22">
        <f t="shared" si="1"/>
        <v>0</v>
      </c>
      <c r="L29" s="22">
        <f t="shared" si="1"/>
        <v>174</v>
      </c>
      <c r="M29" s="22">
        <f t="shared" si="1"/>
        <v>205</v>
      </c>
      <c r="N29" s="22">
        <f t="shared" si="1"/>
        <v>5</v>
      </c>
      <c r="O29" s="23">
        <f t="shared" si="0"/>
        <v>7.5539328721496286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2763</v>
      </c>
      <c r="E32" s="25">
        <v>3790</v>
      </c>
      <c r="F32" s="25">
        <v>18482</v>
      </c>
      <c r="G32" s="25">
        <v>3214</v>
      </c>
      <c r="H32" s="25">
        <v>1372</v>
      </c>
      <c r="I32" s="25">
        <v>115</v>
      </c>
      <c r="J32" s="25">
        <v>3</v>
      </c>
      <c r="K32" s="25">
        <v>0</v>
      </c>
      <c r="L32" s="25">
        <v>0</v>
      </c>
      <c r="M32" s="25">
        <v>0</v>
      </c>
      <c r="N32" s="25">
        <v>0</v>
      </c>
      <c r="O32" s="26" t="s">
        <v>62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2">SUM(D32:D32)</f>
        <v>2763</v>
      </c>
      <c r="E34" s="27">
        <f t="shared" si="2"/>
        <v>3790</v>
      </c>
      <c r="F34" s="27">
        <f t="shared" si="2"/>
        <v>18482</v>
      </c>
      <c r="G34" s="27">
        <f t="shared" si="2"/>
        <v>3214</v>
      </c>
      <c r="H34" s="27">
        <f t="shared" si="2"/>
        <v>1372</v>
      </c>
      <c r="I34" s="27">
        <f t="shared" si="2"/>
        <v>115</v>
      </c>
      <c r="J34" s="27">
        <f t="shared" si="2"/>
        <v>3</v>
      </c>
      <c r="K34" s="27">
        <f t="shared" si="2"/>
        <v>0</v>
      </c>
      <c r="L34" s="27">
        <f t="shared" si="2"/>
        <v>0</v>
      </c>
      <c r="M34" s="27">
        <f t="shared" si="2"/>
        <v>0</v>
      </c>
      <c r="N34" s="27">
        <f t="shared" si="2"/>
        <v>0</v>
      </c>
      <c r="O34" s="28">
        <f t="shared" ref="O34" si="3">IFERROR((SUM(E34:J34)/D34),0)</f>
        <v>9.7633007600434318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4">D29+D34</f>
        <v>6666</v>
      </c>
      <c r="E36" s="32">
        <f t="shared" si="4"/>
        <v>9607</v>
      </c>
      <c r="F36" s="32">
        <f t="shared" si="4"/>
        <v>38352</v>
      </c>
      <c r="G36" s="32">
        <f t="shared" si="4"/>
        <v>6037</v>
      </c>
      <c r="H36" s="32">
        <f t="shared" si="4"/>
        <v>1716</v>
      </c>
      <c r="I36" s="32">
        <f t="shared" si="4"/>
        <v>125</v>
      </c>
      <c r="J36" s="32">
        <f t="shared" si="4"/>
        <v>622</v>
      </c>
      <c r="K36" s="32">
        <f t="shared" si="4"/>
        <v>0</v>
      </c>
      <c r="L36" s="32">
        <f t="shared" si="4"/>
        <v>174</v>
      </c>
      <c r="M36" s="32">
        <f t="shared" si="4"/>
        <v>205</v>
      </c>
      <c r="N36" s="32">
        <f t="shared" si="4"/>
        <v>5</v>
      </c>
      <c r="O36" s="33">
        <f t="shared" ref="O36" si="5">IFERROR((SUM(E36:J36)/D36),0)</f>
        <v>8.4696969696969688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Quadro Resumo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Nayara Halimy Maran</dc:creator>
  <cp:keywords/>
  <dc:description/>
  <cp:lastModifiedBy>Nayara Halimy Maran</cp:lastModifiedBy>
  <cp:revision/>
  <dcterms:created xsi:type="dcterms:W3CDTF">2023-02-10T18:03:23Z</dcterms:created>
  <dcterms:modified xsi:type="dcterms:W3CDTF">2025-03-19T14:06:35Z</dcterms:modified>
  <cp:category/>
  <cp:contentStatus/>
</cp:coreProperties>
</file>