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hidePivotFieldList="1"/>
  <mc:AlternateContent xmlns:mc="http://schemas.openxmlformats.org/markup-compatibility/2006">
    <mc:Choice Requires="x15">
      <x15ac:absPath xmlns:x15ac="http://schemas.microsoft.com/office/spreadsheetml/2010/11/ac" url="R:\Unid_Desenv_Pessoas\Cursos e Ações Educativas HUGD\Balanço das ações\BALANÇO DAS AÇÕES DE 2024\"/>
    </mc:Choice>
  </mc:AlternateContent>
  <xr:revisionPtr revIDLastSave="0" documentId="13_ncr:1_{A3209195-CAA1-4896-B853-5BA66D70D9CA}" xr6:coauthVersionLast="47" xr6:coauthVersionMax="47" xr10:uidLastSave="{00000000-0000-0000-0000-000000000000}"/>
  <bookViews>
    <workbookView xWindow="-120" yWindow="-120" windowWidth="21840" windowHeight="13020" activeTab="1" xr2:uid="{00000000-000D-0000-FFFF-FFFF00000000}"/>
  </bookViews>
  <sheets>
    <sheet name="RESUMO" sheetId="16" r:id="rId1"/>
    <sheet name="INTERNAS" sheetId="11" r:id="rId2"/>
    <sheet name="EXTERNAS" sheetId="13" r:id="rId3"/>
  </sheets>
  <externalReferences>
    <externalReference r:id="rId4"/>
  </externalReferences>
  <definedNames>
    <definedName name="_xlnm._FilterDatabase" localSheetId="2" hidden="1">EXTERNAS!$B$3:$H$53</definedName>
    <definedName name="_xlnm.Print_Area" localSheetId="1">INTERNAS!$B$3:$J$69</definedName>
    <definedName name="_xlnm.Print_Area" localSheetId="0">RESUMO!#REF!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6" l="1"/>
  <c r="D10" i="16"/>
  <c r="D9" i="16"/>
  <c r="D8" i="16"/>
  <c r="D7" i="16"/>
  <c r="D6" i="16"/>
  <c r="D12" i="16" s="1"/>
  <c r="H12" i="11" l="1"/>
  <c r="G12" i="11"/>
  <c r="H18" i="11"/>
  <c r="G18" i="11"/>
  <c r="G22" i="11"/>
  <c r="H22" i="11"/>
  <c r="E7" i="11"/>
  <c r="G7" i="11" s="1"/>
  <c r="G26" i="11"/>
  <c r="H26" i="11"/>
  <c r="H21" i="11"/>
  <c r="G21" i="11"/>
  <c r="E20" i="11"/>
  <c r="G20" i="11" s="1"/>
  <c r="G11" i="11"/>
  <c r="G19" i="11"/>
  <c r="G25" i="11"/>
  <c r="H25" i="11"/>
  <c r="H16" i="11"/>
  <c r="E16" i="11"/>
  <c r="E22" i="13"/>
  <c r="H24" i="11"/>
  <c r="G24" i="11"/>
  <c r="G23" i="11"/>
  <c r="H23" i="11"/>
  <c r="G17" i="11"/>
  <c r="H15" i="11"/>
  <c r="G15" i="11"/>
  <c r="G14" i="11"/>
  <c r="G13" i="11"/>
  <c r="E49" i="13"/>
  <c r="E41" i="13"/>
  <c r="E42" i="13"/>
  <c r="E44" i="13"/>
  <c r="E48" i="13"/>
  <c r="E34" i="13"/>
  <c r="E39" i="13"/>
  <c r="E40" i="13"/>
  <c r="E38" i="13"/>
  <c r="E37" i="13"/>
  <c r="E36" i="13"/>
  <c r="E28" i="13"/>
  <c r="E29" i="13"/>
  <c r="E30" i="13"/>
  <c r="E31" i="13"/>
  <c r="E32" i="13"/>
  <c r="E33" i="13"/>
  <c r="E35" i="13"/>
  <c r="E25" i="13"/>
  <c r="E26" i="13"/>
  <c r="E27" i="13"/>
  <c r="E17" i="13"/>
  <c r="H10" i="11"/>
  <c r="G10" i="11"/>
  <c r="G9" i="11"/>
  <c r="G16" i="11" l="1"/>
  <c r="E24" i="13"/>
  <c r="E23" i="13"/>
  <c r="E21" i="13"/>
  <c r="B2" i="13"/>
  <c r="C70" i="13"/>
  <c r="D70" i="13"/>
  <c r="E20" i="13"/>
  <c r="E10" i="13"/>
  <c r="E11" i="13"/>
  <c r="E16" i="13"/>
  <c r="E15" i="13"/>
  <c r="E9" i="13"/>
  <c r="E7" i="13"/>
  <c r="E13" i="13"/>
  <c r="E6" i="13"/>
  <c r="E8" i="13"/>
  <c r="E14" i="13"/>
  <c r="E5" i="13"/>
  <c r="C5" i="11"/>
  <c r="E6" i="16" l="1"/>
  <c r="E7" i="16"/>
  <c r="E8" i="16"/>
  <c r="E9" i="16"/>
  <c r="E10" i="16"/>
  <c r="E11" i="16"/>
  <c r="H27" i="11" l="1"/>
  <c r="G27" i="11"/>
  <c r="E12" i="16"/>
  <c r="E4" i="13"/>
  <c r="E70" i="13" s="1"/>
  <c r="G28" i="11" l="1"/>
  <c r="D13" i="16"/>
  <c r="D27" i="11"/>
  <c r="F27" i="11"/>
  <c r="L5" i="11"/>
  <c r="E27" i="11" l="1"/>
  <c r="E28" i="11" l="1"/>
</calcChain>
</file>

<file path=xl/sharedStrings.xml><?xml version="1.0" encoding="utf-8"?>
<sst xmlns="http://schemas.openxmlformats.org/spreadsheetml/2006/main" count="354" uniqueCount="214">
  <si>
    <t>TOTAL</t>
  </si>
  <si>
    <t>Carga horária</t>
  </si>
  <si>
    <t>Eventos internos - presencial</t>
  </si>
  <si>
    <t>período</t>
  </si>
  <si>
    <t>Número de participantes (concluintes)</t>
  </si>
  <si>
    <t>Total</t>
  </si>
  <si>
    <t>nº Processo</t>
  </si>
  <si>
    <t>Eventos externos - presencial</t>
  </si>
  <si>
    <t>CH Total</t>
  </si>
  <si>
    <t>Período</t>
  </si>
  <si>
    <t>Nº Processo</t>
  </si>
  <si>
    <t>Participantes (Ebserh)</t>
  </si>
  <si>
    <t>Participantes (Resid. e Ext.)</t>
  </si>
  <si>
    <t>AVANÇOS E DESAFIOS DA COVID-19 EM 2024</t>
  </si>
  <si>
    <t>23529.017291/2023-16</t>
  </si>
  <si>
    <t>Oficina de Preparação, Vigilância e Resposta às Emergências em Saúde Pública | MS</t>
  </si>
  <si>
    <t>23529.004420/2024-97</t>
  </si>
  <si>
    <t>CH Total (Ebserh)</t>
  </si>
  <si>
    <t>CH Total (Resid. e Ext.)</t>
  </si>
  <si>
    <t>Mês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</si>
  <si>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</si>
  <si>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</si>
  <si>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</si>
  <si>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</si>
  <si>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</si>
  <si>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</si>
  <si>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</si>
  <si>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</si>
  <si>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</si>
  <si>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</si>
  <si>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</si>
  <si>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BALANÇO DE AÇÕES DE CAPACITAÇÃO - HU-UFGD - 2024</t>
  </si>
  <si>
    <t>CAPACITAÇÕES INTERNAS - HU-UFGD - 2024</t>
  </si>
  <si>
    <t>Treinamentos em Serviço - HU-UFGD - 2024</t>
  </si>
  <si>
    <t xml:space="preserve"> CAPACITAÇÕES 2024</t>
  </si>
  <si>
    <t>CAPACITAÇÕES EXTERNAS - HU-UFGD - 2024</t>
  </si>
  <si>
    <t>9° Simpósio Internacional de Reanimação Neonatal</t>
  </si>
  <si>
    <t>23529.001700/2024-43 e 23529.001865/2024-15</t>
  </si>
  <si>
    <t>30/05 a 01/06</t>
  </si>
  <si>
    <t>Status</t>
  </si>
  <si>
    <t>Cadastrado</t>
  </si>
  <si>
    <t>Feira Hospitalar 2024</t>
  </si>
  <si>
    <t>23529.003661/2024-19</t>
  </si>
  <si>
    <t>21 a 24/05</t>
  </si>
  <si>
    <t>Curso de formação "Avaliação biopsicossocial unificada da deficiência à luz do conceito contemporâneo da deficiência por meio do uso do instrumento Índice de Funcionalidade Brasileiro Modificado"</t>
  </si>
  <si>
    <t>15 a 17/04</t>
  </si>
  <si>
    <t>23529.003700/2024-88</t>
  </si>
  <si>
    <t>Oficina de Preparação, Vigilância e Resposta às Emergências em Saúde Pública - MINISTERIO DA SAUDE</t>
  </si>
  <si>
    <t>II CONECEAS - Congresso Nacional de Ensino de Ciências, Educação Ambiental e Ensino em Saúde</t>
  </si>
  <si>
    <t>05 e 06/03</t>
  </si>
  <si>
    <t>23 a 25/05</t>
  </si>
  <si>
    <t>23529.004358/2024-33</t>
  </si>
  <si>
    <t>Conferência Municipal de Gestão do Trabalho e da Educação na Saúde</t>
  </si>
  <si>
    <t>23529.004853/2024-42</t>
  </si>
  <si>
    <t>10 a 12/04</t>
  </si>
  <si>
    <t>CURSO DE ECOCARDIOGRAMA FETAL</t>
  </si>
  <si>
    <t>18 a 20/04</t>
  </si>
  <si>
    <t>23529.004490/2024-45</t>
  </si>
  <si>
    <t>SIMPÓSIO INTERNACIONAL DE MASTOLOGIA DO RIO DE JANEIRO</t>
  </si>
  <si>
    <t>20 a 22/06</t>
  </si>
  <si>
    <t>23529.005372/2024-54</t>
  </si>
  <si>
    <t>Pendente</t>
  </si>
  <si>
    <t>Congresso Internacional de Obesidade 2024 (ICO)</t>
  </si>
  <si>
    <t>23529.005362/2024-19</t>
  </si>
  <si>
    <t>26 a 29/06</t>
  </si>
  <si>
    <t>IV CONGRESSO CENTRO/SUL DE INFECTOLOGIA</t>
  </si>
  <si>
    <t>27 a 29/06</t>
  </si>
  <si>
    <t>23529.005987/2024-81</t>
  </si>
  <si>
    <t>Congresso Nacional de Farmacêuticos em Oncologia</t>
  </si>
  <si>
    <t>16 a 18/05</t>
  </si>
  <si>
    <t>23529.005956/2024-20</t>
  </si>
  <si>
    <t>MASTERING LARYNGEAL MICORSURGERY</t>
  </si>
  <si>
    <t>23529.005955/2024-85</t>
  </si>
  <si>
    <t>XXI SIFR - SIMPÓSIO INTERNACIONAL DE FISIOTERAPIA RESPIRATÓRIA, CARDIOVASCULAR E EM TERAPIA INTENSIVA DA ASSOBRAVIR</t>
  </si>
  <si>
    <t>12 a 15/06</t>
  </si>
  <si>
    <t>23529.006581/2024-15 e 23529.006845/2024-31</t>
  </si>
  <si>
    <t>CURSO DE SENSIBILIZAÇÃO DO MÉTODO CANGURU PARA PROFISSIONAIS DA ATENÇÃO HOSPITALAR</t>
  </si>
  <si>
    <t>05 a 07/06</t>
  </si>
  <si>
    <t>JORNADA DE GINECOLOGIA E OBSTETRÍCIA SANTA CASA DA MISERICÓRDIA DE SÃO PAULO</t>
  </si>
  <si>
    <t xml:space="preserve">23529.008195/2024-68	</t>
  </si>
  <si>
    <t>21 e 22/06</t>
  </si>
  <si>
    <t xml:space="preserve">23529.008094/2024-97 e 23529.007608/2024-97	</t>
  </si>
  <si>
    <t xml:space="preserve">Congresso Paulista de Cirurgia - CBC 2024 </t>
  </si>
  <si>
    <t>23529.009185/2024-40</t>
  </si>
  <si>
    <t>INTENSIVO DE ESTETICA INTIMA FEMININA + NINFOPLASTIA, LESAR, FRAXX E US + PTGI</t>
  </si>
  <si>
    <t>23529.009566/2024-29</t>
  </si>
  <si>
    <t>16 a 17/08</t>
  </si>
  <si>
    <t>41° CONGRESSO BRASILEIRO DE PEDIATRIA</t>
  </si>
  <si>
    <t>21 a 27/10</t>
  </si>
  <si>
    <t>Hemo 2024 - Congresso Brasileiro de Hematologia, Hemoterapia e Terapia Celular</t>
  </si>
  <si>
    <t>22 a 27/10</t>
  </si>
  <si>
    <t>23529.010037/2024-78</t>
  </si>
  <si>
    <t>Treinamento em Processos Ético-Disciplinares</t>
  </si>
  <si>
    <t>23529.010510/2024-17</t>
  </si>
  <si>
    <t>4 º Encontro Nacional das Residências em Saúde</t>
  </si>
  <si>
    <t>10 a 11/07</t>
  </si>
  <si>
    <t>25 a 30/08</t>
  </si>
  <si>
    <t>23529.010230/2024-17</t>
  </si>
  <si>
    <t>2º Conferência Estadual de Gestão do Trabalho e da Educação em Saúde</t>
  </si>
  <si>
    <t>29 a 31/07</t>
  </si>
  <si>
    <t>23529.011312/2024-71</t>
  </si>
  <si>
    <t>10° Congresso Brasileiro para o Desenvolvimento do Edifício Hospitalar.</t>
  </si>
  <si>
    <t>05 a 09/08</t>
  </si>
  <si>
    <t>23529.009922/2024-12</t>
  </si>
  <si>
    <t>VII Fórum Internacional sobre Segurança do Paciente: Erros de Medicação e II Simpósio de Tecnologia e o Uso eguro de Medicamentos</t>
  </si>
  <si>
    <t>25/11 a 27/11/24</t>
  </si>
  <si>
    <t>23529.013155/2024-38</t>
  </si>
  <si>
    <t>VII Fórum Internacional sobre segurança do paciente: Erros de Medicação e II Simpósio de Tecnologia e o uso seguro de medicamentos e I Simpósio sobre uso seguro de medicamentos na Atenção primária e secundária a saúde</t>
  </si>
  <si>
    <t>23529.013137/2024-56</t>
  </si>
  <si>
    <t>ACLS - Suporte Avançado de Vida Cardiovascular</t>
  </si>
  <si>
    <t>24/08 a 25/08/2024</t>
  </si>
  <si>
    <t>23529.011920/2024-85</t>
  </si>
  <si>
    <t>Palestra “Uso de Indicadores na Gestão”</t>
  </si>
  <si>
    <t>23529.010746/2024-53</t>
  </si>
  <si>
    <t>Roda de Conversa - Compartilhamento de práticas culturais  relacionadas ao período gravídico-puerperal da mulher  indígena – Plano de Cuidado</t>
  </si>
  <si>
    <t>23529.009580/2024-22</t>
  </si>
  <si>
    <t>24º SIMPÓSIO INTERNACIONAL DE NEONATOLOGIA</t>
  </si>
  <si>
    <t>11/09 a 15/09/2024</t>
  </si>
  <si>
    <t>23529.011362/2024-58</t>
  </si>
  <si>
    <t>36° CONGRESSO BRASILEIRO DE ENDOCRINOLOGIA E METABOLOGIA</t>
  </si>
  <si>
    <t>10 a 16/10</t>
  </si>
  <si>
    <t>XVIII Congresso Paulista de Urologia</t>
  </si>
  <si>
    <t>03 a 08/09</t>
  </si>
  <si>
    <t>23529.012266/2024-27</t>
  </si>
  <si>
    <t>23529.012012/2024-17 e 23529.011907/2024-26</t>
  </si>
  <si>
    <t>Jornada Acadêmica de Psicologia da UNIGRAN</t>
  </si>
  <si>
    <t>29/08</t>
  </si>
  <si>
    <t>23529.012543/2024-00</t>
  </si>
  <si>
    <t>23529.012675/2024-23</t>
  </si>
  <si>
    <t>26 Congresso Brasileiro dos Conselhos de Enfermagem</t>
  </si>
  <si>
    <t>15 a 20/09</t>
  </si>
  <si>
    <t>23529.013111/2024-16</t>
  </si>
  <si>
    <t>Curso de Aconselhamento em Aleitamento Materno</t>
  </si>
  <si>
    <t>11 e 12/09</t>
  </si>
  <si>
    <t>23529.013165/2024-73</t>
  </si>
  <si>
    <t>CBMEDE 2024 - IX CONGRESSO BRASILEIRO DE MEDICINA DE EMERGENCIA ADULTO E PEDIÁTRICA</t>
  </si>
  <si>
    <t>24 a 29/09</t>
  </si>
  <si>
    <t>23529.012905/2024-54</t>
  </si>
  <si>
    <t>26 e 27/08</t>
  </si>
  <si>
    <t>Encontro Nacional PoP - Redecomep 2024</t>
  </si>
  <si>
    <t>23529.013155/2024-38 e 23529.013137/2024-56</t>
  </si>
  <si>
    <t>VII Fórum Internacional sobre Segurança do paciente: Erros de Medicação e II Simpósio de Tecnologia e o Uso Seguro de Medicamentos</t>
  </si>
  <si>
    <t>25 a 27/11</t>
  </si>
  <si>
    <t>23529.013136/2024-10</t>
  </si>
  <si>
    <t>12° Congresso Brasileiro de Epidemiologia</t>
  </si>
  <si>
    <t>22 a 28/11</t>
  </si>
  <si>
    <t>IX CONGRESSO NORTE-NORDESTE DE INFECTOLOGIA</t>
  </si>
  <si>
    <t>13 a 15/11</t>
  </si>
  <si>
    <t>23529.014149/2024-06</t>
  </si>
  <si>
    <t>Congresso Brasileiro de Informática em Saúde (SBIS)</t>
  </si>
  <si>
    <t>23529.013346/2024-08</t>
  </si>
  <si>
    <t>08 a 11/10</t>
  </si>
  <si>
    <t>23529.015115/2024-21</t>
  </si>
  <si>
    <t>Congresso de Brasileiro de Medicina Intensiva</t>
  </si>
  <si>
    <t>14 a 16/11</t>
  </si>
  <si>
    <t>54° Congresso Brasileiro de Otorrinolaringologia  e cirurgia cervico-facial</t>
  </si>
  <si>
    <t>31 a 02/11</t>
  </si>
  <si>
    <t>23529.015765/2024-76</t>
  </si>
  <si>
    <t>XXIV Congresso Brasileiro de Cirurgia Bariatrica e Metabólica</t>
  </si>
  <si>
    <t>23 a 25/10</t>
  </si>
  <si>
    <t>23529.016049/2024-14</t>
  </si>
  <si>
    <t>41° Congresso Brasileiro de Pneumologia e tisiologia</t>
  </si>
  <si>
    <t>08/10 a 12/10</t>
  </si>
  <si>
    <t>-</t>
  </si>
  <si>
    <t>23529.009636/2024-49 e 23529.011633/2024-75</t>
  </si>
  <si>
    <t>23529.015021/2024-51 e 23529.014794/2024-11</t>
  </si>
  <si>
    <t>23529.014892/2024-58</t>
  </si>
  <si>
    <t>XXXI Congresso de Brasileiro de Neurologia</t>
  </si>
  <si>
    <t>16 a 19/10</t>
  </si>
  <si>
    <t>Certificado fora do prazo</t>
  </si>
  <si>
    <t>23529.016095/2024-13</t>
  </si>
  <si>
    <t>19º CONGRESSO BRASILEIRO DE OBSTETRÍCIA E GINECOLOGIA DA INFÂNCIA E ADOLESCÊNCIA</t>
  </si>
  <si>
    <t>8 a 20/11</t>
  </si>
  <si>
    <t>III Seminário de Educação Permanente em Saúde: Diálogos para Práticas Inovadoras</t>
  </si>
  <si>
    <t>23529.016194/2024-97</t>
  </si>
  <si>
    <t>27 a 29/11</t>
  </si>
  <si>
    <t>Oficina sobre Educação Permanente em 
Saúde do HU-UFGD" – GAD/GEP</t>
  </si>
  <si>
    <t>Roda de Conversa: Utilização de Sistemas na Saúde (Uso 
adequado do AGHU)</t>
  </si>
  <si>
    <t>23529.012945/2024-04</t>
  </si>
  <si>
    <t>23529.013476/2024-32</t>
  </si>
  <si>
    <t>VI semana Mundial de Aleitamento materno do HU_UFGD</t>
  </si>
  <si>
    <t>23529.012490/2024-19</t>
  </si>
  <si>
    <t>Roda de conversa- Vamos falar sobre ética profissional na enfermagem?</t>
  </si>
  <si>
    <t>Capacitação em ferramentas para avaliação do risco de viés: 
Rob 2 e ROBINS-I</t>
  </si>
  <si>
    <t>23529.013251/2024-86</t>
  </si>
  <si>
    <t>A importância da escuta qualificada no 
ambiente de trabalho</t>
  </si>
  <si>
    <t>23529.016009/2024-64</t>
  </si>
  <si>
    <t>Proteção Radiológica</t>
  </si>
  <si>
    <t>23529.016902/2024-90</t>
  </si>
  <si>
    <t>Gestão de medicamentos da segurança do paciente a logística de dispensação</t>
  </si>
  <si>
    <t>Suporte Básico de Vida - Noções de Primeiros 
Socorros</t>
  </si>
  <si>
    <t>23529.017987/2024-23</t>
  </si>
  <si>
    <t>13 a 18/11</t>
  </si>
  <si>
    <t>23529.002456/2024-36</t>
  </si>
  <si>
    <t>Oficina de Construção do Programa Institucional de Educação Permanente em Saúde HU-UFGD/Ebserh</t>
  </si>
  <si>
    <t>23529.008586/2024-82</t>
  </si>
  <si>
    <t>23529.012128/2024-48</t>
  </si>
  <si>
    <t>23529.003826/2024-52</t>
  </si>
  <si>
    <t xml:space="preserve">	Oficina de Integridade HU-UFGD</t>
  </si>
  <si>
    <t>23529.014549/2024-11</t>
  </si>
  <si>
    <t>23529.001411/2024-44</t>
  </si>
  <si>
    <t>Curso de Atualização em Ressuscitação Cardiopulmonar (RCP) em paciente adulto/idoso hospitalizado</t>
  </si>
  <si>
    <t>Manuseio do aparelho de ultrassom para a equipe multiprofissional da UTI adulto</t>
  </si>
  <si>
    <t>23529.013338/2024-53</t>
  </si>
  <si>
    <t>23529.017498/2024-71</t>
  </si>
  <si>
    <t xml:space="preserve">	I Workshop do Setor de Administração: Sanções administrativas de licitantes e fornecedores</t>
  </si>
  <si>
    <t xml:space="preserve">	I Workshop do Setor de Administração: Planejamento da Contratação</t>
  </si>
  <si>
    <t>Outubro e novembro</t>
  </si>
  <si>
    <t>Outubro a Dezembro</t>
  </si>
  <si>
    <t>Junho e Agosto</t>
  </si>
  <si>
    <t>Formação Novos Brigadistas</t>
  </si>
  <si>
    <t>Sífilis Adquirida: Manejo Clínico</t>
  </si>
  <si>
    <t>23529.002250/2024-14</t>
  </si>
  <si>
    <t xml:space="preserve">Desvendando as Hepatites Virais: Estratégias de Diagnóstico para profissionais da Saúde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</si>
</sst>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[h]:mm:ss;@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9" fontId="8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12" applyNumberFormat="0" applyFill="0" applyAlignment="0" applyProtection="0"/>
    <xf numFmtId="0" fontId="12" fillId="0" borderId="13" applyNumberFormat="0" applyFill="0" applyAlignment="0" applyProtection="0"/>
    <xf numFmtId="0" fontId="13" fillId="0" borderId="14" applyNumberFormat="0" applyFill="0" applyAlignment="0" applyProtection="0"/>
    <xf numFmtId="0" fontId="13" fillId="0" borderId="0" applyNumberFormat="0" applyFill="0" applyBorder="0" applyAlignment="0" applyProtection="0"/>
    <xf numFmtId="0" fontId="14" fillId="9" borderId="0" applyNumberFormat="0" applyBorder="0" applyAlignment="0" applyProtection="0"/>
    <xf numFmtId="0" fontId="15" fillId="10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15" applyNumberFormat="0" applyAlignment="0" applyProtection="0"/>
    <xf numFmtId="0" fontId="18" fillId="13" borderId="16" applyNumberFormat="0" applyAlignment="0" applyProtection="0"/>
    <xf numFmtId="0" fontId="19" fillId="13" borderId="15" applyNumberFormat="0" applyAlignment="0" applyProtection="0"/>
    <xf numFmtId="0" fontId="20" fillId="0" borderId="17" applyNumberFormat="0" applyFill="0" applyAlignment="0" applyProtection="0"/>
    <xf numFmtId="0" fontId="21" fillId="14" borderId="18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20" applyNumberFormat="0" applyFill="0" applyAlignment="0" applyProtection="0"/>
    <xf numFmtId="0" fontId="24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24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24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24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24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8" fillId="35" borderId="0" applyNumberFormat="0" applyBorder="0" applyAlignment="0" applyProtection="0"/>
    <xf numFmtId="0" fontId="24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38" borderId="0" applyNumberFormat="0" applyBorder="0" applyAlignment="0" applyProtection="0"/>
    <xf numFmtId="0" fontId="8" fillId="39" borderId="0" applyNumberFormat="0" applyBorder="0" applyAlignment="0" applyProtection="0"/>
    <xf numFmtId="0" fontId="25" fillId="0" borderId="0"/>
    <xf numFmtId="0" fontId="8" fillId="0" borderId="0"/>
    <xf numFmtId="0" fontId="8" fillId="15" borderId="19" applyNumberFormat="0" applyFont="0" applyAlignment="0" applyProtection="0"/>
    <xf numFmtId="0" fontId="8" fillId="0" borderId="0"/>
  </cellStyleXfs>
  <cellXfs count="63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/>
    </xf>
    <xf numFmtId="9" fontId="0" fillId="0" borderId="0" xfId="1" applyFont="1"/>
    <xf numFmtId="0" fontId="2" fillId="0" borderId="2" xfId="0" applyFont="1" applyBorder="1" applyAlignment="1">
      <alignment horizontal="center" vertical="center" wrapText="1"/>
    </xf>
    <xf numFmtId="1" fontId="5" fillId="6" borderId="1" xfId="1" applyNumberFormat="1" applyFon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/>
    </xf>
    <xf numFmtId="21" fontId="2" fillId="4" borderId="5" xfId="0" applyNumberFormat="1" applyFont="1" applyFill="1" applyBorder="1" applyAlignment="1">
      <alignment horizontal="center" vertical="center"/>
    </xf>
    <xf numFmtId="1" fontId="2" fillId="4" borderId="5" xfId="0" applyNumberFormat="1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15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5" fontId="2" fillId="4" borderId="4" xfId="0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/>
    </xf>
    <xf numFmtId="165" fontId="26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1" fontId="7" fillId="5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1" fontId="7" fillId="2" borderId="1" xfId="0" applyNumberFormat="1" applyFont="1" applyFill="1" applyBorder="1" applyAlignment="1">
      <alignment horizontal="center" vertical="center"/>
    </xf>
    <xf numFmtId="165" fontId="7" fillId="5" borderId="1" xfId="0" applyNumberFormat="1" applyFont="1" applyFill="1" applyBorder="1" applyAlignment="1">
      <alignment vertical="center"/>
    </xf>
    <xf numFmtId="0" fontId="5" fillId="8" borderId="9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9" fontId="5" fillId="6" borderId="1" xfId="1" applyFont="1" applyFill="1" applyBorder="1" applyAlignment="1">
      <alignment horizontal="center" vertical="center"/>
    </xf>
    <xf numFmtId="1" fontId="0" fillId="6" borderId="1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165" fontId="7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1" fontId="7" fillId="5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</cellXfs>
  <cellStyles count="46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7" builtinId="26" customBuiltin="1"/>
    <cellStyle name="Cálculo" xfId="12" builtinId="22" customBuiltin="1"/>
    <cellStyle name="Célula de Verificação" xfId="14" builtinId="23" customBuiltin="1"/>
    <cellStyle name="Célula Vinculada" xfId="13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10" builtinId="20" customBuiltin="1"/>
    <cellStyle name="Neutro" xfId="9" builtinId="28" customBuiltin="1"/>
    <cellStyle name="Normal" xfId="0" builtinId="0"/>
    <cellStyle name="Normal 2" xfId="43" xr:uid="{AF1E324A-B411-4E7A-99E5-BA01541A40B8}"/>
    <cellStyle name="Normal 3" xfId="45" xr:uid="{4F18FFDD-E50A-4425-AA3E-70ED2D8288BB}"/>
    <cellStyle name="Normal 4" xfId="42" xr:uid="{338F5E54-5EBB-4235-BA45-80182AA0A062}"/>
    <cellStyle name="Nota 2" xfId="44" xr:uid="{30D98326-0AB8-4BBA-872C-2575B746B41D}"/>
    <cellStyle name="Porcentagem" xfId="1" builtinId="5"/>
    <cellStyle name="Ruim" xfId="8" builtinId="27" customBuiltin="1"/>
    <cellStyle name="Saída" xfId="11" builtinId="21" customBuiltin="1"/>
    <cellStyle name="Texto de Aviso" xfId="15" builtinId="11" customBuiltin="1"/>
    <cellStyle name="Texto Explicativo" xfId="16" builtinId="53" customBuiltin="1"/>
    <cellStyle name="Título" xfId="2" builtinId="15" customBuiltin="1"/>
    <cellStyle name="Título 1" xfId="3" builtinId="16" customBuiltin="1"/>
    <cellStyle name="Título 2" xfId="4" builtinId="17" customBuiltin="1"/>
    <cellStyle name="Título 3" xfId="5" builtinId="18" customBuiltin="1"/>
    <cellStyle name="Título 4" xfId="6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Participantes</a:t>
            </a:r>
            <a:r>
              <a:rPr lang="pt-BR" baseline="0"/>
              <a:t> por mês</a:t>
            </a: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RESUMO!$D$5</c:f>
              <c:strCache>
                <c:ptCount val="1"/>
                <c:pt idx="0">
                  <c:v>Participantes (Ebserh)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RESUMO!$C$6:$C$11</c:f>
              <c:strCache>
                <c:ptCount val="6"/>
                <c:pt idx="0">
                  <c:v>Julho</c:v>
                </c:pt>
                <c:pt idx="1">
                  <c:v>Agosto</c:v>
                </c:pt>
                <c:pt idx="2">
                  <c:v>Setembro</c:v>
                </c:pt>
                <c:pt idx="3">
                  <c:v>Outubro</c:v>
                </c:pt>
                <c:pt idx="4">
                  <c:v>Novembro</c:v>
                </c:pt>
                <c:pt idx="5">
                  <c:v>Dezembro</c:v>
                </c:pt>
              </c:strCache>
            </c:strRef>
          </c:cat>
          <c:val>
            <c:numRef>
              <c:f>RESUMO!$D$6:$D$11</c:f>
              <c:numCache>
                <c:formatCode>0</c:formatCode>
                <c:ptCount val="6"/>
                <c:pt idx="0">
                  <c:v>109</c:v>
                </c:pt>
                <c:pt idx="1">
                  <c:v>49</c:v>
                </c:pt>
                <c:pt idx="2">
                  <c:v>187</c:v>
                </c:pt>
                <c:pt idx="3">
                  <c:v>221</c:v>
                </c:pt>
                <c:pt idx="4">
                  <c:v>77</c:v>
                </c:pt>
                <c:pt idx="5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09-4D72-BAB5-817561DAC68C}"/>
            </c:ext>
          </c:extLst>
        </c:ser>
        <c:ser>
          <c:idx val="1"/>
          <c:order val="1"/>
          <c:tx>
            <c:strRef>
              <c:f>RESUMO!$E$5</c:f>
              <c:strCache>
                <c:ptCount val="1"/>
                <c:pt idx="0">
                  <c:v>Participantes (Resid. e Ext.)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RESUMO!$C$6:$C$11</c:f>
              <c:strCache>
                <c:ptCount val="6"/>
                <c:pt idx="0">
                  <c:v>Julho</c:v>
                </c:pt>
                <c:pt idx="1">
                  <c:v>Agosto</c:v>
                </c:pt>
                <c:pt idx="2">
                  <c:v>Setembro</c:v>
                </c:pt>
                <c:pt idx="3">
                  <c:v>Outubro</c:v>
                </c:pt>
                <c:pt idx="4">
                  <c:v>Novembro</c:v>
                </c:pt>
                <c:pt idx="5">
                  <c:v>Dezembro</c:v>
                </c:pt>
              </c:strCache>
            </c:strRef>
          </c:cat>
          <c:val>
            <c:numRef>
              <c:f>RESUMO!$E$6:$E$11</c:f>
              <c:numCache>
                <c:formatCode>0</c:formatCode>
                <c:ptCount val="6"/>
                <c:pt idx="0">
                  <c:v>32</c:v>
                </c:pt>
                <c:pt idx="1">
                  <c:v>1</c:v>
                </c:pt>
                <c:pt idx="2">
                  <c:v>51</c:v>
                </c:pt>
                <c:pt idx="3">
                  <c:v>6</c:v>
                </c:pt>
                <c:pt idx="4">
                  <c:v>4</c:v>
                </c:pt>
                <c:pt idx="5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09-4D72-BAB5-817561DAC6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82124735"/>
        <c:axId val="867290879"/>
        <c:axId val="0"/>
      </c:bar3DChart>
      <c:catAx>
        <c:axId val="11821247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67290879"/>
        <c:crosses val="autoZero"/>
        <c:auto val="1"/>
        <c:lblAlgn val="ctr"/>
        <c:lblOffset val="100"/>
        <c:noMultiLvlLbl val="0"/>
      </c:catAx>
      <c:valAx>
        <c:axId val="8672908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821247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179917</xdr:colOff>
      <xdr:row>3</xdr:row>
      <xdr:rowOff>263523</xdr:rowOff>
    </xdr:from>
    <xdr:to>
      <xdr:col>14</xdr:col>
      <xdr:colOff>84667</xdr:colOff>
      <xdr:row>9</xdr:row>
      <xdr:rowOff>105834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1C2EFDE-F01F-32BA-F0DF-CCEDC730B1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Unid_Desenv_Pessoas\Cursos%20e%20A&#231;&#245;es%20Educativas%20HUGD\Balan&#231;o%20das%20a&#231;&#245;es\BALAN&#199;O%20DAS%20A&#199;&#213;ES%20DE%202024\Balan&#231;o%20das%20A&#231;oes%202024.xlsx" TargetMode="External"/><Relationship Id="rId1" Type="http://schemas.openxmlformats.org/officeDocument/2006/relationships/externalLinkPath" Target="Balan&#231;o%20das%20A&#231;oes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O"/>
      <sheetName val="INTERNAS"/>
      <sheetName val="EXTERNAS"/>
      <sheetName val="COM ÔNUS"/>
      <sheetName val="DADOS"/>
      <sheetName val="CAPACITAÇÕES QUALIDADE"/>
    </sheetNames>
    <sheetDataSet>
      <sheetData sheetId="0">
        <row r="12">
          <cell r="C12" t="str">
            <v>Julho</v>
          </cell>
        </row>
        <row r="13">
          <cell r="C13" t="str">
            <v>Agosto</v>
          </cell>
        </row>
        <row r="14">
          <cell r="C14" t="str">
            <v>Setembro</v>
          </cell>
        </row>
        <row r="15">
          <cell r="C15" t="str">
            <v>Outubro</v>
          </cell>
        </row>
        <row r="16">
          <cell r="C16" t="str">
            <v>Novembro</v>
          </cell>
        </row>
        <row r="17">
          <cell r="C17" t="str">
            <v>Dezembro</v>
          </cell>
        </row>
      </sheetData>
      <sheetData sheetId="1">
        <row r="6">
          <cell r="I6" t="str">
            <v>Período</v>
          </cell>
        </row>
        <row r="7">
          <cell r="I7" t="str">
            <v>Janeiro a Dezembro</v>
          </cell>
        </row>
        <row r="8">
          <cell r="I8" t="str">
            <v>Janeiro</v>
          </cell>
        </row>
        <row r="9">
          <cell r="I9" t="str">
            <v>Janeiro</v>
          </cell>
        </row>
        <row r="10">
          <cell r="I10" t="str">
            <v>Junho/2023 a Março/2024</v>
          </cell>
        </row>
        <row r="11">
          <cell r="I11" t="str">
            <v>Fevereiro</v>
          </cell>
        </row>
        <row r="12">
          <cell r="I12" t="str">
            <v>Fevereiro</v>
          </cell>
        </row>
        <row r="13">
          <cell r="I13" t="str">
            <v>Março</v>
          </cell>
        </row>
        <row r="14">
          <cell r="I14" t="str">
            <v>Março</v>
          </cell>
        </row>
        <row r="15">
          <cell r="I15" t="str">
            <v>Março</v>
          </cell>
        </row>
        <row r="16">
          <cell r="I16" t="str">
            <v>Março</v>
          </cell>
        </row>
        <row r="17">
          <cell r="I17" t="str">
            <v>Abril</v>
          </cell>
        </row>
        <row r="18">
          <cell r="I18" t="str">
            <v>Abril</v>
          </cell>
        </row>
        <row r="19">
          <cell r="I19" t="str">
            <v>Maio</v>
          </cell>
        </row>
        <row r="20">
          <cell r="I20" t="str">
            <v>Maio</v>
          </cell>
        </row>
        <row r="21">
          <cell r="I21" t="str">
            <v>Maio</v>
          </cell>
        </row>
        <row r="22">
          <cell r="I22" t="str">
            <v>Junho e Agosto</v>
          </cell>
        </row>
        <row r="23">
          <cell r="I23" t="str">
            <v>Junho</v>
          </cell>
        </row>
        <row r="24">
          <cell r="I24" t="str">
            <v>Junho</v>
          </cell>
        </row>
        <row r="25">
          <cell r="I25" t="str">
            <v>Julho</v>
          </cell>
        </row>
        <row r="26">
          <cell r="I26" t="str">
            <v>Julho</v>
          </cell>
        </row>
        <row r="27">
          <cell r="I27" t="str">
            <v>Julho</v>
          </cell>
        </row>
        <row r="28">
          <cell r="I28" t="str">
            <v>Agosto</v>
          </cell>
        </row>
        <row r="29">
          <cell r="I29" t="str">
            <v>Agosto</v>
          </cell>
        </row>
        <row r="30">
          <cell r="I30" t="str">
            <v>Setembro</v>
          </cell>
        </row>
        <row r="31">
          <cell r="I31" t="str">
            <v>Setembro</v>
          </cell>
        </row>
        <row r="32">
          <cell r="I32" t="str">
            <v>Setembro</v>
          </cell>
        </row>
        <row r="33">
          <cell r="I33" t="str">
            <v>Setembro</v>
          </cell>
        </row>
        <row r="34">
          <cell r="I34" t="str">
            <v>Outubro</v>
          </cell>
        </row>
        <row r="35">
          <cell r="I35" t="str">
            <v>Outubro</v>
          </cell>
        </row>
        <row r="36">
          <cell r="I36" t="str">
            <v>Outubro</v>
          </cell>
        </row>
        <row r="37">
          <cell r="I37" t="str">
            <v>Outubro e novembro</v>
          </cell>
        </row>
        <row r="38">
          <cell r="I38" t="str">
            <v>Outubro a Dezembro</v>
          </cell>
        </row>
        <row r="39">
          <cell r="I39" t="str">
            <v>Novembro</v>
          </cell>
        </row>
        <row r="40">
          <cell r="I40" t="str">
            <v>Novembro</v>
          </cell>
        </row>
        <row r="41">
          <cell r="I41" t="str">
            <v>Dezembro</v>
          </cell>
        </row>
        <row r="42">
          <cell r="I42" t="str">
            <v>Dezembro</v>
          </cell>
        </row>
        <row r="43">
          <cell r="I43" t="str">
            <v>Dezembro</v>
          </cell>
        </row>
      </sheetData>
      <sheetData sheetId="2"/>
      <sheetData sheetId="3"/>
      <sheetData sheetId="4">
        <row r="6">
          <cell r="E6" t="str">
            <v>Participantes (Ebserh)</v>
          </cell>
        </row>
        <row r="7">
          <cell r="E7">
            <v>26</v>
          </cell>
        </row>
        <row r="8">
          <cell r="E8">
            <v>20</v>
          </cell>
        </row>
        <row r="9">
          <cell r="E9">
            <v>25</v>
          </cell>
        </row>
        <row r="10">
          <cell r="E10">
            <v>14</v>
          </cell>
        </row>
        <row r="11">
          <cell r="E11">
            <v>43</v>
          </cell>
        </row>
        <row r="12">
          <cell r="E12">
            <v>22</v>
          </cell>
        </row>
        <row r="13">
          <cell r="E13">
            <v>16</v>
          </cell>
        </row>
        <row r="14">
          <cell r="E14">
            <v>17</v>
          </cell>
        </row>
        <row r="15">
          <cell r="E15">
            <v>25</v>
          </cell>
        </row>
        <row r="16">
          <cell r="E16">
            <v>25</v>
          </cell>
        </row>
        <row r="17">
          <cell r="E17">
            <v>33</v>
          </cell>
        </row>
        <row r="18">
          <cell r="E18">
            <v>36</v>
          </cell>
        </row>
        <row r="19">
          <cell r="E19">
            <v>50</v>
          </cell>
        </row>
        <row r="20">
          <cell r="E20">
            <v>73</v>
          </cell>
        </row>
        <row r="21">
          <cell r="E21">
            <v>19</v>
          </cell>
        </row>
        <row r="22">
          <cell r="E22">
            <v>18</v>
          </cell>
        </row>
        <row r="23">
          <cell r="E23">
            <v>10</v>
          </cell>
        </row>
        <row r="24">
          <cell r="E24">
            <v>26</v>
          </cell>
        </row>
        <row r="25">
          <cell r="E25">
            <v>64</v>
          </cell>
        </row>
        <row r="26">
          <cell r="E26">
            <v>24</v>
          </cell>
        </row>
        <row r="27">
          <cell r="E27">
            <v>21</v>
          </cell>
        </row>
        <row r="28">
          <cell r="E28">
            <v>27</v>
          </cell>
        </row>
        <row r="29">
          <cell r="E29">
            <v>22</v>
          </cell>
        </row>
        <row r="30">
          <cell r="E30">
            <v>99</v>
          </cell>
        </row>
        <row r="31">
          <cell r="E31">
            <v>36</v>
          </cell>
        </row>
        <row r="32">
          <cell r="E32">
            <v>12</v>
          </cell>
        </row>
        <row r="33">
          <cell r="E33">
            <v>40</v>
          </cell>
        </row>
        <row r="34">
          <cell r="E34">
            <v>40</v>
          </cell>
        </row>
        <row r="35">
          <cell r="E35">
            <v>54</v>
          </cell>
        </row>
        <row r="36">
          <cell r="E36">
            <v>127</v>
          </cell>
        </row>
        <row r="37">
          <cell r="E37">
            <v>11</v>
          </cell>
        </row>
        <row r="38">
          <cell r="E38">
            <v>9</v>
          </cell>
        </row>
        <row r="39">
          <cell r="E39">
            <v>24</v>
          </cell>
        </row>
        <row r="40">
          <cell r="E40">
            <v>53</v>
          </cell>
        </row>
        <row r="41">
          <cell r="E41">
            <v>26</v>
          </cell>
        </row>
        <row r="42">
          <cell r="E42">
            <v>31</v>
          </cell>
        </row>
        <row r="43">
          <cell r="E43">
            <v>21</v>
          </cell>
        </row>
        <row r="44">
          <cell r="E44">
            <v>42</v>
          </cell>
        </row>
        <row r="45">
          <cell r="E45">
            <v>13</v>
          </cell>
        </row>
        <row r="46">
          <cell r="E46">
            <v>119</v>
          </cell>
        </row>
        <row r="47">
          <cell r="E47">
            <v>33</v>
          </cell>
        </row>
        <row r="48">
          <cell r="E48">
            <v>23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4CA86-C5B9-4A30-8F16-669C447374FA}">
  <dimension ref="A2:E26"/>
  <sheetViews>
    <sheetView showGridLines="0" zoomScale="90" zoomScaleNormal="90" workbookViewId="0">
      <selection activeCell="G14" sqref="G14"/>
    </sheetView>
  </sheetViews>
  <sheetFormatPr defaultRowHeight="15" x14ac:dyDescent="0.25"/>
  <cols>
    <col min="1" max="1" width="13.28515625" customWidth="1"/>
    <col min="2" max="2" width="5.42578125" customWidth="1"/>
    <col min="3" max="3" width="39.85546875" customWidth="1"/>
    <col min="4" max="4" width="22.85546875" bestFit="1" customWidth="1"/>
    <col min="5" max="5" width="31.5703125" customWidth="1"/>
    <col min="6" max="6" width="19.7109375" customWidth="1"/>
  </cols>
  <sheetData>
    <row r="2" spans="1:5" ht="30" customHeight="1" x14ac:dyDescent="0.25"/>
    <row r="4" spans="1:5" ht="38.25" customHeight="1" x14ac:dyDescent="0.25">
      <c r="C4" s="48" t="s">
        <v>34</v>
      </c>
      <c r="D4" s="48"/>
      <c r="E4" s="48"/>
    </row>
    <row r="5" spans="1:5" ht="30" customHeight="1" x14ac:dyDescent="0.25">
      <c r="C5" s="39" t="s">
        <v>19</v>
      </c>
      <c r="D5" s="16" t="s">
        <v>11</v>
      </c>
      <c r="E5" s="16" t="s">
        <v>12</v>
      </c>
    </row>
    <row r="6" spans="1:5" ht="30" customHeight="1" x14ac:dyDescent="0.25">
      <c r="C6" s="40" t="s">
        <v>25</v>
      </c>
      <c r="D6" s="37">
        <f>SUMIF([1]INTERNAS!$I$6:$I$43,[1]RESUMO!C12,[1]DADOS!E$6:E$48)</f>
        <v>109</v>
      </c>
      <c r="E6" s="37">
        <f>SUMIF(INTERNAS!$I$6:$I$26,RESUMO!C6,INTERNAS!F$6:F$26)</f>
        <v>32</v>
      </c>
    </row>
    <row r="7" spans="1:5" ht="30" customHeight="1" x14ac:dyDescent="0.25">
      <c r="C7" s="40" t="s">
        <v>26</v>
      </c>
      <c r="D7" s="37">
        <f>SUMIF([1]INTERNAS!$I$6:$I$43,[1]RESUMO!C13,[1]DADOS!E$6:E$48)</f>
        <v>49</v>
      </c>
      <c r="E7" s="37">
        <f>SUMIF(INTERNAS!$I$6:$I$26,RESUMO!C7,INTERNAS!F$6:F$26)</f>
        <v>1</v>
      </c>
    </row>
    <row r="8" spans="1:5" ht="30" customHeight="1" x14ac:dyDescent="0.25">
      <c r="C8" s="40" t="s">
        <v>27</v>
      </c>
      <c r="D8" s="37">
        <f>SUMIF([1]INTERNAS!$I$6:$I$43,[1]RESUMO!C14,[1]DADOS!E$6:E$48)</f>
        <v>187</v>
      </c>
      <c r="E8" s="37">
        <f>SUMIF(INTERNAS!$I$6:$I$26,RESUMO!C8,INTERNAS!F$6:F$26)</f>
        <v>51</v>
      </c>
    </row>
    <row r="9" spans="1:5" ht="30" customHeight="1" x14ac:dyDescent="0.25">
      <c r="C9" s="40" t="s">
        <v>28</v>
      </c>
      <c r="D9" s="37">
        <f>SUMIF([1]INTERNAS!$I$6:$I$43,[1]RESUMO!C15,[1]DADOS!E$6:E$48)</f>
        <v>221</v>
      </c>
      <c r="E9" s="37">
        <f>SUMIF(INTERNAS!$I$6:$I$26,RESUMO!C9,INTERNAS!F$6:F$26)</f>
        <v>6</v>
      </c>
    </row>
    <row r="10" spans="1:5" ht="30" customHeight="1" x14ac:dyDescent="0.25">
      <c r="C10" s="40" t="s">
        <v>29</v>
      </c>
      <c r="D10" s="37">
        <f>SUMIF([1]INTERNAS!$I$6:$I$43,[1]RESUMO!C16,[1]DADOS!E$6:E$48)</f>
        <v>77</v>
      </c>
      <c r="E10" s="37">
        <f>SUMIF(INTERNAS!$I$6:$I$26,RESUMO!C10,INTERNAS!F$6:F$26)</f>
        <v>4</v>
      </c>
    </row>
    <row r="11" spans="1:5" ht="30" customHeight="1" x14ac:dyDescent="0.25">
      <c r="C11" s="40" t="s">
        <v>30</v>
      </c>
      <c r="D11" s="37">
        <f>SUMIF([1]INTERNAS!$I$6:$I$43,[1]RESUMO!C17,[1]DADOS!E$6:E$48)</f>
        <v>78</v>
      </c>
      <c r="E11" s="37">
        <f>SUMIF(INTERNAS!$I$6:$I$26,RESUMO!C11,INTERNAS!F$6:F$26)</f>
        <v>6</v>
      </c>
    </row>
    <row r="12" spans="1:5" ht="30.75" customHeight="1" x14ac:dyDescent="0.25">
      <c r="C12" s="49" t="s">
        <v>0</v>
      </c>
      <c r="D12" s="19">
        <f>SUM(D6:D11)</f>
        <v>721</v>
      </c>
      <c r="E12" s="19">
        <f>SUM(E6:E11)</f>
        <v>100</v>
      </c>
    </row>
    <row r="13" spans="1:5" s="17" customFormat="1" ht="52.5" customHeight="1" x14ac:dyDescent="0.25">
      <c r="A13"/>
      <c r="C13" s="49"/>
      <c r="D13" s="50">
        <f>SUM(D12:E12)</f>
        <v>821</v>
      </c>
      <c r="E13" s="51"/>
    </row>
    <row r="14" spans="1:5" ht="24.95" customHeight="1" x14ac:dyDescent="0.25"/>
    <row r="15" spans="1:5" ht="24.95" customHeight="1" x14ac:dyDescent="0.25"/>
    <row r="16" spans="1:5" ht="24.95" customHeight="1" x14ac:dyDescent="0.25"/>
    <row r="17" ht="28.5" customHeight="1" x14ac:dyDescent="0.25"/>
    <row r="18" ht="24.95" customHeight="1" x14ac:dyDescent="0.25"/>
    <row r="19" ht="24.95" customHeight="1" x14ac:dyDescent="0.25"/>
    <row r="20" ht="24.95" customHeight="1" x14ac:dyDescent="0.25"/>
    <row r="21" ht="24.95" customHeight="1" x14ac:dyDescent="0.25"/>
    <row r="22" ht="24.95" customHeight="1" x14ac:dyDescent="0.25"/>
    <row r="23" ht="24.95" customHeight="1" x14ac:dyDescent="0.25"/>
    <row r="24" ht="24.95" customHeight="1" x14ac:dyDescent="0.25"/>
    <row r="25" ht="24.95" customHeight="1" x14ac:dyDescent="0.25"/>
    <row r="26" ht="30" customHeight="1" x14ac:dyDescent="0.25"/>
  </sheetData>
  <mergeCells count="3">
    <mergeCell ref="C4:E4"/>
    <mergeCell ref="C12:C13"/>
    <mergeCell ref="D13:E13"/>
  </mergeCells>
  <phoneticPr fontId="9" type="noConversion"/>
  <pageMargins left="0.511811024" right="0.511811024" top="0.78740157499999996" bottom="0.78740157499999996" header="0.31496062000000002" footer="0.31496062000000002"/>
  <pageSetup paperSize="9" scale="4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Q69"/>
  <sheetViews>
    <sheetView showGridLines="0" tabSelected="1" zoomScale="90" zoomScaleNormal="90" workbookViewId="0">
      <selection activeCell="E20" sqref="E20"/>
    </sheetView>
  </sheetViews>
  <sheetFormatPr defaultRowHeight="15" x14ac:dyDescent="0.25"/>
  <cols>
    <col min="2" max="2" width="4.7109375" hidden="1" customWidth="1"/>
    <col min="3" max="3" width="45.7109375" customWidth="1"/>
    <col min="4" max="8" width="12.7109375" customWidth="1"/>
    <col min="9" max="9" width="13.5703125" customWidth="1"/>
    <col min="10" max="10" width="22.140625" bestFit="1" customWidth="1"/>
    <col min="11" max="11" width="9" customWidth="1"/>
    <col min="12" max="12" width="45.7109375" customWidth="1"/>
    <col min="13" max="16" width="12.7109375" customWidth="1"/>
    <col min="17" max="17" width="20" bestFit="1" customWidth="1"/>
  </cols>
  <sheetData>
    <row r="2" spans="2:17" ht="30" customHeight="1" x14ac:dyDescent="0.25">
      <c r="C2" s="56" t="s">
        <v>31</v>
      </c>
      <c r="D2" s="56"/>
      <c r="E2" s="56"/>
      <c r="F2" s="56"/>
      <c r="G2" s="56"/>
      <c r="H2" s="56"/>
      <c r="I2" s="56"/>
      <c r="J2" s="56"/>
    </row>
    <row r="4" spans="2:17" ht="38.25" customHeight="1" x14ac:dyDescent="0.25">
      <c r="C4" s="57" t="s">
        <v>32</v>
      </c>
      <c r="D4" s="58"/>
      <c r="E4" s="58"/>
      <c r="F4" s="58"/>
      <c r="G4" s="58"/>
      <c r="H4" s="58"/>
      <c r="I4" s="58"/>
      <c r="J4" s="59"/>
      <c r="L4" s="57" t="s">
        <v>33</v>
      </c>
      <c r="M4" s="58"/>
      <c r="N4" s="58"/>
      <c r="O4" s="58"/>
      <c r="P4" s="58"/>
      <c r="Q4" s="59"/>
    </row>
    <row r="5" spans="2:17" ht="30" customHeight="1" x14ac:dyDescent="0.25">
      <c r="C5" s="60" t="str">
        <f>"N =  "&amp;COUNTA(C7:C26)&amp;" Eventos"</f>
        <v>N =  20 Eventos</v>
      </c>
      <c r="D5" s="61"/>
      <c r="E5" s="61"/>
      <c r="F5" s="61"/>
      <c r="G5" s="61"/>
      <c r="H5" s="61"/>
      <c r="I5" s="61"/>
      <c r="J5" s="62"/>
      <c r="L5" s="60" t="str">
        <f>"N =  "&amp;COUNTA(Q7:Q7)&amp;" Eventos"</f>
        <v>N =  0 Eventos</v>
      </c>
      <c r="M5" s="61"/>
      <c r="N5" s="61"/>
      <c r="O5" s="61"/>
      <c r="P5" s="61"/>
      <c r="Q5" s="62"/>
    </row>
    <row r="6" spans="2:17" ht="45" customHeight="1" x14ac:dyDescent="0.25">
      <c r="B6" s="1"/>
      <c r="C6" s="12" t="s">
        <v>2</v>
      </c>
      <c r="D6" s="13" t="s">
        <v>1</v>
      </c>
      <c r="E6" s="13" t="s">
        <v>11</v>
      </c>
      <c r="F6" s="13" t="s">
        <v>12</v>
      </c>
      <c r="G6" s="13" t="s">
        <v>17</v>
      </c>
      <c r="H6" s="13" t="s">
        <v>18</v>
      </c>
      <c r="I6" s="12" t="s">
        <v>9</v>
      </c>
      <c r="J6" s="12" t="s">
        <v>10</v>
      </c>
      <c r="L6" s="12" t="s">
        <v>2</v>
      </c>
      <c r="M6" s="13" t="s">
        <v>1</v>
      </c>
      <c r="N6" s="13" t="s">
        <v>4</v>
      </c>
      <c r="O6" s="13" t="s">
        <v>8</v>
      </c>
      <c r="P6" s="12" t="s">
        <v>3</v>
      </c>
      <c r="Q6" s="12" t="s">
        <v>6</v>
      </c>
    </row>
    <row r="7" spans="2:17" s="17" customFormat="1" ht="52.5" customHeight="1" x14ac:dyDescent="0.25">
      <c r="B7" s="1"/>
      <c r="C7" s="47" t="s">
        <v>194</v>
      </c>
      <c r="D7" s="26">
        <v>0.14930555555555555</v>
      </c>
      <c r="E7" s="2">
        <f>21+24</f>
        <v>45</v>
      </c>
      <c r="F7" s="2" t="s">
        <v>163</v>
      </c>
      <c r="G7" s="26">
        <f t="shared" ref="G7" si="0">$D7*E7</f>
        <v>6.71875</v>
      </c>
      <c r="H7" s="26" t="s">
        <v>163</v>
      </c>
      <c r="I7" s="2" t="s">
        <v>209</v>
      </c>
      <c r="J7" s="5" t="s">
        <v>195</v>
      </c>
      <c r="K7"/>
      <c r="L7"/>
      <c r="M7"/>
      <c r="N7"/>
      <c r="O7"/>
      <c r="P7"/>
      <c r="Q7"/>
    </row>
    <row r="8" spans="2:17" ht="57" customHeight="1" x14ac:dyDescent="0.25">
      <c r="B8" s="1"/>
      <c r="C8" s="46" t="s">
        <v>210</v>
      </c>
      <c r="D8" s="26">
        <v>0.33333333333333331</v>
      </c>
      <c r="E8" s="2">
        <v>49</v>
      </c>
      <c r="F8" s="2" t="s">
        <v>163</v>
      </c>
      <c r="G8" s="26"/>
      <c r="H8" s="2" t="s">
        <v>163</v>
      </c>
      <c r="I8" s="2" t="s">
        <v>25</v>
      </c>
      <c r="J8" s="5" t="s">
        <v>193</v>
      </c>
    </row>
    <row r="9" spans="2:17" ht="57" customHeight="1" x14ac:dyDescent="0.25">
      <c r="B9" s="1"/>
      <c r="C9" s="46" t="s">
        <v>112</v>
      </c>
      <c r="D9" s="26">
        <v>8.3333333333333329E-2</v>
      </c>
      <c r="E9" s="2">
        <v>36</v>
      </c>
      <c r="F9" s="2" t="s">
        <v>163</v>
      </c>
      <c r="G9" s="26">
        <f t="shared" ref="G9:G22" si="1">$D9*E9</f>
        <v>3</v>
      </c>
      <c r="H9" s="26" t="s">
        <v>163</v>
      </c>
      <c r="I9" s="2" t="s">
        <v>25</v>
      </c>
      <c r="J9" s="2" t="s">
        <v>113</v>
      </c>
    </row>
    <row r="10" spans="2:17" ht="57" customHeight="1" x14ac:dyDescent="0.25">
      <c r="B10" s="1"/>
      <c r="C10" s="46" t="s">
        <v>114</v>
      </c>
      <c r="D10" s="26">
        <v>8.3333333333333329E-2</v>
      </c>
      <c r="E10" s="2">
        <v>12</v>
      </c>
      <c r="F10" s="2">
        <v>32</v>
      </c>
      <c r="G10" s="26">
        <f t="shared" si="1"/>
        <v>1</v>
      </c>
      <c r="H10" s="26">
        <f t="shared" ref="H10:H22" si="2">$D10*F10</f>
        <v>2.6666666666666665</v>
      </c>
      <c r="I10" s="2" t="s">
        <v>25</v>
      </c>
      <c r="J10" s="2" t="s">
        <v>115</v>
      </c>
    </row>
    <row r="11" spans="2:17" ht="57" customHeight="1" x14ac:dyDescent="0.25">
      <c r="B11" s="1"/>
      <c r="C11" s="46" t="s">
        <v>206</v>
      </c>
      <c r="D11" s="26">
        <v>0.125</v>
      </c>
      <c r="E11" s="2">
        <v>31</v>
      </c>
      <c r="F11" s="2" t="s">
        <v>163</v>
      </c>
      <c r="G11" s="26">
        <f>$D11*E11</f>
        <v>3.875</v>
      </c>
      <c r="H11" s="2" t="s">
        <v>163</v>
      </c>
      <c r="I11" s="2" t="s">
        <v>26</v>
      </c>
      <c r="J11" s="2" t="s">
        <v>197</v>
      </c>
    </row>
    <row r="12" spans="2:17" ht="57" customHeight="1" x14ac:dyDescent="0.25">
      <c r="B12" s="1"/>
      <c r="C12" s="46" t="s">
        <v>213</v>
      </c>
      <c r="D12" s="26">
        <v>8.3333333333333329E-2</v>
      </c>
      <c r="E12" s="2">
        <v>9</v>
      </c>
      <c r="F12" s="2">
        <v>1</v>
      </c>
      <c r="G12" s="26">
        <f>$D12*E12</f>
        <v>0.75</v>
      </c>
      <c r="H12" s="26">
        <f t="shared" si="2"/>
        <v>8.3333333333333329E-2</v>
      </c>
      <c r="I12" s="2" t="s">
        <v>26</v>
      </c>
      <c r="J12" s="2" t="s">
        <v>212</v>
      </c>
    </row>
    <row r="13" spans="2:17" ht="57" customHeight="1" x14ac:dyDescent="0.25">
      <c r="B13" s="1"/>
      <c r="C13" s="46" t="s">
        <v>176</v>
      </c>
      <c r="D13" s="26">
        <v>0.15625</v>
      </c>
      <c r="E13" s="2">
        <v>40</v>
      </c>
      <c r="F13" s="2" t="s">
        <v>163</v>
      </c>
      <c r="G13" s="26">
        <f t="shared" si="1"/>
        <v>6.25</v>
      </c>
      <c r="H13" s="2" t="s">
        <v>163</v>
      </c>
      <c r="I13" s="2" t="s">
        <v>27</v>
      </c>
      <c r="J13" s="2" t="s">
        <v>179</v>
      </c>
    </row>
    <row r="14" spans="2:17" ht="57" customHeight="1" x14ac:dyDescent="0.25">
      <c r="B14" s="1"/>
      <c r="C14" s="46" t="s">
        <v>177</v>
      </c>
      <c r="D14" s="26">
        <v>5.5555555555555552E-2</v>
      </c>
      <c r="E14" s="2">
        <v>40</v>
      </c>
      <c r="F14" s="2" t="s">
        <v>163</v>
      </c>
      <c r="G14" s="26">
        <f t="shared" si="1"/>
        <v>2.2222222222222223</v>
      </c>
      <c r="H14" s="2" t="s">
        <v>163</v>
      </c>
      <c r="I14" s="2" t="s">
        <v>27</v>
      </c>
      <c r="J14" s="2" t="s">
        <v>178</v>
      </c>
    </row>
    <row r="15" spans="2:17" ht="57" customHeight="1" x14ac:dyDescent="0.25">
      <c r="B15" s="1"/>
      <c r="C15" s="46" t="s">
        <v>180</v>
      </c>
      <c r="D15" s="26">
        <v>0.29166666666666669</v>
      </c>
      <c r="E15" s="2">
        <v>54</v>
      </c>
      <c r="F15" s="2">
        <v>49</v>
      </c>
      <c r="G15" s="26">
        <f t="shared" si="1"/>
        <v>15.750000000000002</v>
      </c>
      <c r="H15" s="26">
        <f t="shared" si="2"/>
        <v>14.291666666666668</v>
      </c>
      <c r="I15" s="2" t="s">
        <v>27</v>
      </c>
      <c r="J15" s="2" t="s">
        <v>181</v>
      </c>
    </row>
    <row r="16" spans="2:17" ht="57" customHeight="1" x14ac:dyDescent="0.25">
      <c r="B16" s="1"/>
      <c r="C16" s="46" t="s">
        <v>182</v>
      </c>
      <c r="D16" s="26">
        <v>0.125</v>
      </c>
      <c r="E16" s="2">
        <f>37+90</f>
        <v>127</v>
      </c>
      <c r="F16" s="2">
        <v>2</v>
      </c>
      <c r="G16" s="26">
        <f t="shared" si="1"/>
        <v>15.875</v>
      </c>
      <c r="H16" s="26">
        <f t="shared" si="2"/>
        <v>0.25</v>
      </c>
      <c r="I16" s="2" t="s">
        <v>27</v>
      </c>
      <c r="J16" s="2" t="s">
        <v>196</v>
      </c>
    </row>
    <row r="17" spans="2:15" ht="57" customHeight="1" x14ac:dyDescent="0.25">
      <c r="B17" s="1"/>
      <c r="C17" s="46" t="s">
        <v>183</v>
      </c>
      <c r="D17" s="26">
        <v>0.54861111111111105</v>
      </c>
      <c r="E17" s="2">
        <v>11</v>
      </c>
      <c r="F17" s="2" t="s">
        <v>163</v>
      </c>
      <c r="G17" s="26">
        <f t="shared" si="1"/>
        <v>6.0347222222222214</v>
      </c>
      <c r="H17" s="2" t="s">
        <v>163</v>
      </c>
      <c r="I17" s="2" t="s">
        <v>28</v>
      </c>
      <c r="J17" s="2" t="s">
        <v>184</v>
      </c>
    </row>
    <row r="18" spans="2:15" ht="57" customHeight="1" x14ac:dyDescent="0.25">
      <c r="B18" s="1"/>
      <c r="C18" s="46" t="s">
        <v>211</v>
      </c>
      <c r="D18" s="26">
        <v>8.3333333333333329E-2</v>
      </c>
      <c r="E18" s="2">
        <v>16</v>
      </c>
      <c r="F18" s="2">
        <v>6</v>
      </c>
      <c r="G18" s="26">
        <f t="shared" si="1"/>
        <v>1.3333333333333333</v>
      </c>
      <c r="H18" s="26">
        <f t="shared" si="2"/>
        <v>0.5</v>
      </c>
      <c r="I18" s="2" t="s">
        <v>28</v>
      </c>
      <c r="J18" s="2" t="s">
        <v>212</v>
      </c>
    </row>
    <row r="19" spans="2:15" ht="57" customHeight="1" x14ac:dyDescent="0.25">
      <c r="B19" s="1"/>
      <c r="C19" s="46" t="s">
        <v>205</v>
      </c>
      <c r="D19" s="26">
        <v>0.16666666666666666</v>
      </c>
      <c r="E19" s="2">
        <v>21</v>
      </c>
      <c r="F19" s="2" t="s">
        <v>163</v>
      </c>
      <c r="G19" s="26">
        <f>$D19*E19</f>
        <v>3.5</v>
      </c>
      <c r="H19" s="2" t="s">
        <v>163</v>
      </c>
      <c r="I19" s="2" t="s">
        <v>28</v>
      </c>
      <c r="J19" s="2" t="s">
        <v>197</v>
      </c>
    </row>
    <row r="20" spans="2:15" ht="57" customHeight="1" x14ac:dyDescent="0.25">
      <c r="B20" s="1"/>
      <c r="C20" s="46" t="s">
        <v>198</v>
      </c>
      <c r="D20" s="26">
        <v>0.3125</v>
      </c>
      <c r="E20" s="2">
        <f>13+21+21</f>
        <v>55</v>
      </c>
      <c r="F20" s="2" t="s">
        <v>163</v>
      </c>
      <c r="G20" s="26">
        <f>$D20*E20</f>
        <v>17.1875</v>
      </c>
      <c r="H20" s="2" t="s">
        <v>163</v>
      </c>
      <c r="I20" s="3" t="s">
        <v>207</v>
      </c>
      <c r="J20" s="2" t="s">
        <v>199</v>
      </c>
    </row>
    <row r="21" spans="2:15" ht="57" customHeight="1" x14ac:dyDescent="0.25">
      <c r="B21" s="1"/>
      <c r="C21" s="46" t="s">
        <v>201</v>
      </c>
      <c r="D21" s="26">
        <v>0.20833333333333334</v>
      </c>
      <c r="E21" s="2">
        <v>119</v>
      </c>
      <c r="F21" s="2">
        <v>24</v>
      </c>
      <c r="G21" s="26">
        <f>$D21*E21</f>
        <v>24.791666666666668</v>
      </c>
      <c r="H21" s="26">
        <f>$D21*F21</f>
        <v>5</v>
      </c>
      <c r="I21" s="3" t="s">
        <v>208</v>
      </c>
      <c r="J21" s="2" t="s">
        <v>200</v>
      </c>
    </row>
    <row r="22" spans="2:15" ht="57" customHeight="1" x14ac:dyDescent="0.25">
      <c r="B22" s="1"/>
      <c r="C22" s="46" t="s">
        <v>185</v>
      </c>
      <c r="D22" s="26">
        <v>5.5555555555555552E-2</v>
      </c>
      <c r="E22" s="2">
        <v>9</v>
      </c>
      <c r="F22" s="2">
        <v>1</v>
      </c>
      <c r="G22" s="26">
        <f t="shared" si="1"/>
        <v>0.5</v>
      </c>
      <c r="H22" s="26">
        <f t="shared" si="2"/>
        <v>5.5555555555555552E-2</v>
      </c>
      <c r="I22" s="2" t="s">
        <v>29</v>
      </c>
      <c r="J22" s="2" t="s">
        <v>186</v>
      </c>
    </row>
    <row r="23" spans="2:15" ht="57" customHeight="1" x14ac:dyDescent="0.25">
      <c r="B23" s="1"/>
      <c r="C23" s="46" t="s">
        <v>187</v>
      </c>
      <c r="D23" s="26">
        <v>0.13194444444444445</v>
      </c>
      <c r="E23" s="2">
        <v>24</v>
      </c>
      <c r="F23" s="2">
        <v>3</v>
      </c>
      <c r="G23" s="26">
        <f t="shared" ref="G23:G25" si="3">$D23*E23</f>
        <v>3.166666666666667</v>
      </c>
      <c r="H23" s="26">
        <f t="shared" ref="H23:H25" si="4">$D23*F23</f>
        <v>0.39583333333333337</v>
      </c>
      <c r="I23" s="2" t="s">
        <v>29</v>
      </c>
      <c r="J23" s="2" t="s">
        <v>188</v>
      </c>
    </row>
    <row r="24" spans="2:15" ht="57" customHeight="1" x14ac:dyDescent="0.25">
      <c r="B24" s="1"/>
      <c r="C24" s="46" t="s">
        <v>190</v>
      </c>
      <c r="D24" s="26">
        <v>0.125</v>
      </c>
      <c r="E24" s="2">
        <v>53</v>
      </c>
      <c r="F24" s="2">
        <v>3</v>
      </c>
      <c r="G24" s="26">
        <f t="shared" si="3"/>
        <v>6.625</v>
      </c>
      <c r="H24" s="26">
        <f t="shared" si="4"/>
        <v>0.375</v>
      </c>
      <c r="I24" s="2" t="s">
        <v>30</v>
      </c>
      <c r="J24" s="2" t="s">
        <v>191</v>
      </c>
    </row>
    <row r="25" spans="2:15" ht="57" customHeight="1" x14ac:dyDescent="0.25">
      <c r="B25" s="1"/>
      <c r="C25" s="46" t="s">
        <v>189</v>
      </c>
      <c r="D25" s="26">
        <v>5.5555555555555552E-2</v>
      </c>
      <c r="E25" s="2">
        <v>26</v>
      </c>
      <c r="F25" s="2">
        <v>2</v>
      </c>
      <c r="G25" s="26">
        <f t="shared" si="3"/>
        <v>1.4444444444444444</v>
      </c>
      <c r="H25" s="26">
        <f t="shared" si="4"/>
        <v>0.1111111111111111</v>
      </c>
      <c r="I25" s="2" t="s">
        <v>30</v>
      </c>
      <c r="J25" s="2" t="s">
        <v>204</v>
      </c>
    </row>
    <row r="26" spans="2:15" ht="57" customHeight="1" x14ac:dyDescent="0.25">
      <c r="B26" s="1"/>
      <c r="C26" s="46" t="s">
        <v>202</v>
      </c>
      <c r="D26" s="26">
        <v>0.20833333333333334</v>
      </c>
      <c r="E26" s="2">
        <v>33</v>
      </c>
      <c r="F26" s="2">
        <v>1</v>
      </c>
      <c r="G26" s="26">
        <f t="shared" ref="G26" si="5">$D26*E26</f>
        <v>6.875</v>
      </c>
      <c r="H26" s="26">
        <f t="shared" ref="H26" si="6">$D26*F26</f>
        <v>0.20833333333333334</v>
      </c>
      <c r="I26" s="2" t="s">
        <v>30</v>
      </c>
      <c r="J26" s="2" t="s">
        <v>203</v>
      </c>
    </row>
    <row r="27" spans="2:15" ht="30" customHeight="1" x14ac:dyDescent="0.25">
      <c r="B27" s="1"/>
      <c r="C27" s="53" t="s">
        <v>5</v>
      </c>
      <c r="D27" s="52">
        <f>SUM(D7:D7)</f>
        <v>0.14930555555555555</v>
      </c>
      <c r="E27" s="35">
        <f>SUM(E7:E26)</f>
        <v>810</v>
      </c>
      <c r="F27" s="35">
        <f>SUM(F7:F26)</f>
        <v>124</v>
      </c>
      <c r="G27" s="38">
        <f>SUM(G7:G26)</f>
        <v>126.89930555555556</v>
      </c>
      <c r="H27" s="38">
        <f>SUM(H7:H26)</f>
        <v>23.9375</v>
      </c>
      <c r="I27" s="29"/>
    </row>
    <row r="28" spans="2:15" ht="26.25" customHeight="1" x14ac:dyDescent="0.25">
      <c r="B28" s="1"/>
      <c r="C28" s="53"/>
      <c r="D28" s="52"/>
      <c r="E28" s="54">
        <f>SUM(E27:F27)</f>
        <v>934</v>
      </c>
      <c r="F28" s="55"/>
      <c r="G28" s="52">
        <f>SUM(G27:H27)</f>
        <v>150.83680555555554</v>
      </c>
      <c r="H28" s="52"/>
      <c r="I28" s="34"/>
      <c r="J28" s="34"/>
    </row>
    <row r="29" spans="2:15" ht="36.75" customHeight="1" x14ac:dyDescent="0.25">
      <c r="B29" s="1"/>
      <c r="C29" s="15"/>
    </row>
    <row r="30" spans="2:15" ht="44.25" customHeight="1" x14ac:dyDescent="0.25">
      <c r="B30" s="1"/>
      <c r="C30" s="10"/>
      <c r="D30" s="6"/>
      <c r="E30" s="11"/>
      <c r="F30" s="11"/>
      <c r="G30" s="11"/>
      <c r="H30" s="11"/>
      <c r="I30" s="41"/>
      <c r="J30" s="42"/>
      <c r="K30" s="15"/>
      <c r="L30" s="15"/>
      <c r="M30" s="15"/>
      <c r="N30" s="15"/>
      <c r="O30" s="15"/>
    </row>
    <row r="31" spans="2:15" ht="36" customHeight="1" x14ac:dyDescent="0.25">
      <c r="B31" s="1"/>
    </row>
    <row r="32" spans="2:15" ht="42.75" customHeight="1" x14ac:dyDescent="0.25">
      <c r="B32" s="1"/>
    </row>
    <row r="33" spans="2:15" ht="30" customHeight="1" x14ac:dyDescent="0.25">
      <c r="B33" s="1"/>
      <c r="J33" s="42"/>
      <c r="K33" s="15"/>
      <c r="L33" s="15"/>
      <c r="M33" s="15"/>
      <c r="N33" s="15"/>
      <c r="O33" s="15"/>
    </row>
    <row r="34" spans="2:15" ht="27" customHeight="1" x14ac:dyDescent="0.25">
      <c r="B34" s="1"/>
    </row>
    <row r="35" spans="2:15" ht="9.75" hidden="1" customHeight="1" x14ac:dyDescent="0.25">
      <c r="B35" s="1"/>
    </row>
    <row r="36" spans="2:15" ht="30" customHeight="1" x14ac:dyDescent="0.25">
      <c r="B36" s="1"/>
    </row>
    <row r="37" spans="2:15" ht="30" customHeight="1" x14ac:dyDescent="0.25">
      <c r="B37" s="1"/>
    </row>
    <row r="38" spans="2:15" ht="30" customHeight="1" x14ac:dyDescent="0.25">
      <c r="B38" s="1"/>
    </row>
    <row r="39" spans="2:15" ht="30" customHeight="1" x14ac:dyDescent="0.25"/>
    <row r="40" spans="2:15" ht="34.5" customHeight="1" x14ac:dyDescent="0.25"/>
    <row r="41" spans="2:15" ht="30" customHeight="1" x14ac:dyDescent="0.25">
      <c r="C41" s="4"/>
    </row>
    <row r="42" spans="2:15" ht="24" customHeight="1" x14ac:dyDescent="0.25">
      <c r="B42" s="8"/>
    </row>
    <row r="43" spans="2:15" ht="30" customHeight="1" x14ac:dyDescent="0.25">
      <c r="B43" s="8"/>
    </row>
    <row r="44" spans="2:15" ht="30" customHeight="1" x14ac:dyDescent="0.25">
      <c r="B44" s="8"/>
    </row>
    <row r="45" spans="2:15" ht="30" customHeight="1" x14ac:dyDescent="0.25">
      <c r="B45" s="8"/>
    </row>
    <row r="46" spans="2:15" ht="30" customHeight="1" x14ac:dyDescent="0.25">
      <c r="B46" s="8"/>
    </row>
    <row r="47" spans="2:15" ht="39" customHeight="1" x14ac:dyDescent="0.25">
      <c r="B47" s="8"/>
    </row>
    <row r="48" spans="2:15" ht="30" customHeight="1" x14ac:dyDescent="0.25"/>
    <row r="49" ht="30" customHeight="1" x14ac:dyDescent="0.25"/>
    <row r="50" ht="30" customHeight="1" x14ac:dyDescent="0.25"/>
    <row r="51" ht="24.95" customHeight="1" x14ac:dyDescent="0.25"/>
    <row r="52" ht="24.95" customHeight="1" x14ac:dyDescent="0.25"/>
    <row r="53" ht="27.7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8.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spans="2:2" ht="24.95" customHeight="1" x14ac:dyDescent="0.25"/>
    <row r="66" spans="2:2" ht="24.95" customHeight="1" x14ac:dyDescent="0.25"/>
    <row r="67" spans="2:2" ht="24.95" customHeight="1" x14ac:dyDescent="0.25"/>
    <row r="68" spans="2:2" ht="24.95" customHeight="1" x14ac:dyDescent="0.25"/>
    <row r="69" spans="2:2" ht="30" customHeight="1" x14ac:dyDescent="0.25">
      <c r="B69" s="1"/>
    </row>
  </sheetData>
  <mergeCells count="9">
    <mergeCell ref="L4:Q4"/>
    <mergeCell ref="L5:Q5"/>
    <mergeCell ref="G28:H28"/>
    <mergeCell ref="C27:C28"/>
    <mergeCell ref="D27:D28"/>
    <mergeCell ref="E28:F28"/>
    <mergeCell ref="C2:J2"/>
    <mergeCell ref="C4:J4"/>
    <mergeCell ref="C5:J5"/>
  </mergeCells>
  <phoneticPr fontId="9" type="noConversion"/>
  <pageMargins left="0.511811024" right="0.511811024" top="0.78740157499999996" bottom="0.78740157499999996" header="0.31496062000000002" footer="0.31496062000000002"/>
  <pageSetup paperSize="9" scale="4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9A519-B419-4291-A4B2-9629A91B1C58}">
  <dimension ref="B1:L70"/>
  <sheetViews>
    <sheetView showGridLines="0" topLeftCell="A39" workbookViewId="0">
      <selection activeCell="C72" sqref="C72"/>
    </sheetView>
  </sheetViews>
  <sheetFormatPr defaultRowHeight="15" x14ac:dyDescent="0.25"/>
  <cols>
    <col min="1" max="1" width="4" customWidth="1"/>
    <col min="2" max="2" width="45.7109375" customWidth="1"/>
    <col min="3" max="5" width="12.7109375" customWidth="1"/>
    <col min="6" max="6" width="16.85546875" customWidth="1"/>
    <col min="7" max="7" width="20" bestFit="1" customWidth="1"/>
    <col min="8" max="8" width="14.7109375" customWidth="1"/>
    <col min="9" max="9" width="28.7109375" bestFit="1" customWidth="1"/>
  </cols>
  <sheetData>
    <row r="1" spans="2:12" ht="18.75" x14ac:dyDescent="0.25">
      <c r="B1" s="57" t="s">
        <v>35</v>
      </c>
      <c r="C1" s="58"/>
      <c r="D1" s="58"/>
      <c r="E1" s="58"/>
      <c r="F1" s="58"/>
      <c r="G1" s="58"/>
      <c r="H1" s="59"/>
    </row>
    <row r="2" spans="2:12" ht="18.75" x14ac:dyDescent="0.25">
      <c r="B2" s="60" t="str">
        <f>"N =  "&amp;COUNTA(B4:B62)&amp;" Eventos"</f>
        <v>N =  48 Eventos</v>
      </c>
      <c r="C2" s="61"/>
      <c r="D2" s="61"/>
      <c r="E2" s="61"/>
      <c r="F2" s="61"/>
      <c r="G2" s="61"/>
      <c r="H2" s="62"/>
    </row>
    <row r="3" spans="2:12" ht="45" x14ac:dyDescent="0.25">
      <c r="B3" s="12" t="s">
        <v>7</v>
      </c>
      <c r="C3" s="13" t="s">
        <v>1</v>
      </c>
      <c r="D3" s="13" t="s">
        <v>4</v>
      </c>
      <c r="E3" s="13" t="s">
        <v>8</v>
      </c>
      <c r="F3" s="12" t="s">
        <v>3</v>
      </c>
      <c r="G3" s="12" t="s">
        <v>6</v>
      </c>
      <c r="H3" s="12" t="s">
        <v>39</v>
      </c>
    </row>
    <row r="4" spans="2:12" x14ac:dyDescent="0.25">
      <c r="B4" s="14" t="s">
        <v>13</v>
      </c>
      <c r="C4" s="26">
        <v>0.33333333333333331</v>
      </c>
      <c r="D4" s="2">
        <v>1</v>
      </c>
      <c r="E4" s="26">
        <f t="shared" ref="E4:E11" si="0">C4*D4</f>
        <v>0.33333333333333331</v>
      </c>
      <c r="F4" s="23">
        <v>45329</v>
      </c>
      <c r="G4" s="9" t="s">
        <v>14</v>
      </c>
      <c r="H4" s="9" t="s">
        <v>40</v>
      </c>
      <c r="I4" s="45" t="s">
        <v>20</v>
      </c>
      <c r="L4" s="36"/>
    </row>
    <row r="5" spans="2:12" ht="30" x14ac:dyDescent="0.25">
      <c r="B5" s="14" t="s">
        <v>15</v>
      </c>
      <c r="C5" s="26">
        <v>0.83333333333333337</v>
      </c>
      <c r="D5" s="2">
        <v>1</v>
      </c>
      <c r="E5" s="26">
        <f t="shared" si="0"/>
        <v>0.83333333333333337</v>
      </c>
      <c r="F5" s="24" t="s">
        <v>49</v>
      </c>
      <c r="G5" s="9" t="s">
        <v>16</v>
      </c>
      <c r="H5" s="9" t="s">
        <v>40</v>
      </c>
      <c r="I5" s="45" t="s">
        <v>21</v>
      </c>
      <c r="L5" s="36"/>
    </row>
    <row r="6" spans="2:12" ht="45" x14ac:dyDescent="0.25">
      <c r="B6" s="14" t="s">
        <v>47</v>
      </c>
      <c r="C6" s="26">
        <v>0.83333333333333337</v>
      </c>
      <c r="D6" s="2">
        <v>1</v>
      </c>
      <c r="E6" s="26">
        <f t="shared" si="0"/>
        <v>0.83333333333333337</v>
      </c>
      <c r="F6" s="24" t="s">
        <v>49</v>
      </c>
      <c r="G6" s="24" t="s">
        <v>16</v>
      </c>
      <c r="H6" s="9" t="s">
        <v>40</v>
      </c>
      <c r="I6" s="45" t="s">
        <v>21</v>
      </c>
      <c r="L6" s="36"/>
    </row>
    <row r="7" spans="2:12" ht="30" x14ac:dyDescent="0.25">
      <c r="B7" s="14" t="s">
        <v>52</v>
      </c>
      <c r="C7" s="26">
        <v>0.83333333333333337</v>
      </c>
      <c r="D7" s="2">
        <v>1</v>
      </c>
      <c r="E7" s="26">
        <f t="shared" si="0"/>
        <v>0.83333333333333337</v>
      </c>
      <c r="F7" s="44" t="s">
        <v>54</v>
      </c>
      <c r="G7" s="24" t="s">
        <v>53</v>
      </c>
      <c r="H7" s="9" t="s">
        <v>40</v>
      </c>
      <c r="I7" s="45" t="s">
        <v>22</v>
      </c>
      <c r="L7" s="36"/>
    </row>
    <row r="8" spans="2:12" ht="75" x14ac:dyDescent="0.25">
      <c r="B8" s="14" t="s">
        <v>44</v>
      </c>
      <c r="C8" s="26">
        <v>0.91666666666666663</v>
      </c>
      <c r="D8" s="2">
        <v>1</v>
      </c>
      <c r="E8" s="26">
        <f t="shared" si="0"/>
        <v>0.91666666666666663</v>
      </c>
      <c r="F8" s="24" t="s">
        <v>45</v>
      </c>
      <c r="G8" s="24" t="s">
        <v>46</v>
      </c>
      <c r="H8" s="9" t="s">
        <v>40</v>
      </c>
      <c r="I8" s="45" t="s">
        <v>22</v>
      </c>
      <c r="L8" s="36"/>
    </row>
    <row r="9" spans="2:12" x14ac:dyDescent="0.25">
      <c r="B9" s="14" t="s">
        <v>55</v>
      </c>
      <c r="C9" s="26">
        <v>0.875</v>
      </c>
      <c r="D9" s="2">
        <v>1</v>
      </c>
      <c r="E9" s="26">
        <f t="shared" si="0"/>
        <v>0.875</v>
      </c>
      <c r="F9" s="24" t="s">
        <v>56</v>
      </c>
      <c r="G9" s="24" t="s">
        <v>57</v>
      </c>
      <c r="H9" s="9" t="s">
        <v>40</v>
      </c>
      <c r="I9" s="45" t="s">
        <v>22</v>
      </c>
      <c r="L9" s="36"/>
    </row>
    <row r="10" spans="2:12" ht="30" x14ac:dyDescent="0.25">
      <c r="B10" s="14" t="s">
        <v>68</v>
      </c>
      <c r="C10" s="26">
        <v>1</v>
      </c>
      <c r="D10" s="2">
        <v>1</v>
      </c>
      <c r="E10" s="26">
        <f t="shared" si="0"/>
        <v>1</v>
      </c>
      <c r="F10" s="24" t="s">
        <v>69</v>
      </c>
      <c r="G10" s="24" t="s">
        <v>70</v>
      </c>
      <c r="H10" s="9" t="s">
        <v>40</v>
      </c>
      <c r="I10" s="45" t="s">
        <v>23</v>
      </c>
      <c r="L10" s="36"/>
    </row>
    <row r="11" spans="2:12" x14ac:dyDescent="0.25">
      <c r="B11" s="14" t="s">
        <v>71</v>
      </c>
      <c r="C11" s="26"/>
      <c r="D11" s="2"/>
      <c r="E11" s="26">
        <f t="shared" si="0"/>
        <v>0</v>
      </c>
      <c r="F11" s="24" t="s">
        <v>69</v>
      </c>
      <c r="G11" s="24" t="s">
        <v>72</v>
      </c>
      <c r="H11" s="9" t="s">
        <v>40</v>
      </c>
      <c r="I11" s="45" t="s">
        <v>23</v>
      </c>
      <c r="L11" s="36"/>
    </row>
    <row r="12" spans="2:12" x14ac:dyDescent="0.25">
      <c r="B12" s="14" t="s">
        <v>41</v>
      </c>
      <c r="C12" s="26"/>
      <c r="D12" s="2">
        <v>1</v>
      </c>
      <c r="E12" s="26"/>
      <c r="F12" s="24" t="s">
        <v>43</v>
      </c>
      <c r="G12" s="24" t="s">
        <v>42</v>
      </c>
      <c r="H12" s="9" t="s">
        <v>40</v>
      </c>
      <c r="I12" s="45" t="s">
        <v>23</v>
      </c>
      <c r="L12" s="36"/>
    </row>
    <row r="13" spans="2:12" ht="30" x14ac:dyDescent="0.25">
      <c r="B13" s="14" t="s">
        <v>48</v>
      </c>
      <c r="C13" s="26">
        <v>1.25</v>
      </c>
      <c r="D13" s="2">
        <v>1</v>
      </c>
      <c r="E13" s="26">
        <f>C13*D13</f>
        <v>1.25</v>
      </c>
      <c r="F13" s="24" t="s">
        <v>50</v>
      </c>
      <c r="G13" s="24" t="s">
        <v>51</v>
      </c>
      <c r="H13" s="9" t="s">
        <v>40</v>
      </c>
      <c r="I13" s="45" t="s">
        <v>23</v>
      </c>
      <c r="L13" s="36"/>
    </row>
    <row r="14" spans="2:12" ht="38.25" x14ac:dyDescent="0.25">
      <c r="B14" s="14" t="s">
        <v>36</v>
      </c>
      <c r="C14" s="26">
        <v>1</v>
      </c>
      <c r="D14" s="2">
        <v>2</v>
      </c>
      <c r="E14" s="26">
        <f>C14*D14</f>
        <v>2</v>
      </c>
      <c r="F14" s="24" t="s">
        <v>38</v>
      </c>
      <c r="G14" s="43" t="s">
        <v>37</v>
      </c>
      <c r="H14" s="9" t="s">
        <v>40</v>
      </c>
      <c r="I14" s="45" t="s">
        <v>23</v>
      </c>
      <c r="L14" s="36"/>
    </row>
    <row r="15" spans="2:12" ht="45" x14ac:dyDescent="0.25">
      <c r="B15" s="14" t="s">
        <v>76</v>
      </c>
      <c r="C15" s="26">
        <v>0.83333333333333337</v>
      </c>
      <c r="D15" s="2">
        <v>8</v>
      </c>
      <c r="E15" s="26">
        <f>C15*D15</f>
        <v>6.666666666666667</v>
      </c>
      <c r="F15" s="44" t="s">
        <v>77</v>
      </c>
      <c r="G15" s="24" t="s">
        <v>81</v>
      </c>
      <c r="H15" s="9" t="s">
        <v>40</v>
      </c>
      <c r="I15" s="45" t="s">
        <v>24</v>
      </c>
      <c r="L15" s="36"/>
    </row>
    <row r="16" spans="2:12" ht="45" x14ac:dyDescent="0.25">
      <c r="B16" s="14" t="s">
        <v>73</v>
      </c>
      <c r="C16" s="26">
        <v>0.91666666666666663</v>
      </c>
      <c r="D16" s="2">
        <v>2</v>
      </c>
      <c r="E16" s="26">
        <f>C16*D16</f>
        <v>1.8333333333333333</v>
      </c>
      <c r="F16" s="44" t="s">
        <v>74</v>
      </c>
      <c r="G16" s="24" t="s">
        <v>75</v>
      </c>
      <c r="H16" s="9" t="s">
        <v>40</v>
      </c>
      <c r="I16" s="45" t="s">
        <v>24</v>
      </c>
      <c r="L16" s="36"/>
    </row>
    <row r="17" spans="2:12" ht="30" x14ac:dyDescent="0.25">
      <c r="B17" s="14" t="s">
        <v>58</v>
      </c>
      <c r="C17" s="26">
        <v>1</v>
      </c>
      <c r="D17" s="2">
        <v>1</v>
      </c>
      <c r="E17" s="26">
        <f>C17*D17</f>
        <v>1</v>
      </c>
      <c r="F17" s="24" t="s">
        <v>59</v>
      </c>
      <c r="G17" s="24" t="s">
        <v>60</v>
      </c>
      <c r="H17" s="9" t="s">
        <v>40</v>
      </c>
      <c r="I17" s="45" t="s">
        <v>24</v>
      </c>
      <c r="L17" s="36"/>
    </row>
    <row r="18" spans="2:12" ht="30" x14ac:dyDescent="0.25">
      <c r="B18" s="14" t="s">
        <v>78</v>
      </c>
      <c r="C18" s="26">
        <v>0.83333333333333337</v>
      </c>
      <c r="D18" s="2">
        <v>1</v>
      </c>
      <c r="E18" s="26">
        <v>0.83333333333333337</v>
      </c>
      <c r="F18" s="24" t="s">
        <v>80</v>
      </c>
      <c r="G18" s="24" t="s">
        <v>79</v>
      </c>
      <c r="H18" s="9" t="s">
        <v>40</v>
      </c>
      <c r="I18" s="45" t="s">
        <v>24</v>
      </c>
      <c r="L18" s="36"/>
    </row>
    <row r="19" spans="2:12" x14ac:dyDescent="0.25">
      <c r="B19" s="14" t="s">
        <v>62</v>
      </c>
      <c r="C19" s="26"/>
      <c r="D19" s="2">
        <v>1</v>
      </c>
      <c r="E19" s="26">
        <v>1.75</v>
      </c>
      <c r="F19" s="24" t="s">
        <v>64</v>
      </c>
      <c r="G19" s="24" t="s">
        <v>63</v>
      </c>
      <c r="H19" s="9" t="s">
        <v>40</v>
      </c>
      <c r="I19" s="45" t="s">
        <v>24</v>
      </c>
      <c r="L19" s="36"/>
    </row>
    <row r="20" spans="2:12" x14ac:dyDescent="0.25">
      <c r="B20" s="14" t="s">
        <v>65</v>
      </c>
      <c r="C20" s="26">
        <v>0.95833333333333337</v>
      </c>
      <c r="D20" s="2">
        <v>1</v>
      </c>
      <c r="E20" s="26">
        <f t="shared" ref="E20:E49" si="1">C20*D20</f>
        <v>0.95833333333333337</v>
      </c>
      <c r="F20" s="24" t="s">
        <v>66</v>
      </c>
      <c r="G20" s="24" t="s">
        <v>67</v>
      </c>
      <c r="H20" s="9" t="s">
        <v>40</v>
      </c>
      <c r="I20" s="45" t="s">
        <v>24</v>
      </c>
      <c r="L20" s="36"/>
    </row>
    <row r="21" spans="2:12" x14ac:dyDescent="0.25">
      <c r="B21" s="14" t="s">
        <v>82</v>
      </c>
      <c r="C21" s="26">
        <v>1.0833333333333333</v>
      </c>
      <c r="D21" s="2">
        <v>1</v>
      </c>
      <c r="E21" s="26">
        <f t="shared" si="1"/>
        <v>1.0833333333333333</v>
      </c>
      <c r="F21" s="24" t="s">
        <v>86</v>
      </c>
      <c r="G21" s="24" t="s">
        <v>83</v>
      </c>
      <c r="H21" s="9" t="s">
        <v>40</v>
      </c>
      <c r="I21" s="45" t="s">
        <v>26</v>
      </c>
      <c r="L21" s="36"/>
    </row>
    <row r="22" spans="2:12" ht="30" x14ac:dyDescent="0.25">
      <c r="B22" s="14" t="s">
        <v>84</v>
      </c>
      <c r="C22" s="26"/>
      <c r="D22" s="2">
        <v>1</v>
      </c>
      <c r="E22" s="26">
        <f t="shared" ref="E22" si="2">C22*D22</f>
        <v>0</v>
      </c>
      <c r="F22" s="24" t="s">
        <v>192</v>
      </c>
      <c r="G22" s="24" t="s">
        <v>85</v>
      </c>
      <c r="H22" s="9" t="s">
        <v>40</v>
      </c>
      <c r="I22" s="45" t="s">
        <v>29</v>
      </c>
      <c r="L22" s="36"/>
    </row>
    <row r="23" spans="2:12" ht="30" x14ac:dyDescent="0.25">
      <c r="B23" s="14" t="s">
        <v>84</v>
      </c>
      <c r="C23" s="26"/>
      <c r="D23" s="2">
        <v>1</v>
      </c>
      <c r="E23" s="26">
        <f t="shared" si="1"/>
        <v>0</v>
      </c>
      <c r="F23" s="24">
        <v>45642</v>
      </c>
      <c r="G23" s="24" t="s">
        <v>85</v>
      </c>
      <c r="H23" s="9" t="s">
        <v>61</v>
      </c>
      <c r="I23" s="45" t="s">
        <v>30</v>
      </c>
      <c r="L23" s="36"/>
    </row>
    <row r="24" spans="2:12" ht="38.25" x14ac:dyDescent="0.25">
      <c r="B24" s="14" t="s">
        <v>87</v>
      </c>
      <c r="C24" s="26">
        <v>1.25</v>
      </c>
      <c r="D24" s="2">
        <v>2</v>
      </c>
      <c r="E24" s="26">
        <f t="shared" si="1"/>
        <v>2.5</v>
      </c>
      <c r="F24" s="24" t="s">
        <v>88</v>
      </c>
      <c r="G24" s="24" t="s">
        <v>164</v>
      </c>
      <c r="H24" s="9" t="s">
        <v>40</v>
      </c>
      <c r="I24" s="45" t="s">
        <v>28</v>
      </c>
      <c r="L24" s="36"/>
    </row>
    <row r="25" spans="2:12" ht="30" x14ac:dyDescent="0.25">
      <c r="B25" s="14" t="s">
        <v>89</v>
      </c>
      <c r="C25" s="26"/>
      <c r="D25" s="2">
        <v>1</v>
      </c>
      <c r="E25" s="26">
        <f t="shared" si="1"/>
        <v>0</v>
      </c>
      <c r="F25" s="24" t="s">
        <v>90</v>
      </c>
      <c r="G25" s="24" t="s">
        <v>91</v>
      </c>
      <c r="H25" s="9" t="s">
        <v>40</v>
      </c>
      <c r="I25" s="45" t="s">
        <v>28</v>
      </c>
      <c r="L25" s="36"/>
    </row>
    <row r="26" spans="2:12" x14ac:dyDescent="0.25">
      <c r="B26" s="14" t="s">
        <v>92</v>
      </c>
      <c r="C26" s="26">
        <v>0.33333333333333331</v>
      </c>
      <c r="D26" s="2">
        <v>1</v>
      </c>
      <c r="E26" s="26">
        <f t="shared" si="1"/>
        <v>0.33333333333333331</v>
      </c>
      <c r="F26" s="44" t="s">
        <v>95</v>
      </c>
      <c r="G26" s="24" t="s">
        <v>93</v>
      </c>
      <c r="H26" s="9" t="s">
        <v>40</v>
      </c>
      <c r="I26" s="45" t="s">
        <v>25</v>
      </c>
      <c r="L26" s="36"/>
    </row>
    <row r="27" spans="2:12" x14ac:dyDescent="0.25">
      <c r="B27" s="14" t="s">
        <v>94</v>
      </c>
      <c r="C27" s="26">
        <v>2</v>
      </c>
      <c r="D27" s="2">
        <v>2</v>
      </c>
      <c r="E27" s="26">
        <f t="shared" si="1"/>
        <v>4</v>
      </c>
      <c r="F27" s="44" t="s">
        <v>96</v>
      </c>
      <c r="G27" s="24" t="s">
        <v>97</v>
      </c>
      <c r="H27" s="9" t="s">
        <v>40</v>
      </c>
      <c r="I27" s="45" t="s">
        <v>26</v>
      </c>
      <c r="L27" s="36"/>
    </row>
    <row r="28" spans="2:12" ht="30" x14ac:dyDescent="0.25">
      <c r="B28" s="14" t="s">
        <v>98</v>
      </c>
      <c r="C28" s="26">
        <v>0.66666666666666663</v>
      </c>
      <c r="D28" s="2">
        <v>1</v>
      </c>
      <c r="E28" s="26">
        <f t="shared" si="1"/>
        <v>0.66666666666666663</v>
      </c>
      <c r="F28" s="44" t="s">
        <v>99</v>
      </c>
      <c r="G28" s="24" t="s">
        <v>100</v>
      </c>
      <c r="H28" s="9" t="s">
        <v>40</v>
      </c>
      <c r="I28" s="45" t="s">
        <v>25</v>
      </c>
      <c r="L28" s="36"/>
    </row>
    <row r="29" spans="2:12" ht="30" x14ac:dyDescent="0.25">
      <c r="B29" s="14" t="s">
        <v>101</v>
      </c>
      <c r="C29" s="26"/>
      <c r="D29" s="2">
        <v>1</v>
      </c>
      <c r="E29" s="26">
        <f t="shared" si="1"/>
        <v>0</v>
      </c>
      <c r="F29" s="44" t="s">
        <v>102</v>
      </c>
      <c r="G29" s="24" t="s">
        <v>103</v>
      </c>
      <c r="H29" s="9" t="s">
        <v>40</v>
      </c>
      <c r="I29" s="45" t="s">
        <v>26</v>
      </c>
      <c r="L29" s="36"/>
    </row>
    <row r="30" spans="2:12" ht="25.5" x14ac:dyDescent="0.25">
      <c r="B30" s="14" t="s">
        <v>109</v>
      </c>
      <c r="C30" s="26"/>
      <c r="D30" s="2">
        <v>1</v>
      </c>
      <c r="E30" s="26">
        <f t="shared" si="1"/>
        <v>0</v>
      </c>
      <c r="F30" s="44" t="s">
        <v>110</v>
      </c>
      <c r="G30" s="24" t="s">
        <v>111</v>
      </c>
      <c r="H30" s="9" t="s">
        <v>40</v>
      </c>
      <c r="I30" s="45" t="s">
        <v>26</v>
      </c>
      <c r="L30" s="36"/>
    </row>
    <row r="31" spans="2:12" ht="30" x14ac:dyDescent="0.25">
      <c r="B31" s="14" t="s">
        <v>116</v>
      </c>
      <c r="C31" s="26">
        <v>0.625</v>
      </c>
      <c r="D31" s="2">
        <v>1</v>
      </c>
      <c r="E31" s="26">
        <f t="shared" si="1"/>
        <v>0.625</v>
      </c>
      <c r="F31" s="44" t="s">
        <v>117</v>
      </c>
      <c r="G31" s="24" t="s">
        <v>118</v>
      </c>
      <c r="H31" s="9" t="s">
        <v>40</v>
      </c>
      <c r="I31" s="45" t="s">
        <v>27</v>
      </c>
      <c r="L31" s="36"/>
    </row>
    <row r="32" spans="2:12" ht="45" x14ac:dyDescent="0.25">
      <c r="B32" s="14" t="s">
        <v>104</v>
      </c>
      <c r="C32" s="26"/>
      <c r="D32" s="2">
        <v>1</v>
      </c>
      <c r="E32" s="26">
        <f t="shared" si="1"/>
        <v>0</v>
      </c>
      <c r="F32" s="44" t="s">
        <v>105</v>
      </c>
      <c r="G32" s="24" t="s">
        <v>106</v>
      </c>
      <c r="H32" s="9" t="s">
        <v>61</v>
      </c>
      <c r="I32" s="45" t="s">
        <v>29</v>
      </c>
      <c r="L32" s="36"/>
    </row>
    <row r="33" spans="2:12" ht="75" x14ac:dyDescent="0.25">
      <c r="B33" s="14" t="s">
        <v>107</v>
      </c>
      <c r="C33" s="26"/>
      <c r="D33" s="2">
        <v>1</v>
      </c>
      <c r="E33" s="26">
        <f t="shared" si="1"/>
        <v>0</v>
      </c>
      <c r="F33" s="44" t="s">
        <v>105</v>
      </c>
      <c r="G33" s="24" t="s">
        <v>108</v>
      </c>
      <c r="H33" s="9" t="s">
        <v>61</v>
      </c>
      <c r="I33" s="45" t="s">
        <v>29</v>
      </c>
      <c r="L33" s="36"/>
    </row>
    <row r="34" spans="2:12" ht="38.25" x14ac:dyDescent="0.25">
      <c r="B34" s="14" t="s">
        <v>119</v>
      </c>
      <c r="C34" s="26">
        <v>1.5</v>
      </c>
      <c r="D34" s="2">
        <v>2</v>
      </c>
      <c r="E34" s="26">
        <f>E88</f>
        <v>0</v>
      </c>
      <c r="F34" s="44" t="s">
        <v>120</v>
      </c>
      <c r="G34" s="24" t="s">
        <v>124</v>
      </c>
      <c r="H34" s="9" t="s">
        <v>40</v>
      </c>
      <c r="I34" s="45" t="s">
        <v>28</v>
      </c>
      <c r="L34" s="36"/>
    </row>
    <row r="35" spans="2:12" x14ac:dyDescent="0.25">
      <c r="B35" s="14" t="s">
        <v>121</v>
      </c>
      <c r="C35" s="26">
        <v>1.4583333333333333</v>
      </c>
      <c r="D35" s="2">
        <v>1</v>
      </c>
      <c r="E35" s="26">
        <f t="shared" si="1"/>
        <v>1.4583333333333333</v>
      </c>
      <c r="F35" s="44" t="s">
        <v>122</v>
      </c>
      <c r="G35" s="24" t="s">
        <v>123</v>
      </c>
      <c r="H35" s="9" t="s">
        <v>40</v>
      </c>
      <c r="I35" s="45" t="s">
        <v>27</v>
      </c>
      <c r="L35" s="36"/>
    </row>
    <row r="36" spans="2:12" x14ac:dyDescent="0.25">
      <c r="B36" s="14" t="s">
        <v>125</v>
      </c>
      <c r="C36" s="26">
        <v>0.16666666666666666</v>
      </c>
      <c r="D36" s="2">
        <v>1</v>
      </c>
      <c r="E36" s="26">
        <f t="shared" si="1"/>
        <v>0.16666666666666666</v>
      </c>
      <c r="F36" s="44" t="s">
        <v>126</v>
      </c>
      <c r="G36" s="24" t="s">
        <v>127</v>
      </c>
      <c r="H36" s="9" t="s">
        <v>40</v>
      </c>
      <c r="I36" s="45" t="s">
        <v>26</v>
      </c>
      <c r="L36" s="36"/>
    </row>
    <row r="37" spans="2:12" ht="30" x14ac:dyDescent="0.25">
      <c r="B37" s="14" t="s">
        <v>129</v>
      </c>
      <c r="C37" s="26">
        <v>1.3333333333333333</v>
      </c>
      <c r="D37" s="2">
        <v>1</v>
      </c>
      <c r="E37" s="26">
        <f t="shared" si="1"/>
        <v>1.3333333333333333</v>
      </c>
      <c r="F37" s="44" t="s">
        <v>130</v>
      </c>
      <c r="G37" s="24" t="s">
        <v>128</v>
      </c>
      <c r="H37" s="9" t="s">
        <v>40</v>
      </c>
      <c r="I37" s="45" t="s">
        <v>27</v>
      </c>
      <c r="L37" s="36"/>
    </row>
    <row r="38" spans="2:12" ht="30" x14ac:dyDescent="0.25">
      <c r="B38" s="14" t="s">
        <v>132</v>
      </c>
      <c r="C38" s="26">
        <v>0.66666666666666663</v>
      </c>
      <c r="D38" s="2">
        <v>3</v>
      </c>
      <c r="E38" s="26">
        <f t="shared" si="1"/>
        <v>2</v>
      </c>
      <c r="F38" s="44" t="s">
        <v>133</v>
      </c>
      <c r="G38" s="24" t="s">
        <v>131</v>
      </c>
      <c r="H38" s="9" t="s">
        <v>40</v>
      </c>
      <c r="I38" s="45" t="s">
        <v>27</v>
      </c>
      <c r="L38" s="36"/>
    </row>
    <row r="39" spans="2:12" ht="30" x14ac:dyDescent="0.25">
      <c r="B39" s="14" t="s">
        <v>135</v>
      </c>
      <c r="C39" s="26"/>
      <c r="D39" s="2">
        <v>1</v>
      </c>
      <c r="E39" s="26">
        <f t="shared" si="1"/>
        <v>0</v>
      </c>
      <c r="F39" s="44" t="s">
        <v>136</v>
      </c>
      <c r="G39" s="24" t="s">
        <v>134</v>
      </c>
      <c r="H39" s="9" t="s">
        <v>40</v>
      </c>
      <c r="I39" s="45" t="s">
        <v>27</v>
      </c>
      <c r="L39" s="36"/>
    </row>
    <row r="40" spans="2:12" x14ac:dyDescent="0.25">
      <c r="B40" s="14" t="s">
        <v>139</v>
      </c>
      <c r="C40" s="26">
        <v>0.35416666666666669</v>
      </c>
      <c r="D40" s="2"/>
      <c r="E40" s="26">
        <f t="shared" si="1"/>
        <v>0</v>
      </c>
      <c r="F40" s="44" t="s">
        <v>138</v>
      </c>
      <c r="G40" s="24" t="s">
        <v>137</v>
      </c>
      <c r="H40" s="9" t="s">
        <v>40</v>
      </c>
      <c r="I40" s="45" t="s">
        <v>26</v>
      </c>
      <c r="L40" s="36"/>
    </row>
    <row r="41" spans="2:12" ht="45" x14ac:dyDescent="0.25">
      <c r="B41" s="14" t="s">
        <v>141</v>
      </c>
      <c r="C41" s="26"/>
      <c r="D41" s="2">
        <v>2</v>
      </c>
      <c r="E41" s="26">
        <f t="shared" si="1"/>
        <v>0</v>
      </c>
      <c r="F41" s="44" t="s">
        <v>142</v>
      </c>
      <c r="G41" s="24" t="s">
        <v>140</v>
      </c>
      <c r="H41" s="9" t="s">
        <v>61</v>
      </c>
      <c r="I41" s="45" t="s">
        <v>29</v>
      </c>
      <c r="L41" s="36"/>
    </row>
    <row r="42" spans="2:12" x14ac:dyDescent="0.25">
      <c r="B42" s="14" t="s">
        <v>144</v>
      </c>
      <c r="C42" s="26"/>
      <c r="D42" s="2">
        <v>1</v>
      </c>
      <c r="E42" s="26">
        <f t="shared" si="1"/>
        <v>0</v>
      </c>
      <c r="F42" s="44" t="s">
        <v>145</v>
      </c>
      <c r="G42" s="24" t="s">
        <v>143</v>
      </c>
      <c r="H42" s="9" t="s">
        <v>61</v>
      </c>
      <c r="I42" s="45" t="s">
        <v>29</v>
      </c>
      <c r="L42" s="36"/>
    </row>
    <row r="43" spans="2:12" ht="30" x14ac:dyDescent="0.25">
      <c r="B43" s="14" t="s">
        <v>146</v>
      </c>
      <c r="C43" s="26">
        <v>0.79166666666666663</v>
      </c>
      <c r="D43" s="2">
        <v>1</v>
      </c>
      <c r="E43" s="26">
        <v>0.79166666666666663</v>
      </c>
      <c r="F43" s="44" t="s">
        <v>147</v>
      </c>
      <c r="G43" s="24" t="s">
        <v>148</v>
      </c>
      <c r="H43" s="9" t="s">
        <v>40</v>
      </c>
      <c r="I43" s="45" t="s">
        <v>29</v>
      </c>
      <c r="L43" s="36"/>
    </row>
    <row r="44" spans="2:12" ht="30" x14ac:dyDescent="0.25">
      <c r="B44" s="14" t="s">
        <v>149</v>
      </c>
      <c r="C44" s="26">
        <v>1.3333333333333333</v>
      </c>
      <c r="D44" s="2">
        <v>1</v>
      </c>
      <c r="E44" s="26">
        <f t="shared" si="1"/>
        <v>1.3333333333333333</v>
      </c>
      <c r="F44" s="44" t="s">
        <v>151</v>
      </c>
      <c r="G44" s="24" t="s">
        <v>150</v>
      </c>
      <c r="H44" s="9" t="s">
        <v>40</v>
      </c>
      <c r="I44" s="45" t="s">
        <v>28</v>
      </c>
      <c r="L44" s="36"/>
    </row>
    <row r="45" spans="2:12" x14ac:dyDescent="0.25">
      <c r="B45" s="14" t="s">
        <v>153</v>
      </c>
      <c r="C45" s="26">
        <v>1.125</v>
      </c>
      <c r="D45" s="2">
        <v>1</v>
      </c>
      <c r="E45" s="26">
        <v>1.125</v>
      </c>
      <c r="F45" s="44" t="s">
        <v>154</v>
      </c>
      <c r="G45" s="24" t="s">
        <v>152</v>
      </c>
      <c r="H45" s="9" t="s">
        <v>40</v>
      </c>
      <c r="I45" s="45" t="s">
        <v>29</v>
      </c>
      <c r="L45" s="36"/>
    </row>
    <row r="46" spans="2:12" ht="30" x14ac:dyDescent="0.25">
      <c r="B46" s="14" t="s">
        <v>155</v>
      </c>
      <c r="C46" s="26"/>
      <c r="D46" s="2">
        <v>1</v>
      </c>
      <c r="E46" s="26"/>
      <c r="F46" s="44" t="s">
        <v>156</v>
      </c>
      <c r="G46" s="24" t="s">
        <v>157</v>
      </c>
      <c r="H46" s="9" t="s">
        <v>40</v>
      </c>
      <c r="I46" s="45" t="s">
        <v>29</v>
      </c>
      <c r="L46" s="36"/>
    </row>
    <row r="47" spans="2:12" ht="30" x14ac:dyDescent="0.25">
      <c r="B47" s="14" t="s">
        <v>158</v>
      </c>
      <c r="C47" s="26"/>
      <c r="D47" s="2">
        <v>1</v>
      </c>
      <c r="E47" s="26"/>
      <c r="F47" s="44" t="s">
        <v>159</v>
      </c>
      <c r="G47" s="24" t="s">
        <v>160</v>
      </c>
      <c r="H47" s="9" t="s">
        <v>40</v>
      </c>
      <c r="I47" s="45" t="s">
        <v>28</v>
      </c>
      <c r="L47" s="36"/>
    </row>
    <row r="48" spans="2:12" ht="38.25" x14ac:dyDescent="0.25">
      <c r="B48" s="14" t="s">
        <v>161</v>
      </c>
      <c r="C48" s="26">
        <v>1.1666666666666667</v>
      </c>
      <c r="D48" s="2">
        <v>2</v>
      </c>
      <c r="E48" s="26">
        <f t="shared" si="1"/>
        <v>2.3333333333333335</v>
      </c>
      <c r="F48" s="44" t="s">
        <v>162</v>
      </c>
      <c r="G48" s="24" t="s">
        <v>165</v>
      </c>
      <c r="H48" s="9" t="s">
        <v>40</v>
      </c>
      <c r="I48" s="45" t="s">
        <v>28</v>
      </c>
      <c r="L48" s="36"/>
    </row>
    <row r="49" spans="2:12" ht="25.5" x14ac:dyDescent="0.25">
      <c r="B49" s="14" t="s">
        <v>167</v>
      </c>
      <c r="C49" s="26">
        <v>1.375</v>
      </c>
      <c r="D49" s="2">
        <v>1</v>
      </c>
      <c r="E49" s="26">
        <f t="shared" si="1"/>
        <v>1.375</v>
      </c>
      <c r="F49" s="44" t="s">
        <v>168</v>
      </c>
      <c r="G49" s="24" t="s">
        <v>166</v>
      </c>
      <c r="H49" s="43" t="s">
        <v>169</v>
      </c>
      <c r="I49" s="45" t="s">
        <v>28</v>
      </c>
      <c r="L49" s="36"/>
    </row>
    <row r="50" spans="2:12" ht="30" x14ac:dyDescent="0.25">
      <c r="B50" s="14" t="s">
        <v>171</v>
      </c>
      <c r="C50" s="26"/>
      <c r="D50" s="2">
        <v>1</v>
      </c>
      <c r="E50" s="26"/>
      <c r="F50" s="44" t="s">
        <v>172</v>
      </c>
      <c r="G50" s="24" t="s">
        <v>170</v>
      </c>
      <c r="H50" s="9" t="s">
        <v>61</v>
      </c>
      <c r="I50" s="45" t="s">
        <v>29</v>
      </c>
      <c r="L50" s="36"/>
    </row>
    <row r="51" spans="2:12" ht="30" x14ac:dyDescent="0.25">
      <c r="B51" s="14" t="s">
        <v>173</v>
      </c>
      <c r="C51" s="26"/>
      <c r="D51" s="2">
        <v>1</v>
      </c>
      <c r="E51" s="26"/>
      <c r="F51" s="44" t="s">
        <v>175</v>
      </c>
      <c r="G51" s="24" t="s">
        <v>174</v>
      </c>
      <c r="H51" s="9" t="s">
        <v>61</v>
      </c>
      <c r="I51" s="45" t="s">
        <v>29</v>
      </c>
      <c r="L51" s="36"/>
    </row>
    <row r="52" spans="2:12" x14ac:dyDescent="0.25">
      <c r="B52" s="14"/>
      <c r="C52" s="26"/>
      <c r="D52" s="2"/>
      <c r="E52" s="26"/>
      <c r="F52" s="44"/>
      <c r="G52" s="24"/>
      <c r="H52" s="9"/>
      <c r="L52" s="36"/>
    </row>
    <row r="53" spans="2:12" x14ac:dyDescent="0.25">
      <c r="B53" s="14"/>
      <c r="C53" s="26"/>
      <c r="D53" s="2"/>
      <c r="E53" s="26"/>
      <c r="F53" s="44"/>
      <c r="G53" s="24"/>
      <c r="H53" s="9"/>
    </row>
    <row r="54" spans="2:12" hidden="1" x14ac:dyDescent="0.25">
      <c r="B54" s="25"/>
      <c r="C54" s="26"/>
      <c r="D54" s="2"/>
      <c r="E54" s="26"/>
      <c r="F54" s="3"/>
      <c r="G54" s="3"/>
      <c r="H54" s="9"/>
    </row>
    <row r="55" spans="2:12" hidden="1" x14ac:dyDescent="0.25">
      <c r="B55" s="25"/>
      <c r="C55" s="26"/>
      <c r="D55" s="2"/>
      <c r="E55" s="26"/>
      <c r="F55" s="3"/>
      <c r="G55" s="3"/>
      <c r="H55" s="9"/>
    </row>
    <row r="56" spans="2:12" hidden="1" x14ac:dyDescent="0.25">
      <c r="B56" s="25"/>
      <c r="C56" s="26"/>
      <c r="D56" s="2"/>
      <c r="E56" s="26"/>
      <c r="F56" s="3"/>
      <c r="G56" s="18"/>
      <c r="H56" s="5"/>
    </row>
    <row r="57" spans="2:12" hidden="1" x14ac:dyDescent="0.25">
      <c r="B57" s="25"/>
      <c r="C57" s="26"/>
      <c r="D57" s="2"/>
      <c r="E57" s="26"/>
      <c r="F57" s="3"/>
      <c r="G57" s="18"/>
      <c r="H57" s="18"/>
    </row>
    <row r="58" spans="2:12" hidden="1" x14ac:dyDescent="0.25">
      <c r="B58" s="25"/>
      <c r="C58" s="26"/>
      <c r="D58" s="2"/>
      <c r="E58" s="26"/>
      <c r="F58" s="3"/>
      <c r="G58" s="18"/>
      <c r="H58" s="5"/>
    </row>
    <row r="59" spans="2:12" hidden="1" x14ac:dyDescent="0.25">
      <c r="B59" s="25"/>
      <c r="C59" s="26"/>
      <c r="D59" s="2"/>
      <c r="E59" s="26"/>
      <c r="F59" s="3"/>
      <c r="G59" s="18"/>
      <c r="H59" s="5"/>
    </row>
    <row r="60" spans="2:12" hidden="1" x14ac:dyDescent="0.25">
      <c r="B60" s="14"/>
      <c r="C60" s="26"/>
      <c r="D60" s="2"/>
      <c r="E60" s="26"/>
      <c r="F60" s="3"/>
      <c r="G60" s="18"/>
      <c r="H60" s="5"/>
    </row>
    <row r="61" spans="2:12" hidden="1" x14ac:dyDescent="0.25">
      <c r="B61" s="25"/>
      <c r="C61" s="26"/>
      <c r="D61" s="2"/>
      <c r="E61" s="26"/>
      <c r="F61" s="3"/>
      <c r="G61" s="18"/>
      <c r="H61" s="5"/>
    </row>
    <row r="62" spans="2:12" hidden="1" x14ac:dyDescent="0.25">
      <c r="B62" s="25"/>
      <c r="C62" s="26"/>
      <c r="D62" s="2"/>
      <c r="E62" s="26"/>
      <c r="F62" s="3"/>
      <c r="G62" s="18"/>
      <c r="H62" s="5"/>
    </row>
    <row r="63" spans="2:12" hidden="1" x14ac:dyDescent="0.25">
      <c r="B63" s="25"/>
      <c r="C63" s="32"/>
      <c r="D63" s="2"/>
      <c r="E63" s="26"/>
      <c r="F63" s="30"/>
      <c r="G63" s="30"/>
      <c r="H63" s="33"/>
    </row>
    <row r="64" spans="2:12" hidden="1" x14ac:dyDescent="0.25">
      <c r="B64" s="14"/>
      <c r="C64" s="31"/>
      <c r="D64" s="2"/>
      <c r="E64" s="26"/>
      <c r="F64" s="30"/>
      <c r="G64" s="30"/>
      <c r="H64" s="30"/>
    </row>
    <row r="65" spans="2:8" hidden="1" x14ac:dyDescent="0.25">
      <c r="B65" s="14"/>
      <c r="C65" s="31"/>
      <c r="D65" s="2"/>
      <c r="E65" s="26"/>
      <c r="F65" s="30"/>
      <c r="G65" s="30"/>
      <c r="H65" s="2"/>
    </row>
    <row r="66" spans="2:8" hidden="1" x14ac:dyDescent="0.25">
      <c r="B66" s="14"/>
      <c r="C66" s="31"/>
      <c r="D66" s="2"/>
      <c r="E66" s="26"/>
      <c r="F66" s="30"/>
      <c r="G66" s="30"/>
      <c r="H66" s="30"/>
    </row>
    <row r="67" spans="2:8" hidden="1" x14ac:dyDescent="0.25">
      <c r="B67" s="14"/>
      <c r="C67" s="31"/>
      <c r="D67" s="2"/>
      <c r="E67" s="26"/>
      <c r="F67" s="30"/>
      <c r="G67" s="30"/>
      <c r="H67" s="30"/>
    </row>
    <row r="68" spans="2:8" hidden="1" x14ac:dyDescent="0.25">
      <c r="B68" s="14"/>
      <c r="C68" s="31"/>
      <c r="D68" s="2"/>
      <c r="E68" s="30"/>
      <c r="F68" s="30"/>
      <c r="G68" s="30"/>
      <c r="H68" s="30"/>
    </row>
    <row r="69" spans="2:8" hidden="1" x14ac:dyDescent="0.25">
      <c r="B69" s="14"/>
      <c r="C69" s="31"/>
      <c r="D69" s="2"/>
      <c r="E69" s="30"/>
      <c r="F69" s="30"/>
      <c r="G69" s="30"/>
      <c r="H69" s="30"/>
    </row>
    <row r="70" spans="2:8" x14ac:dyDescent="0.25">
      <c r="B70" s="7" t="s">
        <v>5</v>
      </c>
      <c r="C70" s="27">
        <f>SUM(C4:C69)</f>
        <v>29.645833333333339</v>
      </c>
      <c r="D70" s="20">
        <f>SUM(D4:D69)</f>
        <v>62</v>
      </c>
      <c r="E70" s="28">
        <f>SUM(E4:E69)</f>
        <v>43.041666666666664</v>
      </c>
      <c r="F70" s="22"/>
      <c r="G70" s="22"/>
      <c r="H70" s="21"/>
    </row>
  </sheetData>
  <autoFilter ref="B3:H53" xr:uid="{ADD9A519-B419-4291-A4B2-9629A91B1C58}"/>
  <mergeCells count="2">
    <mergeCell ref="B1:H1"/>
    <mergeCell ref="B2:H2"/>
  </mergeCells>
  <phoneticPr fontId="9" type="noConversion"/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RESUMO</vt:lpstr>
      <vt:lpstr>INTERNAS</vt:lpstr>
      <vt:lpstr>EXTERNAS</vt:lpstr>
      <vt:lpstr>INTERNAS!Area_de_impressao</vt:lpstr>
    </vt:vector>
  </TitlesOfParts>
  <Company>HU-UFGD/EBSERH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laurasilva</dc:creator>
  <cp:lastModifiedBy>Rafaela Perez Reginato</cp:lastModifiedBy>
  <cp:lastPrinted>2018-03-05T15:24:05Z</cp:lastPrinted>
  <dcterms:created xsi:type="dcterms:W3CDTF">2016-10-04T20:02:48Z</dcterms:created>
  <dcterms:modified xsi:type="dcterms:W3CDTF">2025-06-02T12:03:08Z</dcterms:modified>
</cp:coreProperties>
</file>