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AI\CA\CA\SERVIÇO DE LICITAÇÕES\DISPENSA DE LICITAÇÃO\2020\Dispensas\Processos Covid 19\Dispensa Emergencial - Chamamento Público 13.2020 - Exaustores\"/>
    </mc:Choice>
  </mc:AlternateContent>
  <bookViews>
    <workbookView xWindow="0" yWindow="0" windowWidth="20490" windowHeight="7050"/>
  </bookViews>
  <sheets>
    <sheet name="Modelo de proposta" sheetId="2" r:id="rId1"/>
    <sheet name="Quantidades e endereços" sheetId="1" r:id="rId2"/>
  </sheets>
  <definedNames>
    <definedName name="_xlnm.Print_Titles" localSheetId="0">'Modelo de proposta'!$9:$12</definedName>
    <definedName name="_xlnm.Print_Titles" localSheetId="1">'Quantidades e endereços'!$2:$2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1" l="1"/>
  <c r="G40" i="1"/>
  <c r="H40" i="1"/>
  <c r="I40" i="1" s="1"/>
  <c r="C47" i="2"/>
  <c r="C43" i="2"/>
  <c r="C39" i="2"/>
  <c r="C35" i="2"/>
  <c r="C31" i="2"/>
  <c r="C27" i="2"/>
  <c r="C23" i="2"/>
  <c r="C19" i="2"/>
  <c r="C18" i="2"/>
  <c r="C15" i="2"/>
  <c r="H18" i="2"/>
  <c r="C13" i="2"/>
  <c r="C14" i="2"/>
  <c r="C16" i="2"/>
  <c r="C17" i="2"/>
  <c r="C20" i="2"/>
  <c r="C21" i="2"/>
  <c r="C22" i="2"/>
  <c r="C24" i="2"/>
  <c r="C25" i="2"/>
  <c r="C26" i="2"/>
  <c r="C28" i="2"/>
  <c r="C29" i="2"/>
  <c r="C30" i="2"/>
  <c r="C32" i="2"/>
  <c r="C33" i="2"/>
  <c r="C34" i="2"/>
  <c r="C36" i="2"/>
  <c r="C37" i="2"/>
  <c r="C38" i="2"/>
  <c r="C40" i="2"/>
  <c r="C41" i="2"/>
  <c r="C42" i="2"/>
  <c r="C44" i="2"/>
  <c r="C45" i="2"/>
  <c r="C46" i="2"/>
  <c r="C48" i="2"/>
  <c r="C49" i="2"/>
  <c r="H13" i="2"/>
  <c r="H14" i="2"/>
  <c r="H15" i="2"/>
  <c r="H16" i="2"/>
  <c r="H17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 l="1"/>
  <c r="C50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13" i="2"/>
  <c r="M50" i="2" s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N14" i="2" l="1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13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15" i="2"/>
  <c r="I16" i="2"/>
  <c r="I17" i="2"/>
  <c r="I14" i="2"/>
  <c r="I13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16" i="2"/>
  <c r="D15" i="2"/>
  <c r="D14" i="2"/>
  <c r="D13" i="2"/>
  <c r="P48" i="2" l="1"/>
  <c r="Q48" i="2" s="1"/>
  <c r="K48" i="2"/>
  <c r="L48" i="2" s="1"/>
  <c r="F48" i="2"/>
  <c r="G48" i="2" s="1"/>
  <c r="P38" i="2"/>
  <c r="Q38" i="2" s="1"/>
  <c r="K38" i="2"/>
  <c r="L38" i="2" s="1"/>
  <c r="F38" i="2"/>
  <c r="G38" i="2" s="1"/>
  <c r="P30" i="2"/>
  <c r="Q30" i="2" s="1"/>
  <c r="K30" i="2"/>
  <c r="L30" i="2" s="1"/>
  <c r="F30" i="2"/>
  <c r="G30" i="2" s="1"/>
  <c r="P28" i="2"/>
  <c r="Q28" i="2" s="1"/>
  <c r="K28" i="2"/>
  <c r="L28" i="2" s="1"/>
  <c r="F28" i="2"/>
  <c r="G28" i="2" s="1"/>
  <c r="P27" i="2"/>
  <c r="Q27" i="2" s="1"/>
  <c r="K27" i="2"/>
  <c r="L27" i="2" s="1"/>
  <c r="F27" i="2"/>
  <c r="G27" i="2" s="1"/>
  <c r="P26" i="2"/>
  <c r="Q26" i="2" s="1"/>
  <c r="K26" i="2"/>
  <c r="L26" i="2" s="1"/>
  <c r="F26" i="2"/>
  <c r="G26" i="2" s="1"/>
  <c r="P25" i="2"/>
  <c r="Q25" i="2" s="1"/>
  <c r="K25" i="2"/>
  <c r="L25" i="2" s="1"/>
  <c r="F25" i="2"/>
  <c r="G25" i="2" s="1"/>
  <c r="P24" i="2"/>
  <c r="Q24" i="2" s="1"/>
  <c r="K24" i="2"/>
  <c r="L24" i="2" s="1"/>
  <c r="F24" i="2"/>
  <c r="G24" i="2" s="1"/>
  <c r="P23" i="2"/>
  <c r="Q23" i="2" s="1"/>
  <c r="K23" i="2"/>
  <c r="L23" i="2" s="1"/>
  <c r="F23" i="2"/>
  <c r="G23" i="2" s="1"/>
  <c r="P22" i="2"/>
  <c r="Q22" i="2" s="1"/>
  <c r="K22" i="2"/>
  <c r="L22" i="2" s="1"/>
  <c r="F22" i="2"/>
  <c r="G22" i="2" s="1"/>
  <c r="P21" i="2"/>
  <c r="Q21" i="2" s="1"/>
  <c r="K21" i="2"/>
  <c r="L21" i="2" s="1"/>
  <c r="F21" i="2"/>
  <c r="G21" i="2" s="1"/>
  <c r="P20" i="2"/>
  <c r="Q20" i="2" s="1"/>
  <c r="K20" i="2"/>
  <c r="L20" i="2" s="1"/>
  <c r="F20" i="2"/>
  <c r="G20" i="2" s="1"/>
  <c r="P19" i="2"/>
  <c r="Q19" i="2" s="1"/>
  <c r="K19" i="2"/>
  <c r="L19" i="2" s="1"/>
  <c r="F19" i="2"/>
  <c r="G19" i="2" s="1"/>
  <c r="P50" i="2"/>
  <c r="Q50" i="2" s="1"/>
  <c r="P49" i="2"/>
  <c r="Q49" i="2" s="1"/>
  <c r="P47" i="2"/>
  <c r="Q47" i="2" s="1"/>
  <c r="P46" i="2"/>
  <c r="Q46" i="2" s="1"/>
  <c r="P45" i="2"/>
  <c r="Q45" i="2" s="1"/>
  <c r="P44" i="2"/>
  <c r="Q44" i="2" s="1"/>
  <c r="P43" i="2"/>
  <c r="Q43" i="2" s="1"/>
  <c r="P42" i="2"/>
  <c r="Q42" i="2" s="1"/>
  <c r="P41" i="2"/>
  <c r="Q41" i="2" s="1"/>
  <c r="P40" i="2"/>
  <c r="Q40" i="2" s="1"/>
  <c r="P39" i="2"/>
  <c r="Q39" i="2" s="1"/>
  <c r="P37" i="2"/>
  <c r="Q37" i="2" s="1"/>
  <c r="P36" i="2"/>
  <c r="Q36" i="2" s="1"/>
  <c r="P35" i="2"/>
  <c r="Q35" i="2" s="1"/>
  <c r="P34" i="2"/>
  <c r="Q34" i="2" s="1"/>
  <c r="P33" i="2"/>
  <c r="Q33" i="2" s="1"/>
  <c r="P32" i="2"/>
  <c r="Q32" i="2" s="1"/>
  <c r="P31" i="2"/>
  <c r="Q31" i="2" s="1"/>
  <c r="P29" i="2"/>
  <c r="Q29" i="2" s="1"/>
  <c r="P18" i="2"/>
  <c r="Q18" i="2" s="1"/>
  <c r="P17" i="2"/>
  <c r="Q17" i="2" s="1"/>
  <c r="P16" i="2"/>
  <c r="Q16" i="2" s="1"/>
  <c r="P15" i="2"/>
  <c r="Q15" i="2" s="1"/>
  <c r="P14" i="2"/>
  <c r="Q14" i="2" s="1"/>
  <c r="P13" i="2"/>
  <c r="Q13" i="2" s="1"/>
  <c r="K50" i="2"/>
  <c r="L50" i="2" s="1"/>
  <c r="K49" i="2"/>
  <c r="L49" i="2" s="1"/>
  <c r="K47" i="2"/>
  <c r="L47" i="2" s="1"/>
  <c r="K46" i="2"/>
  <c r="L46" i="2" s="1"/>
  <c r="K45" i="2"/>
  <c r="L45" i="2" s="1"/>
  <c r="K44" i="2"/>
  <c r="L44" i="2" s="1"/>
  <c r="K43" i="2"/>
  <c r="L43" i="2" s="1"/>
  <c r="K42" i="2"/>
  <c r="L42" i="2" s="1"/>
  <c r="K41" i="2"/>
  <c r="L41" i="2" s="1"/>
  <c r="K40" i="2"/>
  <c r="L40" i="2" s="1"/>
  <c r="K39" i="2"/>
  <c r="L39" i="2" s="1"/>
  <c r="K37" i="2"/>
  <c r="L37" i="2" s="1"/>
  <c r="K36" i="2"/>
  <c r="L36" i="2" s="1"/>
  <c r="K35" i="2"/>
  <c r="L35" i="2" s="1"/>
  <c r="K34" i="2"/>
  <c r="L34" i="2" s="1"/>
  <c r="K33" i="2"/>
  <c r="L33" i="2" s="1"/>
  <c r="K32" i="2"/>
  <c r="L32" i="2" s="1"/>
  <c r="K31" i="2"/>
  <c r="L31" i="2" s="1"/>
  <c r="K29" i="2"/>
  <c r="L29" i="2" s="1"/>
  <c r="K18" i="2"/>
  <c r="L18" i="2" s="1"/>
  <c r="K17" i="2"/>
  <c r="L17" i="2" s="1"/>
  <c r="K16" i="2"/>
  <c r="L16" i="2" s="1"/>
  <c r="K15" i="2"/>
  <c r="L15" i="2" s="1"/>
  <c r="K14" i="2"/>
  <c r="L14" i="2" s="1"/>
  <c r="K13" i="2"/>
  <c r="L13" i="2" s="1"/>
  <c r="F14" i="2"/>
  <c r="G14" i="2" s="1"/>
  <c r="F15" i="2"/>
  <c r="G15" i="2" s="1"/>
  <c r="F16" i="2"/>
  <c r="G16" i="2" s="1"/>
  <c r="F17" i="2"/>
  <c r="G17" i="2" s="1"/>
  <c r="F18" i="2"/>
  <c r="G18" i="2" s="1"/>
  <c r="F29" i="2"/>
  <c r="G29" i="2" s="1"/>
  <c r="F31" i="2"/>
  <c r="G31" i="2" s="1"/>
  <c r="F32" i="2"/>
  <c r="G32" i="2" s="1"/>
  <c r="F33" i="2"/>
  <c r="G33" i="2" s="1"/>
  <c r="F34" i="2"/>
  <c r="G34" i="2" s="1"/>
  <c r="F35" i="2"/>
  <c r="G35" i="2" s="1"/>
  <c r="F36" i="2"/>
  <c r="G36" i="2" s="1"/>
  <c r="F37" i="2"/>
  <c r="G37" i="2" s="1"/>
  <c r="F39" i="2"/>
  <c r="G39" i="2" s="1"/>
  <c r="F40" i="2"/>
  <c r="G40" i="2" s="1"/>
  <c r="F41" i="2"/>
  <c r="G41" i="2" s="1"/>
  <c r="F42" i="2"/>
  <c r="G42" i="2" s="1"/>
  <c r="F43" i="2"/>
  <c r="G43" i="2" s="1"/>
  <c r="F44" i="2"/>
  <c r="G44" i="2" s="1"/>
  <c r="F45" i="2"/>
  <c r="G45" i="2" s="1"/>
  <c r="F46" i="2"/>
  <c r="G46" i="2" s="1"/>
  <c r="F47" i="2"/>
  <c r="G47" i="2" s="1"/>
  <c r="F49" i="2"/>
  <c r="G49" i="2" s="1"/>
  <c r="F50" i="2"/>
  <c r="G50" i="2" s="1"/>
  <c r="F13" i="2"/>
  <c r="G13" i="2" s="1"/>
  <c r="R13" i="2" l="1"/>
  <c r="R14" i="2"/>
  <c r="R15" i="2"/>
  <c r="R16" i="2"/>
  <c r="R17" i="2"/>
  <c r="R18" i="2"/>
  <c r="R29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7" i="2"/>
  <c r="R49" i="2"/>
  <c r="R50" i="2"/>
  <c r="R19" i="2"/>
  <c r="R20" i="2"/>
  <c r="R21" i="2"/>
  <c r="R22" i="2"/>
  <c r="R23" i="2"/>
  <c r="R24" i="2"/>
  <c r="R25" i="2"/>
  <c r="R26" i="2"/>
  <c r="R27" i="2"/>
  <c r="R28" i="2"/>
  <c r="R30" i="2"/>
  <c r="R38" i="2"/>
  <c r="R48" i="2"/>
</calcChain>
</file>

<file path=xl/sharedStrings.xml><?xml version="1.0" encoding="utf-8"?>
<sst xmlns="http://schemas.openxmlformats.org/spreadsheetml/2006/main" count="201" uniqueCount="160">
  <si>
    <t xml:space="preserve"> </t>
  </si>
  <si>
    <t xml:space="preserve">DADOS DA LICITANTE: </t>
  </si>
  <si>
    <t>Empresa:</t>
  </si>
  <si>
    <t>CNPJ:</t>
  </si>
  <si>
    <t>Responsável:</t>
  </si>
  <si>
    <t>E-mail:</t>
  </si>
  <si>
    <t>Endereço:</t>
  </si>
  <si>
    <t>Telefones:</t>
  </si>
  <si>
    <t>DETALHAMENTO DA PROPOSTA:</t>
  </si>
  <si>
    <t>1. Exaustor portátil de 300 m³/h</t>
  </si>
  <si>
    <t>2. Exaustor portátil de 500 m³/h</t>
  </si>
  <si>
    <t>3. Exaustor portátil de 1.100 m³/h</t>
  </si>
  <si>
    <t>Preço Unitário 1 (R$):</t>
  </si>
  <si>
    <t>Qtde possível de entrega em 30 dias corridos:</t>
  </si>
  <si>
    <t>Preço Unitário 2 (R$):</t>
  </si>
  <si>
    <t>Preço Unitário 3 (R$):</t>
  </si>
  <si>
    <t>Ordem</t>
  </si>
  <si>
    <t>Unidade Hospitalar</t>
  </si>
  <si>
    <t>Qtde 1</t>
  </si>
  <si>
    <t>Preço Unitário 1 (R$)</t>
  </si>
  <si>
    <t>Frete Unitário 1 (R$)</t>
  </si>
  <si>
    <t>Subtotal 1 (R$)</t>
  </si>
  <si>
    <t>Total 1 (R$)</t>
  </si>
  <si>
    <t>Qtde 2</t>
  </si>
  <si>
    <t>Preço Unitário 2 (R$)</t>
  </si>
  <si>
    <t>Frete Unitário 2 (R$)</t>
  </si>
  <si>
    <t>Subtotal 2 (R$)</t>
  </si>
  <si>
    <t>Total 2 (R$)</t>
  </si>
  <si>
    <t>Qtde 3</t>
  </si>
  <si>
    <t>Preço Unitário 3 (R$)</t>
  </si>
  <si>
    <t>Frete Unitário 3 (R$)</t>
  </si>
  <si>
    <t>Subtotal 3 (R$)</t>
  </si>
  <si>
    <t>Total 3 (R$)</t>
  </si>
  <si>
    <t>Hospital Universitário de Santa Maria</t>
  </si>
  <si>
    <t>Hospital Universitário Polydoro Ernani de São Thiago</t>
  </si>
  <si>
    <t>Complexo Hospital de Clínicas da UFPR</t>
  </si>
  <si>
    <t>Hospital Universitário Dr. Miguel Riet Correa Júnior</t>
  </si>
  <si>
    <t>Hospital Escola da UFPel</t>
  </si>
  <si>
    <t>Hospital Universitário de Juiz de Fora</t>
  </si>
  <si>
    <t>Hospital de Clínicas da UFTM</t>
  </si>
  <si>
    <t>Hospital das Clínicas da UFMG</t>
  </si>
  <si>
    <t>Hospital de Clínicas de Uberlândia</t>
  </si>
  <si>
    <t>Hospital Universitário Cassiano Antônio Moraes</t>
  </si>
  <si>
    <t>Hospital Universitário da Universidade Federal de São Carlos</t>
  </si>
  <si>
    <t>Hospital Universitário Gaffrée e Guinle</t>
  </si>
  <si>
    <t>Hospital Universitário Antônio Pedro</t>
  </si>
  <si>
    <t>Hospital Universitário Getúlio Vargas</t>
  </si>
  <si>
    <t>Hospital Universitário de Brasília</t>
  </si>
  <si>
    <t>Hospital das Clínicas de Goiânia</t>
  </si>
  <si>
    <t>Hospital Universitário da UFGD</t>
  </si>
  <si>
    <t>Hospital Universitário Maria Aparecida Pedrossian</t>
  </si>
  <si>
    <t>Hospital Universitário Júlio Müller</t>
  </si>
  <si>
    <t>Complexo Hospitalar da UFPA</t>
  </si>
  <si>
    <t>Hospital de Doenças Tropicais</t>
  </si>
  <si>
    <t>Hospital Universitário da UFMA</t>
  </si>
  <si>
    <t>Hospital Universitário da UFPI</t>
  </si>
  <si>
    <t>Complexo Hospitalar da Universidade Federal do Ceará</t>
  </si>
  <si>
    <t>Hospital Universitário da Univasf</t>
  </si>
  <si>
    <t>Hospital Universitário Onofre Lopes</t>
  </si>
  <si>
    <t>Hospital Universitário Ana Bezerra</t>
  </si>
  <si>
    <t>Maternidade Escola Januário Cicco</t>
  </si>
  <si>
    <t>Hospital Universitário Prof. Edgard Santos</t>
  </si>
  <si>
    <t>Maternidade Climério de Oliveira</t>
  </si>
  <si>
    <t>Hospital Universitário de Sergipe</t>
  </si>
  <si>
    <t>Hospital Universitário de Lagarto</t>
  </si>
  <si>
    <t>Hospital Universitário Prof. Alberto Antunes</t>
  </si>
  <si>
    <t>Hospital das Clínicas da UFPE</t>
  </si>
  <si>
    <t>Hospital Universitário Lauro Wanderley</t>
  </si>
  <si>
    <t>Hospital Universitário Alcides Carneiro</t>
  </si>
  <si>
    <t>Hospital Universitário Júlio Maria Bandeira de Mello</t>
  </si>
  <si>
    <t>TOTAIS</t>
  </si>
  <si>
    <t>Validade da proposta:___/___/______           Data da Proposta:___/___/_____</t>
  </si>
  <si>
    <t>_______________________________________________</t>
  </si>
  <si>
    <t>Assinatura do responsável legal</t>
  </si>
  <si>
    <t>Carimbo (ou dados de identificação)</t>
  </si>
  <si>
    <t>Quantidades totais a serem compradas</t>
  </si>
  <si>
    <t>UASG</t>
  </si>
  <si>
    <t>Sigla</t>
  </si>
  <si>
    <t>Endereço</t>
  </si>
  <si>
    <t>Exaustor portátil de 300 m3/h</t>
  </si>
  <si>
    <t>Exaustor portátil de 500 m3/h</t>
  </si>
  <si>
    <t>Exaustor portátil de 1100 m3/h</t>
  </si>
  <si>
    <t>Total</t>
  </si>
  <si>
    <t>HUSM-UFSM</t>
  </si>
  <si>
    <t>Avenida Roraima, Prédio 22 Cidade Universitária CEP: 97.119-900 – SANTA MARIA/RS</t>
  </si>
  <si>
    <t>HU-UFSC</t>
  </si>
  <si>
    <t>Campus Universitário, CEP: 88.040-900 – FLORIANÓPOLIS/SC</t>
  </si>
  <si>
    <t>CHC-UFPR</t>
  </si>
  <si>
    <t>Rua General Carneiro, 181 CEP: 80.060-900 – CURITIBA/PR</t>
  </si>
  <si>
    <t>HU-FURG</t>
  </si>
  <si>
    <t>Rua Visconde de Paranaguá, 102 CEP: 96.200-190 – RIO GRANDE/RS</t>
  </si>
  <si>
    <t>HE-UFPel</t>
  </si>
  <si>
    <t>Rua Prof. Araujo, 538 CEP: 96.020-360 – PELOTAS/RS</t>
  </si>
  <si>
    <t>HU-UFJF</t>
  </si>
  <si>
    <t>Rua Catulo Breviglieri, s/n CEP: 36.036-110 – JUIZ DE FORA/MG</t>
  </si>
  <si>
    <t>HC-UFTM</t>
  </si>
  <si>
    <t>Avenida Getúlio Guarita, s/n CEP: 38.025-440 – UBERABA/MG</t>
  </si>
  <si>
    <t>HC-UFMG</t>
  </si>
  <si>
    <t>Avenida Alfredo Balena, 110 CEP: 30.130-100 – BELO HORIZONTE/MG</t>
  </si>
  <si>
    <t>HC-UFU</t>
  </si>
  <si>
    <t>Av. Pará 1888 - Umuarama, CEP 38405-320, UBERLÂNDIA/MG</t>
  </si>
  <si>
    <t>Hucam-Ufes</t>
  </si>
  <si>
    <t>Avenida Marechal Campos, 1355 CEP: 29.043-260 – VITÓRIA/ES</t>
  </si>
  <si>
    <t>HU-UFSCar</t>
  </si>
  <si>
    <t>Rua Luís Vaz de Camões, 111, Vila Celina, CEP: 13.566-448 - SÃO CARLOS/SP</t>
  </si>
  <si>
    <t>HUGG-Unirio</t>
  </si>
  <si>
    <t>Rua Mariz e Barros, 775 CEP: 20.270-002 – RIO DE JANEIRO/RJ</t>
  </si>
  <si>
    <t>HUAP-UFF</t>
  </si>
  <si>
    <t>Rua Marques do Paraná, 303 CEP: 24.033-900 – NITERÓI/RJ</t>
  </si>
  <si>
    <t>HUGV-Ufam</t>
  </si>
  <si>
    <t>Avenida Apurinã, 4 - Praça 14 CEP 69020-170 – MANAUS/AM</t>
  </si>
  <si>
    <t>HUB-UNB</t>
  </si>
  <si>
    <t>Avenida L2 Norte, SGAN, Quadra 604/605 CEP: 70.840-050 – BRASÍLIA/DF</t>
  </si>
  <si>
    <t>HC-UFG</t>
  </si>
  <si>
    <t>Primeira Avenida - Cx Postal 1.031 CEP: 74.605-050 – GOIÂNIA/GO</t>
  </si>
  <si>
    <t>HU-UFGD</t>
  </si>
  <si>
    <t>Rua Ivo Alves Rocha, 558 - Bairro Altos do Indaiá - CEP  79823-501 – DOURADOS/MS</t>
  </si>
  <si>
    <t>HUMAP-UFMS</t>
  </si>
  <si>
    <t>Avenida Sen. Filinto Miller, s/n CEP: 79.002-970 – CAMPO GRANDE/MS</t>
  </si>
  <si>
    <t>HUJM-UFMT</t>
  </si>
  <si>
    <t>Rua Luis Philippe Pereira Leite, s/n CEP: 78.048-902 – CUIABÁ/MT</t>
  </si>
  <si>
    <t>Complexo Hospitalar da UFPA - Hospital Universitário João de Barros Barreto</t>
  </si>
  <si>
    <t>CHU-UFPA</t>
  </si>
  <si>
    <t>Rua dos Munducurus, 4487, Guamá CEP 66073-000 – BELÉM/PA</t>
  </si>
  <si>
    <t>HDT-UFT</t>
  </si>
  <si>
    <t>Rua José de Brito Soares nº 1015, Setor Anhanguera - ARAGUAÍNA/TO</t>
  </si>
  <si>
    <t>HU-UFMA</t>
  </si>
  <si>
    <t>Rua Barão de Itapary, 227 CEP: 65.020-070 – SÃO LUIZ/MA</t>
  </si>
  <si>
    <t>HU-UFPI</t>
  </si>
  <si>
    <t>Campus Un. Ministro Petrônio Portela, s/n SG 07 - Iningá CEP: 64.049550 – TERESINA/PI</t>
  </si>
  <si>
    <t>CH-UFC</t>
  </si>
  <si>
    <t>Rua Capitão Franc. Pedro, 1.290 CEP: 60.430-370 – FORTALEZA/CE</t>
  </si>
  <si>
    <t>HU-Univasf</t>
  </si>
  <si>
    <t>Av. José de Sá Maniçoba, s/n, Centro, CEP: 56.304-205, PETROLINA/PE</t>
  </si>
  <si>
    <t>HUOL-UFRN</t>
  </si>
  <si>
    <t>Avenida Nilo Peçanha, 620 CEP: 59.012-300 – NATAL/RN</t>
  </si>
  <si>
    <t>HUAB-UFRN</t>
  </si>
  <si>
    <t>Praça Tequinha Farias,13 CEP: 59.200-000 – SANTA CRUZ/RN</t>
  </si>
  <si>
    <t>MEJC-UFRN</t>
  </si>
  <si>
    <t>Avenida Nilo Peçanha, 259 CEP: 59.012-300 – NATAL/RN</t>
  </si>
  <si>
    <t>HUPES-UFBA</t>
  </si>
  <si>
    <t>Rua Augusto Viana s/n CEP: 40.110-060 – SALVADOR/BA</t>
  </si>
  <si>
    <t>MCO-UFBA</t>
  </si>
  <si>
    <t>Rua do Limoeiro, 137 CEP: 40.055-150 – SALVADOR/BA</t>
  </si>
  <si>
    <t>HUS-UFS</t>
  </si>
  <si>
    <t>Rua Claudio Batista, s/n CEP: 49.060-100 – ARACAJU/SE</t>
  </si>
  <si>
    <t>HUL-UFS</t>
  </si>
  <si>
    <t>Av. Brasília, 49400, Bairro Santa Terezinha – LAGARTO/SE</t>
  </si>
  <si>
    <t>HUPAA-UFCG</t>
  </si>
  <si>
    <t>BR 104, KM 97 - Tabuleiro do Martins CEP: 57.072-900 – MACEIÓ/AL</t>
  </si>
  <si>
    <t>HC-UFPE</t>
  </si>
  <si>
    <t>Avenida Prof. Moraes Rego, s/n, CEP: 50.740-900 – RECIFE/PE</t>
  </si>
  <si>
    <t>HULW-UFPB</t>
  </si>
  <si>
    <t>Cidade Universitária, Campus I, CEP: 58.059-900 – JOÃO PESSOA/PB</t>
  </si>
  <si>
    <t>HUAC-UFCG</t>
  </si>
  <si>
    <t>Rua Carlos Chagas s/n, CEP: 58.107-670 – CAMPINA GRANDE/PB</t>
  </si>
  <si>
    <t>HUJB-UFCG</t>
  </si>
  <si>
    <t>Av. José Rodrigues Alves, s/n, CEP: 58.900-000, CAJAZEIRAS/PB</t>
  </si>
  <si>
    <t>TOTAL</t>
  </si>
  <si>
    <r>
      <t>VALOR TOTAL (</t>
    </r>
    <r>
      <rPr>
        <b/>
        <sz val="10"/>
        <color theme="1"/>
        <rFont val="Calibri"/>
        <family val="2"/>
      </rPr>
      <t>∑ Totais</t>
    </r>
    <r>
      <rPr>
        <b/>
        <sz val="10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</si>
</sst>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R$&quot;\ * #,##0.00_-;\-&quot;R$&quot;\ * #,##0.00_-;_-&quot;R$&quot;\ * &quot;-&quot;??_-;_-@_-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0" fillId="0" borderId="9" xfId="0" applyBorder="1"/>
    <xf numFmtId="0" fontId="0" fillId="0" borderId="10" xfId="0" applyBorder="1"/>
    <xf numFmtId="0" fontId="10" fillId="0" borderId="0" xfId="0" applyFont="1" applyBorder="1"/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3" xfId="0" applyBorder="1"/>
    <xf numFmtId="0" fontId="0" fillId="0" borderId="14" xfId="0" applyBorder="1"/>
    <xf numFmtId="0" fontId="0" fillId="0" borderId="0" xfId="0" applyFont="1" applyFill="1" applyBorder="1" applyAlignment="1">
      <alignment horizontal="left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164" fontId="1" fillId="0" borderId="4" xfId="1" applyFont="1" applyBorder="1" applyAlignment="1">
      <alignment horizontal="center" vertical="center" wrapText="1"/>
    </xf>
    <xf numFmtId="0" fontId="10" fillId="0" borderId="3" xfId="0" applyFont="1" applyBorder="1"/>
    <xf numFmtId="0" fontId="3" fillId="0" borderId="1" xfId="0" applyFont="1" applyBorder="1" applyAlignment="1">
      <alignment horizontal="center" vertical="center" wrapText="1"/>
    </xf>
    <xf numFmtId="164" fontId="0" fillId="0" borderId="0" xfId="1" applyFont="1" applyBorder="1"/>
    <xf numFmtId="164" fontId="0" fillId="0" borderId="9" xfId="1" applyFont="1" applyBorder="1" applyAlignment="1">
      <alignment vertical="center"/>
    </xf>
    <xf numFmtId="164" fontId="0" fillId="0" borderId="13" xfId="1" applyFont="1" applyBorder="1" applyAlignment="1">
      <alignment vertical="center"/>
    </xf>
    <xf numFmtId="164" fontId="4" fillId="3" borderId="3" xfId="1" applyFont="1" applyFill="1" applyBorder="1" applyAlignment="1">
      <alignment horizontal="center" vertical="center" wrapText="1"/>
    </xf>
    <xf numFmtId="164" fontId="3" fillId="0" borderId="3" xfId="1" applyFont="1" applyBorder="1" applyAlignment="1">
      <alignment horizontal="center" vertical="center" wrapText="1"/>
    </xf>
    <xf numFmtId="164" fontId="1" fillId="0" borderId="3" xfId="1" applyFont="1" applyBorder="1" applyAlignment="1">
      <alignment horizontal="center" vertical="center" wrapText="1"/>
    </xf>
    <xf numFmtId="164" fontId="0" fillId="0" borderId="10" xfId="1" applyFont="1" applyBorder="1" applyAlignment="1">
      <alignment vertical="center"/>
    </xf>
    <xf numFmtId="164" fontId="0" fillId="0" borderId="14" xfId="1" applyFont="1" applyBorder="1" applyAlignment="1">
      <alignment vertical="center"/>
    </xf>
    <xf numFmtId="164" fontId="4" fillId="4" borderId="3" xfId="1" applyFont="1" applyFill="1" applyBorder="1" applyAlignment="1">
      <alignment horizontal="center" vertical="center" wrapText="1"/>
    </xf>
    <xf numFmtId="164" fontId="6" fillId="0" borderId="0" xfId="1" applyFont="1" applyFill="1" applyBorder="1" applyAlignment="1">
      <alignment horizontal="left" vertical="center"/>
    </xf>
    <xf numFmtId="164" fontId="4" fillId="5" borderId="3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vertical="center" wrapText="1"/>
    </xf>
    <xf numFmtId="0" fontId="0" fillId="7" borderId="13" xfId="0" applyFill="1" applyBorder="1"/>
    <xf numFmtId="0" fontId="2" fillId="7" borderId="9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vertical="center" wrapText="1"/>
    </xf>
    <xf numFmtId="0" fontId="7" fillId="7" borderId="9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164" fontId="2" fillId="5" borderId="3" xfId="1" applyFont="1" applyFill="1" applyBorder="1" applyAlignment="1">
      <alignment vertical="center" wrapText="1"/>
    </xf>
    <xf numFmtId="164" fontId="2" fillId="3" borderId="3" xfId="1" applyFont="1" applyFill="1" applyBorder="1" applyAlignment="1">
      <alignment horizontal="center" vertical="center" wrapText="1"/>
    </xf>
    <xf numFmtId="164" fontId="2" fillId="4" borderId="3" xfId="1" applyFont="1" applyFill="1" applyBorder="1" applyAlignment="1">
      <alignment vertical="center" wrapText="1"/>
    </xf>
    <xf numFmtId="3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164" fontId="1" fillId="0" borderId="9" xfId="1" applyFont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164" fontId="2" fillId="4" borderId="19" xfId="1" applyFont="1" applyFill="1" applyBorder="1" applyAlignment="1">
      <alignment horizontal="center" vertical="center" wrapText="1"/>
    </xf>
    <xf numFmtId="164" fontId="2" fillId="5" borderId="19" xfId="1" applyFont="1" applyFill="1" applyBorder="1" applyAlignment="1">
      <alignment horizontal="center" vertical="center" wrapText="1"/>
    </xf>
    <xf numFmtId="164" fontId="1" fillId="0" borderId="10" xfId="1" applyFont="1" applyBorder="1" applyAlignment="1">
      <alignment horizontal="center" vertical="center" wrapText="1"/>
    </xf>
    <xf numFmtId="164" fontId="3" fillId="0" borderId="0" xfId="1" applyFont="1" applyBorder="1"/>
    <xf numFmtId="164" fontId="3" fillId="0" borderId="9" xfId="1" applyFont="1" applyBorder="1"/>
    <xf numFmtId="164" fontId="3" fillId="0" borderId="13" xfId="1" applyFont="1" applyBorder="1"/>
    <xf numFmtId="0" fontId="4" fillId="7" borderId="9" xfId="0" applyFont="1" applyFill="1" applyBorder="1" applyAlignment="1">
      <alignment vertical="center" wrapText="1"/>
    </xf>
    <xf numFmtId="164" fontId="3" fillId="0" borderId="3" xfId="1" applyFont="1" applyBorder="1" applyAlignment="1">
      <alignment horizontal="center" vertical="center"/>
    </xf>
    <xf numFmtId="164" fontId="1" fillId="0" borderId="3" xfId="1" applyFont="1" applyBorder="1"/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0"/>
  <sheetViews>
    <sheetView tabSelected="1" zoomScale="115" zoomScaleNormal="115" workbookViewId="0">
      <selection activeCell="C50" sqref="C50"/>
    </sheetView>
  </sheetViews>
  <sheetFormatPr defaultRowHeight="15" x14ac:dyDescent="0.25"/>
  <cols>
    <col min="1" max="1" width="7" style="1" customWidth="1"/>
    <col min="2" max="2" width="17.7109375" style="1" customWidth="1"/>
    <col min="3" max="3" width="10.28515625" style="1" customWidth="1"/>
    <col min="4" max="4" width="10.42578125" style="35" customWidth="1"/>
    <col min="5" max="5" width="15.28515625" style="1" customWidth="1"/>
    <col min="6" max="7" width="9.7109375" style="1" customWidth="1"/>
    <col min="8" max="8" width="9.85546875" style="1" customWidth="1"/>
    <col min="9" max="9" width="9.7109375" style="35" customWidth="1"/>
    <col min="10" max="10" width="15.42578125" style="1" customWidth="1"/>
    <col min="11" max="12" width="9.7109375" style="1" customWidth="1"/>
    <col min="13" max="13" width="8.7109375" style="1" customWidth="1"/>
    <col min="14" max="14" width="9.7109375" style="70" customWidth="1"/>
    <col min="15" max="15" width="15.85546875" style="1" customWidth="1"/>
    <col min="16" max="17" width="9.7109375" style="1" customWidth="1"/>
    <col min="18" max="18" width="11.140625" style="1" customWidth="1"/>
    <col min="19" max="16384" width="9.140625" style="1"/>
  </cols>
  <sheetData>
    <row r="1" spans="1:18" x14ac:dyDescent="0.25">
      <c r="C1" s="1" t="s">
        <v>0</v>
      </c>
    </row>
    <row r="2" spans="1:18" x14ac:dyDescent="0.25">
      <c r="A2" s="22" t="s">
        <v>1</v>
      </c>
    </row>
    <row r="3" spans="1:18" ht="20.100000000000001" customHeight="1" x14ac:dyDescent="0.25">
      <c r="B3" s="23" t="s">
        <v>2</v>
      </c>
      <c r="C3" s="27"/>
      <c r="D3" s="36"/>
      <c r="E3" s="27"/>
      <c r="F3" s="27"/>
      <c r="G3" s="27"/>
      <c r="H3" s="27"/>
      <c r="I3" s="41"/>
      <c r="J3" s="24"/>
      <c r="K3" s="23" t="s">
        <v>3</v>
      </c>
      <c r="L3" s="27"/>
      <c r="M3" s="20"/>
      <c r="N3" s="71"/>
      <c r="O3" s="20"/>
      <c r="P3" s="20"/>
      <c r="Q3" s="20"/>
      <c r="R3" s="21"/>
    </row>
    <row r="4" spans="1:18" ht="20.100000000000001" customHeight="1" x14ac:dyDescent="0.25">
      <c r="B4" s="23" t="s">
        <v>4</v>
      </c>
      <c r="C4" s="27"/>
      <c r="D4" s="36"/>
      <c r="E4" s="27"/>
      <c r="F4" s="27"/>
      <c r="G4" s="27"/>
      <c r="H4" s="27"/>
      <c r="I4" s="41"/>
      <c r="J4" s="24"/>
      <c r="K4" s="27" t="s">
        <v>5</v>
      </c>
      <c r="L4" s="27"/>
      <c r="M4" s="20"/>
      <c r="N4" s="71"/>
      <c r="O4" s="20"/>
      <c r="P4" s="20"/>
      <c r="Q4" s="20"/>
      <c r="R4" s="21"/>
    </row>
    <row r="5" spans="1:18" ht="20.100000000000001" customHeight="1" x14ac:dyDescent="0.25">
      <c r="A5" s="1" t="s">
        <v>0</v>
      </c>
      <c r="B5" s="25" t="s">
        <v>6</v>
      </c>
      <c r="C5" s="26"/>
      <c r="D5" s="37"/>
      <c r="E5" s="26"/>
      <c r="F5" s="26"/>
      <c r="G5" s="26"/>
      <c r="H5" s="26"/>
      <c r="I5" s="42"/>
      <c r="J5" s="24"/>
      <c r="K5" s="26" t="s">
        <v>7</v>
      </c>
      <c r="L5" s="26"/>
      <c r="M5" s="28"/>
      <c r="N5" s="72"/>
      <c r="O5" s="28"/>
      <c r="P5" s="28"/>
      <c r="Q5" s="28"/>
      <c r="R5" s="29"/>
    </row>
    <row r="7" spans="1:18" x14ac:dyDescent="0.25">
      <c r="A7" s="22" t="s">
        <v>8</v>
      </c>
    </row>
    <row r="9" spans="1:18" ht="15" customHeight="1" x14ac:dyDescent="0.25">
      <c r="C9" s="81" t="s">
        <v>9</v>
      </c>
      <c r="D9" s="82"/>
      <c r="E9" s="82"/>
      <c r="F9" s="82"/>
      <c r="G9" s="83"/>
      <c r="H9" s="88" t="s">
        <v>10</v>
      </c>
      <c r="I9" s="89"/>
      <c r="J9" s="89"/>
      <c r="K9" s="89"/>
      <c r="L9" s="90"/>
      <c r="M9" s="91" t="s">
        <v>11</v>
      </c>
      <c r="N9" s="91"/>
      <c r="O9" s="91"/>
      <c r="P9" s="91"/>
      <c r="Q9" s="91"/>
      <c r="R9" s="79" t="s">
        <v>159</v>
      </c>
    </row>
    <row r="10" spans="1:18" ht="36" x14ac:dyDescent="0.25">
      <c r="C10" s="46" t="s">
        <v>12</v>
      </c>
      <c r="D10" s="57">
        <v>0</v>
      </c>
      <c r="E10" s="55" t="s">
        <v>13</v>
      </c>
      <c r="F10" s="84"/>
      <c r="G10" s="85"/>
      <c r="H10" s="67" t="s">
        <v>14</v>
      </c>
      <c r="I10" s="58">
        <v>0</v>
      </c>
      <c r="J10" s="47" t="s">
        <v>13</v>
      </c>
      <c r="K10" s="86"/>
      <c r="L10" s="87"/>
      <c r="M10" s="68" t="s">
        <v>15</v>
      </c>
      <c r="N10" s="56">
        <v>0</v>
      </c>
      <c r="O10" s="48" t="s">
        <v>13</v>
      </c>
      <c r="P10" s="92"/>
      <c r="Q10" s="93"/>
      <c r="R10" s="79"/>
    </row>
    <row r="11" spans="1:18" ht="7.5" customHeight="1" x14ac:dyDescent="0.25">
      <c r="A11" s="50"/>
      <c r="B11" s="50"/>
      <c r="C11" s="51"/>
      <c r="D11" s="52"/>
      <c r="E11" s="53"/>
      <c r="F11" s="54"/>
      <c r="G11" s="54"/>
      <c r="H11" s="51"/>
      <c r="I11" s="54"/>
      <c r="J11" s="53"/>
      <c r="K11" s="54"/>
      <c r="L11" s="54"/>
      <c r="M11" s="51"/>
      <c r="N11" s="73"/>
      <c r="O11" s="53"/>
      <c r="P11" s="54"/>
      <c r="Q11" s="49"/>
      <c r="R11" s="79"/>
    </row>
    <row r="12" spans="1:18" ht="36" x14ac:dyDescent="0.25">
      <c r="A12" s="6" t="s">
        <v>16</v>
      </c>
      <c r="B12" s="6" t="s">
        <v>17</v>
      </c>
      <c r="C12" s="7" t="s">
        <v>18</v>
      </c>
      <c r="D12" s="38" t="s">
        <v>19</v>
      </c>
      <c r="E12" s="8" t="s">
        <v>20</v>
      </c>
      <c r="F12" s="8" t="s">
        <v>21</v>
      </c>
      <c r="G12" s="63" t="s">
        <v>22</v>
      </c>
      <c r="H12" s="13" t="s">
        <v>23</v>
      </c>
      <c r="I12" s="43" t="s">
        <v>24</v>
      </c>
      <c r="J12" s="14" t="s">
        <v>25</v>
      </c>
      <c r="K12" s="14" t="s">
        <v>26</v>
      </c>
      <c r="L12" s="65" t="s">
        <v>27</v>
      </c>
      <c r="M12" s="15" t="s">
        <v>28</v>
      </c>
      <c r="N12" s="45" t="s">
        <v>29</v>
      </c>
      <c r="O12" s="16" t="s">
        <v>30</v>
      </c>
      <c r="P12" s="16" t="s">
        <v>31</v>
      </c>
      <c r="Q12" s="66" t="s">
        <v>32</v>
      </c>
      <c r="R12" s="79"/>
    </row>
    <row r="13" spans="1:18" ht="36" x14ac:dyDescent="0.25">
      <c r="A13" s="34">
        <v>1</v>
      </c>
      <c r="B13" s="34" t="s">
        <v>33</v>
      </c>
      <c r="C13" s="9">
        <f>'Quantidades e endereços'!F3</f>
        <v>0</v>
      </c>
      <c r="D13" s="39">
        <f>$D$10</f>
        <v>0</v>
      </c>
      <c r="E13" s="10"/>
      <c r="F13" s="39">
        <f>D13+E13</f>
        <v>0</v>
      </c>
      <c r="G13" s="64">
        <f>F13*C13</f>
        <v>0</v>
      </c>
      <c r="H13" s="9">
        <f>'Quantidades e endereços'!G3</f>
        <v>2</v>
      </c>
      <c r="I13" s="39">
        <f>$I$10</f>
        <v>0</v>
      </c>
      <c r="J13" s="10"/>
      <c r="K13" s="39">
        <f>I13+J13</f>
        <v>0</v>
      </c>
      <c r="L13" s="64">
        <f>K13*H13</f>
        <v>0</v>
      </c>
      <c r="M13" s="9">
        <f>'Quantidades e endereços'!H3</f>
        <v>7</v>
      </c>
      <c r="N13" s="74">
        <f>$N$10</f>
        <v>0</v>
      </c>
      <c r="O13" s="17"/>
      <c r="P13" s="39">
        <f>N13+O13</f>
        <v>0</v>
      </c>
      <c r="Q13" s="69">
        <f>P13*M13</f>
        <v>0</v>
      </c>
      <c r="R13" s="32">
        <f>Q13+L13+G13</f>
        <v>0</v>
      </c>
    </row>
    <row r="14" spans="1:18" ht="48" x14ac:dyDescent="0.25">
      <c r="A14" s="34">
        <v>2</v>
      </c>
      <c r="B14" s="34" t="s">
        <v>34</v>
      </c>
      <c r="C14" s="9">
        <f>'Quantidades e endereços'!F4</f>
        <v>6</v>
      </c>
      <c r="D14" s="39">
        <f>$D$10</f>
        <v>0</v>
      </c>
      <c r="E14" s="10"/>
      <c r="F14" s="39">
        <f t="shared" ref="F14:F50" si="0">D14+E14</f>
        <v>0</v>
      </c>
      <c r="G14" s="64">
        <f t="shared" ref="G14:G50" si="1">F14*C14</f>
        <v>0</v>
      </c>
      <c r="H14" s="9">
        <f>'Quantidades e endereços'!G4</f>
        <v>1</v>
      </c>
      <c r="I14" s="39">
        <f>$I$10</f>
        <v>0</v>
      </c>
      <c r="J14" s="10"/>
      <c r="K14" s="39">
        <f t="shared" ref="K14:K50" si="2">I14+J14</f>
        <v>0</v>
      </c>
      <c r="L14" s="64">
        <f t="shared" ref="L14:L50" si="3">K14*H14</f>
        <v>0</v>
      </c>
      <c r="M14" s="9">
        <f>'Quantidades e endereços'!H4</f>
        <v>2</v>
      </c>
      <c r="N14" s="74">
        <f t="shared" ref="N14:N49" si="4">$N$10</f>
        <v>0</v>
      </c>
      <c r="O14" s="17"/>
      <c r="P14" s="39">
        <f t="shared" ref="P14:P50" si="5">N14+O14</f>
        <v>0</v>
      </c>
      <c r="Q14" s="69">
        <f t="shared" ref="Q14:Q50" si="6">P14*M14</f>
        <v>0</v>
      </c>
      <c r="R14" s="32">
        <f t="shared" ref="R14:R50" si="7">Q14+L14+G14</f>
        <v>0</v>
      </c>
    </row>
    <row r="15" spans="1:18" ht="24" x14ac:dyDescent="0.25">
      <c r="A15" s="34">
        <v>3</v>
      </c>
      <c r="B15" s="34" t="s">
        <v>35</v>
      </c>
      <c r="C15" s="9">
        <f>'Quantidades e endereços'!F5</f>
        <v>11</v>
      </c>
      <c r="D15" s="39">
        <f>$D$10</f>
        <v>0</v>
      </c>
      <c r="E15" s="10"/>
      <c r="F15" s="39">
        <f t="shared" si="0"/>
        <v>0</v>
      </c>
      <c r="G15" s="64">
        <f t="shared" si="1"/>
        <v>0</v>
      </c>
      <c r="H15" s="9">
        <f>'Quantidades e endereços'!G5</f>
        <v>13</v>
      </c>
      <c r="I15" s="39">
        <f t="shared" ref="I15:I49" si="8">$I$10</f>
        <v>0</v>
      </c>
      <c r="J15" s="10"/>
      <c r="K15" s="39">
        <f t="shared" si="2"/>
        <v>0</v>
      </c>
      <c r="L15" s="64">
        <f t="shared" si="3"/>
        <v>0</v>
      </c>
      <c r="M15" s="9">
        <f>'Quantidades e endereços'!H5</f>
        <v>4</v>
      </c>
      <c r="N15" s="74">
        <f t="shared" si="4"/>
        <v>0</v>
      </c>
      <c r="O15" s="17"/>
      <c r="P15" s="39">
        <f t="shared" si="5"/>
        <v>0</v>
      </c>
      <c r="Q15" s="69">
        <f t="shared" si="6"/>
        <v>0</v>
      </c>
      <c r="R15" s="32">
        <f t="shared" si="7"/>
        <v>0</v>
      </c>
    </row>
    <row r="16" spans="1:18" ht="48" x14ac:dyDescent="0.25">
      <c r="A16" s="34">
        <v>4</v>
      </c>
      <c r="B16" s="34" t="s">
        <v>36</v>
      </c>
      <c r="C16" s="9">
        <f>'Quantidades e endereços'!F6</f>
        <v>0</v>
      </c>
      <c r="D16" s="39">
        <f>$D$10</f>
        <v>0</v>
      </c>
      <c r="E16" s="10"/>
      <c r="F16" s="39">
        <f t="shared" si="0"/>
        <v>0</v>
      </c>
      <c r="G16" s="64">
        <f t="shared" si="1"/>
        <v>0</v>
      </c>
      <c r="H16" s="9">
        <f>'Quantidades e endereços'!G6</f>
        <v>8</v>
      </c>
      <c r="I16" s="39">
        <f t="shared" si="8"/>
        <v>0</v>
      </c>
      <c r="J16" s="10"/>
      <c r="K16" s="39">
        <f t="shared" si="2"/>
        <v>0</v>
      </c>
      <c r="L16" s="64">
        <f t="shared" si="3"/>
        <v>0</v>
      </c>
      <c r="M16" s="9">
        <f>'Quantidades e endereços'!H6</f>
        <v>4</v>
      </c>
      <c r="N16" s="74">
        <f t="shared" si="4"/>
        <v>0</v>
      </c>
      <c r="O16" s="17"/>
      <c r="P16" s="39">
        <f t="shared" si="5"/>
        <v>0</v>
      </c>
      <c r="Q16" s="69">
        <f t="shared" si="6"/>
        <v>0</v>
      </c>
      <c r="R16" s="32">
        <f t="shared" si="7"/>
        <v>0</v>
      </c>
    </row>
    <row r="17" spans="1:18" ht="24" x14ac:dyDescent="0.25">
      <c r="A17" s="34">
        <v>5</v>
      </c>
      <c r="B17" s="34" t="s">
        <v>37</v>
      </c>
      <c r="C17" s="9">
        <f>'Quantidades e endereços'!F7</f>
        <v>4</v>
      </c>
      <c r="D17" s="39">
        <f t="shared" ref="D17:D49" si="9">$D$10</f>
        <v>0</v>
      </c>
      <c r="E17" s="10"/>
      <c r="F17" s="39">
        <f t="shared" si="0"/>
        <v>0</v>
      </c>
      <c r="G17" s="64">
        <f t="shared" si="1"/>
        <v>0</v>
      </c>
      <c r="H17" s="9">
        <f>'Quantidades e endereços'!G7</f>
        <v>6</v>
      </c>
      <c r="I17" s="39">
        <f t="shared" si="8"/>
        <v>0</v>
      </c>
      <c r="J17" s="10"/>
      <c r="K17" s="39">
        <f t="shared" si="2"/>
        <v>0</v>
      </c>
      <c r="L17" s="64">
        <f t="shared" si="3"/>
        <v>0</v>
      </c>
      <c r="M17" s="9">
        <f>'Quantidades e endereços'!H7</f>
        <v>8</v>
      </c>
      <c r="N17" s="74">
        <f t="shared" si="4"/>
        <v>0</v>
      </c>
      <c r="O17" s="17"/>
      <c r="P17" s="39">
        <f t="shared" si="5"/>
        <v>0</v>
      </c>
      <c r="Q17" s="69">
        <f t="shared" si="6"/>
        <v>0</v>
      </c>
      <c r="R17" s="32">
        <f t="shared" si="7"/>
        <v>0</v>
      </c>
    </row>
    <row r="18" spans="1:18" ht="36" x14ac:dyDescent="0.25">
      <c r="A18" s="34">
        <v>6</v>
      </c>
      <c r="B18" s="34" t="s">
        <v>38</v>
      </c>
      <c r="C18" s="9">
        <f>'Quantidades e endereços'!F8</f>
        <v>1</v>
      </c>
      <c r="D18" s="39">
        <f t="shared" si="9"/>
        <v>0</v>
      </c>
      <c r="E18" s="11"/>
      <c r="F18" s="39">
        <f t="shared" si="0"/>
        <v>0</v>
      </c>
      <c r="G18" s="64">
        <f t="shared" si="1"/>
        <v>0</v>
      </c>
      <c r="H18" s="9">
        <f>'Quantidades e endereços'!G8</f>
        <v>4</v>
      </c>
      <c r="I18" s="39">
        <f t="shared" si="8"/>
        <v>0</v>
      </c>
      <c r="J18" s="11"/>
      <c r="K18" s="39">
        <f t="shared" si="2"/>
        <v>0</v>
      </c>
      <c r="L18" s="64">
        <f t="shared" si="3"/>
        <v>0</v>
      </c>
      <c r="M18" s="9">
        <f>'Quantidades e endereços'!H8</f>
        <v>8</v>
      </c>
      <c r="N18" s="74">
        <f t="shared" si="4"/>
        <v>0</v>
      </c>
      <c r="O18" s="17"/>
      <c r="P18" s="39">
        <f t="shared" si="5"/>
        <v>0</v>
      </c>
      <c r="Q18" s="69">
        <f t="shared" si="6"/>
        <v>0</v>
      </c>
      <c r="R18" s="32">
        <f t="shared" si="7"/>
        <v>0</v>
      </c>
    </row>
    <row r="19" spans="1:18" ht="24" x14ac:dyDescent="0.25">
      <c r="A19" s="34">
        <v>7</v>
      </c>
      <c r="B19" s="34" t="s">
        <v>39</v>
      </c>
      <c r="C19" s="9">
        <f>'Quantidades e endereços'!F9</f>
        <v>0</v>
      </c>
      <c r="D19" s="39">
        <f t="shared" si="9"/>
        <v>0</v>
      </c>
      <c r="E19" s="11"/>
      <c r="F19" s="39">
        <f t="shared" si="0"/>
        <v>0</v>
      </c>
      <c r="G19" s="64">
        <f t="shared" si="1"/>
        <v>0</v>
      </c>
      <c r="H19" s="9">
        <f>'Quantidades e endereços'!G9</f>
        <v>0</v>
      </c>
      <c r="I19" s="39">
        <f t="shared" si="8"/>
        <v>0</v>
      </c>
      <c r="J19" s="11"/>
      <c r="K19" s="39">
        <f t="shared" si="2"/>
        <v>0</v>
      </c>
      <c r="L19" s="64">
        <f t="shared" si="3"/>
        <v>0</v>
      </c>
      <c r="M19" s="9">
        <f>'Quantidades e endereços'!H9</f>
        <v>23</v>
      </c>
      <c r="N19" s="74">
        <f t="shared" si="4"/>
        <v>0</v>
      </c>
      <c r="O19" s="17"/>
      <c r="P19" s="39">
        <f t="shared" si="5"/>
        <v>0</v>
      </c>
      <c r="Q19" s="69">
        <f t="shared" si="6"/>
        <v>0</v>
      </c>
      <c r="R19" s="32">
        <f t="shared" si="7"/>
        <v>0</v>
      </c>
    </row>
    <row r="20" spans="1:18" ht="24" x14ac:dyDescent="0.25">
      <c r="A20" s="34">
        <v>8</v>
      </c>
      <c r="B20" s="34" t="s">
        <v>40</v>
      </c>
      <c r="C20" s="9">
        <f>'Quantidades e endereços'!F10</f>
        <v>0</v>
      </c>
      <c r="D20" s="39">
        <f t="shared" si="9"/>
        <v>0</v>
      </c>
      <c r="E20" s="11"/>
      <c r="F20" s="39">
        <f t="shared" si="0"/>
        <v>0</v>
      </c>
      <c r="G20" s="64">
        <f t="shared" si="1"/>
        <v>0</v>
      </c>
      <c r="H20" s="9">
        <f>'Quantidades e endereços'!G10</f>
        <v>17</v>
      </c>
      <c r="I20" s="39">
        <f t="shared" si="8"/>
        <v>0</v>
      </c>
      <c r="J20" s="11"/>
      <c r="K20" s="39">
        <f t="shared" si="2"/>
        <v>0</v>
      </c>
      <c r="L20" s="64">
        <f t="shared" si="3"/>
        <v>0</v>
      </c>
      <c r="M20" s="9">
        <f>'Quantidades e endereços'!H10</f>
        <v>10</v>
      </c>
      <c r="N20" s="74">
        <f t="shared" si="4"/>
        <v>0</v>
      </c>
      <c r="O20" s="17"/>
      <c r="P20" s="39">
        <f t="shared" si="5"/>
        <v>0</v>
      </c>
      <c r="Q20" s="69">
        <f t="shared" si="6"/>
        <v>0</v>
      </c>
      <c r="R20" s="32">
        <f t="shared" si="7"/>
        <v>0</v>
      </c>
    </row>
    <row r="21" spans="1:18" ht="24" x14ac:dyDescent="0.25">
      <c r="A21" s="34">
        <v>9</v>
      </c>
      <c r="B21" s="34" t="s">
        <v>41</v>
      </c>
      <c r="C21" s="9">
        <f>'Quantidades e endereços'!F11</f>
        <v>0</v>
      </c>
      <c r="D21" s="39">
        <f t="shared" si="9"/>
        <v>0</v>
      </c>
      <c r="E21" s="11"/>
      <c r="F21" s="39">
        <f t="shared" si="0"/>
        <v>0</v>
      </c>
      <c r="G21" s="64">
        <f t="shared" si="1"/>
        <v>0</v>
      </c>
      <c r="H21" s="9">
        <f>'Quantidades e endereços'!G11</f>
        <v>4</v>
      </c>
      <c r="I21" s="39">
        <f t="shared" si="8"/>
        <v>0</v>
      </c>
      <c r="J21" s="11"/>
      <c r="K21" s="39">
        <f t="shared" si="2"/>
        <v>0</v>
      </c>
      <c r="L21" s="64">
        <f t="shared" si="3"/>
        <v>0</v>
      </c>
      <c r="M21" s="9">
        <f>'Quantidades e endereços'!H11</f>
        <v>18</v>
      </c>
      <c r="N21" s="74">
        <f t="shared" si="4"/>
        <v>0</v>
      </c>
      <c r="O21" s="17"/>
      <c r="P21" s="39">
        <f t="shared" si="5"/>
        <v>0</v>
      </c>
      <c r="Q21" s="69">
        <f t="shared" si="6"/>
        <v>0</v>
      </c>
      <c r="R21" s="32">
        <f t="shared" si="7"/>
        <v>0</v>
      </c>
    </row>
    <row r="22" spans="1:18" ht="48" x14ac:dyDescent="0.25">
      <c r="A22" s="34">
        <v>10</v>
      </c>
      <c r="B22" s="34" t="s">
        <v>42</v>
      </c>
      <c r="C22" s="9">
        <f>'Quantidades e endereços'!F12</f>
        <v>0</v>
      </c>
      <c r="D22" s="39">
        <f t="shared" si="9"/>
        <v>0</v>
      </c>
      <c r="E22" s="11"/>
      <c r="F22" s="39">
        <f t="shared" si="0"/>
        <v>0</v>
      </c>
      <c r="G22" s="64">
        <f t="shared" si="1"/>
        <v>0</v>
      </c>
      <c r="H22" s="9">
        <f>'Quantidades e endereços'!G12</f>
        <v>2</v>
      </c>
      <c r="I22" s="39">
        <f t="shared" si="8"/>
        <v>0</v>
      </c>
      <c r="J22" s="11"/>
      <c r="K22" s="39">
        <f t="shared" si="2"/>
        <v>0</v>
      </c>
      <c r="L22" s="64">
        <f t="shared" si="3"/>
        <v>0</v>
      </c>
      <c r="M22" s="9">
        <f>'Quantidades e endereços'!H12</f>
        <v>8</v>
      </c>
      <c r="N22" s="74">
        <f t="shared" si="4"/>
        <v>0</v>
      </c>
      <c r="O22" s="17"/>
      <c r="P22" s="39">
        <f t="shared" si="5"/>
        <v>0</v>
      </c>
      <c r="Q22" s="69">
        <f t="shared" si="6"/>
        <v>0</v>
      </c>
      <c r="R22" s="32">
        <f t="shared" si="7"/>
        <v>0</v>
      </c>
    </row>
    <row r="23" spans="1:18" ht="60" x14ac:dyDescent="0.25">
      <c r="A23" s="34">
        <v>11</v>
      </c>
      <c r="B23" s="34" t="s">
        <v>43</v>
      </c>
      <c r="C23" s="9">
        <f>'Quantidades e endereços'!F13</f>
        <v>0</v>
      </c>
      <c r="D23" s="39">
        <f t="shared" si="9"/>
        <v>0</v>
      </c>
      <c r="E23" s="11"/>
      <c r="F23" s="39">
        <f t="shared" si="0"/>
        <v>0</v>
      </c>
      <c r="G23" s="64">
        <f t="shared" si="1"/>
        <v>0</v>
      </c>
      <c r="H23" s="9">
        <f>'Quantidades e endereços'!G13</f>
        <v>18</v>
      </c>
      <c r="I23" s="39">
        <f t="shared" si="8"/>
        <v>0</v>
      </c>
      <c r="J23" s="11"/>
      <c r="K23" s="39">
        <f t="shared" si="2"/>
        <v>0</v>
      </c>
      <c r="L23" s="64">
        <f t="shared" si="3"/>
        <v>0</v>
      </c>
      <c r="M23" s="9">
        <f>'Quantidades e endereços'!H13</f>
        <v>0</v>
      </c>
      <c r="N23" s="74">
        <f t="shared" si="4"/>
        <v>0</v>
      </c>
      <c r="O23" s="17"/>
      <c r="P23" s="39">
        <f t="shared" si="5"/>
        <v>0</v>
      </c>
      <c r="Q23" s="69">
        <f t="shared" si="6"/>
        <v>0</v>
      </c>
      <c r="R23" s="32">
        <f t="shared" si="7"/>
        <v>0</v>
      </c>
    </row>
    <row r="24" spans="1:18" ht="36" x14ac:dyDescent="0.25">
      <c r="A24" s="34">
        <v>12</v>
      </c>
      <c r="B24" s="34" t="s">
        <v>44</v>
      </c>
      <c r="C24" s="9">
        <f>'Quantidades e endereços'!F14</f>
        <v>0</v>
      </c>
      <c r="D24" s="39">
        <f t="shared" si="9"/>
        <v>0</v>
      </c>
      <c r="E24" s="11"/>
      <c r="F24" s="39">
        <f t="shared" si="0"/>
        <v>0</v>
      </c>
      <c r="G24" s="64">
        <f t="shared" si="1"/>
        <v>0</v>
      </c>
      <c r="H24" s="9">
        <f>'Quantidades e endereços'!G14</f>
        <v>2</v>
      </c>
      <c r="I24" s="39">
        <f t="shared" si="8"/>
        <v>0</v>
      </c>
      <c r="J24" s="11"/>
      <c r="K24" s="39">
        <f t="shared" si="2"/>
        <v>0</v>
      </c>
      <c r="L24" s="64">
        <f t="shared" si="3"/>
        <v>0</v>
      </c>
      <c r="M24" s="9">
        <f>'Quantidades e endereços'!H14</f>
        <v>8</v>
      </c>
      <c r="N24" s="74">
        <f t="shared" si="4"/>
        <v>0</v>
      </c>
      <c r="O24" s="17"/>
      <c r="P24" s="39">
        <f t="shared" si="5"/>
        <v>0</v>
      </c>
      <c r="Q24" s="69">
        <f t="shared" si="6"/>
        <v>0</v>
      </c>
      <c r="R24" s="32">
        <f t="shared" si="7"/>
        <v>0</v>
      </c>
    </row>
    <row r="25" spans="1:18" ht="36" x14ac:dyDescent="0.25">
      <c r="A25" s="34">
        <v>13</v>
      </c>
      <c r="B25" s="34" t="s">
        <v>45</v>
      </c>
      <c r="C25" s="9">
        <f>'Quantidades e endereços'!F15</f>
        <v>0</v>
      </c>
      <c r="D25" s="39">
        <f t="shared" si="9"/>
        <v>0</v>
      </c>
      <c r="E25" s="11"/>
      <c r="F25" s="39">
        <f t="shared" si="0"/>
        <v>0</v>
      </c>
      <c r="G25" s="64">
        <f t="shared" si="1"/>
        <v>0</v>
      </c>
      <c r="H25" s="9">
        <f>'Quantidades e endereços'!G15</f>
        <v>14</v>
      </c>
      <c r="I25" s="39">
        <f t="shared" si="8"/>
        <v>0</v>
      </c>
      <c r="J25" s="11"/>
      <c r="K25" s="39">
        <f t="shared" si="2"/>
        <v>0</v>
      </c>
      <c r="L25" s="64">
        <f t="shared" si="3"/>
        <v>0</v>
      </c>
      <c r="M25" s="9">
        <f>'Quantidades e endereços'!H15</f>
        <v>1</v>
      </c>
      <c r="N25" s="74">
        <f t="shared" si="4"/>
        <v>0</v>
      </c>
      <c r="O25" s="17"/>
      <c r="P25" s="39">
        <f t="shared" si="5"/>
        <v>0</v>
      </c>
      <c r="Q25" s="69">
        <f t="shared" si="6"/>
        <v>0</v>
      </c>
      <c r="R25" s="32">
        <f t="shared" si="7"/>
        <v>0</v>
      </c>
    </row>
    <row r="26" spans="1:18" ht="36" x14ac:dyDescent="0.25">
      <c r="A26" s="34">
        <v>14</v>
      </c>
      <c r="B26" s="34" t="s">
        <v>46</v>
      </c>
      <c r="C26" s="9">
        <f>'Quantidades e endereços'!F16</f>
        <v>1</v>
      </c>
      <c r="D26" s="39">
        <f t="shared" si="9"/>
        <v>0</v>
      </c>
      <c r="E26" s="11"/>
      <c r="F26" s="39">
        <f t="shared" si="0"/>
        <v>0</v>
      </c>
      <c r="G26" s="64">
        <f t="shared" si="1"/>
        <v>0</v>
      </c>
      <c r="H26" s="9">
        <f>'Quantidades e endereços'!G16</f>
        <v>8</v>
      </c>
      <c r="I26" s="39">
        <f t="shared" si="8"/>
        <v>0</v>
      </c>
      <c r="J26" s="11"/>
      <c r="K26" s="39">
        <f t="shared" si="2"/>
        <v>0</v>
      </c>
      <c r="L26" s="64">
        <f t="shared" si="3"/>
        <v>0</v>
      </c>
      <c r="M26" s="9">
        <f>'Quantidades e endereços'!H16</f>
        <v>10</v>
      </c>
      <c r="N26" s="74">
        <f t="shared" si="4"/>
        <v>0</v>
      </c>
      <c r="O26" s="17"/>
      <c r="P26" s="39">
        <f t="shared" si="5"/>
        <v>0</v>
      </c>
      <c r="Q26" s="69">
        <f t="shared" si="6"/>
        <v>0</v>
      </c>
      <c r="R26" s="32">
        <f t="shared" si="7"/>
        <v>0</v>
      </c>
    </row>
    <row r="27" spans="1:18" ht="36" x14ac:dyDescent="0.25">
      <c r="A27" s="34">
        <v>15</v>
      </c>
      <c r="B27" s="34" t="s">
        <v>47</v>
      </c>
      <c r="C27" s="9">
        <f>'Quantidades e endereços'!F17</f>
        <v>4</v>
      </c>
      <c r="D27" s="39">
        <f t="shared" si="9"/>
        <v>0</v>
      </c>
      <c r="E27" s="11"/>
      <c r="F27" s="39">
        <f t="shared" si="0"/>
        <v>0</v>
      </c>
      <c r="G27" s="64">
        <f t="shared" si="1"/>
        <v>0</v>
      </c>
      <c r="H27" s="9">
        <f>'Quantidades e endereços'!G17</f>
        <v>0</v>
      </c>
      <c r="I27" s="39">
        <f t="shared" si="8"/>
        <v>0</v>
      </c>
      <c r="J27" s="11"/>
      <c r="K27" s="39">
        <f t="shared" si="2"/>
        <v>0</v>
      </c>
      <c r="L27" s="64">
        <f t="shared" si="3"/>
        <v>0</v>
      </c>
      <c r="M27" s="9">
        <f>'Quantidades e endereços'!H17</f>
        <v>4</v>
      </c>
      <c r="N27" s="74">
        <f t="shared" si="4"/>
        <v>0</v>
      </c>
      <c r="O27" s="17"/>
      <c r="P27" s="39">
        <f t="shared" si="5"/>
        <v>0</v>
      </c>
      <c r="Q27" s="69">
        <f t="shared" si="6"/>
        <v>0</v>
      </c>
      <c r="R27" s="32">
        <f t="shared" si="7"/>
        <v>0</v>
      </c>
    </row>
    <row r="28" spans="1:18" ht="24" x14ac:dyDescent="0.25">
      <c r="A28" s="34">
        <v>16</v>
      </c>
      <c r="B28" s="34" t="s">
        <v>48</v>
      </c>
      <c r="C28" s="9">
        <f>'Quantidades e endereços'!F18</f>
        <v>5</v>
      </c>
      <c r="D28" s="39">
        <f t="shared" si="9"/>
        <v>0</v>
      </c>
      <c r="E28" s="11"/>
      <c r="F28" s="39">
        <f t="shared" si="0"/>
        <v>0</v>
      </c>
      <c r="G28" s="64">
        <f t="shared" si="1"/>
        <v>0</v>
      </c>
      <c r="H28" s="9">
        <f>'Quantidades e endereços'!G18</f>
        <v>3</v>
      </c>
      <c r="I28" s="39">
        <f t="shared" si="8"/>
        <v>0</v>
      </c>
      <c r="J28" s="11"/>
      <c r="K28" s="39">
        <f t="shared" si="2"/>
        <v>0</v>
      </c>
      <c r="L28" s="64">
        <f t="shared" si="3"/>
        <v>0</v>
      </c>
      <c r="M28" s="9">
        <f>'Quantidades e endereços'!H18</f>
        <v>14</v>
      </c>
      <c r="N28" s="74">
        <f t="shared" si="4"/>
        <v>0</v>
      </c>
      <c r="O28" s="17"/>
      <c r="P28" s="39">
        <f t="shared" si="5"/>
        <v>0</v>
      </c>
      <c r="Q28" s="69">
        <f t="shared" si="6"/>
        <v>0</v>
      </c>
      <c r="R28" s="32">
        <f t="shared" si="7"/>
        <v>0</v>
      </c>
    </row>
    <row r="29" spans="1:18" ht="36" x14ac:dyDescent="0.25">
      <c r="A29" s="34">
        <v>17</v>
      </c>
      <c r="B29" s="34" t="s">
        <v>49</v>
      </c>
      <c r="C29" s="9">
        <f>'Quantidades e endereços'!F19</f>
        <v>2</v>
      </c>
      <c r="D29" s="39">
        <f t="shared" si="9"/>
        <v>0</v>
      </c>
      <c r="E29" s="11"/>
      <c r="F29" s="39">
        <f t="shared" si="0"/>
        <v>0</v>
      </c>
      <c r="G29" s="64">
        <f t="shared" si="1"/>
        <v>0</v>
      </c>
      <c r="H29" s="9">
        <f>'Quantidades e endereços'!G19</f>
        <v>11</v>
      </c>
      <c r="I29" s="39">
        <f t="shared" si="8"/>
        <v>0</v>
      </c>
      <c r="J29" s="11"/>
      <c r="K29" s="39">
        <f t="shared" si="2"/>
        <v>0</v>
      </c>
      <c r="L29" s="64">
        <f t="shared" si="3"/>
        <v>0</v>
      </c>
      <c r="M29" s="9">
        <f>'Quantidades e endereços'!H19</f>
        <v>3</v>
      </c>
      <c r="N29" s="74">
        <f t="shared" si="4"/>
        <v>0</v>
      </c>
      <c r="O29" s="17"/>
      <c r="P29" s="39">
        <f t="shared" si="5"/>
        <v>0</v>
      </c>
      <c r="Q29" s="69">
        <f t="shared" si="6"/>
        <v>0</v>
      </c>
      <c r="R29" s="32">
        <f t="shared" si="7"/>
        <v>0</v>
      </c>
    </row>
    <row r="30" spans="1:18" ht="48" x14ac:dyDescent="0.25">
      <c r="A30" s="34">
        <v>18</v>
      </c>
      <c r="B30" s="34" t="s">
        <v>50</v>
      </c>
      <c r="C30" s="9">
        <f>'Quantidades e endereços'!F20</f>
        <v>6</v>
      </c>
      <c r="D30" s="39">
        <f t="shared" si="9"/>
        <v>0</v>
      </c>
      <c r="E30" s="11"/>
      <c r="F30" s="39">
        <f t="shared" si="0"/>
        <v>0</v>
      </c>
      <c r="G30" s="64">
        <f t="shared" si="1"/>
        <v>0</v>
      </c>
      <c r="H30" s="9">
        <f>'Quantidades e endereços'!G20</f>
        <v>5</v>
      </c>
      <c r="I30" s="39">
        <f t="shared" si="8"/>
        <v>0</v>
      </c>
      <c r="J30" s="11"/>
      <c r="K30" s="39">
        <f t="shared" si="2"/>
        <v>0</v>
      </c>
      <c r="L30" s="64">
        <f t="shared" si="3"/>
        <v>0</v>
      </c>
      <c r="M30" s="9">
        <f>'Quantidades e endereços'!H20</f>
        <v>4</v>
      </c>
      <c r="N30" s="74">
        <f t="shared" si="4"/>
        <v>0</v>
      </c>
      <c r="O30" s="17"/>
      <c r="P30" s="39">
        <f t="shared" si="5"/>
        <v>0</v>
      </c>
      <c r="Q30" s="69">
        <f t="shared" si="6"/>
        <v>0</v>
      </c>
      <c r="R30" s="32">
        <f t="shared" si="7"/>
        <v>0</v>
      </c>
    </row>
    <row r="31" spans="1:18" ht="36" x14ac:dyDescent="0.25">
      <c r="A31" s="34">
        <v>19</v>
      </c>
      <c r="B31" s="34" t="s">
        <v>51</v>
      </c>
      <c r="C31" s="9">
        <f>'Quantidades e endereços'!F21</f>
        <v>2</v>
      </c>
      <c r="D31" s="39">
        <f t="shared" si="9"/>
        <v>0</v>
      </c>
      <c r="E31" s="11"/>
      <c r="F31" s="39">
        <f t="shared" si="0"/>
        <v>0</v>
      </c>
      <c r="G31" s="64">
        <f t="shared" si="1"/>
        <v>0</v>
      </c>
      <c r="H31" s="9">
        <f>'Quantidades e endereços'!G21</f>
        <v>13</v>
      </c>
      <c r="I31" s="39">
        <f t="shared" si="8"/>
        <v>0</v>
      </c>
      <c r="J31" s="11"/>
      <c r="K31" s="39">
        <f t="shared" si="2"/>
        <v>0</v>
      </c>
      <c r="L31" s="64">
        <f t="shared" si="3"/>
        <v>0</v>
      </c>
      <c r="M31" s="9">
        <f>'Quantidades e endereços'!H21</f>
        <v>4</v>
      </c>
      <c r="N31" s="74">
        <f t="shared" si="4"/>
        <v>0</v>
      </c>
      <c r="O31" s="17"/>
      <c r="P31" s="39">
        <f t="shared" si="5"/>
        <v>0</v>
      </c>
      <c r="Q31" s="69">
        <f t="shared" si="6"/>
        <v>0</v>
      </c>
      <c r="R31" s="32">
        <f t="shared" si="7"/>
        <v>0</v>
      </c>
    </row>
    <row r="32" spans="1:18" ht="24" x14ac:dyDescent="0.25">
      <c r="A32" s="34">
        <v>20</v>
      </c>
      <c r="B32" s="34" t="s">
        <v>52</v>
      </c>
      <c r="C32" s="9">
        <f>'Quantidades e endereços'!F22</f>
        <v>0</v>
      </c>
      <c r="D32" s="39">
        <f t="shared" si="9"/>
        <v>0</v>
      </c>
      <c r="E32" s="12"/>
      <c r="F32" s="39">
        <f t="shared" si="0"/>
        <v>0</v>
      </c>
      <c r="G32" s="64">
        <f t="shared" si="1"/>
        <v>0</v>
      </c>
      <c r="H32" s="9">
        <f>'Quantidades e endereços'!G22</f>
        <v>6</v>
      </c>
      <c r="I32" s="39">
        <f t="shared" si="8"/>
        <v>0</v>
      </c>
      <c r="J32" s="12"/>
      <c r="K32" s="39">
        <f t="shared" si="2"/>
        <v>0</v>
      </c>
      <c r="L32" s="64">
        <f t="shared" si="3"/>
        <v>0</v>
      </c>
      <c r="M32" s="9">
        <f>'Quantidades e endereços'!H22</f>
        <v>9</v>
      </c>
      <c r="N32" s="74">
        <f t="shared" si="4"/>
        <v>0</v>
      </c>
      <c r="O32" s="17"/>
      <c r="P32" s="39">
        <f t="shared" si="5"/>
        <v>0</v>
      </c>
      <c r="Q32" s="69">
        <f t="shared" si="6"/>
        <v>0</v>
      </c>
      <c r="R32" s="32">
        <f t="shared" si="7"/>
        <v>0</v>
      </c>
    </row>
    <row r="33" spans="1:18" ht="24" x14ac:dyDescent="0.25">
      <c r="A33" s="34">
        <v>21</v>
      </c>
      <c r="B33" s="34" t="s">
        <v>53</v>
      </c>
      <c r="C33" s="9">
        <f>'Quantidades e endereços'!F23</f>
        <v>7</v>
      </c>
      <c r="D33" s="39">
        <f t="shared" si="9"/>
        <v>0</v>
      </c>
      <c r="E33" s="11"/>
      <c r="F33" s="39">
        <f t="shared" si="0"/>
        <v>0</v>
      </c>
      <c r="G33" s="64">
        <f t="shared" si="1"/>
        <v>0</v>
      </c>
      <c r="H33" s="9">
        <f>'Quantidades e endereços'!G23</f>
        <v>0</v>
      </c>
      <c r="I33" s="39">
        <f t="shared" si="8"/>
        <v>0</v>
      </c>
      <c r="J33" s="11"/>
      <c r="K33" s="39">
        <f t="shared" si="2"/>
        <v>0</v>
      </c>
      <c r="L33" s="64">
        <f t="shared" si="3"/>
        <v>0</v>
      </c>
      <c r="M33" s="9">
        <f>'Quantidades e endereços'!H23</f>
        <v>0</v>
      </c>
      <c r="N33" s="74">
        <f t="shared" si="4"/>
        <v>0</v>
      </c>
      <c r="O33" s="17"/>
      <c r="P33" s="39">
        <f t="shared" si="5"/>
        <v>0</v>
      </c>
      <c r="Q33" s="69">
        <f t="shared" si="6"/>
        <v>0</v>
      </c>
      <c r="R33" s="32">
        <f t="shared" si="7"/>
        <v>0</v>
      </c>
    </row>
    <row r="34" spans="1:18" ht="36" x14ac:dyDescent="0.25">
      <c r="A34" s="34">
        <v>22</v>
      </c>
      <c r="B34" s="34" t="s">
        <v>54</v>
      </c>
      <c r="C34" s="9">
        <f>'Quantidades e endereços'!F24</f>
        <v>7</v>
      </c>
      <c r="D34" s="39">
        <f t="shared" si="9"/>
        <v>0</v>
      </c>
      <c r="E34" s="11"/>
      <c r="F34" s="39">
        <f t="shared" si="0"/>
        <v>0</v>
      </c>
      <c r="G34" s="64">
        <f t="shared" si="1"/>
        <v>0</v>
      </c>
      <c r="H34" s="9">
        <f>'Quantidades e endereços'!G24</f>
        <v>4</v>
      </c>
      <c r="I34" s="39">
        <f t="shared" si="8"/>
        <v>0</v>
      </c>
      <c r="J34" s="11"/>
      <c r="K34" s="39">
        <f t="shared" si="2"/>
        <v>0</v>
      </c>
      <c r="L34" s="64">
        <f t="shared" si="3"/>
        <v>0</v>
      </c>
      <c r="M34" s="9">
        <f>'Quantidades e endereços'!H24</f>
        <v>0</v>
      </c>
      <c r="N34" s="74">
        <f t="shared" si="4"/>
        <v>0</v>
      </c>
      <c r="O34" s="17"/>
      <c r="P34" s="39">
        <f t="shared" si="5"/>
        <v>0</v>
      </c>
      <c r="Q34" s="69">
        <f t="shared" si="6"/>
        <v>0</v>
      </c>
      <c r="R34" s="32">
        <f t="shared" si="7"/>
        <v>0</v>
      </c>
    </row>
    <row r="35" spans="1:18" ht="24" x14ac:dyDescent="0.25">
      <c r="A35" s="34">
        <v>23</v>
      </c>
      <c r="B35" s="34" t="s">
        <v>55</v>
      </c>
      <c r="C35" s="9">
        <f>'Quantidades e endereços'!F25</f>
        <v>0</v>
      </c>
      <c r="D35" s="39">
        <f t="shared" si="9"/>
        <v>0</v>
      </c>
      <c r="E35" s="11"/>
      <c r="F35" s="39">
        <f t="shared" si="0"/>
        <v>0</v>
      </c>
      <c r="G35" s="64">
        <f t="shared" si="1"/>
        <v>0</v>
      </c>
      <c r="H35" s="9">
        <f>'Quantidades e endereços'!G25</f>
        <v>2</v>
      </c>
      <c r="I35" s="39">
        <f t="shared" si="8"/>
        <v>0</v>
      </c>
      <c r="J35" s="11"/>
      <c r="K35" s="39">
        <f t="shared" si="2"/>
        <v>0</v>
      </c>
      <c r="L35" s="64">
        <f t="shared" si="3"/>
        <v>0</v>
      </c>
      <c r="M35" s="9">
        <f>'Quantidades e endereços'!H25</f>
        <v>5</v>
      </c>
      <c r="N35" s="74">
        <f t="shared" si="4"/>
        <v>0</v>
      </c>
      <c r="O35" s="17"/>
      <c r="P35" s="39">
        <f t="shared" si="5"/>
        <v>0</v>
      </c>
      <c r="Q35" s="69">
        <f t="shared" si="6"/>
        <v>0</v>
      </c>
      <c r="R35" s="32">
        <f t="shared" si="7"/>
        <v>0</v>
      </c>
    </row>
    <row r="36" spans="1:18" ht="36" x14ac:dyDescent="0.25">
      <c r="A36" s="34">
        <v>24</v>
      </c>
      <c r="B36" s="34" t="s">
        <v>56</v>
      </c>
      <c r="C36" s="9">
        <f>'Quantidades e endereços'!F26</f>
        <v>0</v>
      </c>
      <c r="D36" s="39">
        <f t="shared" si="9"/>
        <v>0</v>
      </c>
      <c r="E36" s="11"/>
      <c r="F36" s="39">
        <f t="shared" si="0"/>
        <v>0</v>
      </c>
      <c r="G36" s="64">
        <f t="shared" si="1"/>
        <v>0</v>
      </c>
      <c r="H36" s="9">
        <f>'Quantidades e endereços'!G26</f>
        <v>0</v>
      </c>
      <c r="I36" s="39">
        <f t="shared" si="8"/>
        <v>0</v>
      </c>
      <c r="J36" s="11"/>
      <c r="K36" s="39">
        <f t="shared" si="2"/>
        <v>0</v>
      </c>
      <c r="L36" s="64">
        <f t="shared" si="3"/>
        <v>0</v>
      </c>
      <c r="M36" s="9">
        <f>'Quantidades e endereços'!H26</f>
        <v>14</v>
      </c>
      <c r="N36" s="74">
        <f t="shared" si="4"/>
        <v>0</v>
      </c>
      <c r="O36" s="17"/>
      <c r="P36" s="39">
        <f t="shared" si="5"/>
        <v>0</v>
      </c>
      <c r="Q36" s="69">
        <f t="shared" si="6"/>
        <v>0</v>
      </c>
      <c r="R36" s="32">
        <f t="shared" si="7"/>
        <v>0</v>
      </c>
    </row>
    <row r="37" spans="1:18" ht="36" x14ac:dyDescent="0.25">
      <c r="A37" s="34">
        <v>25</v>
      </c>
      <c r="B37" s="34" t="s">
        <v>57</v>
      </c>
      <c r="C37" s="9">
        <f>'Quantidades e endereços'!F27</f>
        <v>0</v>
      </c>
      <c r="D37" s="39">
        <f t="shared" si="9"/>
        <v>0</v>
      </c>
      <c r="E37" s="11"/>
      <c r="F37" s="39">
        <f t="shared" si="0"/>
        <v>0</v>
      </c>
      <c r="G37" s="64">
        <f t="shared" si="1"/>
        <v>0</v>
      </c>
      <c r="H37" s="9">
        <f>'Quantidades e endereços'!G27</f>
        <v>4</v>
      </c>
      <c r="I37" s="39">
        <f t="shared" si="8"/>
        <v>0</v>
      </c>
      <c r="J37" s="11"/>
      <c r="K37" s="39">
        <f t="shared" si="2"/>
        <v>0</v>
      </c>
      <c r="L37" s="64">
        <f t="shared" si="3"/>
        <v>0</v>
      </c>
      <c r="M37" s="9">
        <f>'Quantidades e endereços'!H27</f>
        <v>0</v>
      </c>
      <c r="N37" s="74">
        <f t="shared" si="4"/>
        <v>0</v>
      </c>
      <c r="O37" s="17"/>
      <c r="P37" s="39">
        <f t="shared" si="5"/>
        <v>0</v>
      </c>
      <c r="Q37" s="69">
        <f t="shared" si="6"/>
        <v>0</v>
      </c>
      <c r="R37" s="32">
        <f t="shared" si="7"/>
        <v>0</v>
      </c>
    </row>
    <row r="38" spans="1:18" ht="36" x14ac:dyDescent="0.25">
      <c r="A38" s="77">
        <v>26</v>
      </c>
      <c r="B38" s="34" t="s">
        <v>58</v>
      </c>
      <c r="C38" s="9">
        <f>'Quantidades e endereços'!F28</f>
        <v>0</v>
      </c>
      <c r="D38" s="39">
        <f t="shared" si="9"/>
        <v>0</v>
      </c>
      <c r="E38" s="11"/>
      <c r="F38" s="39">
        <f t="shared" si="0"/>
        <v>0</v>
      </c>
      <c r="G38" s="64">
        <f t="shared" si="1"/>
        <v>0</v>
      </c>
      <c r="H38" s="9">
        <f>'Quantidades e endereços'!G28</f>
        <v>0</v>
      </c>
      <c r="I38" s="39">
        <f t="shared" si="8"/>
        <v>0</v>
      </c>
      <c r="J38" s="11"/>
      <c r="K38" s="39">
        <f t="shared" si="2"/>
        <v>0</v>
      </c>
      <c r="L38" s="64">
        <f t="shared" si="3"/>
        <v>0</v>
      </c>
      <c r="M38" s="9">
        <f>'Quantidades e endereços'!H28</f>
        <v>0</v>
      </c>
      <c r="N38" s="74">
        <f t="shared" si="4"/>
        <v>0</v>
      </c>
      <c r="O38" s="17"/>
      <c r="P38" s="39">
        <f t="shared" si="5"/>
        <v>0</v>
      </c>
      <c r="Q38" s="69">
        <f t="shared" si="6"/>
        <v>0</v>
      </c>
      <c r="R38" s="32">
        <f t="shared" si="7"/>
        <v>0</v>
      </c>
    </row>
    <row r="39" spans="1:18" ht="36" x14ac:dyDescent="0.25">
      <c r="A39" s="80"/>
      <c r="B39" s="34" t="s">
        <v>59</v>
      </c>
      <c r="C39" s="9">
        <f>'Quantidades e endereços'!F29</f>
        <v>0</v>
      </c>
      <c r="D39" s="39">
        <f t="shared" si="9"/>
        <v>0</v>
      </c>
      <c r="E39" s="12"/>
      <c r="F39" s="39">
        <f t="shared" si="0"/>
        <v>0</v>
      </c>
      <c r="G39" s="64">
        <f t="shared" si="1"/>
        <v>0</v>
      </c>
      <c r="H39" s="9">
        <f>'Quantidades e endereços'!G29</f>
        <v>0</v>
      </c>
      <c r="I39" s="39">
        <f t="shared" si="8"/>
        <v>0</v>
      </c>
      <c r="J39" s="12"/>
      <c r="K39" s="39">
        <f t="shared" si="2"/>
        <v>0</v>
      </c>
      <c r="L39" s="64">
        <f t="shared" si="3"/>
        <v>0</v>
      </c>
      <c r="M39" s="9">
        <f>'Quantidades e endereços'!H29</f>
        <v>0</v>
      </c>
      <c r="N39" s="74">
        <f t="shared" si="4"/>
        <v>0</v>
      </c>
      <c r="O39" s="17"/>
      <c r="P39" s="39">
        <f t="shared" si="5"/>
        <v>0</v>
      </c>
      <c r="Q39" s="69">
        <f t="shared" si="6"/>
        <v>0</v>
      </c>
      <c r="R39" s="32">
        <f t="shared" si="7"/>
        <v>0</v>
      </c>
    </row>
    <row r="40" spans="1:18" ht="24" x14ac:dyDescent="0.25">
      <c r="A40" s="78"/>
      <c r="B40" s="34" t="s">
        <v>60</v>
      </c>
      <c r="C40" s="9">
        <f>'Quantidades e endereços'!F30</f>
        <v>1</v>
      </c>
      <c r="D40" s="39">
        <f t="shared" si="9"/>
        <v>0</v>
      </c>
      <c r="E40" s="11"/>
      <c r="F40" s="39">
        <f t="shared" si="0"/>
        <v>0</v>
      </c>
      <c r="G40" s="64">
        <f t="shared" si="1"/>
        <v>0</v>
      </c>
      <c r="H40" s="9">
        <f>'Quantidades e endereços'!G30</f>
        <v>7</v>
      </c>
      <c r="I40" s="39">
        <f t="shared" si="8"/>
        <v>0</v>
      </c>
      <c r="J40" s="11"/>
      <c r="K40" s="39">
        <f t="shared" si="2"/>
        <v>0</v>
      </c>
      <c r="L40" s="64">
        <f t="shared" si="3"/>
        <v>0</v>
      </c>
      <c r="M40" s="9">
        <f>'Quantidades e endereços'!H30</f>
        <v>1</v>
      </c>
      <c r="N40" s="74">
        <f t="shared" si="4"/>
        <v>0</v>
      </c>
      <c r="O40" s="17"/>
      <c r="P40" s="39">
        <f t="shared" si="5"/>
        <v>0</v>
      </c>
      <c r="Q40" s="69">
        <f t="shared" si="6"/>
        <v>0</v>
      </c>
      <c r="R40" s="32">
        <f t="shared" si="7"/>
        <v>0</v>
      </c>
    </row>
    <row r="41" spans="1:18" ht="36" x14ac:dyDescent="0.25">
      <c r="A41" s="77">
        <v>27</v>
      </c>
      <c r="B41" s="34" t="s">
        <v>61</v>
      </c>
      <c r="C41" s="9">
        <f>'Quantidades e endereços'!F31</f>
        <v>0</v>
      </c>
      <c r="D41" s="39">
        <f t="shared" si="9"/>
        <v>0</v>
      </c>
      <c r="E41" s="10"/>
      <c r="F41" s="39">
        <f t="shared" si="0"/>
        <v>0</v>
      </c>
      <c r="G41" s="64">
        <f t="shared" si="1"/>
        <v>0</v>
      </c>
      <c r="H41" s="9">
        <f>'Quantidades e endereços'!G31</f>
        <v>0</v>
      </c>
      <c r="I41" s="39">
        <f t="shared" si="8"/>
        <v>0</v>
      </c>
      <c r="J41" s="10"/>
      <c r="K41" s="39">
        <f t="shared" si="2"/>
        <v>0</v>
      </c>
      <c r="L41" s="64">
        <f t="shared" si="3"/>
        <v>0</v>
      </c>
      <c r="M41" s="9">
        <f>'Quantidades e endereços'!H31</f>
        <v>0</v>
      </c>
      <c r="N41" s="74">
        <f t="shared" si="4"/>
        <v>0</v>
      </c>
      <c r="O41" s="17"/>
      <c r="P41" s="39">
        <f t="shared" si="5"/>
        <v>0</v>
      </c>
      <c r="Q41" s="69">
        <f t="shared" si="6"/>
        <v>0</v>
      </c>
      <c r="R41" s="32">
        <f t="shared" si="7"/>
        <v>0</v>
      </c>
    </row>
    <row r="42" spans="1:18" ht="24" x14ac:dyDescent="0.25">
      <c r="A42" s="78"/>
      <c r="B42" s="34" t="s">
        <v>62</v>
      </c>
      <c r="C42" s="9">
        <f>'Quantidades e endereços'!F32</f>
        <v>0</v>
      </c>
      <c r="D42" s="39">
        <f t="shared" si="9"/>
        <v>0</v>
      </c>
      <c r="E42" s="10"/>
      <c r="F42" s="39">
        <f t="shared" si="0"/>
        <v>0</v>
      </c>
      <c r="G42" s="64">
        <f t="shared" si="1"/>
        <v>0</v>
      </c>
      <c r="H42" s="9">
        <f>'Quantidades e endereços'!G32</f>
        <v>0</v>
      </c>
      <c r="I42" s="39">
        <f t="shared" si="8"/>
        <v>0</v>
      </c>
      <c r="J42" s="10"/>
      <c r="K42" s="39">
        <f t="shared" si="2"/>
        <v>0</v>
      </c>
      <c r="L42" s="64">
        <f t="shared" si="3"/>
        <v>0</v>
      </c>
      <c r="M42" s="9">
        <f>'Quantidades e endereços'!H32</f>
        <v>0</v>
      </c>
      <c r="N42" s="74">
        <f t="shared" si="4"/>
        <v>0</v>
      </c>
      <c r="O42" s="17"/>
      <c r="P42" s="39">
        <f t="shared" si="5"/>
        <v>0</v>
      </c>
      <c r="Q42" s="69">
        <f t="shared" si="6"/>
        <v>0</v>
      </c>
      <c r="R42" s="32">
        <f t="shared" si="7"/>
        <v>0</v>
      </c>
    </row>
    <row r="43" spans="1:18" ht="36" x14ac:dyDescent="0.25">
      <c r="A43" s="34">
        <v>28</v>
      </c>
      <c r="B43" s="34" t="s">
        <v>63</v>
      </c>
      <c r="C43" s="9">
        <f>'Quantidades e endereços'!F33</f>
        <v>1</v>
      </c>
      <c r="D43" s="39">
        <f t="shared" si="9"/>
        <v>0</v>
      </c>
      <c r="E43" s="10"/>
      <c r="F43" s="39">
        <f t="shared" si="0"/>
        <v>0</v>
      </c>
      <c r="G43" s="64">
        <f t="shared" si="1"/>
        <v>0</v>
      </c>
      <c r="H43" s="9">
        <f>'Quantidades e endereços'!G33</f>
        <v>8</v>
      </c>
      <c r="I43" s="39">
        <f t="shared" si="8"/>
        <v>0</v>
      </c>
      <c r="J43" s="10"/>
      <c r="K43" s="39">
        <f t="shared" si="2"/>
        <v>0</v>
      </c>
      <c r="L43" s="64">
        <f t="shared" si="3"/>
        <v>0</v>
      </c>
      <c r="M43" s="9">
        <f>'Quantidades e endereços'!H33</f>
        <v>4</v>
      </c>
      <c r="N43" s="74">
        <f t="shared" si="4"/>
        <v>0</v>
      </c>
      <c r="O43" s="17"/>
      <c r="P43" s="39">
        <f t="shared" si="5"/>
        <v>0</v>
      </c>
      <c r="Q43" s="69">
        <f t="shared" si="6"/>
        <v>0</v>
      </c>
      <c r="R43" s="32">
        <f t="shared" si="7"/>
        <v>0</v>
      </c>
    </row>
    <row r="44" spans="1:18" ht="36" x14ac:dyDescent="0.25">
      <c r="A44" s="34">
        <v>29</v>
      </c>
      <c r="B44" s="34" t="s">
        <v>64</v>
      </c>
      <c r="C44" s="9">
        <f>'Quantidades e endereços'!F34</f>
        <v>0</v>
      </c>
      <c r="D44" s="39">
        <f t="shared" si="9"/>
        <v>0</v>
      </c>
      <c r="E44" s="10"/>
      <c r="F44" s="39">
        <f t="shared" si="0"/>
        <v>0</v>
      </c>
      <c r="G44" s="64">
        <f t="shared" si="1"/>
        <v>0</v>
      </c>
      <c r="H44" s="9">
        <f>'Quantidades e endereços'!G34</f>
        <v>3</v>
      </c>
      <c r="I44" s="39">
        <f t="shared" si="8"/>
        <v>0</v>
      </c>
      <c r="J44" s="10"/>
      <c r="K44" s="39">
        <f t="shared" si="2"/>
        <v>0</v>
      </c>
      <c r="L44" s="64">
        <f t="shared" si="3"/>
        <v>0</v>
      </c>
      <c r="M44" s="9">
        <f>'Quantidades e endereços'!H34</f>
        <v>16</v>
      </c>
      <c r="N44" s="74">
        <f t="shared" si="4"/>
        <v>0</v>
      </c>
      <c r="O44" s="17"/>
      <c r="P44" s="39">
        <f t="shared" si="5"/>
        <v>0</v>
      </c>
      <c r="Q44" s="69">
        <f t="shared" si="6"/>
        <v>0</v>
      </c>
      <c r="R44" s="32">
        <f t="shared" si="7"/>
        <v>0</v>
      </c>
    </row>
    <row r="45" spans="1:18" ht="36" x14ac:dyDescent="0.25">
      <c r="A45" s="34">
        <v>30</v>
      </c>
      <c r="B45" s="34" t="s">
        <v>65</v>
      </c>
      <c r="C45" s="9">
        <f>'Quantidades e endereços'!F35</f>
        <v>5</v>
      </c>
      <c r="D45" s="39">
        <f t="shared" si="9"/>
        <v>0</v>
      </c>
      <c r="E45" s="10"/>
      <c r="F45" s="39">
        <f t="shared" si="0"/>
        <v>0</v>
      </c>
      <c r="G45" s="64">
        <f t="shared" si="1"/>
        <v>0</v>
      </c>
      <c r="H45" s="9">
        <f>'Quantidades e endereços'!G35</f>
        <v>0</v>
      </c>
      <c r="I45" s="39">
        <f t="shared" si="8"/>
        <v>0</v>
      </c>
      <c r="J45" s="10"/>
      <c r="K45" s="39">
        <f t="shared" si="2"/>
        <v>0</v>
      </c>
      <c r="L45" s="64">
        <f t="shared" si="3"/>
        <v>0</v>
      </c>
      <c r="M45" s="9">
        <f>'Quantidades e endereços'!H35</f>
        <v>0</v>
      </c>
      <c r="N45" s="74">
        <f t="shared" si="4"/>
        <v>0</v>
      </c>
      <c r="O45" s="17"/>
      <c r="P45" s="39">
        <f t="shared" si="5"/>
        <v>0</v>
      </c>
      <c r="Q45" s="69">
        <f t="shared" si="6"/>
        <v>0</v>
      </c>
      <c r="R45" s="32">
        <f t="shared" si="7"/>
        <v>0</v>
      </c>
    </row>
    <row r="46" spans="1:18" ht="24" x14ac:dyDescent="0.25">
      <c r="A46" s="34">
        <v>31</v>
      </c>
      <c r="B46" s="34" t="s">
        <v>66</v>
      </c>
      <c r="C46" s="9">
        <f>'Quantidades e endereços'!F36</f>
        <v>0</v>
      </c>
      <c r="D46" s="39">
        <f t="shared" si="9"/>
        <v>0</v>
      </c>
      <c r="E46" s="10"/>
      <c r="F46" s="39">
        <f t="shared" si="0"/>
        <v>0</v>
      </c>
      <c r="G46" s="64">
        <f t="shared" si="1"/>
        <v>0</v>
      </c>
      <c r="H46" s="9">
        <f>'Quantidades e endereços'!G36</f>
        <v>14</v>
      </c>
      <c r="I46" s="39">
        <f t="shared" si="8"/>
        <v>0</v>
      </c>
      <c r="J46" s="10"/>
      <c r="K46" s="39">
        <f t="shared" si="2"/>
        <v>0</v>
      </c>
      <c r="L46" s="64">
        <f t="shared" si="3"/>
        <v>0</v>
      </c>
      <c r="M46" s="9">
        <f>'Quantidades e endereços'!H36</f>
        <v>0</v>
      </c>
      <c r="N46" s="74">
        <f t="shared" si="4"/>
        <v>0</v>
      </c>
      <c r="O46" s="17"/>
      <c r="P46" s="39">
        <f t="shared" si="5"/>
        <v>0</v>
      </c>
      <c r="Q46" s="69">
        <f t="shared" si="6"/>
        <v>0</v>
      </c>
      <c r="R46" s="32">
        <f t="shared" si="7"/>
        <v>0</v>
      </c>
    </row>
    <row r="47" spans="1:18" ht="36" x14ac:dyDescent="0.25">
      <c r="A47" s="34">
        <v>32</v>
      </c>
      <c r="B47" s="34" t="s">
        <v>67</v>
      </c>
      <c r="C47" s="9">
        <f>'Quantidades e endereços'!F37</f>
        <v>0</v>
      </c>
      <c r="D47" s="39">
        <f t="shared" si="9"/>
        <v>0</v>
      </c>
      <c r="E47" s="10"/>
      <c r="F47" s="39">
        <f t="shared" si="0"/>
        <v>0</v>
      </c>
      <c r="G47" s="64">
        <f t="shared" si="1"/>
        <v>0</v>
      </c>
      <c r="H47" s="9">
        <f>'Quantidades e endereços'!G37</f>
        <v>0</v>
      </c>
      <c r="I47" s="39">
        <f t="shared" si="8"/>
        <v>0</v>
      </c>
      <c r="J47" s="10"/>
      <c r="K47" s="39">
        <f t="shared" si="2"/>
        <v>0</v>
      </c>
      <c r="L47" s="64">
        <f t="shared" si="3"/>
        <v>0</v>
      </c>
      <c r="M47" s="9">
        <f>'Quantidades e endereços'!H37</f>
        <v>4</v>
      </c>
      <c r="N47" s="74">
        <f t="shared" si="4"/>
        <v>0</v>
      </c>
      <c r="O47" s="17"/>
      <c r="P47" s="39">
        <f t="shared" si="5"/>
        <v>0</v>
      </c>
      <c r="Q47" s="69">
        <f t="shared" si="6"/>
        <v>0</v>
      </c>
      <c r="R47" s="32">
        <f t="shared" si="7"/>
        <v>0</v>
      </c>
    </row>
    <row r="48" spans="1:18" ht="36" x14ac:dyDescent="0.25">
      <c r="A48" s="34">
        <v>33</v>
      </c>
      <c r="B48" s="34" t="s">
        <v>68</v>
      </c>
      <c r="C48" s="9">
        <f>'Quantidades e endereços'!F38</f>
        <v>0</v>
      </c>
      <c r="D48" s="39">
        <f t="shared" si="9"/>
        <v>0</v>
      </c>
      <c r="E48" s="10"/>
      <c r="F48" s="39">
        <f t="shared" si="0"/>
        <v>0</v>
      </c>
      <c r="G48" s="64">
        <f t="shared" si="1"/>
        <v>0</v>
      </c>
      <c r="H48" s="9">
        <f>'Quantidades e endereços'!G38</f>
        <v>0</v>
      </c>
      <c r="I48" s="39">
        <f t="shared" si="8"/>
        <v>0</v>
      </c>
      <c r="J48" s="10"/>
      <c r="K48" s="39">
        <f t="shared" si="2"/>
        <v>0</v>
      </c>
      <c r="L48" s="64">
        <f t="shared" si="3"/>
        <v>0</v>
      </c>
      <c r="M48" s="9">
        <f>'Quantidades e endereços'!H38</f>
        <v>0</v>
      </c>
      <c r="N48" s="74">
        <f t="shared" si="4"/>
        <v>0</v>
      </c>
      <c r="O48" s="17"/>
      <c r="P48" s="39">
        <f t="shared" si="5"/>
        <v>0</v>
      </c>
      <c r="Q48" s="69">
        <f t="shared" si="6"/>
        <v>0</v>
      </c>
      <c r="R48" s="32">
        <f t="shared" si="7"/>
        <v>0</v>
      </c>
    </row>
    <row r="49" spans="1:18" ht="48" x14ac:dyDescent="0.25">
      <c r="A49" s="34">
        <v>34</v>
      </c>
      <c r="B49" s="34" t="s">
        <v>69</v>
      </c>
      <c r="C49" s="9">
        <f>'Quantidades e endereços'!F39</f>
        <v>0</v>
      </c>
      <c r="D49" s="39">
        <f t="shared" si="9"/>
        <v>0</v>
      </c>
      <c r="E49" s="10"/>
      <c r="F49" s="39">
        <f t="shared" si="0"/>
        <v>0</v>
      </c>
      <c r="G49" s="64">
        <f t="shared" si="1"/>
        <v>0</v>
      </c>
      <c r="H49" s="9">
        <f>'Quantidades e endereços'!G39</f>
        <v>0</v>
      </c>
      <c r="I49" s="39">
        <f t="shared" si="8"/>
        <v>0</v>
      </c>
      <c r="J49" s="10"/>
      <c r="K49" s="39">
        <f t="shared" si="2"/>
        <v>0</v>
      </c>
      <c r="L49" s="64">
        <f t="shared" si="3"/>
        <v>0</v>
      </c>
      <c r="M49" s="9">
        <f>'Quantidades e endereços'!H39</f>
        <v>0</v>
      </c>
      <c r="N49" s="74">
        <f t="shared" si="4"/>
        <v>0</v>
      </c>
      <c r="O49" s="17"/>
      <c r="P49" s="39">
        <f t="shared" si="5"/>
        <v>0</v>
      </c>
      <c r="Q49" s="69">
        <f t="shared" si="6"/>
        <v>0</v>
      </c>
      <c r="R49" s="32">
        <f t="shared" si="7"/>
        <v>0</v>
      </c>
    </row>
    <row r="50" spans="1:18" x14ac:dyDescent="0.25">
      <c r="A50" s="2"/>
      <c r="B50" s="18" t="s">
        <v>70</v>
      </c>
      <c r="C50" s="9">
        <f>SUM(C13:C49)</f>
        <v>63</v>
      </c>
      <c r="D50" s="40"/>
      <c r="E50" s="31"/>
      <c r="F50" s="40">
        <f t="shared" si="0"/>
        <v>0</v>
      </c>
      <c r="G50" s="64">
        <f t="shared" si="1"/>
        <v>0</v>
      </c>
      <c r="H50" s="9">
        <f>SUM(H13:H49)</f>
        <v>179</v>
      </c>
      <c r="I50" s="40"/>
      <c r="J50" s="31"/>
      <c r="K50" s="40">
        <f t="shared" si="2"/>
        <v>0</v>
      </c>
      <c r="L50" s="64">
        <f t="shared" si="3"/>
        <v>0</v>
      </c>
      <c r="M50" s="9">
        <f>SUM(M13:M49)</f>
        <v>193</v>
      </c>
      <c r="N50" s="75"/>
      <c r="O50" s="33"/>
      <c r="P50" s="40">
        <f t="shared" si="5"/>
        <v>0</v>
      </c>
      <c r="Q50" s="69">
        <f t="shared" si="6"/>
        <v>0</v>
      </c>
      <c r="R50" s="32">
        <f t="shared" si="7"/>
        <v>0</v>
      </c>
    </row>
    <row r="52" spans="1:18" x14ac:dyDescent="0.25">
      <c r="B52" s="30"/>
    </row>
    <row r="53" spans="1:18" x14ac:dyDescent="0.25">
      <c r="B53" s="19"/>
      <c r="I53" s="44"/>
    </row>
    <row r="54" spans="1:18" x14ac:dyDescent="0.25">
      <c r="B54" s="19"/>
      <c r="I54" s="44"/>
    </row>
    <row r="56" spans="1:18" x14ac:dyDescent="0.25">
      <c r="B56" s="1" t="s">
        <v>71</v>
      </c>
    </row>
    <row r="58" spans="1:18" ht="37.5" customHeight="1" x14ac:dyDescent="0.25">
      <c r="B58" s="1" t="s">
        <v>72</v>
      </c>
    </row>
    <row r="59" spans="1:18" x14ac:dyDescent="0.25">
      <c r="B59" s="1" t="s">
        <v>73</v>
      </c>
    </row>
    <row r="60" spans="1:18" x14ac:dyDescent="0.25">
      <c r="B60" s="1" t="s">
        <v>74</v>
      </c>
    </row>
  </sheetData>
  <mergeCells count="9">
    <mergeCell ref="A41:A42"/>
    <mergeCell ref="R9:R12"/>
    <mergeCell ref="A38:A40"/>
    <mergeCell ref="C9:G9"/>
    <mergeCell ref="F10:G10"/>
    <mergeCell ref="K10:L10"/>
    <mergeCell ref="H9:L9"/>
    <mergeCell ref="M9:Q9"/>
    <mergeCell ref="P10:Q10"/>
  </mergeCells>
  <pageMargins left="0.23622047244094491" right="0.23622047244094491" top="0.86614173228346458" bottom="0.59055118110236227" header="0.31496062992125984" footer="0.31496062992125984"/>
  <pageSetup paperSize="9" scale="97" fitToHeight="0" orientation="landscape" r:id="rId1"/>
  <headerFooter>
    <oddHeader>&amp;L&amp;G&amp;CENCARTE C - MODELO DE PROPOSTA DE PREÇOS</oddHeader>
    <oddFooter>&amp;R&amp;P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activeCell="E42" sqref="E42"/>
    </sheetView>
  </sheetViews>
  <sheetFormatPr defaultRowHeight="15" x14ac:dyDescent="0.25"/>
  <cols>
    <col min="1" max="2" width="9.140625" style="1"/>
    <col min="3" max="3" width="25.5703125" style="1" customWidth="1"/>
    <col min="4" max="4" width="11.42578125" style="1" bestFit="1" customWidth="1"/>
    <col min="5" max="5" width="35.140625" style="1" customWidth="1"/>
    <col min="6" max="8" width="13.42578125" style="1" customWidth="1"/>
    <col min="9" max="9" width="9.140625" style="60"/>
    <col min="10" max="16384" width="9.140625" style="1"/>
  </cols>
  <sheetData>
    <row r="1" spans="1:9" x14ac:dyDescent="0.25">
      <c r="F1" s="94" t="s">
        <v>75</v>
      </c>
      <c r="G1" s="94"/>
      <c r="H1" s="94"/>
    </row>
    <row r="2" spans="1:9" ht="24" x14ac:dyDescent="0.25">
      <c r="A2" s="3" t="s">
        <v>16</v>
      </c>
      <c r="B2" s="3" t="s">
        <v>76</v>
      </c>
      <c r="C2" s="3" t="s">
        <v>17</v>
      </c>
      <c r="D2" s="3" t="s">
        <v>77</v>
      </c>
      <c r="E2" s="3" t="s">
        <v>78</v>
      </c>
      <c r="F2" s="4" t="s">
        <v>79</v>
      </c>
      <c r="G2" s="4" t="s">
        <v>80</v>
      </c>
      <c r="H2" s="4" t="s">
        <v>81</v>
      </c>
      <c r="I2" s="4" t="s">
        <v>82</v>
      </c>
    </row>
    <row r="3" spans="1:9" ht="36" x14ac:dyDescent="0.25">
      <c r="A3" s="34">
        <v>1</v>
      </c>
      <c r="B3" s="34">
        <v>155125</v>
      </c>
      <c r="C3" s="34" t="s">
        <v>33</v>
      </c>
      <c r="D3" s="34" t="s">
        <v>83</v>
      </c>
      <c r="E3" s="34" t="s">
        <v>84</v>
      </c>
      <c r="F3">
        <v>0</v>
      </c>
      <c r="G3">
        <v>2</v>
      </c>
      <c r="H3">
        <v>7</v>
      </c>
      <c r="I3" s="59">
        <f>H3+G3+F3</f>
        <v>9</v>
      </c>
    </row>
    <row r="4" spans="1:9" ht="24" x14ac:dyDescent="0.25">
      <c r="A4" s="34">
        <v>2</v>
      </c>
      <c r="B4" s="34">
        <v>155913</v>
      </c>
      <c r="C4" s="34" t="s">
        <v>34</v>
      </c>
      <c r="D4" s="34" t="s">
        <v>85</v>
      </c>
      <c r="E4" s="34" t="s">
        <v>86</v>
      </c>
      <c r="F4">
        <v>6</v>
      </c>
      <c r="G4">
        <v>1</v>
      </c>
      <c r="H4">
        <v>2</v>
      </c>
      <c r="I4" s="59">
        <f t="shared" ref="I4:I39" si="0">H4+G4+F4</f>
        <v>9</v>
      </c>
    </row>
    <row r="5" spans="1:9" ht="24" x14ac:dyDescent="0.25">
      <c r="A5" s="76">
        <v>3</v>
      </c>
      <c r="B5" s="76">
        <v>155902</v>
      </c>
      <c r="C5" s="34" t="s">
        <v>35</v>
      </c>
      <c r="D5" s="34" t="s">
        <v>87</v>
      </c>
      <c r="E5" s="34" t="s">
        <v>88</v>
      </c>
      <c r="F5">
        <v>11</v>
      </c>
      <c r="G5">
        <v>13</v>
      </c>
      <c r="H5">
        <v>4</v>
      </c>
      <c r="I5" s="59">
        <f t="shared" si="0"/>
        <v>28</v>
      </c>
    </row>
    <row r="6" spans="1:9" ht="24" x14ac:dyDescent="0.25">
      <c r="A6" s="34">
        <v>4</v>
      </c>
      <c r="B6" s="34">
        <v>155908</v>
      </c>
      <c r="C6" s="34" t="s">
        <v>36</v>
      </c>
      <c r="D6" s="34" t="s">
        <v>89</v>
      </c>
      <c r="E6" s="34" t="s">
        <v>90</v>
      </c>
      <c r="F6">
        <v>0</v>
      </c>
      <c r="G6">
        <v>8</v>
      </c>
      <c r="H6">
        <v>4</v>
      </c>
      <c r="I6" s="59">
        <f t="shared" si="0"/>
        <v>12</v>
      </c>
    </row>
    <row r="7" spans="1:9" ht="24" x14ac:dyDescent="0.25">
      <c r="A7" s="34">
        <v>5</v>
      </c>
      <c r="B7" s="34">
        <v>155901</v>
      </c>
      <c r="C7" s="34" t="s">
        <v>37</v>
      </c>
      <c r="D7" s="34" t="s">
        <v>91</v>
      </c>
      <c r="E7" s="34" t="s">
        <v>92</v>
      </c>
      <c r="F7">
        <v>4</v>
      </c>
      <c r="G7">
        <v>6</v>
      </c>
      <c r="H7">
        <v>8</v>
      </c>
      <c r="I7" s="59">
        <f t="shared" si="0"/>
        <v>18</v>
      </c>
    </row>
    <row r="8" spans="1:9" ht="24" x14ac:dyDescent="0.25">
      <c r="A8" s="34">
        <v>6</v>
      </c>
      <c r="B8" s="34">
        <v>155903</v>
      </c>
      <c r="C8" s="34" t="s">
        <v>38</v>
      </c>
      <c r="D8" s="34" t="s">
        <v>93</v>
      </c>
      <c r="E8" s="34" t="s">
        <v>94</v>
      </c>
      <c r="F8">
        <v>1</v>
      </c>
      <c r="G8">
        <v>4</v>
      </c>
      <c r="H8">
        <v>8</v>
      </c>
      <c r="I8" s="59">
        <f t="shared" si="0"/>
        <v>13</v>
      </c>
    </row>
    <row r="9" spans="1:9" ht="24" x14ac:dyDescent="0.25">
      <c r="A9" s="34">
        <v>7</v>
      </c>
      <c r="B9" s="34">
        <v>155011</v>
      </c>
      <c r="C9" s="34" t="s">
        <v>39</v>
      </c>
      <c r="D9" s="34" t="s">
        <v>95</v>
      </c>
      <c r="E9" s="34" t="s">
        <v>96</v>
      </c>
      <c r="F9">
        <v>0</v>
      </c>
      <c r="G9">
        <v>0</v>
      </c>
      <c r="H9">
        <v>23</v>
      </c>
      <c r="I9" s="59">
        <f t="shared" si="0"/>
        <v>23</v>
      </c>
    </row>
    <row r="10" spans="1:9" ht="24" x14ac:dyDescent="0.25">
      <c r="A10" s="34">
        <v>8</v>
      </c>
      <c r="B10" s="34">
        <v>155021</v>
      </c>
      <c r="C10" s="34" t="s">
        <v>40</v>
      </c>
      <c r="D10" s="34" t="s">
        <v>97</v>
      </c>
      <c r="E10" s="34" t="s">
        <v>98</v>
      </c>
      <c r="F10">
        <v>0</v>
      </c>
      <c r="G10">
        <v>17</v>
      </c>
      <c r="H10">
        <v>10</v>
      </c>
      <c r="I10" s="59">
        <f t="shared" si="0"/>
        <v>27</v>
      </c>
    </row>
    <row r="11" spans="1:9" ht="24" x14ac:dyDescent="0.25">
      <c r="A11" s="34">
        <v>9</v>
      </c>
      <c r="B11" s="34">
        <v>150233</v>
      </c>
      <c r="C11" s="34" t="s">
        <v>41</v>
      </c>
      <c r="D11" s="34" t="s">
        <v>99</v>
      </c>
      <c r="E11" s="34" t="s">
        <v>100</v>
      </c>
      <c r="F11">
        <v>0</v>
      </c>
      <c r="G11">
        <v>4</v>
      </c>
      <c r="H11">
        <v>18</v>
      </c>
      <c r="I11" s="59">
        <f t="shared" si="0"/>
        <v>22</v>
      </c>
    </row>
    <row r="12" spans="1:9" ht="24" x14ac:dyDescent="0.25">
      <c r="A12" s="34">
        <v>10</v>
      </c>
      <c r="B12" s="34">
        <v>155012</v>
      </c>
      <c r="C12" s="34" t="s">
        <v>42</v>
      </c>
      <c r="D12" s="34" t="s">
        <v>101</v>
      </c>
      <c r="E12" s="34" t="s">
        <v>102</v>
      </c>
      <c r="F12">
        <v>0</v>
      </c>
      <c r="G12">
        <v>2</v>
      </c>
      <c r="H12">
        <v>8</v>
      </c>
      <c r="I12" s="59">
        <f t="shared" si="0"/>
        <v>10</v>
      </c>
    </row>
    <row r="13" spans="1:9" ht="36" x14ac:dyDescent="0.25">
      <c r="A13" s="34">
        <v>11</v>
      </c>
      <c r="B13" s="34">
        <v>155900</v>
      </c>
      <c r="C13" s="34" t="s">
        <v>43</v>
      </c>
      <c r="D13" s="34" t="s">
        <v>103</v>
      </c>
      <c r="E13" s="34" t="s">
        <v>104</v>
      </c>
      <c r="F13">
        <v>0</v>
      </c>
      <c r="G13">
        <v>18</v>
      </c>
      <c r="H13">
        <v>0</v>
      </c>
      <c r="I13" s="59">
        <f t="shared" si="0"/>
        <v>18</v>
      </c>
    </row>
    <row r="14" spans="1:9" ht="24" x14ac:dyDescent="0.25">
      <c r="A14" s="34">
        <v>12</v>
      </c>
      <c r="B14" s="34">
        <v>155911</v>
      </c>
      <c r="C14" s="34" t="s">
        <v>44</v>
      </c>
      <c r="D14" s="34" t="s">
        <v>105</v>
      </c>
      <c r="E14" s="34" t="s">
        <v>106</v>
      </c>
      <c r="F14">
        <v>0</v>
      </c>
      <c r="G14">
        <v>2</v>
      </c>
      <c r="H14">
        <v>8</v>
      </c>
      <c r="I14" s="59">
        <f t="shared" si="0"/>
        <v>10</v>
      </c>
    </row>
    <row r="15" spans="1:9" ht="24" x14ac:dyDescent="0.25">
      <c r="A15" s="34">
        <v>13</v>
      </c>
      <c r="B15" s="34">
        <v>155915</v>
      </c>
      <c r="C15" s="34" t="s">
        <v>45</v>
      </c>
      <c r="D15" s="34" t="s">
        <v>107</v>
      </c>
      <c r="E15" s="34" t="s">
        <v>108</v>
      </c>
      <c r="F15">
        <v>0</v>
      </c>
      <c r="G15">
        <v>14</v>
      </c>
      <c r="H15">
        <v>1</v>
      </c>
      <c r="I15" s="59">
        <f t="shared" si="0"/>
        <v>15</v>
      </c>
    </row>
    <row r="16" spans="1:9" ht="24" x14ac:dyDescent="0.25">
      <c r="A16" s="34">
        <v>14</v>
      </c>
      <c r="B16" s="34">
        <v>155018</v>
      </c>
      <c r="C16" s="34" t="s">
        <v>46</v>
      </c>
      <c r="D16" s="34" t="s">
        <v>109</v>
      </c>
      <c r="E16" s="34" t="s">
        <v>110</v>
      </c>
      <c r="F16">
        <v>1</v>
      </c>
      <c r="G16">
        <v>8</v>
      </c>
      <c r="H16">
        <v>10</v>
      </c>
      <c r="I16" s="59">
        <f t="shared" si="0"/>
        <v>19</v>
      </c>
    </row>
    <row r="17" spans="1:9" ht="24" x14ac:dyDescent="0.25">
      <c r="A17" s="34">
        <v>15</v>
      </c>
      <c r="B17" s="34">
        <v>155009</v>
      </c>
      <c r="C17" s="34" t="s">
        <v>47</v>
      </c>
      <c r="D17" s="34" t="s">
        <v>111</v>
      </c>
      <c r="E17" s="34" t="s">
        <v>112</v>
      </c>
      <c r="F17">
        <v>4</v>
      </c>
      <c r="G17">
        <v>0</v>
      </c>
      <c r="H17">
        <v>4</v>
      </c>
      <c r="I17" s="59">
        <f t="shared" si="0"/>
        <v>8</v>
      </c>
    </row>
    <row r="18" spans="1:9" ht="24" x14ac:dyDescent="0.25">
      <c r="A18" s="34">
        <v>16</v>
      </c>
      <c r="B18" s="34">
        <v>155904</v>
      </c>
      <c r="C18" s="34" t="s">
        <v>48</v>
      </c>
      <c r="D18" s="34" t="s">
        <v>113</v>
      </c>
      <c r="E18" s="34" t="s">
        <v>114</v>
      </c>
      <c r="F18">
        <v>5</v>
      </c>
      <c r="G18">
        <v>3</v>
      </c>
      <c r="H18">
        <v>14</v>
      </c>
      <c r="I18" s="59">
        <f t="shared" si="0"/>
        <v>22</v>
      </c>
    </row>
    <row r="19" spans="1:9" ht="24" x14ac:dyDescent="0.25">
      <c r="A19" s="34">
        <v>17</v>
      </c>
      <c r="B19" s="34">
        <v>155016</v>
      </c>
      <c r="C19" s="34" t="s">
        <v>49</v>
      </c>
      <c r="D19" s="34" t="s">
        <v>115</v>
      </c>
      <c r="E19" s="34" t="s">
        <v>116</v>
      </c>
      <c r="F19">
        <v>2</v>
      </c>
      <c r="G19">
        <v>11</v>
      </c>
      <c r="H19">
        <v>3</v>
      </c>
      <c r="I19" s="59">
        <f t="shared" si="0"/>
        <v>16</v>
      </c>
    </row>
    <row r="20" spans="1:9" ht="24" x14ac:dyDescent="0.25">
      <c r="A20" s="34">
        <v>18</v>
      </c>
      <c r="B20" s="34">
        <v>155124</v>
      </c>
      <c r="C20" s="34" t="s">
        <v>50</v>
      </c>
      <c r="D20" s="34" t="s">
        <v>117</v>
      </c>
      <c r="E20" s="34" t="s">
        <v>118</v>
      </c>
      <c r="F20">
        <v>6</v>
      </c>
      <c r="G20">
        <v>5</v>
      </c>
      <c r="H20">
        <v>4</v>
      </c>
      <c r="I20" s="59">
        <f t="shared" si="0"/>
        <v>15</v>
      </c>
    </row>
    <row r="21" spans="1:9" ht="24" x14ac:dyDescent="0.25">
      <c r="A21" s="34">
        <v>19</v>
      </c>
      <c r="B21" s="34">
        <v>155019</v>
      </c>
      <c r="C21" s="34" t="s">
        <v>51</v>
      </c>
      <c r="D21" s="34" t="s">
        <v>119</v>
      </c>
      <c r="E21" s="34" t="s">
        <v>120</v>
      </c>
      <c r="F21">
        <v>2</v>
      </c>
      <c r="G21">
        <v>13</v>
      </c>
      <c r="H21">
        <v>4</v>
      </c>
      <c r="I21" s="59">
        <f t="shared" si="0"/>
        <v>19</v>
      </c>
    </row>
    <row r="22" spans="1:9" ht="36" x14ac:dyDescent="0.25">
      <c r="A22" s="34">
        <v>20</v>
      </c>
      <c r="B22" s="34">
        <v>155909</v>
      </c>
      <c r="C22" s="34" t="s">
        <v>121</v>
      </c>
      <c r="D22" s="34" t="s">
        <v>122</v>
      </c>
      <c r="E22" s="34" t="s">
        <v>123</v>
      </c>
      <c r="F22">
        <v>0</v>
      </c>
      <c r="G22">
        <v>6</v>
      </c>
      <c r="H22">
        <v>9</v>
      </c>
      <c r="I22" s="59">
        <f t="shared" si="0"/>
        <v>15</v>
      </c>
    </row>
    <row r="23" spans="1:9" ht="24" x14ac:dyDescent="0.25">
      <c r="A23" s="34">
        <v>21</v>
      </c>
      <c r="B23" s="34">
        <v>155905</v>
      </c>
      <c r="C23" s="34" t="s">
        <v>53</v>
      </c>
      <c r="D23" s="34" t="s">
        <v>124</v>
      </c>
      <c r="E23" s="34" t="s">
        <v>125</v>
      </c>
      <c r="F23">
        <v>7</v>
      </c>
      <c r="G23">
        <v>0</v>
      </c>
      <c r="H23">
        <v>0</v>
      </c>
      <c r="I23" s="59">
        <f t="shared" si="0"/>
        <v>7</v>
      </c>
    </row>
    <row r="24" spans="1:9" ht="24" x14ac:dyDescent="0.25">
      <c r="A24" s="34">
        <v>22</v>
      </c>
      <c r="B24" s="5">
        <v>155010</v>
      </c>
      <c r="C24" s="34" t="s">
        <v>54</v>
      </c>
      <c r="D24" s="34" t="s">
        <v>126</v>
      </c>
      <c r="E24" s="34" t="s">
        <v>127</v>
      </c>
      <c r="F24">
        <v>7</v>
      </c>
      <c r="G24">
        <v>4</v>
      </c>
      <c r="H24">
        <v>0</v>
      </c>
      <c r="I24" s="59">
        <f t="shared" si="0"/>
        <v>11</v>
      </c>
    </row>
    <row r="25" spans="1:9" ht="24" x14ac:dyDescent="0.25">
      <c r="A25" s="34">
        <v>23</v>
      </c>
      <c r="B25" s="5">
        <v>155008</v>
      </c>
      <c r="C25" s="34" t="s">
        <v>55</v>
      </c>
      <c r="D25" s="34" t="s">
        <v>128</v>
      </c>
      <c r="E25" s="34" t="s">
        <v>129</v>
      </c>
      <c r="F25">
        <v>0</v>
      </c>
      <c r="G25">
        <v>2</v>
      </c>
      <c r="H25">
        <v>5</v>
      </c>
      <c r="I25" s="59">
        <f t="shared" si="0"/>
        <v>7</v>
      </c>
    </row>
    <row r="26" spans="1:9" ht="36" x14ac:dyDescent="0.25">
      <c r="A26" s="34">
        <v>24</v>
      </c>
      <c r="B26" s="34">
        <v>155020</v>
      </c>
      <c r="C26" s="34" t="s">
        <v>56</v>
      </c>
      <c r="D26" s="34" t="s">
        <v>130</v>
      </c>
      <c r="E26" s="34" t="s">
        <v>131</v>
      </c>
      <c r="F26">
        <v>0</v>
      </c>
      <c r="G26">
        <v>0</v>
      </c>
      <c r="H26">
        <v>14</v>
      </c>
      <c r="I26" s="59">
        <f t="shared" si="0"/>
        <v>14</v>
      </c>
    </row>
    <row r="27" spans="1:9" ht="24" x14ac:dyDescent="0.25">
      <c r="A27" s="34">
        <v>25</v>
      </c>
      <c r="B27" s="5">
        <v>155180</v>
      </c>
      <c r="C27" s="34" t="s">
        <v>57</v>
      </c>
      <c r="D27" s="34" t="s">
        <v>132</v>
      </c>
      <c r="E27" s="34" t="s">
        <v>133</v>
      </c>
      <c r="F27">
        <v>0</v>
      </c>
      <c r="G27">
        <v>4</v>
      </c>
      <c r="H27">
        <v>0</v>
      </c>
      <c r="I27" s="59">
        <f t="shared" si="0"/>
        <v>4</v>
      </c>
    </row>
    <row r="28" spans="1:9" ht="24" x14ac:dyDescent="0.25">
      <c r="A28" s="77">
        <v>26</v>
      </c>
      <c r="B28" s="5">
        <v>155013</v>
      </c>
      <c r="C28" s="34" t="s">
        <v>58</v>
      </c>
      <c r="D28" s="34" t="s">
        <v>134</v>
      </c>
      <c r="E28" s="34" t="s">
        <v>135</v>
      </c>
      <c r="F28">
        <v>0</v>
      </c>
      <c r="G28">
        <v>0</v>
      </c>
      <c r="H28">
        <v>0</v>
      </c>
      <c r="I28" s="59">
        <f t="shared" si="0"/>
        <v>0</v>
      </c>
    </row>
    <row r="29" spans="1:9" ht="24" x14ac:dyDescent="0.25">
      <c r="A29" s="80"/>
      <c r="B29" s="5">
        <v>155014</v>
      </c>
      <c r="C29" s="34" t="s">
        <v>59</v>
      </c>
      <c r="D29" s="34" t="s">
        <v>136</v>
      </c>
      <c r="E29" s="34" t="s">
        <v>137</v>
      </c>
      <c r="F29">
        <v>0</v>
      </c>
      <c r="G29">
        <v>0</v>
      </c>
      <c r="H29">
        <v>0</v>
      </c>
      <c r="I29" s="59">
        <f t="shared" si="0"/>
        <v>0</v>
      </c>
    </row>
    <row r="30" spans="1:9" ht="24" x14ac:dyDescent="0.25">
      <c r="A30" s="78"/>
      <c r="B30" s="5">
        <v>155015</v>
      </c>
      <c r="C30" s="34" t="s">
        <v>60</v>
      </c>
      <c r="D30" s="34" t="s">
        <v>138</v>
      </c>
      <c r="E30" s="34" t="s">
        <v>139</v>
      </c>
      <c r="F30">
        <v>1</v>
      </c>
      <c r="G30">
        <v>7</v>
      </c>
      <c r="H30">
        <v>1</v>
      </c>
      <c r="I30" s="59">
        <f t="shared" si="0"/>
        <v>9</v>
      </c>
    </row>
    <row r="31" spans="1:9" ht="24" x14ac:dyDescent="0.25">
      <c r="A31" s="77">
        <v>27</v>
      </c>
      <c r="B31" s="34">
        <v>155907</v>
      </c>
      <c r="C31" s="34" t="s">
        <v>61</v>
      </c>
      <c r="D31" s="34" t="s">
        <v>140</v>
      </c>
      <c r="E31" s="34" t="s">
        <v>141</v>
      </c>
      <c r="F31">
        <v>0</v>
      </c>
      <c r="G31">
        <v>0</v>
      </c>
      <c r="H31">
        <v>0</v>
      </c>
      <c r="I31" s="59">
        <f t="shared" si="0"/>
        <v>0</v>
      </c>
    </row>
    <row r="32" spans="1:9" ht="24" x14ac:dyDescent="0.25">
      <c r="A32" s="78"/>
      <c r="B32" s="34">
        <v>155906</v>
      </c>
      <c r="C32" s="34" t="s">
        <v>62</v>
      </c>
      <c r="D32" s="34" t="s">
        <v>142</v>
      </c>
      <c r="E32" s="34" t="s">
        <v>143</v>
      </c>
      <c r="F32">
        <v>0</v>
      </c>
      <c r="G32">
        <v>0</v>
      </c>
      <c r="H32">
        <v>0</v>
      </c>
      <c r="I32" s="59">
        <f t="shared" si="0"/>
        <v>0</v>
      </c>
    </row>
    <row r="33" spans="1:9" ht="24" x14ac:dyDescent="0.25">
      <c r="A33" s="34">
        <v>28</v>
      </c>
      <c r="B33" s="5">
        <v>155017</v>
      </c>
      <c r="C33" s="34" t="s">
        <v>63</v>
      </c>
      <c r="D33" s="34" t="s">
        <v>144</v>
      </c>
      <c r="E33" s="34" t="s">
        <v>145</v>
      </c>
      <c r="F33">
        <v>1</v>
      </c>
      <c r="G33">
        <v>8</v>
      </c>
      <c r="H33">
        <v>4</v>
      </c>
      <c r="I33" s="59">
        <f t="shared" si="0"/>
        <v>13</v>
      </c>
    </row>
    <row r="34" spans="1:9" ht="24" x14ac:dyDescent="0.25">
      <c r="A34" s="34">
        <v>29</v>
      </c>
      <c r="B34" s="5">
        <v>155910</v>
      </c>
      <c r="C34" s="34" t="s">
        <v>64</v>
      </c>
      <c r="D34" s="34" t="s">
        <v>146</v>
      </c>
      <c r="E34" s="34" t="s">
        <v>147</v>
      </c>
      <c r="F34">
        <v>0</v>
      </c>
      <c r="G34">
        <v>3</v>
      </c>
      <c r="H34">
        <v>16</v>
      </c>
      <c r="I34" s="59">
        <f t="shared" si="0"/>
        <v>19</v>
      </c>
    </row>
    <row r="35" spans="1:9" ht="24" x14ac:dyDescent="0.25">
      <c r="A35" s="34">
        <v>30</v>
      </c>
      <c r="B35" s="5">
        <v>155126</v>
      </c>
      <c r="C35" s="34" t="s">
        <v>65</v>
      </c>
      <c r="D35" s="34" t="s">
        <v>148</v>
      </c>
      <c r="E35" s="34" t="s">
        <v>149</v>
      </c>
      <c r="F35">
        <v>5</v>
      </c>
      <c r="G35">
        <v>0</v>
      </c>
      <c r="H35">
        <v>0</v>
      </c>
      <c r="I35" s="59">
        <f t="shared" si="0"/>
        <v>5</v>
      </c>
    </row>
    <row r="36" spans="1:9" ht="24" x14ac:dyDescent="0.25">
      <c r="A36" s="34">
        <v>31</v>
      </c>
      <c r="B36" s="5">
        <v>155022</v>
      </c>
      <c r="C36" s="34" t="s">
        <v>66</v>
      </c>
      <c r="D36" s="34" t="s">
        <v>150</v>
      </c>
      <c r="E36" s="34" t="s">
        <v>151</v>
      </c>
      <c r="F36">
        <v>0</v>
      </c>
      <c r="G36">
        <v>14</v>
      </c>
      <c r="H36">
        <v>0</v>
      </c>
      <c r="I36" s="59">
        <f t="shared" si="0"/>
        <v>14</v>
      </c>
    </row>
    <row r="37" spans="1:9" ht="24" x14ac:dyDescent="0.25">
      <c r="A37" s="34">
        <v>32</v>
      </c>
      <c r="B37" s="5">
        <v>155023</v>
      </c>
      <c r="C37" s="34" t="s">
        <v>67</v>
      </c>
      <c r="D37" s="34" t="s">
        <v>152</v>
      </c>
      <c r="E37" s="34" t="s">
        <v>153</v>
      </c>
      <c r="F37">
        <v>0</v>
      </c>
      <c r="G37">
        <v>0</v>
      </c>
      <c r="H37">
        <v>4</v>
      </c>
      <c r="I37" s="59">
        <f t="shared" si="0"/>
        <v>4</v>
      </c>
    </row>
    <row r="38" spans="1:9" ht="24" x14ac:dyDescent="0.25">
      <c r="A38" s="34">
        <v>33</v>
      </c>
      <c r="B38" s="34">
        <v>155914</v>
      </c>
      <c r="C38" s="34" t="s">
        <v>68</v>
      </c>
      <c r="D38" s="34" t="s">
        <v>154</v>
      </c>
      <c r="E38" s="34" t="s">
        <v>155</v>
      </c>
      <c r="F38">
        <v>0</v>
      </c>
      <c r="G38">
        <v>0</v>
      </c>
      <c r="H38">
        <v>0</v>
      </c>
      <c r="I38" s="59">
        <f t="shared" si="0"/>
        <v>0</v>
      </c>
    </row>
    <row r="39" spans="1:9" ht="24" x14ac:dyDescent="0.25">
      <c r="A39" s="34">
        <v>34</v>
      </c>
      <c r="B39" s="5">
        <v>155912</v>
      </c>
      <c r="C39" s="34" t="s">
        <v>69</v>
      </c>
      <c r="D39" s="34" t="s">
        <v>156</v>
      </c>
      <c r="E39" s="34" t="s">
        <v>157</v>
      </c>
      <c r="F39">
        <v>0</v>
      </c>
      <c r="G39">
        <v>0</v>
      </c>
      <c r="H39">
        <v>0</v>
      </c>
      <c r="I39" s="59">
        <f t="shared" si="0"/>
        <v>0</v>
      </c>
    </row>
    <row r="40" spans="1:9" x14ac:dyDescent="0.25">
      <c r="D40" s="61"/>
      <c r="E40" s="61" t="s">
        <v>158</v>
      </c>
      <c r="F40" s="1">
        <f>SUM(F3:F39)</f>
        <v>63</v>
      </c>
      <c r="G40" s="1">
        <f>SUM(G3:G39)</f>
        <v>179</v>
      </c>
      <c r="H40" s="1">
        <f>SUM(H3:H39)</f>
        <v>193</v>
      </c>
      <c r="I40" s="62">
        <f>H40+G40+F40</f>
        <v>435</v>
      </c>
    </row>
    <row r="41" spans="1:9" x14ac:dyDescent="0.25">
      <c r="I41" s="1"/>
    </row>
    <row r="42" spans="1:9" ht="30.75" customHeight="1" x14ac:dyDescent="0.25">
      <c r="I42" s="1"/>
    </row>
    <row r="43" spans="1:9" x14ac:dyDescent="0.25">
      <c r="I43" s="1"/>
    </row>
    <row r="44" spans="1:9" ht="30" customHeight="1" x14ac:dyDescent="0.25">
      <c r="I44" s="1"/>
    </row>
    <row r="45" spans="1:9" ht="45" customHeight="1" x14ac:dyDescent="0.25">
      <c r="I45" s="1"/>
    </row>
    <row r="46" spans="1:9" ht="15" customHeight="1" x14ac:dyDescent="0.25">
      <c r="I46" s="1"/>
    </row>
    <row r="47" spans="1:9" x14ac:dyDescent="0.25">
      <c r="I47" s="1"/>
    </row>
    <row r="48" spans="1:9" ht="15" customHeight="1" x14ac:dyDescent="0.25">
      <c r="I48" s="1"/>
    </row>
    <row r="49" spans="9:9" x14ac:dyDescent="0.25">
      <c r="I49" s="1"/>
    </row>
    <row r="50" spans="9:9" x14ac:dyDescent="0.25">
      <c r="I50" s="1"/>
    </row>
    <row r="51" spans="9:9" x14ac:dyDescent="0.25">
      <c r="I51" s="1"/>
    </row>
    <row r="52" spans="9:9" x14ac:dyDescent="0.25">
      <c r="I52" s="1"/>
    </row>
    <row r="53" spans="9:9" x14ac:dyDescent="0.25">
      <c r="I53" s="1"/>
    </row>
    <row r="54" spans="9:9" x14ac:dyDescent="0.25">
      <c r="I54" s="1"/>
    </row>
  </sheetData>
  <mergeCells count="3">
    <mergeCell ref="F1:H1"/>
    <mergeCell ref="A28:A30"/>
    <mergeCell ref="A31:A32"/>
  </mergeCells>
  <pageMargins left="0.70866141732283472" right="0.70866141732283472" top="0.94488188976377963" bottom="0.74803149606299213" header="0.31496062992125984" footer="0.31496062992125984"/>
  <pageSetup paperSize="9" orientation="landscape" r:id="rId1"/>
  <headerFooter>
    <oddHeader>&amp;L&amp;G&amp;CENCARTE E - Hospitais,  endereços de entrega e quantidades de máquinas</oddHeader>
    <oddFooter>&amp;R&amp;P de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087DDDF0EBA634B971FCDF21A5B4671" ma:contentTypeVersion="8" ma:contentTypeDescription="Crie um novo documento." ma:contentTypeScope="" ma:versionID="e2da2aff95b3325f9ecd4374a98476e0">
  <xsd:schema xmlns:xsd="http://www.w3.org/2001/XMLSchema" xmlns:xs="http://www.w3.org/2001/XMLSchema" xmlns:p="http://schemas.microsoft.com/office/2006/metadata/properties" xmlns:ns2="149e9738-9360-4dc9-a6e4-dd92b4242fed" xmlns:ns3="97033f8e-df20-4630-9d43-af17f3e76494" targetNamespace="http://schemas.microsoft.com/office/2006/metadata/properties" ma:root="true" ma:fieldsID="09123bb5f656dcc3bffb40e49003ec26" ns2:_="" ns3:_="">
    <xsd:import namespace="149e9738-9360-4dc9-a6e4-dd92b4242fed"/>
    <xsd:import namespace="97033f8e-df20-4630-9d43-af17f3e764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9e9738-9360-4dc9-a6e4-dd92b4242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33f8e-df20-4630-9d43-af17f3e7649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7033f8e-df20-4630-9d43-af17f3e76494">
      <UserInfo>
        <DisplayName>Felippe Vilaça Loureiro Santos</DisplayName>
        <AccountId>21</AccountId>
        <AccountType/>
      </UserInfo>
      <UserInfo>
        <DisplayName>Ramon Nascimento Sousa</DisplayName>
        <AccountId>17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EC881F9-8D44-4F65-8BB8-D791A340C4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E69030-7C92-4AA8-B357-37AB0DE7DB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9e9738-9360-4dc9-a6e4-dd92b4242fed"/>
    <ds:schemaRef ds:uri="97033f8e-df20-4630-9d43-af17f3e764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675AB1-1852-43D7-84F1-D3E743F9C6DC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  <ds:schemaRef ds:uri="97033f8e-df20-4630-9d43-af17f3e76494"/>
    <ds:schemaRef ds:uri="149e9738-9360-4dc9-a6e4-dd92b4242fed"/>
    <ds:schemaRef ds:uri="http://schemas.microsoft.com/office/2006/documentManagement/types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Modelo de proposta</vt:lpstr>
      <vt:lpstr>Quantidades e endereços</vt:lpstr>
      <vt:lpstr>'Modelo de proposta'!Titulos_de_impressao</vt:lpstr>
      <vt:lpstr>'Quantidades e endereços'!Titulos_de_impressao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Carlos Vinícius De Souza Motta</cp:lastModifiedBy>
  <cp:revision/>
  <dcterms:created xsi:type="dcterms:W3CDTF">2020-04-09T20:40:19Z</dcterms:created>
  <dcterms:modified xsi:type="dcterms:W3CDTF">2020-05-04T11:47:13Z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0x0101004087DDDF0EBA634B971FCDF21A5B4671</vt:lpwstr>
  </property>
</Properties>
</file>