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ESIN\CGSER\Projeto - Revisão da Portaria 86 2014\Recomendações Outsourcing de impressão\"/>
    </mc:Choice>
  </mc:AlternateContent>
  <bookViews>
    <workbookView xWindow="0" yWindow="0" windowWidth="20490" windowHeight="7155"/>
  </bookViews>
  <sheets>
    <sheet name="Modelo compensação franquia" sheetId="1" r:id="rId1"/>
  </sheets>
  <definedNames>
    <definedName name="_xlnm.Print_Area" localSheetId="0">'Modelo compensação franquia'!#REF!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2" i="1"/>
  <c r="B12" i="1"/>
  <c r="E12" i="1" s="1"/>
  <c r="F12" i="1" s="1"/>
  <c r="D11" i="1"/>
  <c r="B11" i="1"/>
  <c r="E11" i="1" s="1"/>
  <c r="F11" i="1" s="1"/>
  <c r="D10" i="1"/>
  <c r="B10" i="1"/>
  <c r="E10" i="1" s="1"/>
  <c r="F10" i="1" s="1"/>
  <c r="D9" i="1"/>
  <c r="B9" i="1"/>
  <c r="E9" i="1" s="1"/>
  <c r="F9" i="1" s="1"/>
  <c r="D8" i="1"/>
  <c r="B8" i="1"/>
  <c r="E8" i="1" s="1"/>
  <c r="F8" i="1" s="1"/>
  <c r="D7" i="1"/>
  <c r="D13" i="1" s="1"/>
  <c r="B7" i="1"/>
  <c r="B13" i="1" s="1"/>
  <c r="C14" i="1" l="1"/>
  <c r="C15" i="1" s="1"/>
  <c r="E7" i="1"/>
  <c r="F7" i="1" l="1"/>
  <c r="E13" i="1"/>
  <c r="G12" i="1" s="1"/>
  <c r="H12" i="1" s="1"/>
  <c r="H13" i="1" s="1"/>
</calcChain>
</file>

<file path=xl/comments1.xml><?xml version="1.0" encoding="utf-8"?>
<comments xmlns="http://schemas.openxmlformats.org/spreadsheetml/2006/main">
  <authors>
    <author>Daniel Portilho Troncoso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Quantidade Mensal de Páginas contratadas dentro do valor da franquia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Valor fixo mensal referente ao pagamento pela franquia contratada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Valor a ser pago por página impressa que exceda a quantidade de páginas contidas na franquia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 xml:space="preserve">Inserir o quantitativo produzido em cada mês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 xml:space="preserve">Valor a ser pago no último mês do período de compensação. Se estiver negativo, o órgão emitirá uma GRU a ser pago pela empresa contratada.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 xml:space="preserve">Total a ser efetivamente pago à contratada no período de compensação.
</t>
        </r>
      </text>
    </comment>
  </commentList>
</comments>
</file>

<file path=xl/sharedStrings.xml><?xml version="1.0" encoding="utf-8"?>
<sst xmlns="http://schemas.openxmlformats.org/spreadsheetml/2006/main" count="47" uniqueCount="45">
  <si>
    <t>PLANILHA MODELO PARA COMPENSAÇÃO DE FRANQUIA DE OUTSOURCING DE IMPRESSÃO - Compensação Semestral</t>
  </si>
  <si>
    <t>*Campos a serem preenchidos estão na cor branca</t>
  </si>
  <si>
    <t>INSTRUÇÕES:</t>
  </si>
  <si>
    <t>Quantidade Mensal de páginas contratadas na franquia mensal</t>
  </si>
  <si>
    <t>1 - Insira a quantidade mensal de páginas contratadas (Campo D3)</t>
  </si>
  <si>
    <t>Valor fixo da Franquia Mensal</t>
  </si>
  <si>
    <t>2 - Insira o valor fixo da franquia mensal contratado (Campo D4)</t>
  </si>
  <si>
    <t>Valor da página impressa Excedente à Franquia Mensal</t>
  </si>
  <si>
    <t>3 - Insira o valor a ser pago por página excedente contratado (Campo D5)</t>
  </si>
  <si>
    <t>Franquia Mensal</t>
  </si>
  <si>
    <t>Produzido</t>
  </si>
  <si>
    <t>Valor Franquia</t>
  </si>
  <si>
    <t>Valor Excedente</t>
  </si>
  <si>
    <t>Valor mensal</t>
  </si>
  <si>
    <t>4 - Preencha a coluna de quantidade de páginas produzidas em cada mês (Coluna C)</t>
  </si>
  <si>
    <t>Mês 1</t>
  </si>
  <si>
    <t>5 - O valor a ser pago mensalmente estará na coluna "Valor Mensal"</t>
  </si>
  <si>
    <t>Mês 2</t>
  </si>
  <si>
    <t>6 - No último mês do período de compensação (Mês 6) o valor a ser pago será o resultado apresentado no campo "Novo Valor Pago". Se esse valor estiver negativo, o órgão deverá gerar uma Guia de Recolhimento da União (GRU) a ser recolhida pela empresa contratada.</t>
  </si>
  <si>
    <t>Mês 3</t>
  </si>
  <si>
    <t>Mês 4</t>
  </si>
  <si>
    <t>Mês 5</t>
  </si>
  <si>
    <t>Redução</t>
  </si>
  <si>
    <t>Novo Valor Pago</t>
  </si>
  <si>
    <t>Mês 6</t>
  </si>
  <si>
    <t>Total</t>
  </si>
  <si>
    <t>TOTAL A SER PAGO</t>
  </si>
  <si>
    <t>Delta Excedente (∆ Exc = ∑ P - ∑ F)</t>
  </si>
  <si>
    <t>∑ F</t>
  </si>
  <si>
    <t>Somatório das Franquias Mensais (em páginas)</t>
  </si>
  <si>
    <t>*Franqua Mensal = somas das franquias dos tipos de equipamentos, separando-se monocromáticas e policromáticas</t>
  </si>
  <si>
    <t>∑ P</t>
  </si>
  <si>
    <t>Somatório das páginas produzidas no semestre (em páginas)</t>
  </si>
  <si>
    <t>∑ VE</t>
  </si>
  <si>
    <t>Somatório Valor Excedente (R$)</t>
  </si>
  <si>
    <t>∆ Exc</t>
  </si>
  <si>
    <t>Delta Excedente (páginas)</t>
  </si>
  <si>
    <r>
      <t xml:space="preserve">∆ Exc = ∑ P - ∑ F   </t>
    </r>
    <r>
      <rPr>
        <i/>
        <sz val="11"/>
        <color theme="1"/>
        <rFont val="Calibri"/>
        <family val="2"/>
        <scheme val="minor"/>
      </rPr>
      <t>(diferença entre o somatório produzido e o somatório das franquias mensais no semestre)</t>
    </r>
  </si>
  <si>
    <t>Valor ∆ Exc</t>
  </si>
  <si>
    <t>Valor Delta Excedente (R$)</t>
  </si>
  <si>
    <t>Valor ∆ Exc = ∆ Exc * Valor Unitário Excedente</t>
  </si>
  <si>
    <t>Valor da Redução (R$)</t>
  </si>
  <si>
    <t>Valor da Redução = ∑ VE - Valor Delta Excedente</t>
  </si>
  <si>
    <t>(R$)</t>
  </si>
  <si>
    <t>Novo Valor Pago = Valor mensal do último mês da apuração semestral - Valor da Redução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</si>
</sst>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?_-;_-@_-"/>
    <numFmt numFmtId="165" formatCode="_-&quot;R$&quot;\ * #,##0.000_-;\-&quot;R$&quot;\ * #,##0.000_-;_-&quot;R$&quot;\ * &quot;-&quot;?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0" applyFont="1"/>
    <xf numFmtId="0" fontId="6" fillId="0" borderId="0" xfId="0" applyFont="1"/>
    <xf numFmtId="0" fontId="0" fillId="3" borderId="4" xfId="0" applyFill="1" applyBorder="1" applyProtection="1">
      <protection locked="0"/>
    </xf>
    <xf numFmtId="44" fontId="0" fillId="3" borderId="4" xfId="1" applyFon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0" fontId="0" fillId="2" borderId="12" xfId="0" applyFill="1" applyBorder="1"/>
    <xf numFmtId="0" fontId="0" fillId="0" borderId="12" xfId="0" applyBorder="1" applyProtection="1">
      <protection locked="0"/>
    </xf>
    <xf numFmtId="44" fontId="0" fillId="2" borderId="12" xfId="1" applyFont="1" applyFill="1" applyBorder="1"/>
    <xf numFmtId="0" fontId="2" fillId="2" borderId="13" xfId="0" applyFont="1" applyFill="1" applyBorder="1"/>
    <xf numFmtId="0" fontId="0" fillId="2" borderId="13" xfId="0" applyFill="1" applyBorder="1"/>
    <xf numFmtId="0" fontId="0" fillId="0" borderId="13" xfId="0" applyBorder="1" applyProtection="1">
      <protection locked="0"/>
    </xf>
    <xf numFmtId="44" fontId="0" fillId="2" borderId="13" xfId="1" applyFont="1" applyFill="1" applyBorder="1"/>
    <xf numFmtId="44" fontId="0" fillId="4" borderId="15" xfId="0" applyNumberFormat="1" applyFill="1" applyBorder="1"/>
    <xf numFmtId="44" fontId="0" fillId="5" borderId="15" xfId="0" applyNumberFormat="1" applyFill="1" applyBorder="1"/>
    <xf numFmtId="0" fontId="2" fillId="2" borderId="15" xfId="0" applyFont="1" applyFill="1" applyBorder="1"/>
    <xf numFmtId="0" fontId="0" fillId="6" borderId="15" xfId="0" applyFill="1" applyBorder="1"/>
    <xf numFmtId="0" fontId="0" fillId="7" borderId="15" xfId="0" applyFill="1" applyBorder="1"/>
    <xf numFmtId="44" fontId="0" fillId="2" borderId="15" xfId="1" applyFont="1" applyFill="1" applyBorder="1"/>
    <xf numFmtId="44" fontId="0" fillId="8" borderId="15" xfId="1" applyFont="1" applyFill="1" applyBorder="1"/>
    <xf numFmtId="44" fontId="4" fillId="9" borderId="17" xfId="0" applyNumberFormat="1" applyFont="1" applyFill="1" applyBorder="1"/>
    <xf numFmtId="0" fontId="0" fillId="10" borderId="15" xfId="0" applyFill="1" applyBorder="1"/>
    <xf numFmtId="44" fontId="0" fillId="0" borderId="0" xfId="0" applyNumberFormat="1"/>
    <xf numFmtId="164" fontId="0" fillId="11" borderId="15" xfId="0" applyNumberForma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8" borderId="15" xfId="0" applyFill="1" applyBorder="1"/>
    <xf numFmtId="0" fontId="7" fillId="0" borderId="20" xfId="0" applyFont="1" applyBorder="1"/>
    <xf numFmtId="0" fontId="0" fillId="0" borderId="19" xfId="0" quotePrefix="1" applyBorder="1"/>
    <xf numFmtId="165" fontId="0" fillId="11" borderId="15" xfId="0" applyNumberFormat="1" applyFill="1" applyBorder="1"/>
    <xf numFmtId="0" fontId="0" fillId="4" borderId="15" xfId="0" applyFill="1" applyBorder="1"/>
    <xf numFmtId="0" fontId="0" fillId="0" borderId="21" xfId="0" quotePrefix="1" applyBorder="1"/>
    <xf numFmtId="0" fontId="0" fillId="5" borderId="15" xfId="0" applyFill="1" applyBorder="1"/>
    <xf numFmtId="0" fontId="2" fillId="2" borderId="12" xfId="0" applyFont="1" applyFill="1" applyBorder="1" applyAlignment="1">
      <alignment horizontal="center" wrapText="1"/>
    </xf>
    <xf numFmtId="44" fontId="3" fillId="12" borderId="14" xfId="1" applyFont="1" applyFill="1" applyBorder="1"/>
    <xf numFmtId="0" fontId="2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44" fontId="2" fillId="9" borderId="16" xfId="1" applyFont="1" applyFill="1" applyBorder="1" applyAlignment="1">
      <alignment horizontal="center"/>
    </xf>
    <xf numFmtId="44" fontId="2" fillId="9" borderId="17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6" fillId="0" borderId="0" xfId="0" applyFont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showGridLines="0" tabSelected="1" workbookViewId="0">
      <selection activeCell="D19" sqref="D19"/>
    </sheetView>
  </sheetViews>
  <sheetFormatPr defaultRowHeight="15" x14ac:dyDescent="0.25"/>
  <cols>
    <col min="1" max="1" width="9.5703125" customWidth="1"/>
    <col min="2" max="2" width="16" customWidth="1"/>
    <col min="3" max="3" width="14.28515625" customWidth="1"/>
    <col min="4" max="4" width="14.7109375" customWidth="1"/>
    <col min="5" max="5" width="15.28515625" customWidth="1"/>
    <col min="6" max="6" width="13.7109375" customWidth="1"/>
    <col min="7" max="7" width="11.5703125" customWidth="1"/>
    <col min="8" max="8" width="16.85546875" customWidth="1"/>
    <col min="10" max="10" width="13.7109375" customWidth="1"/>
  </cols>
  <sheetData>
    <row r="1" spans="1:15" ht="18.75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5" ht="16.5" thickBot="1" x14ac:dyDescent="0.3">
      <c r="A2" s="1" t="s">
        <v>1</v>
      </c>
      <c r="H2" s="2" t="s">
        <v>2</v>
      </c>
      <c r="I2" s="2"/>
      <c r="J2" s="2"/>
      <c r="K2" s="2"/>
      <c r="L2" s="2"/>
      <c r="M2" s="2"/>
      <c r="N2" s="2"/>
      <c r="O2" s="2"/>
    </row>
    <row r="3" spans="1:15" x14ac:dyDescent="0.25">
      <c r="A3" s="47" t="s">
        <v>3</v>
      </c>
      <c r="B3" s="48"/>
      <c r="C3" s="49"/>
      <c r="D3" s="3">
        <v>6000</v>
      </c>
      <c r="H3" s="2" t="s">
        <v>4</v>
      </c>
      <c r="I3" s="2"/>
      <c r="J3" s="2"/>
      <c r="K3" s="2"/>
      <c r="L3" s="2"/>
      <c r="M3" s="2"/>
      <c r="N3" s="2"/>
      <c r="O3" s="2"/>
    </row>
    <row r="4" spans="1:15" x14ac:dyDescent="0.25">
      <c r="A4" s="50" t="s">
        <v>5</v>
      </c>
      <c r="B4" s="51"/>
      <c r="C4" s="52"/>
      <c r="D4" s="4">
        <v>600</v>
      </c>
      <c r="H4" s="2" t="s">
        <v>6</v>
      </c>
      <c r="I4" s="2"/>
      <c r="J4" s="2"/>
      <c r="K4" s="2"/>
      <c r="L4" s="2"/>
      <c r="M4" s="2"/>
      <c r="N4" s="2"/>
      <c r="O4" s="2"/>
    </row>
    <row r="5" spans="1:15" ht="15.75" thickBot="1" x14ac:dyDescent="0.3">
      <c r="A5" s="53" t="s">
        <v>7</v>
      </c>
      <c r="B5" s="54"/>
      <c r="C5" s="55"/>
      <c r="D5" s="5">
        <v>7.0000000000000007E-2</v>
      </c>
      <c r="H5" s="2" t="s">
        <v>8</v>
      </c>
      <c r="I5" s="2"/>
      <c r="J5" s="2"/>
      <c r="K5" s="2"/>
      <c r="L5" s="2"/>
      <c r="M5" s="2"/>
      <c r="N5" s="2"/>
      <c r="O5" s="2"/>
    </row>
    <row r="6" spans="1:15" ht="15" customHeight="1" x14ac:dyDescent="0.25">
      <c r="A6" s="6"/>
      <c r="B6" s="7" t="s">
        <v>9</v>
      </c>
      <c r="C6" s="8" t="s">
        <v>10</v>
      </c>
      <c r="D6" s="40" t="s">
        <v>11</v>
      </c>
      <c r="E6" s="40" t="s">
        <v>12</v>
      </c>
      <c r="F6" s="40" t="s">
        <v>13</v>
      </c>
      <c r="H6" s="2" t="s">
        <v>14</v>
      </c>
      <c r="I6" s="2"/>
      <c r="J6" s="2"/>
      <c r="K6" s="2"/>
      <c r="L6" s="2"/>
      <c r="M6" s="2"/>
      <c r="N6" s="2"/>
      <c r="O6" s="2"/>
    </row>
    <row r="7" spans="1:15" x14ac:dyDescent="0.25">
      <c r="A7" s="10" t="s">
        <v>15</v>
      </c>
      <c r="B7" s="11">
        <f>$D$3</f>
        <v>6000</v>
      </c>
      <c r="C7" s="12">
        <v>6412</v>
      </c>
      <c r="D7" s="13">
        <f>$D$4</f>
        <v>600</v>
      </c>
      <c r="E7" s="13">
        <f>IF(C7-B7&lt;0,0,(C7-B7)*$D$5)</f>
        <v>28.840000000000003</v>
      </c>
      <c r="F7" s="13">
        <f>E7+D7</f>
        <v>628.84</v>
      </c>
      <c r="H7" s="2" t="s">
        <v>16</v>
      </c>
      <c r="I7" s="2"/>
      <c r="J7" s="2"/>
      <c r="K7" s="2"/>
      <c r="L7" s="2"/>
      <c r="M7" s="2"/>
      <c r="N7" s="2"/>
      <c r="O7" s="2"/>
    </row>
    <row r="8" spans="1:15" x14ac:dyDescent="0.25">
      <c r="A8" s="10" t="s">
        <v>17</v>
      </c>
      <c r="B8" s="11">
        <f t="shared" ref="B8:B12" si="0">$D$3</f>
        <v>6000</v>
      </c>
      <c r="C8" s="12">
        <v>5412</v>
      </c>
      <c r="D8" s="13">
        <f t="shared" ref="D8:D12" si="1">$D$4</f>
        <v>600</v>
      </c>
      <c r="E8" s="13">
        <f t="shared" ref="E8:E12" si="2">IF(C8-B8&lt;0,0,(C8-B8)*$D$5)</f>
        <v>0</v>
      </c>
      <c r="F8" s="13">
        <f t="shared" ref="F8:F12" si="3">E8+D8</f>
        <v>600</v>
      </c>
      <c r="H8" s="56" t="s">
        <v>18</v>
      </c>
      <c r="I8" s="56"/>
      <c r="J8" s="56"/>
      <c r="K8" s="56"/>
      <c r="L8" s="56"/>
      <c r="M8" s="56"/>
      <c r="N8" s="56"/>
      <c r="O8" s="56"/>
    </row>
    <row r="9" spans="1:15" x14ac:dyDescent="0.25">
      <c r="A9" s="10" t="s">
        <v>19</v>
      </c>
      <c r="B9" s="11">
        <f t="shared" si="0"/>
        <v>6000</v>
      </c>
      <c r="C9" s="12">
        <v>6104</v>
      </c>
      <c r="D9" s="13">
        <f t="shared" si="1"/>
        <v>600</v>
      </c>
      <c r="E9" s="13">
        <f t="shared" si="2"/>
        <v>7.2800000000000011</v>
      </c>
      <c r="F9" s="13">
        <f t="shared" si="3"/>
        <v>607.28</v>
      </c>
      <c r="H9" s="56"/>
      <c r="I9" s="56"/>
      <c r="J9" s="56"/>
      <c r="K9" s="56"/>
      <c r="L9" s="56"/>
      <c r="M9" s="56"/>
      <c r="N9" s="56"/>
      <c r="O9" s="56"/>
    </row>
    <row r="10" spans="1:15" x14ac:dyDescent="0.25">
      <c r="A10" s="10" t="s">
        <v>20</v>
      </c>
      <c r="B10" s="11">
        <f t="shared" si="0"/>
        <v>6000</v>
      </c>
      <c r="C10" s="12">
        <v>4953</v>
      </c>
      <c r="D10" s="13">
        <f t="shared" si="1"/>
        <v>600</v>
      </c>
      <c r="E10" s="13">
        <f t="shared" si="2"/>
        <v>0</v>
      </c>
      <c r="F10" s="13">
        <f t="shared" si="3"/>
        <v>600</v>
      </c>
      <c r="H10" s="56"/>
      <c r="I10" s="56"/>
      <c r="J10" s="56"/>
      <c r="K10" s="56"/>
      <c r="L10" s="56"/>
      <c r="M10" s="56"/>
      <c r="N10" s="56"/>
      <c r="O10" s="56"/>
    </row>
    <row r="11" spans="1:15" ht="15.75" thickBot="1" x14ac:dyDescent="0.3">
      <c r="A11" s="10" t="s">
        <v>21</v>
      </c>
      <c r="B11" s="11">
        <f t="shared" si="0"/>
        <v>6000</v>
      </c>
      <c r="C11" s="12">
        <v>9524</v>
      </c>
      <c r="D11" s="13">
        <f t="shared" si="1"/>
        <v>600</v>
      </c>
      <c r="E11" s="13">
        <f t="shared" si="2"/>
        <v>246.68000000000004</v>
      </c>
      <c r="F11" s="13">
        <f t="shared" si="3"/>
        <v>846.68000000000006</v>
      </c>
      <c r="G11" s="9" t="s">
        <v>22</v>
      </c>
      <c r="H11" s="9" t="s">
        <v>23</v>
      </c>
    </row>
    <row r="12" spans="1:15" ht="15.75" thickBot="1" x14ac:dyDescent="0.3">
      <c r="A12" s="14" t="s">
        <v>24</v>
      </c>
      <c r="B12" s="15">
        <f t="shared" si="0"/>
        <v>6000</v>
      </c>
      <c r="C12" s="16">
        <v>9863</v>
      </c>
      <c r="D12" s="17">
        <f t="shared" si="1"/>
        <v>600</v>
      </c>
      <c r="E12" s="17">
        <f t="shared" si="2"/>
        <v>270.41000000000003</v>
      </c>
      <c r="F12" s="41">
        <f t="shared" si="3"/>
        <v>870.41000000000008</v>
      </c>
      <c r="G12" s="18">
        <f>IF(C13&gt;B13,E13-C15,E13)</f>
        <v>114.44999999999999</v>
      </c>
      <c r="H12" s="19">
        <f>F12-G12</f>
        <v>755.96</v>
      </c>
    </row>
    <row r="13" spans="1:15" ht="19.5" thickBot="1" x14ac:dyDescent="0.35">
      <c r="A13" s="20" t="s">
        <v>25</v>
      </c>
      <c r="B13" s="21">
        <f>SUM(B7:B12)</f>
        <v>36000</v>
      </c>
      <c r="C13" s="22">
        <f>SUM(C7:C12)</f>
        <v>42268</v>
      </c>
      <c r="D13" s="23">
        <f>SUM(D7:D12)</f>
        <v>3600</v>
      </c>
      <c r="E13" s="24">
        <f>SUM(E7:E12)</f>
        <v>553.21</v>
      </c>
      <c r="F13" s="45" t="s">
        <v>26</v>
      </c>
      <c r="G13" s="46"/>
      <c r="H13" s="25">
        <f>SUM(F7:F11)+H12</f>
        <v>4038.76</v>
      </c>
    </row>
    <row r="14" spans="1:15" ht="15.75" thickBot="1" x14ac:dyDescent="0.3">
      <c r="A14" s="42" t="s">
        <v>27</v>
      </c>
      <c r="B14" s="43"/>
      <c r="C14" s="26">
        <f>C13-B13</f>
        <v>6268</v>
      </c>
      <c r="G14" s="27"/>
    </row>
    <row r="15" spans="1:15" ht="15.75" thickBot="1" x14ac:dyDescent="0.3">
      <c r="C15" s="28">
        <f>IF(C14&lt;0,0,C14*$D$5)</f>
        <v>438.76000000000005</v>
      </c>
    </row>
    <row r="16" spans="1:15" ht="15.75" thickBot="1" x14ac:dyDescent="0.3"/>
    <row r="17" spans="1:10" ht="15.75" thickBot="1" x14ac:dyDescent="0.3">
      <c r="A17" s="21"/>
      <c r="B17" s="29" t="s">
        <v>28</v>
      </c>
      <c r="C17" s="30" t="s">
        <v>29</v>
      </c>
      <c r="F17" s="2" t="s">
        <v>30</v>
      </c>
    </row>
    <row r="18" spans="1:10" ht="15.75" thickBot="1" x14ac:dyDescent="0.3">
      <c r="A18" s="22"/>
      <c r="B18" s="31" t="s">
        <v>31</v>
      </c>
      <c r="C18" s="32" t="s">
        <v>32</v>
      </c>
    </row>
    <row r="19" spans="1:10" ht="15.75" thickBot="1" x14ac:dyDescent="0.3">
      <c r="A19" s="33"/>
      <c r="B19" s="31" t="s">
        <v>33</v>
      </c>
      <c r="C19" s="32" t="s">
        <v>34</v>
      </c>
    </row>
    <row r="20" spans="1:10" ht="15.75" thickBot="1" x14ac:dyDescent="0.3">
      <c r="A20" s="26"/>
      <c r="B20" s="34" t="s">
        <v>35</v>
      </c>
      <c r="C20" s="32" t="s">
        <v>36</v>
      </c>
      <c r="E20" s="35" t="s">
        <v>37</v>
      </c>
    </row>
    <row r="21" spans="1:10" ht="15.75" thickBot="1" x14ac:dyDescent="0.3">
      <c r="A21" s="36"/>
      <c r="B21" s="34" t="s">
        <v>38</v>
      </c>
      <c r="C21" s="32" t="s">
        <v>39</v>
      </c>
      <c r="E21" s="35" t="s">
        <v>40</v>
      </c>
      <c r="F21" s="30"/>
      <c r="G21" s="30"/>
    </row>
    <row r="22" spans="1:10" ht="15.75" thickBot="1" x14ac:dyDescent="0.3">
      <c r="A22" s="37"/>
      <c r="B22" s="34" t="s">
        <v>22</v>
      </c>
      <c r="C22" s="32" t="s">
        <v>41</v>
      </c>
      <c r="E22" s="38" t="s">
        <v>42</v>
      </c>
      <c r="F22" s="32"/>
      <c r="G22" s="32"/>
    </row>
    <row r="23" spans="1:10" ht="15.75" thickBot="1" x14ac:dyDescent="0.3">
      <c r="A23" s="39"/>
      <c r="B23" s="34" t="s">
        <v>23</v>
      </c>
      <c r="C23" s="32" t="s">
        <v>43</v>
      </c>
      <c r="E23" s="30" t="s">
        <v>44</v>
      </c>
      <c r="F23" s="30"/>
      <c r="G23" s="30"/>
      <c r="H23" s="30"/>
      <c r="I23" s="30"/>
      <c r="J23" s="30"/>
    </row>
  </sheetData>
  <mergeCells count="7">
    <mergeCell ref="F13:G13"/>
    <mergeCell ref="A1:M1"/>
    <mergeCell ref="A3:C3"/>
    <mergeCell ref="A4:C4"/>
    <mergeCell ref="A5:C5"/>
    <mergeCell ref="H8:O10"/>
    <mergeCell ref="A14:B14"/>
  </mergeCells>
  <pageMargins left="0.25" right="0.25" top="0.75" bottom="0.75" header="0.3" footer="0.3"/>
  <pageSetup paperSize="9" scale="74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compensação franquia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 Monteiro</dc:creator>
  <cp:lastModifiedBy>Elvis Monteiro</cp:lastModifiedBy>
  <cp:lastPrinted>2016-10-07T13:04:14Z</cp:lastPrinted>
  <dcterms:created xsi:type="dcterms:W3CDTF">2016-10-04T13:06:16Z</dcterms:created>
  <dcterms:modified xsi:type="dcterms:W3CDTF">2016-11-30T11:37:50Z</dcterms:modified>
</cp:coreProperties>
</file>