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13_ncr:1_{1D9F1ECE-F5A1-7445-B017-E05AEC6AD910}" xr6:coauthVersionLast="47" xr6:coauthVersionMax="47" xr10:uidLastSave="{00000000-0000-0000-0000-000000000000}"/>
  <bookViews>
    <workbookView xWindow="0" yWindow="500" windowWidth="28800" windowHeight="12340" xr2:uid="{00000000-000D-0000-FFFF-FFFF00000000}"/>
  </bookViews>
  <sheets>
    <sheet name="o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4" l="1"/>
  <c r="I33" i="4"/>
  <c r="I34" i="4"/>
  <c r="I35" i="4"/>
  <c r="I36" i="4"/>
  <c r="I31" i="4"/>
  <c r="I28" i="4"/>
  <c r="I29" i="4"/>
  <c r="I27" i="4"/>
  <c r="I24" i="4"/>
  <c r="I25" i="4"/>
  <c r="I23" i="4"/>
  <c r="I16" i="4"/>
  <c r="I17" i="4"/>
  <c r="I18" i="4"/>
  <c r="I19" i="4"/>
  <c r="I20" i="4"/>
  <c r="I21" i="4"/>
  <c r="I15" i="4"/>
  <c r="I12" i="4"/>
  <c r="I13" i="4"/>
  <c r="I11" i="4"/>
  <c r="I9" i="4"/>
  <c r="I7" i="4"/>
  <c r="I6" i="4"/>
  <c r="H37" i="4" l="1"/>
  <c r="J26" i="4"/>
  <c r="H26" i="4"/>
  <c r="G26" i="4"/>
  <c r="J37" i="4"/>
  <c r="J10" i="4"/>
  <c r="H10" i="4"/>
  <c r="G10" i="4"/>
  <c r="I10" i="4" l="1"/>
  <c r="I26" i="4"/>
  <c r="J22" i="4"/>
  <c r="H22" i="4"/>
  <c r="G22" i="4"/>
  <c r="J30" i="4"/>
  <c r="H30" i="4"/>
  <c r="J8" i="4"/>
  <c r="H8" i="4"/>
  <c r="G8" i="4"/>
  <c r="J14" i="4"/>
  <c r="H14" i="4"/>
  <c r="I14" i="4" s="1"/>
  <c r="G14" i="4"/>
  <c r="G30" i="4"/>
  <c r="G37" i="4"/>
  <c r="I22" i="4" l="1"/>
  <c r="I30" i="4"/>
  <c r="I37" i="4"/>
  <c r="I8" i="4"/>
  <c r="J38" i="4"/>
  <c r="H38" i="4"/>
  <c r="G38" i="4"/>
  <c r="E37" i="4"/>
  <c r="E30" i="4"/>
  <c r="F22" i="4"/>
  <c r="E22" i="4"/>
  <c r="E8" i="4"/>
  <c r="I38" i="4" l="1"/>
  <c r="F14" i="4"/>
  <c r="F8" i="4"/>
  <c r="E13" i="4" l="1"/>
  <c r="E14" i="4" s="1"/>
  <c r="F37" i="4" l="1"/>
  <c r="F38" i="4"/>
  <c r="E38" i="4" l="1"/>
</calcChain>
</file>

<file path=xl/sharedStrings.xml><?xml version="1.0" encoding="utf-8"?>
<sst xmlns="http://schemas.openxmlformats.org/spreadsheetml/2006/main" count="51" uniqueCount="51">
  <si>
    <t>EXECUÇÃO DESPESAS COM PDV POR GRUPO / EMPRESA- 2020</t>
  </si>
  <si>
    <t>Em R$ 1,00</t>
  </si>
  <si>
    <t>BB</t>
  </si>
  <si>
    <t>CAIXA</t>
  </si>
  <si>
    <t>BNDES</t>
  </si>
  <si>
    <t>FINAME</t>
  </si>
  <si>
    <t>BNDESPAR</t>
  </si>
  <si>
    <t>TOTAL BNDES</t>
  </si>
  <si>
    <t>CGT ELETROSUL</t>
  </si>
  <si>
    <t>CHESF</t>
  </si>
  <si>
    <t>FURNAS</t>
  </si>
  <si>
    <t>ELETRONUCLEAR</t>
  </si>
  <si>
    <t>AmGT</t>
  </si>
  <si>
    <t>TOTAL ELETROBRAS</t>
  </si>
  <si>
    <t>PETROBRAS</t>
  </si>
  <si>
    <t>TRANSPETRO</t>
  </si>
  <si>
    <t>TBG</t>
  </si>
  <si>
    <t>TOTAL PETROBRAS</t>
  </si>
  <si>
    <t>FINEP</t>
  </si>
  <si>
    <t>BANCO DA AMAZÔNIA</t>
  </si>
  <si>
    <t>BNB</t>
  </si>
  <si>
    <t>TOTAL BANCOS INDEPENDENTES</t>
  </si>
  <si>
    <t>BBTS</t>
  </si>
  <si>
    <t>INFRAERO</t>
  </si>
  <si>
    <t>ECT</t>
  </si>
  <si>
    <t>SERPRO</t>
  </si>
  <si>
    <t>DATAPREV</t>
  </si>
  <si>
    <t>CDRJ</t>
  </si>
  <si>
    <t>CODESP</t>
  </si>
  <si>
    <t>TOTAL INDEPENDENTES - SPE</t>
  </si>
  <si>
    <t>TOTAL GERAL</t>
  </si>
  <si>
    <t>Grupo abrev.</t>
  </si>
  <si>
    <t>Empresa</t>
  </si>
  <si>
    <t>Empresa abrev.</t>
  </si>
  <si>
    <t>GRUPO BB</t>
  </si>
  <si>
    <t>GRUPO CAIXA</t>
  </si>
  <si>
    <t>GRUPO BNDES</t>
  </si>
  <si>
    <t>GR. ELETROBRAS</t>
  </si>
  <si>
    <t>GR. PETROBRAS</t>
  </si>
  <si>
    <t>GR. INDEP. - BANCOS</t>
  </si>
  <si>
    <t>GR. INDEP. - SPE</t>
  </si>
  <si>
    <t xml:space="preserve">  DESLIGAMENTOS E PÓS-EMPREGO</t>
  </si>
  <si>
    <t xml:space="preserve">   INATIVOS E PENSIONISTAS</t>
  </si>
  <si>
    <t>Consulta realizada as empresas em JUN 2021</t>
  </si>
  <si>
    <t>Eletrobras</t>
  </si>
  <si>
    <t>Eletronorte</t>
  </si>
  <si>
    <t xml:space="preserve">Custo 
R$ </t>
  </si>
  <si>
    <t>Economia Estimada
R$</t>
  </si>
  <si>
    <t>2766,504,78</t>
  </si>
  <si>
    <t>Quant. Empreg. Desligados
em 2020</t>
  </si>
  <si>
    <t>Custo Médio por Empregado
R$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</si>
</sst>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#,##0_ ;\-#,##0\ "/>
    <numFmt numFmtId="166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2" xfId="0" applyFont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4" fontId="0" fillId="0" borderId="4" xfId="0" applyNumberFormat="1" applyBorder="1" applyAlignment="1">
      <alignment horizontal="center" vertical="center"/>
    </xf>
    <xf numFmtId="0" fontId="1" fillId="4" borderId="2" xfId="0" applyFont="1" applyFill="1" applyBorder="1" applyAlignment="1">
      <alignment horizontal="right"/>
    </xf>
    <xf numFmtId="164" fontId="1" fillId="4" borderId="2" xfId="0" applyNumberFormat="1" applyFont="1" applyFill="1" applyBorder="1"/>
    <xf numFmtId="4" fontId="0" fillId="4" borderId="4" xfId="0" applyNumberFormat="1" applyFill="1" applyBorder="1" applyAlignment="1">
      <alignment horizontal="center" vertical="center"/>
    </xf>
    <xf numFmtId="0" fontId="1" fillId="4" borderId="2" xfId="0" applyFont="1" applyFill="1" applyBorder="1"/>
    <xf numFmtId="0" fontId="1" fillId="0" borderId="0" xfId="0" applyFont="1" applyBorder="1"/>
    <xf numFmtId="164" fontId="1" fillId="5" borderId="0" xfId="0" applyNumberFormat="1" applyFont="1" applyFill="1" applyBorder="1"/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5" borderId="0" xfId="0" applyFont="1" applyFill="1" applyBorder="1" applyAlignment="1">
      <alignment horizontal="right"/>
    </xf>
    <xf numFmtId="164" fontId="1" fillId="4" borderId="5" xfId="0" applyNumberFormat="1" applyFont="1" applyFill="1" applyBorder="1"/>
    <xf numFmtId="4" fontId="0" fillId="4" borderId="6" xfId="0" applyNumberFormat="1" applyFill="1" applyBorder="1" applyAlignment="1">
      <alignment horizontal="center" vertical="center"/>
    </xf>
    <xf numFmtId="165" fontId="1" fillId="4" borderId="2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/>
    <xf numFmtId="165" fontId="1" fillId="4" borderId="5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/>
    </xf>
    <xf numFmtId="164" fontId="1" fillId="2" borderId="4" xfId="0" applyNumberFormat="1" applyFont="1" applyFill="1" applyBorder="1"/>
    <xf numFmtId="166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4" fontId="0" fillId="0" borderId="4" xfId="0" applyNumberFormat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0" fillId="5" borderId="0" xfId="0" applyFill="1"/>
    <xf numFmtId="0" fontId="1" fillId="6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8"/>
  <sheetViews>
    <sheetView showGridLines="0" tabSelected="1" workbookViewId="0">
      <pane xSplit="4" ySplit="5" topLeftCell="G6" activePane="bottomRight" state="frozen"/>
      <selection pane="topRight" activeCell="F1" sqref="F1"/>
      <selection pane="bottomLeft" activeCell="A6" sqref="A6"/>
      <selection pane="bottomRight" activeCell="I6" sqref="I6"/>
    </sheetView>
  </sheetViews>
  <sheetFormatPr baseColWidth="10" defaultColWidth="8.83203125" defaultRowHeight="15" x14ac:dyDescent="0.2"/>
  <cols>
    <col min="2" max="2" width="19.83203125" bestFit="1" customWidth="1"/>
    <col min="3" max="3" width="8.5" bestFit="1" customWidth="1"/>
    <col min="4" max="4" width="30.1640625" bestFit="1" customWidth="1"/>
    <col min="5" max="6" width="19.5" hidden="1" customWidth="1"/>
    <col min="7" max="7" width="13.83203125" customWidth="1"/>
    <col min="8" max="8" width="16.6640625" customWidth="1"/>
    <col min="9" max="9" width="17.83203125" customWidth="1"/>
    <col min="10" max="10" width="18.5" customWidth="1"/>
    <col min="11" max="11" width="19" customWidth="1"/>
    <col min="12" max="12" width="10.1640625" bestFit="1" customWidth="1"/>
    <col min="13" max="13" width="12" customWidth="1"/>
  </cols>
  <sheetData>
    <row r="2" spans="1:10" ht="18.75" customHeight="1" x14ac:dyDescent="0.25">
      <c r="B2" s="1" t="s">
        <v>0</v>
      </c>
    </row>
    <row r="3" spans="1:10" ht="15" customHeight="1" x14ac:dyDescent="0.2"/>
    <row r="4" spans="1:10" ht="15" customHeight="1" x14ac:dyDescent="0.2">
      <c r="B4" t="s">
        <v>1</v>
      </c>
      <c r="G4" s="47" t="s">
        <v>43</v>
      </c>
      <c r="H4" s="47"/>
      <c r="I4" s="47"/>
      <c r="J4" s="47"/>
    </row>
    <row r="5" spans="1:10" ht="48" x14ac:dyDescent="0.2">
      <c r="B5" s="2" t="s">
        <v>31</v>
      </c>
      <c r="C5" s="2" t="s">
        <v>32</v>
      </c>
      <c r="D5" s="2" t="s">
        <v>33</v>
      </c>
      <c r="E5" s="7" t="s">
        <v>41</v>
      </c>
      <c r="F5" s="7" t="s">
        <v>42</v>
      </c>
      <c r="G5" s="9" t="s">
        <v>49</v>
      </c>
      <c r="H5" s="9" t="s">
        <v>46</v>
      </c>
      <c r="I5" s="9" t="s">
        <v>50</v>
      </c>
      <c r="J5" s="9" t="s">
        <v>47</v>
      </c>
    </row>
    <row r="6" spans="1:10" x14ac:dyDescent="0.2">
      <c r="A6" s="46"/>
      <c r="B6" s="3" t="s">
        <v>34</v>
      </c>
      <c r="C6">
        <v>5002</v>
      </c>
      <c r="D6" s="8" t="s">
        <v>2</v>
      </c>
      <c r="E6" s="4">
        <v>78419124</v>
      </c>
      <c r="F6" s="4">
        <v>594244</v>
      </c>
      <c r="G6" s="37">
        <v>0</v>
      </c>
      <c r="H6" s="36">
        <v>0</v>
      </c>
      <c r="I6" s="12" t="e">
        <f t="shared" ref="I6:I11" si="0">(H6/G6)</f>
        <v>#DIV/0!</v>
      </c>
      <c r="J6" s="36">
        <v>0</v>
      </c>
    </row>
    <row r="7" spans="1:10" x14ac:dyDescent="0.2">
      <c r="A7" s="46"/>
      <c r="B7" s="3"/>
      <c r="C7">
        <v>531</v>
      </c>
      <c r="D7" s="8" t="s">
        <v>22</v>
      </c>
      <c r="E7" s="4">
        <v>202807</v>
      </c>
      <c r="F7" s="4">
        <v>0</v>
      </c>
      <c r="G7" s="10">
        <v>96</v>
      </c>
      <c r="H7" s="36">
        <v>10179000</v>
      </c>
      <c r="I7" s="12">
        <f t="shared" si="0"/>
        <v>106031.25</v>
      </c>
      <c r="J7" s="36">
        <v>13418000</v>
      </c>
    </row>
    <row r="8" spans="1:10" x14ac:dyDescent="0.2">
      <c r="B8" s="5"/>
      <c r="C8" s="5"/>
      <c r="D8" s="16"/>
      <c r="E8" s="14">
        <f>SUM(E6:E7)</f>
        <v>78621931</v>
      </c>
      <c r="F8" s="14">
        <f t="shared" ref="F8" si="1">SUM(F6:F7)</f>
        <v>594244</v>
      </c>
      <c r="G8" s="25">
        <f>SUM(G6:G7)</f>
        <v>96</v>
      </c>
      <c r="H8" s="39">
        <f>SUM(H6:H7)</f>
        <v>10179000</v>
      </c>
      <c r="I8" s="15">
        <f t="shared" si="0"/>
        <v>106031.25</v>
      </c>
      <c r="J8" s="39">
        <f>SUM(J6:J7)</f>
        <v>13418000</v>
      </c>
    </row>
    <row r="9" spans="1:10" x14ac:dyDescent="0.2">
      <c r="A9" s="46"/>
      <c r="B9" s="3" t="s">
        <v>35</v>
      </c>
      <c r="C9">
        <v>5118</v>
      </c>
      <c r="D9" s="8" t="s">
        <v>3</v>
      </c>
      <c r="E9" s="4">
        <v>1633590316</v>
      </c>
      <c r="F9" s="4">
        <v>0</v>
      </c>
      <c r="G9" s="11">
        <v>2113</v>
      </c>
      <c r="H9" s="36">
        <v>296574279.93000001</v>
      </c>
      <c r="I9" s="12">
        <f t="shared" si="0"/>
        <v>140356.97109796497</v>
      </c>
      <c r="J9" s="36">
        <v>351276018.33999997</v>
      </c>
    </row>
    <row r="10" spans="1:10" x14ac:dyDescent="0.2">
      <c r="B10" s="5"/>
      <c r="C10" s="5"/>
      <c r="D10" s="16"/>
      <c r="E10" s="14">
        <v>1633590316</v>
      </c>
      <c r="F10" s="14">
        <v>0</v>
      </c>
      <c r="G10" s="32">
        <f>G9</f>
        <v>2113</v>
      </c>
      <c r="H10" s="39">
        <f>H9</f>
        <v>296574279.93000001</v>
      </c>
      <c r="I10" s="15">
        <f t="shared" si="0"/>
        <v>140356.97109796497</v>
      </c>
      <c r="J10" s="39">
        <f>J9</f>
        <v>351276018.33999997</v>
      </c>
    </row>
    <row r="11" spans="1:10" x14ac:dyDescent="0.2">
      <c r="A11" s="46"/>
      <c r="B11" s="3" t="s">
        <v>36</v>
      </c>
      <c r="C11">
        <v>5509</v>
      </c>
      <c r="D11" s="8" t="s">
        <v>4</v>
      </c>
      <c r="E11" s="4">
        <v>20407542</v>
      </c>
      <c r="F11" s="4">
        <v>1652748</v>
      </c>
      <c r="G11" s="10">
        <v>98</v>
      </c>
      <c r="H11" s="36">
        <v>28696137.489999998</v>
      </c>
      <c r="I11" s="12">
        <f t="shared" si="0"/>
        <v>292817.72948979592</v>
      </c>
      <c r="J11" s="36">
        <v>68498347.569999993</v>
      </c>
    </row>
    <row r="12" spans="1:10" x14ac:dyDescent="0.2">
      <c r="A12" s="46"/>
      <c r="B12" s="3"/>
      <c r="C12">
        <v>5517</v>
      </c>
      <c r="D12" s="8" t="s">
        <v>5</v>
      </c>
      <c r="E12" s="4">
        <v>5194648</v>
      </c>
      <c r="F12" s="4">
        <v>420700</v>
      </c>
      <c r="G12" s="10">
        <v>16</v>
      </c>
      <c r="H12" s="36">
        <v>3067315.36</v>
      </c>
      <c r="I12" s="12">
        <f t="shared" ref="I12:I13" si="2">(H12/G12)</f>
        <v>191707.21</v>
      </c>
      <c r="J12" s="36">
        <v>13087675.73</v>
      </c>
    </row>
    <row r="13" spans="1:10" x14ac:dyDescent="0.2">
      <c r="A13" s="46"/>
      <c r="B13" s="3"/>
      <c r="C13">
        <v>5525</v>
      </c>
      <c r="D13" s="8" t="s">
        <v>6</v>
      </c>
      <c r="E13" s="4">
        <f>SUM(F13:F13)</f>
        <v>931549</v>
      </c>
      <c r="F13" s="4">
        <v>931549</v>
      </c>
      <c r="G13" s="10">
        <v>14</v>
      </c>
      <c r="H13" s="36">
        <v>6207972.4900000002</v>
      </c>
      <c r="I13" s="12">
        <f t="shared" si="2"/>
        <v>443426.60642857145</v>
      </c>
      <c r="J13" s="36">
        <v>7392678.6699999999</v>
      </c>
    </row>
    <row r="14" spans="1:10" x14ac:dyDescent="0.2">
      <c r="B14" s="5"/>
      <c r="C14" s="5"/>
      <c r="D14" s="13" t="s">
        <v>7</v>
      </c>
      <c r="E14" s="14">
        <f>SUM(E11:E13)</f>
        <v>26533739</v>
      </c>
      <c r="F14" s="14">
        <f>SUM(F11:F13)</f>
        <v>3004997</v>
      </c>
      <c r="G14" s="25">
        <f>SUM(G11:G13)</f>
        <v>128</v>
      </c>
      <c r="H14" s="39">
        <f>SUM(H11:H13)</f>
        <v>37971425.339999996</v>
      </c>
      <c r="I14" s="23">
        <f>(H14/G14)</f>
        <v>296651.76046874997</v>
      </c>
      <c r="J14" s="39">
        <f>SUM(J11:J13)</f>
        <v>88978701.969999999</v>
      </c>
    </row>
    <row r="15" spans="1:10" x14ac:dyDescent="0.2">
      <c r="A15" s="46"/>
      <c r="B15" s="17"/>
      <c r="C15" s="17"/>
      <c r="D15" s="21" t="s">
        <v>44</v>
      </c>
      <c r="E15" s="18"/>
      <c r="F15" s="18"/>
      <c r="G15" s="20">
        <v>2</v>
      </c>
      <c r="H15" s="36">
        <v>834141.39</v>
      </c>
      <c r="I15" s="12">
        <f>(H15/G15)</f>
        <v>417070.69500000001</v>
      </c>
      <c r="J15" s="36">
        <v>1095836.53</v>
      </c>
    </row>
    <row r="16" spans="1:10" x14ac:dyDescent="0.2">
      <c r="A16" s="46"/>
      <c r="B16" s="17"/>
      <c r="C16" s="17"/>
      <c r="D16" s="21" t="s">
        <v>45</v>
      </c>
      <c r="E16" s="18"/>
      <c r="F16" s="18"/>
      <c r="G16" s="19">
        <v>40</v>
      </c>
      <c r="H16" s="36">
        <v>19768960.170000002</v>
      </c>
      <c r="I16" s="12">
        <f t="shared" ref="I16:I21" si="3">(H16/G16)</f>
        <v>494224.00425000006</v>
      </c>
      <c r="J16" s="36">
        <v>24213880.32</v>
      </c>
    </row>
    <row r="17" spans="1:13" x14ac:dyDescent="0.2">
      <c r="A17" s="46"/>
      <c r="B17" s="3" t="s">
        <v>37</v>
      </c>
      <c r="C17">
        <v>6405</v>
      </c>
      <c r="D17" s="8" t="s">
        <v>8</v>
      </c>
      <c r="E17" s="4">
        <v>113237</v>
      </c>
      <c r="F17" s="4">
        <v>0</v>
      </c>
      <c r="G17" s="19">
        <v>3</v>
      </c>
      <c r="H17" s="36">
        <v>708227.01</v>
      </c>
      <c r="I17" s="12">
        <f t="shared" si="3"/>
        <v>236075.67</v>
      </c>
      <c r="J17" s="36">
        <v>427719.77</v>
      </c>
    </row>
    <row r="18" spans="1:13" x14ac:dyDescent="0.2">
      <c r="A18" s="46"/>
      <c r="B18" s="3"/>
      <c r="C18">
        <v>7056</v>
      </c>
      <c r="D18" s="8" t="s">
        <v>9</v>
      </c>
      <c r="E18" s="4">
        <v>1692798</v>
      </c>
      <c r="F18" s="4">
        <v>0</v>
      </c>
      <c r="G18" s="20">
        <v>12</v>
      </c>
      <c r="H18" s="36">
        <v>6037022.1299999999</v>
      </c>
      <c r="I18" s="12">
        <f t="shared" si="3"/>
        <v>503085.17749999999</v>
      </c>
      <c r="J18" s="36">
        <v>7535858.1299999999</v>
      </c>
    </row>
    <row r="19" spans="1:13" x14ac:dyDescent="0.2">
      <c r="A19" s="46"/>
      <c r="B19" s="3"/>
      <c r="C19">
        <v>7072</v>
      </c>
      <c r="D19" s="8" t="s">
        <v>10</v>
      </c>
      <c r="E19" s="4">
        <v>706640</v>
      </c>
      <c r="F19" s="4">
        <v>171160</v>
      </c>
      <c r="G19" s="19">
        <v>1</v>
      </c>
      <c r="H19" s="36">
        <v>309079.24</v>
      </c>
      <c r="I19" s="12">
        <f t="shared" si="3"/>
        <v>309079.24</v>
      </c>
      <c r="J19" s="36">
        <v>212629.55</v>
      </c>
    </row>
    <row r="20" spans="1:13" x14ac:dyDescent="0.2">
      <c r="A20" s="46"/>
      <c r="B20" s="3"/>
      <c r="C20">
        <v>7609</v>
      </c>
      <c r="D20" s="8" t="s">
        <v>11</v>
      </c>
      <c r="E20" s="4">
        <v>5300998</v>
      </c>
      <c r="F20" s="4">
        <v>0</v>
      </c>
      <c r="G20" s="19">
        <v>21</v>
      </c>
      <c r="H20" s="36">
        <v>9610074.1899999995</v>
      </c>
      <c r="I20" s="12">
        <f t="shared" si="3"/>
        <v>457622.58047619043</v>
      </c>
      <c r="J20" s="36">
        <v>10158816.18</v>
      </c>
    </row>
    <row r="21" spans="1:13" x14ac:dyDescent="0.2">
      <c r="A21" s="46"/>
      <c r="B21" s="3"/>
      <c r="C21">
        <v>10015</v>
      </c>
      <c r="D21" s="8" t="s">
        <v>12</v>
      </c>
      <c r="E21" s="4">
        <v>2137492</v>
      </c>
      <c r="F21" s="4">
        <v>0</v>
      </c>
      <c r="G21" s="20">
        <v>10</v>
      </c>
      <c r="H21" s="36">
        <v>2726411.86</v>
      </c>
      <c r="I21" s="12">
        <f t="shared" si="3"/>
        <v>272641.18599999999</v>
      </c>
      <c r="J21" s="36" t="s">
        <v>48</v>
      </c>
    </row>
    <row r="22" spans="1:13" x14ac:dyDescent="0.2">
      <c r="B22" s="5"/>
      <c r="C22" s="5"/>
      <c r="D22" s="13" t="s">
        <v>13</v>
      </c>
      <c r="E22" s="14">
        <f>SUM(E17:E21)</f>
        <v>9951165</v>
      </c>
      <c r="F22" s="14">
        <f t="shared" ref="F22" si="4">SUM(F17:F21)</f>
        <v>171160</v>
      </c>
      <c r="G22" s="24">
        <f>SUM(G15:G21)</f>
        <v>89</v>
      </c>
      <c r="H22" s="40">
        <f>SUM(H15:H21)</f>
        <v>39993915.990000002</v>
      </c>
      <c r="I22" s="15">
        <f>(H22/G22)</f>
        <v>449369.8425842697</v>
      </c>
      <c r="J22" s="40">
        <f>SUM(J15:J21)</f>
        <v>43644740.480000004</v>
      </c>
      <c r="L22" s="45"/>
      <c r="M22" s="45"/>
    </row>
    <row r="23" spans="1:13" x14ac:dyDescent="0.2">
      <c r="A23" s="46"/>
      <c r="B23" s="3" t="s">
        <v>38</v>
      </c>
      <c r="C23">
        <v>7641</v>
      </c>
      <c r="D23" s="8" t="s">
        <v>14</v>
      </c>
      <c r="E23" s="4">
        <v>1235809938</v>
      </c>
      <c r="F23" s="4">
        <v>0</v>
      </c>
      <c r="G23" s="37">
        <v>4827</v>
      </c>
      <c r="H23" s="36">
        <v>2711590313</v>
      </c>
      <c r="I23" s="12">
        <f>(H23/G23)</f>
        <v>561754.77791588975</v>
      </c>
      <c r="J23" s="36">
        <v>2803599102</v>
      </c>
      <c r="L23" s="45"/>
      <c r="M23" s="45"/>
    </row>
    <row r="24" spans="1:13" x14ac:dyDescent="0.2">
      <c r="A24" s="46"/>
      <c r="B24" s="3"/>
      <c r="C24">
        <v>7646</v>
      </c>
      <c r="D24" s="8" t="s">
        <v>15</v>
      </c>
      <c r="E24" s="4">
        <v>153423301</v>
      </c>
      <c r="F24" s="4">
        <v>0</v>
      </c>
      <c r="G24" s="10">
        <v>202</v>
      </c>
      <c r="H24" s="36">
        <v>63500101.520000003</v>
      </c>
      <c r="I24" s="12">
        <f t="shared" ref="I24:I25" si="5">(H24/G24)</f>
        <v>314356.93821782182</v>
      </c>
      <c r="J24" s="36">
        <v>49079011.950000003</v>
      </c>
      <c r="L24" s="45"/>
      <c r="M24" s="45"/>
    </row>
    <row r="25" spans="1:13" x14ac:dyDescent="0.2">
      <c r="A25" s="46"/>
      <c r="B25" s="3"/>
      <c r="C25">
        <v>7715</v>
      </c>
      <c r="D25" s="8" t="s">
        <v>16</v>
      </c>
      <c r="E25" s="4">
        <v>3279571</v>
      </c>
      <c r="F25" s="4">
        <v>0</v>
      </c>
      <c r="G25" s="10">
        <v>0</v>
      </c>
      <c r="H25" s="36">
        <v>0</v>
      </c>
      <c r="I25" s="12" t="e">
        <f t="shared" si="5"/>
        <v>#DIV/0!</v>
      </c>
      <c r="J25" s="36">
        <v>0</v>
      </c>
    </row>
    <row r="26" spans="1:13" x14ac:dyDescent="0.2">
      <c r="B26" s="5"/>
      <c r="C26" s="5"/>
      <c r="D26" s="13" t="s">
        <v>17</v>
      </c>
      <c r="E26" s="14">
        <v>1392512810</v>
      </c>
      <c r="F26" s="14">
        <v>0</v>
      </c>
      <c r="G26" s="24">
        <f>SUM(G23:G25)</f>
        <v>5029</v>
      </c>
      <c r="H26" s="44">
        <f>SUM(H23:H25)</f>
        <v>2775090414.52</v>
      </c>
      <c r="I26" s="15">
        <f>(H26/G26)</f>
        <v>551817.54116524162</v>
      </c>
      <c r="J26" s="40">
        <f>SUM(J23:J25)</f>
        <v>2852678113.9499998</v>
      </c>
    </row>
    <row r="27" spans="1:13" x14ac:dyDescent="0.2">
      <c r="A27" s="46"/>
      <c r="B27" s="3" t="s">
        <v>39</v>
      </c>
      <c r="C27">
        <v>540</v>
      </c>
      <c r="D27" s="8" t="s">
        <v>18</v>
      </c>
      <c r="E27" s="4">
        <v>12332484</v>
      </c>
      <c r="F27" s="4">
        <v>0</v>
      </c>
      <c r="G27" s="10">
        <v>53</v>
      </c>
      <c r="H27" s="36">
        <v>10079195.310000001</v>
      </c>
      <c r="I27" s="12">
        <f>(H27/G27)</f>
        <v>190173.49641509436</v>
      </c>
      <c r="J27" s="36">
        <v>25471599</v>
      </c>
    </row>
    <row r="28" spans="1:13" x14ac:dyDescent="0.2">
      <c r="A28" s="46"/>
      <c r="B28" s="3"/>
      <c r="C28">
        <v>6009</v>
      </c>
      <c r="D28" s="8" t="s">
        <v>19</v>
      </c>
      <c r="E28" s="4">
        <v>21287265</v>
      </c>
      <c r="F28" s="4">
        <v>0</v>
      </c>
      <c r="G28" s="38">
        <v>119</v>
      </c>
      <c r="H28" s="36">
        <v>21287264.550000001</v>
      </c>
      <c r="I28" s="12">
        <f t="shared" ref="I28:I29" si="6">(H28/G28)</f>
        <v>178884.57605042018</v>
      </c>
      <c r="J28" s="36">
        <v>29538020.379999999</v>
      </c>
    </row>
    <row r="29" spans="1:13" x14ac:dyDescent="0.2">
      <c r="A29" s="46"/>
      <c r="B29" s="3"/>
      <c r="C29">
        <v>6025</v>
      </c>
      <c r="D29" s="8" t="s">
        <v>20</v>
      </c>
      <c r="E29" s="4">
        <v>30311573</v>
      </c>
      <c r="F29" s="4">
        <v>0</v>
      </c>
      <c r="G29" s="10">
        <v>133</v>
      </c>
      <c r="H29" s="36">
        <v>30311572.920000002</v>
      </c>
      <c r="I29" s="12">
        <f t="shared" si="6"/>
        <v>227906.56330827068</v>
      </c>
      <c r="J29" s="36">
        <v>25859963.879999999</v>
      </c>
    </row>
    <row r="30" spans="1:13" x14ac:dyDescent="0.2">
      <c r="B30" s="5"/>
      <c r="C30" s="5"/>
      <c r="D30" s="13" t="s">
        <v>21</v>
      </c>
      <c r="E30" s="14">
        <f>SUM(E27:E29)</f>
        <v>63931322</v>
      </c>
      <c r="F30" s="14">
        <v>0</v>
      </c>
      <c r="G30" s="24">
        <f>SUM(G27:G29)</f>
        <v>305</v>
      </c>
      <c r="H30" s="40">
        <f>SUM(H27:H29)</f>
        <v>61678032.780000001</v>
      </c>
      <c r="I30" s="15">
        <f>(H30/G30)</f>
        <v>202223.05829508198</v>
      </c>
      <c r="J30" s="40">
        <f>SUM(J27:J29)</f>
        <v>80869583.25999999</v>
      </c>
    </row>
    <row r="31" spans="1:13" x14ac:dyDescent="0.2">
      <c r="A31" s="46"/>
      <c r="B31" s="3" t="s">
        <v>40</v>
      </c>
      <c r="C31">
        <v>2038</v>
      </c>
      <c r="D31" s="8" t="s">
        <v>23</v>
      </c>
      <c r="E31" s="4">
        <v>200141566</v>
      </c>
      <c r="F31" s="4">
        <v>0</v>
      </c>
      <c r="G31" s="10">
        <v>592</v>
      </c>
      <c r="H31" s="36">
        <v>201461253</v>
      </c>
      <c r="I31" s="12">
        <f>(H31/G31)</f>
        <v>340306.17060810811</v>
      </c>
      <c r="J31" s="36">
        <v>161713581</v>
      </c>
    </row>
    <row r="32" spans="1:13" x14ac:dyDescent="0.2">
      <c r="A32" s="46"/>
      <c r="B32" s="3"/>
      <c r="C32" s="35">
        <v>4006</v>
      </c>
      <c r="D32" s="34" t="s">
        <v>24</v>
      </c>
      <c r="E32" s="4">
        <v>73753792</v>
      </c>
      <c r="F32" s="4">
        <v>0</v>
      </c>
      <c r="G32" s="19">
        <v>0</v>
      </c>
      <c r="H32" s="12">
        <v>0</v>
      </c>
      <c r="I32" s="12" t="e">
        <f t="shared" ref="I32:I36" si="7">(H32/G32)</f>
        <v>#DIV/0!</v>
      </c>
      <c r="J32" s="12">
        <v>0</v>
      </c>
      <c r="K32" s="33"/>
    </row>
    <row r="33" spans="1:10" x14ac:dyDescent="0.2">
      <c r="A33" s="46"/>
      <c r="B33" s="3"/>
      <c r="C33">
        <v>5282</v>
      </c>
      <c r="D33" s="8" t="s">
        <v>25</v>
      </c>
      <c r="E33" s="4">
        <v>130988868</v>
      </c>
      <c r="F33" s="4">
        <v>0</v>
      </c>
      <c r="G33" s="10">
        <v>838</v>
      </c>
      <c r="H33" s="36">
        <v>130988868.13</v>
      </c>
      <c r="I33" s="12">
        <f t="shared" si="7"/>
        <v>156311.29848448688</v>
      </c>
      <c r="J33" s="36">
        <v>207724041.72</v>
      </c>
    </row>
    <row r="34" spans="1:10" x14ac:dyDescent="0.2">
      <c r="A34" s="46"/>
      <c r="B34" s="3"/>
      <c r="C34">
        <v>8028</v>
      </c>
      <c r="D34" s="8" t="s">
        <v>26</v>
      </c>
      <c r="E34" s="4">
        <v>14007029</v>
      </c>
      <c r="F34" s="4">
        <v>0</v>
      </c>
      <c r="G34" s="38">
        <v>171</v>
      </c>
      <c r="H34" s="36">
        <v>22114481.899999999</v>
      </c>
      <c r="I34" s="12">
        <f t="shared" si="7"/>
        <v>129324.45555555554</v>
      </c>
      <c r="J34" s="36">
        <v>26675214.920000002</v>
      </c>
    </row>
    <row r="35" spans="1:10" x14ac:dyDescent="0.2">
      <c r="A35" s="46"/>
      <c r="B35" s="3"/>
      <c r="C35">
        <v>9644</v>
      </c>
      <c r="D35" s="8" t="s">
        <v>27</v>
      </c>
      <c r="E35" s="4">
        <v>33611991</v>
      </c>
      <c r="F35" s="4">
        <v>20451335</v>
      </c>
      <c r="G35" s="10">
        <v>65</v>
      </c>
      <c r="H35" s="36">
        <v>12972061.35</v>
      </c>
      <c r="I35" s="12">
        <f t="shared" si="7"/>
        <v>199570.1746153846</v>
      </c>
      <c r="J35" s="36">
        <v>17500000</v>
      </c>
    </row>
    <row r="36" spans="1:10" x14ac:dyDescent="0.2">
      <c r="A36" s="46"/>
      <c r="B36" s="3"/>
      <c r="C36">
        <v>9725</v>
      </c>
      <c r="D36" s="8" t="s">
        <v>28</v>
      </c>
      <c r="E36" s="4">
        <v>51580132</v>
      </c>
      <c r="F36" s="4">
        <v>3247963</v>
      </c>
      <c r="G36" s="10">
        <v>205</v>
      </c>
      <c r="H36" s="36">
        <v>56600000</v>
      </c>
      <c r="I36" s="12">
        <f t="shared" si="7"/>
        <v>276097.56097560975</v>
      </c>
      <c r="J36" s="36">
        <v>60400000</v>
      </c>
    </row>
    <row r="37" spans="1:10" x14ac:dyDescent="0.2">
      <c r="B37" s="5"/>
      <c r="C37" s="5"/>
      <c r="D37" s="26" t="s">
        <v>29</v>
      </c>
      <c r="E37" s="22">
        <f>SUM(E31:E36)</f>
        <v>504083378</v>
      </c>
      <c r="F37" s="22">
        <f>SUM(F31:F36)</f>
        <v>23699298</v>
      </c>
      <c r="G37" s="27">
        <f>SUM(G31:G36)</f>
        <v>1871</v>
      </c>
      <c r="H37" s="41">
        <f>SUM(H31:H36)</f>
        <v>424136664.38</v>
      </c>
      <c r="I37" s="23">
        <f>(H37/G37)</f>
        <v>226689.82596472473</v>
      </c>
      <c r="J37" s="43">
        <f>SUM(J31:J36)</f>
        <v>474012837.64000005</v>
      </c>
    </row>
    <row r="38" spans="1:10" x14ac:dyDescent="0.2">
      <c r="B38" s="6"/>
      <c r="C38" s="6"/>
      <c r="D38" s="28" t="s">
        <v>30</v>
      </c>
      <c r="E38" s="29">
        <f>E8+E10+E14+E22+E26+E30+E37</f>
        <v>3709224661</v>
      </c>
      <c r="F38" s="29">
        <f>F8+F10+F14+F22+F26+F30+F37</f>
        <v>27469699</v>
      </c>
      <c r="G38" s="31">
        <f>G8+G10+G14+G22+G26+G30+G37</f>
        <v>9631</v>
      </c>
      <c r="H38" s="42">
        <f>H8+H10+H14+H22+H26+H30+H37</f>
        <v>3645623732.9400001</v>
      </c>
      <c r="I38" s="30">
        <f>(H38/G38)</f>
        <v>378530.13528605545</v>
      </c>
      <c r="J38" s="42">
        <f>J8+J10+J14+J22+J26+J30+J37</f>
        <v>3904877995.6399999</v>
      </c>
    </row>
  </sheetData>
  <mergeCells count="1">
    <mergeCell ref="G4:J4"/>
  </mergeCells>
  <pageMargins left="3.937007874015748E-2" right="0.23622047244094491" top="0.74803149606299213" bottom="0.74803149606299213" header="0.31496062992125984" footer="0.31496062992125984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Juliana Xavier</cp:lastModifiedBy>
  <cp:lastPrinted>2021-06-23T14:14:08Z</cp:lastPrinted>
  <dcterms:created xsi:type="dcterms:W3CDTF">2021-06-10T20:44:58Z</dcterms:created>
  <dcterms:modified xsi:type="dcterms:W3CDTF">2021-07-15T21:57:08Z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65f12bc3-c015-4971-b5a3-3950e399e215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