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uis_\Downloads\"/>
    </mc:Choice>
  </mc:AlternateContent>
  <xr:revisionPtr revIDLastSave="0" documentId="13_ncr:1_{04D05C25-6AA7-40A7-893E-47B1799EE9ED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Instruções" sheetId="4" r:id="rId1"/>
    <sheet name="Corridas Realizadas" sheetId="1" r:id="rId2"/>
    <sheet name="Corridas Canceladas" sheetId="3" r:id="rId3"/>
    <sheet name="Faturamento" sheetId="2" r:id="rId4"/>
  </sheets>
  <externalReferences>
    <externalReference r:id="rId5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4" i="2" l="1"/>
  <c r="B23" i="2"/>
  <c r="B22" i="2"/>
  <c r="B21" i="2"/>
  <c r="C18" i="2"/>
  <c r="A18" i="2"/>
  <c r="B18" i="2" s="1"/>
  <c r="BG6" i="3"/>
  <c r="BI6" i="3" s="1"/>
  <c r="BG6" i="1"/>
  <c r="BJ6" i="1" s="1"/>
  <c r="BK6" i="1" s="1"/>
  <c r="BF6" i="1"/>
  <c r="A14" i="2" s="1"/>
  <c r="B14" i="2" s="1"/>
  <c r="C14" i="2" s="1"/>
  <c r="BC6" i="1"/>
  <c r="BI6" i="1"/>
  <c r="BH6" i="1"/>
  <c r="BE6" i="1"/>
  <c r="BD6" i="1"/>
  <c r="B25" i="2" l="1"/>
  <c r="BH6" i="3" a="1"/>
  <c r="BH6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<sst xmlns="http://schemas.openxmlformats.org/spreadsheetml/2006/main" count="46" uniqueCount="42">
  <si>
    <t>Regras do serviço</t>
  </si>
  <si>
    <t>Valor licitado</t>
  </si>
  <si>
    <t>RELATÓRIO DE FATURAMENTO DE CORRIDAS - TÁXIGOV RS</t>
  </si>
  <si>
    <t>V1</t>
  </si>
  <si>
    <t>V2</t>
  </si>
  <si>
    <t>Valor a faturar - corridas realizadas (sem glosas)</t>
  </si>
  <si>
    <t>Atendimento</t>
  </si>
  <si>
    <t>tempo de atendimento - ok</t>
  </si>
  <si>
    <t>IMR 1 (10min)</t>
  </si>
  <si>
    <t>Dados incorretos</t>
  </si>
  <si>
    <t>Falta de dados</t>
  </si>
  <si>
    <t>Erro no registro de horário</t>
  </si>
  <si>
    <t>Corridas com erro nos dados</t>
  </si>
  <si>
    <t>Valor a faturar (sem IMR)</t>
  </si>
  <si>
    <t>IMR 1 - atraso no atendimento</t>
  </si>
  <si>
    <t>% de corridas</t>
  </si>
  <si>
    <t>% desconto IMR</t>
  </si>
  <si>
    <t>Valor descontado</t>
  </si>
  <si>
    <t>IMR 2 - atraso com cancelamento</t>
  </si>
  <si>
    <t>Valor total da fatura</t>
  </si>
  <si>
    <t>Total de atendimentos a faturar</t>
  </si>
  <si>
    <t>Valor dos atendimentos a faturar</t>
  </si>
  <si>
    <t>Total de cancelamentos a faturar</t>
  </si>
  <si>
    <t>Valor dos cancelamentos a faturar</t>
  </si>
  <si>
    <t>Valor total a faturar</t>
  </si>
  <si>
    <t>Valor a faturar</t>
  </si>
  <si>
    <t>Tempo para atendimento</t>
  </si>
  <si>
    <t>Tempo para cancelameto com ônus</t>
  </si>
  <si>
    <t>IMR 2 (cancelamento)</t>
  </si>
  <si>
    <t>ANÁLISE PARA FATURAMENTO DE CORRIDAS - TÁXIGOV RS</t>
  </si>
  <si>
    <t>Data do agendamento</t>
  </si>
  <si>
    <t xml:space="preserve">  INSTRUÇÃO DE USO - RELATÓRIO DE FATURAMENTO TÁXIGOV RS</t>
  </si>
  <si>
    <t>1) Esta planilha de faturamento é aplicável estritamente ao TáxiGov RS</t>
  </si>
  <si>
    <t>2) Entre no sistema TáxiGov RS e acesse o menu lateral "Relatórios" e entre em "Vouchers à Faturar"</t>
  </si>
  <si>
    <t>3) Selecione o período desejado, clique em pesquisar e clique em "Exportar" e em "Excel Completo"</t>
  </si>
  <si>
    <t>4) Copie apenas o conteúdo das colunas A a BA e cole neste arquio na célula A1 da aba "Corridas Realizadas"</t>
  </si>
  <si>
    <t>5) Selecione e copie o conteúdo entre as células BC6 e BK6 e cole nas linahs em que há registro de corridas realizadas</t>
  </si>
  <si>
    <t>6) No sistema TáxiGov RS e acesse o menu lateral "Relatórios" e entre em "Vouchers Cancelados"</t>
  </si>
  <si>
    <t>7) Selecione o período desejado, clique em pesquisar e clique em "Exportar" e em "Excel Completo"</t>
  </si>
  <si>
    <t>10) Entre na aba "Faturamento" e use as informações apresentadas para realizar a fiscalização contratual e o faturamento do mês</t>
  </si>
  <si>
    <t>8) Copie apenas o conteúdo das colunas A a BE e cole neste arquio na célula A1 da aba "Corridas Canceladas"</t>
  </si>
  <si>
    <t>9) Selecione e copie o conteúdo entre as células BG6 e BI6 e cole nas linahs em que há registro de corridas realizadas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</si>
</sst>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R$&quot;* #,##0.00_-;\-&quot;R$&quot;* #,##0.00_-;_-&quot;R$&quot;* &quot;-&quot;??_-;_-@_-"/>
    <numFmt numFmtId="43" formatCode="_-* #,##0.00_-;\-* #,##0.00_-;_-* &quot;-&quot;??_-;_-@_-"/>
    <numFmt numFmtId="164" formatCode="[$-F400]h:mm:ss\ AM/PM"/>
    <numFmt numFmtId="165" formatCode="_-* #,##0.0_-;\-* #,##0.0_-;_-* &quot;-&quot;??_-;_-@_-"/>
  </numFmts>
  <fonts count="9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</font>
    <font>
      <sz val="11"/>
      <color theme="1"/>
      <name val="Calibri"/>
      <scheme val="minor"/>
    </font>
    <font>
      <b/>
      <sz val="11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22"/>
      <color theme="0"/>
      <name val="Calibri"/>
      <family val="2"/>
      <scheme val="minor"/>
    </font>
    <font>
      <sz val="1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</borders>
  <cellStyleXfs count="7">
    <xf numFmtId="0" fontId="0" fillId="0" borderId="0"/>
    <xf numFmtId="0" fontId="3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/>
    <xf numFmtId="0" fontId="8" fillId="0" borderId="0"/>
  </cellStyleXfs>
  <cellXfs count="37">
    <xf numFmtId="0" fontId="0" fillId="0" borderId="0" xfId="0" applyNumberFormat="1" applyFont="1" applyFill="1" applyBorder="1" applyProtection="1"/>
    <xf numFmtId="0" fontId="0" fillId="0" borderId="0" xfId="0" applyNumberFormat="1" applyFont="1" applyFill="1" applyBorder="1" applyProtection="1"/>
    <xf numFmtId="49" fontId="0" fillId="0" borderId="0" xfId="0" applyNumberFormat="1" applyFont="1" applyFill="1" applyBorder="1" applyProtection="1"/>
    <xf numFmtId="0" fontId="0" fillId="2" borderId="0" xfId="0" applyNumberFormat="1" applyFont="1" applyFill="1" applyBorder="1" applyProtection="1"/>
    <xf numFmtId="0" fontId="0" fillId="3" borderId="0" xfId="0" applyFill="1"/>
    <xf numFmtId="0" fontId="0" fillId="0" borderId="0" xfId="0"/>
    <xf numFmtId="0" fontId="0" fillId="0" borderId="1" xfId="0" applyBorder="1"/>
    <xf numFmtId="164" fontId="0" fillId="0" borderId="1" xfId="0" applyNumberFormat="1" applyBorder="1"/>
    <xf numFmtId="44" fontId="0" fillId="0" borderId="1" xfId="3" applyFont="1" applyBorder="1"/>
    <xf numFmtId="0" fontId="5" fillId="5" borderId="1" xfId="0" applyFont="1" applyFill="1" applyBorder="1" applyAlignment="1">
      <alignment horizontal="center" vertical="center" wrapText="1"/>
    </xf>
    <xf numFmtId="164" fontId="5" fillId="5" borderId="1" xfId="0" applyNumberFormat="1" applyFont="1" applyFill="1" applyBorder="1" applyAlignment="1">
      <alignment horizontal="center" vertical="center" wrapText="1"/>
    </xf>
    <xf numFmtId="164" fontId="0" fillId="0" borderId="0" xfId="0" applyNumberFormat="1" applyFont="1" applyFill="1" applyBorder="1" applyProtection="1"/>
    <xf numFmtId="0" fontId="0" fillId="0" borderId="1" xfId="0" applyBorder="1" applyAlignment="1">
      <alignment horizontal="center" vertical="center" wrapText="1"/>
    </xf>
    <xf numFmtId="9" fontId="0" fillId="0" borderId="1" xfId="4" applyFont="1" applyBorder="1"/>
    <xf numFmtId="0" fontId="0" fillId="0" borderId="0" xfId="0" applyNumberFormat="1" applyFont="1" applyFill="1" applyBorder="1" applyProtection="1"/>
    <xf numFmtId="14" fontId="0" fillId="0" borderId="0" xfId="0" applyNumberFormat="1" applyFont="1" applyFill="1" applyBorder="1" applyProtection="1"/>
    <xf numFmtId="0" fontId="0" fillId="3" borderId="0" xfId="0" applyFill="1" applyProtection="1">
      <protection locked="0"/>
    </xf>
    <xf numFmtId="0" fontId="6" fillId="3" borderId="0" xfId="0" applyFont="1" applyFill="1" applyAlignment="1" applyProtection="1">
      <alignment vertical="center"/>
      <protection locked="0"/>
    </xf>
    <xf numFmtId="165" fontId="0" fillId="3" borderId="0" xfId="2" applyNumberFormat="1" applyFont="1" applyFill="1" applyProtection="1">
      <protection locked="0"/>
    </xf>
    <xf numFmtId="0" fontId="2" fillId="0" borderId="0" xfId="0" applyFont="1"/>
    <xf numFmtId="0" fontId="2" fillId="0" borderId="0" xfId="0" applyFont="1" applyAlignment="1">
      <alignment vertical="center"/>
    </xf>
    <xf numFmtId="2" fontId="0" fillId="0" borderId="0" xfId="0" applyNumberFormat="1"/>
    <xf numFmtId="164" fontId="0" fillId="0" borderId="0" xfId="0" applyNumberFormat="1"/>
    <xf numFmtId="14" fontId="0" fillId="0" borderId="0" xfId="0" applyNumberFormat="1"/>
    <xf numFmtId="44" fontId="0" fillId="8" borderId="1" xfId="3" applyFont="1" applyFill="1" applyBorder="1"/>
    <xf numFmtId="44" fontId="0" fillId="8" borderId="1" xfId="0" applyNumberFormat="1" applyFill="1" applyBorder="1" applyAlignment="1">
      <alignment horizontal="center" vertical="center" wrapText="1"/>
    </xf>
    <xf numFmtId="0" fontId="6" fillId="3" borderId="0" xfId="0" applyFont="1" applyFill="1" applyAlignment="1" applyProtection="1">
      <alignment horizontal="center" vertical="center"/>
      <protection locked="0"/>
    </xf>
    <xf numFmtId="0" fontId="7" fillId="3" borderId="0" xfId="0" applyFont="1" applyFill="1" applyAlignment="1" applyProtection="1">
      <alignment horizontal="left" vertical="center"/>
      <protection locked="0"/>
    </xf>
    <xf numFmtId="0" fontId="7" fillId="3" borderId="5" xfId="0" applyFont="1" applyFill="1" applyBorder="1" applyAlignment="1" applyProtection="1">
      <alignment horizontal="left" vertical="center"/>
      <protection locked="0"/>
    </xf>
    <xf numFmtId="0" fontId="5" fillId="4" borderId="2" xfId="0" applyFont="1" applyFill="1" applyBorder="1" applyAlignment="1">
      <alignment horizontal="center"/>
    </xf>
    <xf numFmtId="0" fontId="5" fillId="4" borderId="3" xfId="0" applyFont="1" applyFill="1" applyBorder="1" applyAlignment="1">
      <alignment horizontal="center"/>
    </xf>
    <xf numFmtId="0" fontId="5" fillId="6" borderId="2" xfId="0" applyFont="1" applyFill="1" applyBorder="1" applyAlignment="1">
      <alignment horizontal="center"/>
    </xf>
    <xf numFmtId="0" fontId="5" fillId="6" borderId="4" xfId="0" applyFont="1" applyFill="1" applyBorder="1" applyAlignment="1">
      <alignment horizontal="center"/>
    </xf>
    <xf numFmtId="0" fontId="5" fillId="6" borderId="3" xfId="0" applyFont="1" applyFill="1" applyBorder="1" applyAlignment="1">
      <alignment horizontal="center"/>
    </xf>
    <xf numFmtId="0" fontId="5" fillId="7" borderId="1" xfId="0" applyFont="1" applyFill="1" applyBorder="1" applyAlignment="1">
      <alignment horizontal="center"/>
    </xf>
    <xf numFmtId="0" fontId="1" fillId="0" borderId="0" xfId="0" applyFont="1" applyAlignment="1">
      <alignment vertical="center"/>
    </xf>
    <xf numFmtId="0" fontId="1" fillId="0" borderId="0" xfId="0" applyFont="1"/>
  </cellXfs>
  <cellStyles count="7">
    <cellStyle name="Moeda" xfId="3" builtinId="4"/>
    <cellStyle name="Normal" xfId="0" builtinId="0"/>
    <cellStyle name="Normal 2" xfId="1" xr:uid="{00000000-0005-0000-0000-000002000000}"/>
    <cellStyle name="Normal 2 2" xfId="6" xr:uid="{00000000-0005-0000-0000-000003000000}"/>
    <cellStyle name="Normal 3" xfId="5" xr:uid="{00000000-0005-0000-0000-000004000000}"/>
    <cellStyle name="Porcentagem" xfId="4" builtinId="5"/>
    <cellStyle name="Vírgula" xfId="2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4762</xdr:colOff>
      <xdr:row>3</xdr:row>
      <xdr:rowOff>95249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833562" cy="77152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251960</xdr:colOff>
      <xdr:row>4</xdr:row>
      <xdr:rowOff>9524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080760" cy="876299"/>
        </a:xfrm>
        <a:prstGeom prst="rect">
          <a:avLst/>
        </a:prstGeom>
      </xdr:spPr>
    </xdr:pic>
    <xdr:clientData/>
  </xdr:twoCellAnchor>
  <xdr:twoCellAnchor editAs="oneCell">
    <xdr:from>
      <xdr:col>13</xdr:col>
      <xdr:colOff>581024</xdr:colOff>
      <xdr:row>0</xdr:row>
      <xdr:rowOff>0</xdr:rowOff>
    </xdr:from>
    <xdr:to>
      <xdr:col>14</xdr:col>
      <xdr:colOff>590549</xdr:colOff>
      <xdr:row>3</xdr:row>
      <xdr:rowOff>144535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2108" t="17436" r="26193" b="33380"/>
        <a:stretch/>
      </xdr:blipFill>
      <xdr:spPr>
        <a:xfrm>
          <a:off x="8505824" y="0"/>
          <a:ext cx="619125" cy="82081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54</xdr:col>
      <xdr:colOff>285750</xdr:colOff>
      <xdr:row>0</xdr:row>
      <xdr:rowOff>0</xdr:rowOff>
    </xdr:from>
    <xdr:to>
      <xdr:col>54</xdr:col>
      <xdr:colOff>790575</xdr:colOff>
      <xdr:row>3</xdr:row>
      <xdr:rowOff>21576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2108" t="17436" r="26193" b="33380"/>
        <a:stretch/>
      </xdr:blipFill>
      <xdr:spPr>
        <a:xfrm>
          <a:off x="45424725" y="0"/>
          <a:ext cx="504825" cy="669276"/>
        </a:xfrm>
        <a:prstGeom prst="rect">
          <a:avLst/>
        </a:prstGeom>
      </xdr:spPr>
    </xdr:pic>
    <xdr:clientData/>
  </xdr:twoCellAnchor>
  <xdr:twoCellAnchor editAs="oneCell">
    <xdr:from>
      <xdr:col>54</xdr:col>
      <xdr:colOff>285750</xdr:colOff>
      <xdr:row>0</xdr:row>
      <xdr:rowOff>0</xdr:rowOff>
    </xdr:from>
    <xdr:to>
      <xdr:col>54</xdr:col>
      <xdr:colOff>790575</xdr:colOff>
      <xdr:row>3</xdr:row>
      <xdr:rowOff>21576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FAE17EEC-D022-4897-A1A0-B3F469F11B0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2108" t="17436" r="26193" b="33380"/>
        <a:stretch/>
      </xdr:blipFill>
      <xdr:spPr>
        <a:xfrm>
          <a:off x="70801230" y="0"/>
          <a:ext cx="504825" cy="66927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58</xdr:col>
      <xdr:colOff>285750</xdr:colOff>
      <xdr:row>0</xdr:row>
      <xdr:rowOff>0</xdr:rowOff>
    </xdr:from>
    <xdr:to>
      <xdr:col>58</xdr:col>
      <xdr:colOff>790575</xdr:colOff>
      <xdr:row>2</xdr:row>
      <xdr:rowOff>183501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2108" t="17436" r="26193" b="33380"/>
        <a:stretch/>
      </xdr:blipFill>
      <xdr:spPr>
        <a:xfrm>
          <a:off x="45424725" y="0"/>
          <a:ext cx="504825" cy="66927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200025</xdr:colOff>
      <xdr:row>0</xdr:row>
      <xdr:rowOff>0</xdr:rowOff>
    </xdr:from>
    <xdr:to>
      <xdr:col>0</xdr:col>
      <xdr:colOff>623914</xdr:colOff>
      <xdr:row>2</xdr:row>
      <xdr:rowOff>180975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2108" t="17436" r="26193" b="33380"/>
        <a:stretch/>
      </xdr:blipFill>
      <xdr:spPr>
        <a:xfrm>
          <a:off x="200025" y="0"/>
          <a:ext cx="423889" cy="56197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lanilha%20de%20faturamento%20-%20T&#225;xiGov%20RS%20v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ções"/>
      <sheetName val="Corridas Realizadas"/>
      <sheetName val="Corridas Canceladas"/>
      <sheetName val="Faturamento"/>
    </sheetNames>
    <sheetDataSet>
      <sheetData sheetId="0"/>
      <sheetData sheetId="1"/>
      <sheetData sheetId="2"/>
      <sheetData sheetId="3">
        <row r="7">
          <cell r="B7">
            <v>2.92</v>
          </cell>
        </row>
        <row r="9">
          <cell r="B9">
            <v>1.0416666666666666E-2</v>
          </cell>
        </row>
        <row r="10">
          <cell r="B10">
            <v>3.472222222222222E-3</v>
          </cell>
        </row>
      </sheetData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24"/>
  <sheetViews>
    <sheetView showGridLines="0" tabSelected="1" workbookViewId="0"/>
  </sheetViews>
  <sheetFormatPr defaultColWidth="9.109375" defaultRowHeight="14.4" x14ac:dyDescent="0.3"/>
  <cols>
    <col min="1" max="16384" width="9.109375" style="5"/>
  </cols>
  <sheetData>
    <row r="1" spans="1:18" s="4" customFormat="1" ht="23.4" x14ac:dyDescent="0.3">
      <c r="A1" s="16"/>
      <c r="B1" s="17"/>
      <c r="C1" s="16"/>
      <c r="D1" s="26" t="s">
        <v>31</v>
      </c>
      <c r="E1" s="26"/>
      <c r="F1" s="26"/>
      <c r="G1" s="26"/>
      <c r="H1" s="26"/>
      <c r="I1" s="26"/>
      <c r="J1" s="26"/>
      <c r="K1" s="26"/>
      <c r="L1" s="26"/>
      <c r="M1" s="26"/>
      <c r="N1" s="26"/>
      <c r="O1" s="18"/>
      <c r="P1" s="16"/>
      <c r="Q1" s="16"/>
      <c r="R1" s="16"/>
    </row>
    <row r="2" spans="1:18" s="4" customFormat="1" ht="15" customHeight="1" x14ac:dyDescent="0.3"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</row>
    <row r="3" spans="1:18" s="4" customFormat="1" ht="15" customHeight="1" x14ac:dyDescent="0.3"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</row>
    <row r="4" spans="1:18" s="4" customFormat="1" ht="15" customHeight="1" x14ac:dyDescent="0.3"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</row>
    <row r="6" spans="1:18" x14ac:dyDescent="0.3">
      <c r="A6" s="19" t="s">
        <v>32</v>
      </c>
    </row>
    <row r="8" spans="1:18" x14ac:dyDescent="0.3">
      <c r="A8" s="19" t="s">
        <v>33</v>
      </c>
    </row>
    <row r="9" spans="1:18" x14ac:dyDescent="0.3">
      <c r="A9" s="19"/>
    </row>
    <row r="10" spans="1:18" x14ac:dyDescent="0.3">
      <c r="A10" s="19" t="s">
        <v>34</v>
      </c>
    </row>
    <row r="12" spans="1:18" x14ac:dyDescent="0.3">
      <c r="A12" s="20" t="s">
        <v>35</v>
      </c>
    </row>
    <row r="14" spans="1:18" x14ac:dyDescent="0.3">
      <c r="A14" s="19" t="s">
        <v>36</v>
      </c>
    </row>
    <row r="15" spans="1:18" x14ac:dyDescent="0.3">
      <c r="A15" s="19"/>
    </row>
    <row r="16" spans="1:18" x14ac:dyDescent="0.3">
      <c r="A16" s="19" t="s">
        <v>37</v>
      </c>
    </row>
    <row r="17" spans="1:1" x14ac:dyDescent="0.3">
      <c r="A17" s="19"/>
    </row>
    <row r="18" spans="1:1" x14ac:dyDescent="0.3">
      <c r="A18" s="19" t="s">
        <v>38</v>
      </c>
    </row>
    <row r="20" spans="1:1" x14ac:dyDescent="0.3">
      <c r="A20" s="35" t="s">
        <v>40</v>
      </c>
    </row>
    <row r="22" spans="1:1" x14ac:dyDescent="0.3">
      <c r="A22" s="36" t="s">
        <v>41</v>
      </c>
    </row>
    <row r="23" spans="1:1" x14ac:dyDescent="0.3">
      <c r="A23" s="19"/>
    </row>
    <row r="24" spans="1:1" x14ac:dyDescent="0.3">
      <c r="A24" s="19" t="s">
        <v>39</v>
      </c>
    </row>
  </sheetData>
  <mergeCells count="1">
    <mergeCell ref="D1:N4"/>
  </mergeCells>
  <pageMargins left="0.511811024" right="0.511811024" top="0.78740157499999996" bottom="0.78740157499999996" header="0.31496062000000002" footer="0.3149606200000000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P187"/>
  <sheetViews>
    <sheetView workbookViewId="0">
      <pane ySplit="4" topLeftCell="A5" activePane="bottomLeft" state="frozen"/>
      <selection pane="bottomLeft"/>
    </sheetView>
  </sheetViews>
  <sheetFormatPr defaultColWidth="19.33203125" defaultRowHeight="14.4" x14ac:dyDescent="0.3"/>
  <cols>
    <col min="2" max="13" width="19.33203125" customWidth="1"/>
    <col min="22" max="27" width="19.33203125" customWidth="1"/>
    <col min="29" max="29" width="19.33203125" style="2" customWidth="1"/>
    <col min="30" max="30" width="19.33203125" customWidth="1"/>
    <col min="33" max="40" width="19.33203125" customWidth="1"/>
    <col min="41" max="41" width="20.109375" bestFit="1" customWidth="1"/>
    <col min="42" max="42" width="23.33203125" bestFit="1" customWidth="1"/>
    <col min="43" max="43" width="13.88671875" bestFit="1" customWidth="1"/>
    <col min="44" max="44" width="17.5546875" bestFit="1" customWidth="1"/>
    <col min="45" max="45" width="22.109375" bestFit="1" customWidth="1"/>
    <col min="46" max="46" width="14" bestFit="1" customWidth="1"/>
    <col min="47" max="47" width="17.6640625" bestFit="1" customWidth="1"/>
    <col min="48" max="48" width="24.109375" bestFit="1" customWidth="1"/>
    <col min="49" max="49" width="16" bestFit="1" customWidth="1"/>
    <col min="50" max="50" width="19.6640625" bestFit="1" customWidth="1"/>
    <col min="51" max="51" width="17" bestFit="1" customWidth="1"/>
    <col min="52" max="52" width="22" bestFit="1" customWidth="1"/>
    <col min="53" max="53" width="12.44140625" bestFit="1" customWidth="1"/>
    <col min="54" max="54" width="3.5546875" style="3" customWidth="1"/>
    <col min="55" max="56" width="19.33203125" style="5"/>
    <col min="57" max="57" width="63.33203125" style="5" bestFit="1" customWidth="1"/>
    <col min="58" max="59" width="19.33203125" style="5"/>
    <col min="60" max="60" width="27.44140625" style="5" bestFit="1" customWidth="1"/>
    <col min="61" max="61" width="24.5546875" style="5" bestFit="1" customWidth="1"/>
    <col min="62" max="62" width="41.44140625" style="5" bestFit="1" customWidth="1"/>
    <col min="63" max="63" width="19.33203125" style="5"/>
  </cols>
  <sheetData>
    <row r="1" spans="1:68" s="16" customFormat="1" ht="15" customHeight="1" x14ac:dyDescent="0.3">
      <c r="A1" s="14"/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  <c r="AO1" s="14"/>
      <c r="AP1" s="14"/>
      <c r="AQ1" s="14"/>
      <c r="AR1" s="14"/>
      <c r="AS1" s="14"/>
      <c r="AT1" s="14"/>
      <c r="AU1" s="14"/>
      <c r="AV1" s="14"/>
      <c r="AW1" s="14"/>
      <c r="AX1" s="14"/>
      <c r="AY1" s="14"/>
      <c r="AZ1" s="14"/>
      <c r="BA1" s="14"/>
      <c r="BB1" s="3"/>
      <c r="BD1" s="27" t="s">
        <v>29</v>
      </c>
      <c r="BE1" s="27"/>
      <c r="BF1" s="27"/>
      <c r="BG1" s="27"/>
      <c r="BH1" s="27"/>
      <c r="BI1" s="27"/>
      <c r="BJ1" s="27"/>
      <c r="BK1" s="27"/>
    </row>
    <row r="2" spans="1:68" s="16" customFormat="1" ht="21" customHeight="1" x14ac:dyDescent="0.3">
      <c r="A2" s="1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  <c r="AV2" s="14"/>
      <c r="AW2" s="14"/>
      <c r="AX2" s="14"/>
      <c r="AY2" s="14"/>
      <c r="AZ2" s="14"/>
      <c r="BA2" s="14"/>
      <c r="BB2" s="3"/>
      <c r="BD2" s="27"/>
      <c r="BE2" s="27"/>
      <c r="BF2" s="27"/>
      <c r="BG2" s="27"/>
      <c r="BH2" s="27"/>
      <c r="BI2" s="27"/>
      <c r="BJ2" s="27"/>
      <c r="BK2" s="27"/>
    </row>
    <row r="3" spans="1:68" s="16" customFormat="1" ht="15" customHeight="1" x14ac:dyDescent="0.3">
      <c r="A3" s="14"/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3"/>
      <c r="BD3" s="28"/>
      <c r="BE3" s="28"/>
      <c r="BF3" s="28"/>
      <c r="BG3" s="28"/>
      <c r="BH3" s="28"/>
      <c r="BI3" s="28"/>
      <c r="BJ3" s="28"/>
      <c r="BK3" s="28"/>
    </row>
    <row r="4" spans="1:68" ht="43.2" x14ac:dyDescent="0.3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4"/>
      <c r="AY4" s="14"/>
      <c r="AZ4" s="14"/>
      <c r="BA4" s="14"/>
      <c r="BC4" s="9" t="s">
        <v>5</v>
      </c>
      <c r="BD4" s="10" t="s">
        <v>6</v>
      </c>
      <c r="BE4" s="9" t="s">
        <v>7</v>
      </c>
      <c r="BF4" s="9" t="s">
        <v>8</v>
      </c>
      <c r="BG4" s="9" t="s">
        <v>9</v>
      </c>
      <c r="BH4" s="9" t="s">
        <v>10</v>
      </c>
      <c r="BI4" s="9" t="s">
        <v>11</v>
      </c>
      <c r="BJ4" s="9" t="s">
        <v>12</v>
      </c>
      <c r="BK4" s="9" t="s">
        <v>13</v>
      </c>
      <c r="BL4" s="14"/>
      <c r="BM4" s="14"/>
      <c r="BN4" s="14"/>
      <c r="BO4" s="14"/>
      <c r="BP4" s="14"/>
    </row>
    <row r="5" spans="1:68" x14ac:dyDescent="0.3">
      <c r="A5" s="14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L5" s="14"/>
      <c r="BM5" s="14"/>
      <c r="BN5" s="14"/>
      <c r="BO5" s="14"/>
      <c r="BP5" s="14"/>
    </row>
    <row r="6" spans="1:68" x14ac:dyDescent="0.3">
      <c r="A6" s="14"/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C6" s="5">
        <f>IFERROR(ROUND(Faturamento!$B$7+Faturamento!$B$8*'Corridas Realizadas'!AB6,2),"corrida não faturável - erro no relatório")</f>
        <v>2.92</v>
      </c>
      <c r="BD6" s="5" t="str">
        <f>IF(T6=0,"sem atendimento","ok")</f>
        <v>sem atendimento</v>
      </c>
      <c r="BE6" s="21" t="str">
        <f t="shared" ref="BE6" si="0">IFERROR(IF((IF(AB6/((U6-T6)/0.0416666666666666)&gt;100,1,0)+IF(AB6/((U6-T6)/0.0416666666666666)&lt;6,1,0))&gt;0,"Erro no registro da distância ou dos horários de início e fim da corrida","Corrida Faturável"),"Erro nos dados")</f>
        <v>Erro nos dados</v>
      </c>
      <c r="BF6" s="22" t="str">
        <f>IF(P6="Não",IF(IF(S6="N/D",T6-R6,S6-R6)&gt;Faturamento!$B$9,"Corrida com atraso","Ok"),"Ok")</f>
        <v>Ok</v>
      </c>
      <c r="BG6" s="5" t="str">
        <f>IF((IFERROR(0/AB6,-1)+IFERROR(0/U6,-1)+IFERROR(0/T6,-1))&lt;0,"Erro nos dados","Ok")</f>
        <v>Erro nos dados</v>
      </c>
      <c r="BH6" s="5" t="str">
        <f>IF((ISBLANK(F6)+ISBLANK(Y6)+ISBLANK(Z6)+ISBLANK(AB6))*1=0,"Ok","Falta dados para faturamento")</f>
        <v>Falta dados para faturamento</v>
      </c>
      <c r="BI6" s="5" t="str">
        <f>IF(T6&lt;U6,"Ok","Erro no registro do horário")</f>
        <v>Erro no registro do horário</v>
      </c>
      <c r="BJ6" s="5" t="str">
        <f>IF((IF(BG6="Ok",0,1)+IF(BH6="Ok",0,1)+IF(BI6="Ok",0,1))=0,"Corridas aptas para faturamento","Corridas não faturáveis com erros de registro")</f>
        <v>Corridas não faturáveis com erros de registro</v>
      </c>
      <c r="BK6" s="5">
        <f>IF(BJ6="Corridas aptas para faturamento",BC6,0)</f>
        <v>0</v>
      </c>
      <c r="BL6" s="14"/>
      <c r="BM6" s="14"/>
      <c r="BN6" s="14"/>
      <c r="BO6" s="14"/>
      <c r="BP6" s="14"/>
    </row>
    <row r="7" spans="1:68" x14ac:dyDescent="0.3">
      <c r="A7" s="14"/>
      <c r="B7" s="14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4"/>
      <c r="BA7" s="14"/>
      <c r="BE7" s="21"/>
      <c r="BF7" s="22"/>
      <c r="BL7" s="14"/>
      <c r="BM7" s="14"/>
      <c r="BN7" s="14"/>
      <c r="BO7" s="14"/>
      <c r="BP7" s="14"/>
    </row>
    <row r="8" spans="1:68" x14ac:dyDescent="0.3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E8" s="21"/>
      <c r="BF8" s="22"/>
      <c r="BL8" s="14"/>
      <c r="BM8" s="14"/>
      <c r="BN8" s="14"/>
      <c r="BO8" s="14"/>
      <c r="BP8" s="14"/>
    </row>
    <row r="9" spans="1:68" x14ac:dyDescent="0.3">
      <c r="A9" s="14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E9" s="21"/>
      <c r="BF9" s="22"/>
      <c r="BL9" s="14"/>
      <c r="BM9" s="14"/>
      <c r="BN9" s="14"/>
      <c r="BO9" s="14"/>
      <c r="BP9" s="14"/>
    </row>
    <row r="10" spans="1:68" x14ac:dyDescent="0.3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E10" s="21"/>
      <c r="BF10" s="22"/>
      <c r="BL10" s="14"/>
      <c r="BM10" s="14"/>
      <c r="BN10" s="14"/>
      <c r="BO10" s="14"/>
      <c r="BP10" s="14"/>
    </row>
    <row r="11" spans="1:68" x14ac:dyDescent="0.3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14"/>
      <c r="AW11" s="14"/>
      <c r="AX11" s="14"/>
      <c r="AY11" s="14"/>
      <c r="AZ11" s="14"/>
      <c r="BA11" s="14"/>
      <c r="BE11" s="21"/>
      <c r="BF11" s="22"/>
      <c r="BL11" s="14"/>
      <c r="BM11" s="14"/>
      <c r="BN11" s="14"/>
      <c r="BO11" s="14"/>
      <c r="BP11" s="14"/>
    </row>
    <row r="12" spans="1:68" x14ac:dyDescent="0.3">
      <c r="A12" s="14"/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4"/>
      <c r="AX12" s="14"/>
      <c r="AY12" s="14"/>
      <c r="AZ12" s="14"/>
      <c r="BA12" s="14"/>
      <c r="BE12" s="21"/>
      <c r="BF12" s="22"/>
      <c r="BL12" s="14"/>
      <c r="BM12" s="14"/>
      <c r="BN12" s="14"/>
      <c r="BO12" s="14"/>
      <c r="BP12" s="14"/>
    </row>
    <row r="13" spans="1:68" x14ac:dyDescent="0.3">
      <c r="A13" s="14"/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4"/>
      <c r="AV13" s="14"/>
      <c r="AW13" s="14"/>
      <c r="AX13" s="14"/>
      <c r="AY13" s="14"/>
      <c r="AZ13" s="14"/>
      <c r="BA13" s="14"/>
      <c r="BE13" s="21"/>
      <c r="BF13" s="22"/>
      <c r="BL13" s="14"/>
      <c r="BM13" s="14"/>
      <c r="BN13" s="14"/>
      <c r="BO13" s="14"/>
      <c r="BP13" s="14"/>
    </row>
    <row r="14" spans="1:68" x14ac:dyDescent="0.3">
      <c r="A14" s="14"/>
      <c r="B14" s="14"/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E14" s="21"/>
      <c r="BF14" s="22"/>
      <c r="BL14" s="14"/>
      <c r="BM14" s="14"/>
      <c r="BN14" s="14"/>
      <c r="BO14" s="14"/>
      <c r="BP14" s="14"/>
    </row>
    <row r="15" spans="1:68" x14ac:dyDescent="0.3">
      <c r="A15" s="14"/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4"/>
      <c r="AW15" s="14"/>
      <c r="AX15" s="14"/>
      <c r="AY15" s="14"/>
      <c r="AZ15" s="14"/>
      <c r="BA15" s="14"/>
      <c r="BE15" s="21"/>
      <c r="BF15" s="22"/>
      <c r="BL15" s="14"/>
      <c r="BM15" s="14"/>
      <c r="BN15" s="14"/>
      <c r="BO15" s="14"/>
      <c r="BP15" s="14"/>
    </row>
    <row r="16" spans="1:68" s="1" customFormat="1" x14ac:dyDescent="0.3">
      <c r="A16" s="14"/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4"/>
      <c r="AW16" s="14"/>
      <c r="AX16" s="14"/>
      <c r="AY16" s="14"/>
      <c r="AZ16" s="14"/>
      <c r="BA16" s="14"/>
      <c r="BB16" s="3"/>
      <c r="BC16" s="5"/>
      <c r="BD16" s="5"/>
      <c r="BE16" s="21"/>
      <c r="BF16" s="22"/>
      <c r="BG16" s="5"/>
      <c r="BH16" s="5"/>
      <c r="BI16" s="5"/>
      <c r="BJ16" s="5"/>
      <c r="BK16" s="5"/>
      <c r="BL16" s="14"/>
      <c r="BM16" s="14"/>
      <c r="BN16" s="14"/>
      <c r="BO16" s="14"/>
      <c r="BP16" s="14"/>
    </row>
    <row r="17" spans="1:63" s="1" customFormat="1" x14ac:dyDescent="0.3">
      <c r="A17" s="14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4"/>
      <c r="AW17" s="14"/>
      <c r="AX17" s="14"/>
      <c r="AY17" s="14"/>
      <c r="AZ17" s="14"/>
      <c r="BA17" s="14"/>
      <c r="BB17" s="3"/>
      <c r="BC17" s="5"/>
      <c r="BD17" s="5"/>
      <c r="BE17" s="21"/>
      <c r="BF17" s="22"/>
      <c r="BG17" s="5"/>
      <c r="BH17" s="5"/>
      <c r="BI17" s="5"/>
      <c r="BJ17" s="5"/>
      <c r="BK17" s="5"/>
    </row>
    <row r="18" spans="1:63" s="1" customFormat="1" x14ac:dyDescent="0.3">
      <c r="A18" s="14"/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4"/>
      <c r="AW18" s="14"/>
      <c r="AX18" s="14"/>
      <c r="AY18" s="14"/>
      <c r="AZ18" s="14"/>
      <c r="BA18" s="14"/>
      <c r="BB18" s="3"/>
      <c r="BC18" s="5"/>
      <c r="BD18" s="5"/>
      <c r="BE18" s="21"/>
      <c r="BF18" s="22"/>
      <c r="BG18" s="5"/>
      <c r="BH18" s="5"/>
      <c r="BI18" s="5"/>
      <c r="BJ18" s="5"/>
      <c r="BK18" s="5"/>
    </row>
    <row r="19" spans="1:63" s="14" customFormat="1" x14ac:dyDescent="0.3">
      <c r="BB19" s="3"/>
      <c r="BC19" s="5"/>
      <c r="BD19" s="5"/>
      <c r="BE19" s="21"/>
      <c r="BF19" s="22"/>
      <c r="BG19" s="5"/>
      <c r="BH19" s="5"/>
      <c r="BI19" s="5"/>
      <c r="BJ19" s="5"/>
      <c r="BK19" s="5"/>
    </row>
    <row r="20" spans="1:63" s="14" customFormat="1" x14ac:dyDescent="0.3">
      <c r="BB20" s="3"/>
      <c r="BC20" s="5"/>
      <c r="BD20" s="5"/>
      <c r="BE20" s="21"/>
      <c r="BF20" s="22"/>
      <c r="BG20" s="5"/>
      <c r="BH20" s="5"/>
      <c r="BI20" s="5"/>
      <c r="BJ20" s="5"/>
      <c r="BK20" s="5"/>
    </row>
    <row r="21" spans="1:63" x14ac:dyDescent="0.3">
      <c r="A21" s="14"/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4"/>
      <c r="AW21" s="14"/>
      <c r="AX21" s="14"/>
      <c r="AY21" s="14"/>
      <c r="AZ21" s="14"/>
      <c r="BA21" s="14"/>
      <c r="BE21" s="21"/>
      <c r="BF21" s="22"/>
    </row>
    <row r="22" spans="1:63" x14ac:dyDescent="0.3">
      <c r="A22" s="14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  <c r="AK22" s="14"/>
      <c r="AL22" s="14"/>
      <c r="AM22" s="14"/>
      <c r="AN22" s="14"/>
      <c r="AO22" s="14"/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E22" s="21"/>
      <c r="BF22" s="22"/>
    </row>
    <row r="23" spans="1:63" x14ac:dyDescent="0.3">
      <c r="A23" s="14"/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E23" s="21"/>
      <c r="BF23" s="22"/>
    </row>
    <row r="24" spans="1:63" x14ac:dyDescent="0.3">
      <c r="A24" s="14"/>
      <c r="B24" s="14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  <c r="AX24" s="14"/>
      <c r="AY24" s="14"/>
      <c r="AZ24" s="14"/>
      <c r="BA24" s="14"/>
      <c r="BE24" s="21"/>
      <c r="BF24" s="22"/>
    </row>
    <row r="25" spans="1:63" x14ac:dyDescent="0.3">
      <c r="A25" s="14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  <c r="AY25" s="14"/>
      <c r="AZ25" s="14"/>
      <c r="BA25" s="14"/>
      <c r="BE25" s="21"/>
      <c r="BF25" s="22"/>
    </row>
    <row r="26" spans="1:63" x14ac:dyDescent="0.3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E26" s="21"/>
      <c r="BF26" s="22"/>
    </row>
    <row r="27" spans="1:63" x14ac:dyDescent="0.3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E27" s="21"/>
      <c r="BF27" s="22"/>
    </row>
    <row r="28" spans="1:63" x14ac:dyDescent="0.3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E28" s="21"/>
      <c r="BF28" s="22"/>
    </row>
    <row r="29" spans="1:63" x14ac:dyDescent="0.3">
      <c r="A29" s="14"/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  <c r="AK29" s="14"/>
      <c r="AL29" s="14"/>
      <c r="AM29" s="14"/>
      <c r="AN29" s="14"/>
      <c r="AO29" s="14"/>
      <c r="AP29" s="14"/>
      <c r="AQ29" s="14"/>
      <c r="AR29" s="14"/>
      <c r="AS29" s="14"/>
      <c r="AT29" s="14"/>
      <c r="AU29" s="14"/>
      <c r="AV29" s="14"/>
      <c r="AW29" s="14"/>
      <c r="AX29" s="14"/>
      <c r="AY29" s="14"/>
      <c r="AZ29" s="14"/>
      <c r="BA29" s="14"/>
      <c r="BE29" s="21"/>
      <c r="BF29" s="22"/>
    </row>
    <row r="30" spans="1:63" x14ac:dyDescent="0.3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A30" s="14"/>
      <c r="BE30" s="21"/>
      <c r="BF30" s="22"/>
    </row>
    <row r="31" spans="1:63" x14ac:dyDescent="0.3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  <c r="AX31" s="14"/>
      <c r="AY31" s="14"/>
      <c r="AZ31" s="14"/>
      <c r="BA31" s="14"/>
      <c r="BE31" s="21"/>
      <c r="BF31" s="22"/>
    </row>
    <row r="32" spans="1:63" x14ac:dyDescent="0.3">
      <c r="A32" s="14"/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/>
      <c r="BE32" s="21"/>
      <c r="BF32" s="22"/>
    </row>
    <row r="33" spans="1:58" x14ac:dyDescent="0.3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E33" s="21"/>
      <c r="BF33" s="22"/>
    </row>
    <row r="34" spans="1:58" x14ac:dyDescent="0.3">
      <c r="A34" s="14"/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  <c r="AY34" s="14"/>
      <c r="AZ34" s="14"/>
      <c r="BA34" s="14"/>
      <c r="BE34" s="21"/>
      <c r="BF34" s="22"/>
    </row>
    <row r="35" spans="1:58" x14ac:dyDescent="0.3">
      <c r="A35" s="14"/>
      <c r="B35" s="14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  <c r="AX35" s="14"/>
      <c r="AY35" s="14"/>
      <c r="AZ35" s="14"/>
      <c r="BA35" s="14"/>
      <c r="BE35" s="21"/>
      <c r="BF35" s="22"/>
    </row>
    <row r="36" spans="1:58" x14ac:dyDescent="0.3">
      <c r="A36" s="14"/>
      <c r="B36" s="14"/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P36" s="14"/>
      <c r="AQ36" s="14"/>
      <c r="AR36" s="14"/>
      <c r="AS36" s="14"/>
      <c r="AT36" s="14"/>
      <c r="AU36" s="14"/>
      <c r="AV36" s="14"/>
      <c r="AW36" s="14"/>
      <c r="AX36" s="14"/>
      <c r="AY36" s="14"/>
      <c r="AZ36" s="14"/>
      <c r="BA36" s="14"/>
      <c r="BE36" s="21"/>
      <c r="BF36" s="22"/>
    </row>
    <row r="37" spans="1:58" x14ac:dyDescent="0.3">
      <c r="A37" s="14"/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14"/>
      <c r="AS37" s="14"/>
      <c r="AT37" s="14"/>
      <c r="AU37" s="14"/>
      <c r="AV37" s="14"/>
      <c r="AW37" s="14"/>
      <c r="AX37" s="14"/>
      <c r="AY37" s="14"/>
      <c r="AZ37" s="14"/>
      <c r="BA37" s="14"/>
      <c r="BE37" s="21"/>
      <c r="BF37" s="22"/>
    </row>
    <row r="38" spans="1:58" x14ac:dyDescent="0.3">
      <c r="A38" s="14"/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/>
      <c r="AQ38" s="14"/>
      <c r="AR38" s="14"/>
      <c r="AS38" s="14"/>
      <c r="AT38" s="14"/>
      <c r="AU38" s="14"/>
      <c r="AV38" s="14"/>
      <c r="AW38" s="14"/>
      <c r="AX38" s="14"/>
      <c r="AY38" s="14"/>
      <c r="AZ38" s="14"/>
      <c r="BA38" s="14"/>
      <c r="BE38" s="21"/>
      <c r="BF38" s="22"/>
    </row>
    <row r="39" spans="1:58" x14ac:dyDescent="0.3">
      <c r="A39" s="14"/>
      <c r="B39" s="14"/>
      <c r="C39" s="14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  <c r="AE39" s="14"/>
      <c r="AF39" s="14"/>
      <c r="AG39" s="14"/>
      <c r="AH39" s="14"/>
      <c r="AI39" s="14"/>
      <c r="AJ39" s="14"/>
      <c r="AK39" s="14"/>
      <c r="AL39" s="14"/>
      <c r="AM39" s="14"/>
      <c r="AN39" s="14"/>
      <c r="AO39" s="14"/>
      <c r="AP39" s="14"/>
      <c r="AQ39" s="14"/>
      <c r="AR39" s="14"/>
      <c r="AS39" s="14"/>
      <c r="AT39" s="14"/>
      <c r="AU39" s="14"/>
      <c r="AV39" s="14"/>
      <c r="AW39" s="14"/>
      <c r="AX39" s="14"/>
      <c r="AY39" s="14"/>
      <c r="AZ39" s="14"/>
      <c r="BA39" s="14"/>
      <c r="BE39" s="21"/>
      <c r="BF39" s="22"/>
    </row>
    <row r="40" spans="1:58" x14ac:dyDescent="0.3">
      <c r="A40" s="14"/>
      <c r="B40" s="14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  <c r="AY40" s="14"/>
      <c r="AZ40" s="14"/>
      <c r="BA40" s="14"/>
      <c r="BE40" s="21"/>
      <c r="BF40" s="22"/>
    </row>
    <row r="41" spans="1:58" x14ac:dyDescent="0.3">
      <c r="A41" s="14"/>
      <c r="B41" s="14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  <c r="AG41" s="14"/>
      <c r="AH41" s="14"/>
      <c r="AI41" s="14"/>
      <c r="AJ41" s="14"/>
      <c r="AK41" s="14"/>
      <c r="AL41" s="14"/>
      <c r="AM41" s="14"/>
      <c r="AN41" s="14"/>
      <c r="AO41" s="14"/>
      <c r="AP41" s="14"/>
      <c r="AQ41" s="14"/>
      <c r="AR41" s="14"/>
      <c r="AS41" s="14"/>
      <c r="AT41" s="14"/>
      <c r="AU41" s="14"/>
      <c r="AV41" s="14"/>
      <c r="AW41" s="14"/>
      <c r="AX41" s="14"/>
      <c r="AY41" s="14"/>
      <c r="AZ41" s="14"/>
      <c r="BA41" s="14"/>
      <c r="BE41" s="21"/>
      <c r="BF41" s="22"/>
    </row>
    <row r="42" spans="1:58" x14ac:dyDescent="0.3">
      <c r="A42" s="14"/>
      <c r="B42" s="14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  <c r="AG42" s="14"/>
      <c r="AH42" s="14"/>
      <c r="AI42" s="14"/>
      <c r="AJ42" s="14"/>
      <c r="AK42" s="14"/>
      <c r="AL42" s="14"/>
      <c r="AM42" s="14"/>
      <c r="AN42" s="14"/>
      <c r="AO42" s="14"/>
      <c r="AP42" s="14"/>
      <c r="AQ42" s="14"/>
      <c r="AR42" s="14"/>
      <c r="AS42" s="14"/>
      <c r="AT42" s="14"/>
      <c r="AU42" s="14"/>
      <c r="AV42" s="14"/>
      <c r="AW42" s="14"/>
      <c r="AX42" s="14"/>
      <c r="AY42" s="14"/>
      <c r="AZ42" s="14"/>
      <c r="BA42" s="14"/>
      <c r="BE42" s="21"/>
      <c r="BF42" s="22"/>
    </row>
    <row r="43" spans="1:58" x14ac:dyDescent="0.3">
      <c r="A43" s="14"/>
      <c r="B43" s="14"/>
      <c r="C43" s="14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  <c r="AE43" s="14"/>
      <c r="AF43" s="14"/>
      <c r="AG43" s="14"/>
      <c r="AH43" s="14"/>
      <c r="AI43" s="14"/>
      <c r="AJ43" s="14"/>
      <c r="AK43" s="14"/>
      <c r="AL43" s="14"/>
      <c r="AM43" s="14"/>
      <c r="AN43" s="14"/>
      <c r="AO43" s="14"/>
      <c r="AP43" s="14"/>
      <c r="AQ43" s="14"/>
      <c r="AR43" s="14"/>
      <c r="AS43" s="14"/>
      <c r="AT43" s="14"/>
      <c r="AU43" s="14"/>
      <c r="AV43" s="14"/>
      <c r="AW43" s="14"/>
      <c r="AX43" s="14"/>
      <c r="AY43" s="14"/>
      <c r="AZ43" s="14"/>
      <c r="BA43" s="14"/>
      <c r="BE43" s="21"/>
      <c r="BF43" s="22"/>
    </row>
    <row r="44" spans="1:58" x14ac:dyDescent="0.3">
      <c r="A44" s="14"/>
      <c r="B44" s="14"/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/>
      <c r="AF44" s="14"/>
      <c r="AG44" s="14"/>
      <c r="AH44" s="14"/>
      <c r="AI44" s="14"/>
      <c r="AJ44" s="14"/>
      <c r="AK44" s="14"/>
      <c r="AL44" s="14"/>
      <c r="AM44" s="14"/>
      <c r="AN44" s="14"/>
      <c r="AO44" s="14"/>
      <c r="AP44" s="14"/>
      <c r="AQ44" s="14"/>
      <c r="AR44" s="14"/>
      <c r="AS44" s="14"/>
      <c r="AT44" s="14"/>
      <c r="AU44" s="14"/>
      <c r="AV44" s="14"/>
      <c r="AW44" s="14"/>
      <c r="AX44" s="14"/>
      <c r="AY44" s="14"/>
      <c r="AZ44" s="14"/>
      <c r="BA44" s="14"/>
      <c r="BE44" s="21"/>
      <c r="BF44" s="22"/>
    </row>
    <row r="45" spans="1:58" x14ac:dyDescent="0.3">
      <c r="A45" s="14"/>
      <c r="B45" s="14"/>
      <c r="C45" s="14"/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4"/>
      <c r="AF45" s="14"/>
      <c r="AG45" s="14"/>
      <c r="AH45" s="14"/>
      <c r="AI45" s="14"/>
      <c r="AJ45" s="14"/>
      <c r="AK45" s="14"/>
      <c r="AL45" s="14"/>
      <c r="AM45" s="14"/>
      <c r="AN45" s="14"/>
      <c r="AO45" s="14"/>
      <c r="AP45" s="14"/>
      <c r="AQ45" s="14"/>
      <c r="AR45" s="14"/>
      <c r="AS45" s="14"/>
      <c r="AT45" s="14"/>
      <c r="AU45" s="14"/>
      <c r="AV45" s="14"/>
      <c r="AW45" s="14"/>
      <c r="AX45" s="14"/>
      <c r="AY45" s="14"/>
      <c r="AZ45" s="14"/>
      <c r="BA45" s="14"/>
      <c r="BE45" s="21"/>
      <c r="BF45" s="22"/>
    </row>
    <row r="46" spans="1:58" x14ac:dyDescent="0.3">
      <c r="A46" s="14"/>
      <c r="B46" s="14"/>
      <c r="C46" s="14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  <c r="AE46" s="14"/>
      <c r="AF46" s="14"/>
      <c r="AG46" s="14"/>
      <c r="AH46" s="14"/>
      <c r="AI46" s="14"/>
      <c r="AJ46" s="14"/>
      <c r="AK46" s="14"/>
      <c r="AL46" s="14"/>
      <c r="AM46" s="14"/>
      <c r="AN46" s="14"/>
      <c r="AO46" s="14"/>
      <c r="AP46" s="14"/>
      <c r="AQ46" s="14"/>
      <c r="AR46" s="14"/>
      <c r="AS46" s="14"/>
      <c r="AT46" s="14"/>
      <c r="AU46" s="14"/>
      <c r="AV46" s="14"/>
      <c r="AW46" s="14"/>
      <c r="AX46" s="14"/>
      <c r="AY46" s="14"/>
      <c r="AZ46" s="14"/>
      <c r="BA46" s="14"/>
      <c r="BE46" s="21"/>
      <c r="BF46" s="22"/>
    </row>
    <row r="47" spans="1:58" x14ac:dyDescent="0.3">
      <c r="A47" s="14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E47" s="21"/>
      <c r="BF47" s="22"/>
    </row>
    <row r="48" spans="1:58" x14ac:dyDescent="0.3">
      <c r="A48" s="14"/>
      <c r="B48" s="14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4"/>
      <c r="AV48" s="14"/>
      <c r="AW48" s="14"/>
      <c r="AX48" s="14"/>
      <c r="AY48" s="14"/>
      <c r="AZ48" s="14"/>
      <c r="BA48" s="14"/>
      <c r="BE48" s="21"/>
      <c r="BF48" s="22"/>
    </row>
    <row r="49" spans="1:58" x14ac:dyDescent="0.3">
      <c r="A49" s="14"/>
      <c r="B49" s="14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14"/>
      <c r="AW49" s="14"/>
      <c r="AX49" s="14"/>
      <c r="AY49" s="14"/>
      <c r="AZ49" s="14"/>
      <c r="BA49" s="14"/>
      <c r="BE49" s="21"/>
      <c r="BF49" s="22"/>
    </row>
    <row r="50" spans="1:58" x14ac:dyDescent="0.3">
      <c r="A50" s="14"/>
      <c r="B50" s="14"/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  <c r="AE50" s="14"/>
      <c r="AF50" s="14"/>
      <c r="AG50" s="14"/>
      <c r="AH50" s="14"/>
      <c r="AI50" s="14"/>
      <c r="AJ50" s="14"/>
      <c r="AK50" s="14"/>
      <c r="AL50" s="14"/>
      <c r="AM50" s="14"/>
      <c r="AN50" s="14"/>
      <c r="AO50" s="14"/>
      <c r="AP50" s="14"/>
      <c r="AQ50" s="14"/>
      <c r="AR50" s="14"/>
      <c r="AS50" s="14"/>
      <c r="AT50" s="14"/>
      <c r="AU50" s="14"/>
      <c r="AV50" s="14"/>
      <c r="AW50" s="14"/>
      <c r="AX50" s="14"/>
      <c r="AY50" s="14"/>
      <c r="AZ50" s="14"/>
      <c r="BA50" s="14"/>
      <c r="BE50" s="21"/>
      <c r="BF50" s="22"/>
    </row>
    <row r="51" spans="1:58" x14ac:dyDescent="0.3">
      <c r="A51" s="14"/>
      <c r="B51" s="14"/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  <c r="AQ51" s="14"/>
      <c r="AR51" s="14"/>
      <c r="AS51" s="14"/>
      <c r="AT51" s="14"/>
      <c r="AU51" s="14"/>
      <c r="AV51" s="14"/>
      <c r="AW51" s="14"/>
      <c r="AX51" s="14"/>
      <c r="AY51" s="14"/>
      <c r="AZ51" s="14"/>
      <c r="BA51" s="14"/>
      <c r="BE51" s="21"/>
      <c r="BF51" s="22"/>
    </row>
    <row r="52" spans="1:58" x14ac:dyDescent="0.3">
      <c r="A52" s="14"/>
      <c r="B52" s="14"/>
      <c r="C52" s="14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  <c r="AS52" s="14"/>
      <c r="AT52" s="14"/>
      <c r="AU52" s="14"/>
      <c r="AV52" s="14"/>
      <c r="AW52" s="14"/>
      <c r="AX52" s="14"/>
      <c r="AY52" s="14"/>
      <c r="AZ52" s="14"/>
      <c r="BA52" s="14"/>
      <c r="BE52" s="21"/>
      <c r="BF52" s="22"/>
    </row>
    <row r="53" spans="1:58" x14ac:dyDescent="0.3">
      <c r="A53" s="14"/>
      <c r="B53" s="14"/>
      <c r="C53" s="14"/>
      <c r="D53" s="14"/>
      <c r="E53" s="14"/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  <c r="AA53" s="14"/>
      <c r="AB53" s="14"/>
      <c r="AC53" s="14"/>
      <c r="AD53" s="14"/>
      <c r="AE53" s="14"/>
      <c r="AF53" s="14"/>
      <c r="AG53" s="14"/>
      <c r="AH53" s="14"/>
      <c r="AI53" s="14"/>
      <c r="AJ53" s="14"/>
      <c r="AK53" s="14"/>
      <c r="AL53" s="14"/>
      <c r="AM53" s="14"/>
      <c r="AN53" s="14"/>
      <c r="AO53" s="14"/>
      <c r="AP53" s="14"/>
      <c r="AQ53" s="14"/>
      <c r="AR53" s="14"/>
      <c r="AS53" s="14"/>
      <c r="AT53" s="14"/>
      <c r="AU53" s="14"/>
      <c r="AV53" s="14"/>
      <c r="AW53" s="14"/>
      <c r="AX53" s="14"/>
      <c r="AY53" s="14"/>
      <c r="AZ53" s="14"/>
      <c r="BA53" s="14"/>
      <c r="BE53" s="21"/>
      <c r="BF53" s="22"/>
    </row>
    <row r="54" spans="1:58" x14ac:dyDescent="0.3">
      <c r="A54" s="14"/>
      <c r="B54" s="14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  <c r="AL54" s="14"/>
      <c r="AM54" s="14"/>
      <c r="AN54" s="14"/>
      <c r="AO54" s="14"/>
      <c r="AP54" s="14"/>
      <c r="AQ54" s="14"/>
      <c r="AR54" s="14"/>
      <c r="AS54" s="14"/>
      <c r="AT54" s="14"/>
      <c r="AU54" s="14"/>
      <c r="AV54" s="14"/>
      <c r="AW54" s="14"/>
      <c r="AX54" s="14"/>
      <c r="AY54" s="14"/>
      <c r="AZ54" s="14"/>
      <c r="BA54" s="14"/>
      <c r="BE54" s="21"/>
      <c r="BF54" s="22"/>
    </row>
    <row r="55" spans="1:58" x14ac:dyDescent="0.3">
      <c r="A55" s="14"/>
      <c r="B55" s="14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/>
      <c r="AS55" s="14"/>
      <c r="AT55" s="14"/>
      <c r="AU55" s="14"/>
      <c r="AV55" s="14"/>
      <c r="AW55" s="14"/>
      <c r="AX55" s="14"/>
      <c r="AY55" s="14"/>
      <c r="AZ55" s="14"/>
      <c r="BA55" s="14"/>
      <c r="BE55" s="21"/>
      <c r="BF55" s="22"/>
    </row>
    <row r="56" spans="1:58" x14ac:dyDescent="0.3">
      <c r="A56" s="14"/>
      <c r="B56" s="14"/>
      <c r="C56" s="14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  <c r="AL56" s="14"/>
      <c r="AM56" s="14"/>
      <c r="AN56" s="14"/>
      <c r="AO56" s="14"/>
      <c r="AP56" s="14"/>
      <c r="AQ56" s="14"/>
      <c r="AR56" s="14"/>
      <c r="AS56" s="14"/>
      <c r="AT56" s="14"/>
      <c r="AU56" s="14"/>
      <c r="AV56" s="14"/>
      <c r="AW56" s="14"/>
      <c r="AX56" s="14"/>
      <c r="AY56" s="14"/>
      <c r="AZ56" s="14"/>
      <c r="BA56" s="14"/>
      <c r="BE56" s="21"/>
      <c r="BF56" s="22"/>
    </row>
    <row r="57" spans="1:58" x14ac:dyDescent="0.3">
      <c r="A57" s="14"/>
      <c r="B57" s="14"/>
      <c r="C57" s="14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  <c r="AR57" s="14"/>
      <c r="AS57" s="14"/>
      <c r="AT57" s="14"/>
      <c r="AU57" s="14"/>
      <c r="AV57" s="14"/>
      <c r="AW57" s="14"/>
      <c r="AX57" s="14"/>
      <c r="AY57" s="14"/>
      <c r="AZ57" s="14"/>
      <c r="BA57" s="14"/>
      <c r="BE57" s="21"/>
      <c r="BF57" s="22"/>
    </row>
    <row r="58" spans="1:58" x14ac:dyDescent="0.3">
      <c r="A58" s="14"/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  <c r="AK58" s="14"/>
      <c r="AL58" s="14"/>
      <c r="AM58" s="14"/>
      <c r="AN58" s="14"/>
      <c r="AO58" s="14"/>
      <c r="AP58" s="14"/>
      <c r="AQ58" s="14"/>
      <c r="AR58" s="14"/>
      <c r="AS58" s="14"/>
      <c r="AT58" s="14"/>
      <c r="AU58" s="14"/>
      <c r="AV58" s="14"/>
      <c r="AW58" s="14"/>
      <c r="AX58" s="14"/>
      <c r="AY58" s="14"/>
      <c r="AZ58" s="14"/>
      <c r="BA58" s="14"/>
      <c r="BE58" s="21"/>
      <c r="BF58" s="22"/>
    </row>
    <row r="59" spans="1:58" x14ac:dyDescent="0.3">
      <c r="A59" s="14"/>
      <c r="B59" s="14"/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  <c r="AK59" s="14"/>
      <c r="AL59" s="14"/>
      <c r="AM59" s="14"/>
      <c r="AN59" s="14"/>
      <c r="AO59" s="14"/>
      <c r="AP59" s="14"/>
      <c r="AQ59" s="14"/>
      <c r="AR59" s="14"/>
      <c r="AS59" s="14"/>
      <c r="AT59" s="14"/>
      <c r="AU59" s="14"/>
      <c r="AV59" s="14"/>
      <c r="AW59" s="14"/>
      <c r="AX59" s="14"/>
      <c r="AY59" s="14"/>
      <c r="AZ59" s="14"/>
      <c r="BA59" s="14"/>
      <c r="BE59" s="21"/>
      <c r="BF59" s="22"/>
    </row>
    <row r="60" spans="1:58" x14ac:dyDescent="0.3">
      <c r="A60" s="14"/>
      <c r="B60" s="14"/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  <c r="AE60" s="14"/>
      <c r="AF60" s="14"/>
      <c r="AG60" s="14"/>
      <c r="AH60" s="14"/>
      <c r="AI60" s="14"/>
      <c r="AJ60" s="14"/>
      <c r="AK60" s="14"/>
      <c r="AL60" s="14"/>
      <c r="AM60" s="14"/>
      <c r="AN60" s="14"/>
      <c r="AO60" s="14"/>
      <c r="AP60" s="14"/>
      <c r="AQ60" s="14"/>
      <c r="AR60" s="14"/>
      <c r="AS60" s="14"/>
      <c r="AT60" s="14"/>
      <c r="AU60" s="14"/>
      <c r="AV60" s="14"/>
      <c r="AW60" s="14"/>
      <c r="AX60" s="14"/>
      <c r="AY60" s="14"/>
      <c r="AZ60" s="14"/>
      <c r="BA60" s="14"/>
      <c r="BE60" s="21"/>
      <c r="BF60" s="22"/>
    </row>
    <row r="61" spans="1:58" x14ac:dyDescent="0.3">
      <c r="A61" s="14"/>
      <c r="B61" s="14"/>
      <c r="C61" s="14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  <c r="AP61" s="14"/>
      <c r="AQ61" s="14"/>
      <c r="AR61" s="14"/>
      <c r="AS61" s="14"/>
      <c r="AT61" s="14"/>
      <c r="AU61" s="14"/>
      <c r="AV61" s="14"/>
      <c r="AW61" s="14"/>
      <c r="AX61" s="14"/>
      <c r="AY61" s="14"/>
      <c r="AZ61" s="14"/>
      <c r="BA61" s="14"/>
      <c r="BE61" s="21"/>
      <c r="BF61" s="22"/>
    </row>
    <row r="62" spans="1:58" x14ac:dyDescent="0.3">
      <c r="A62" s="14"/>
      <c r="B62" s="14"/>
      <c r="C62" s="14"/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  <c r="AA62" s="14"/>
      <c r="AB62" s="14"/>
      <c r="AC62" s="14"/>
      <c r="AD62" s="14"/>
      <c r="AE62" s="14"/>
      <c r="AF62" s="14"/>
      <c r="AG62" s="14"/>
      <c r="AH62" s="14"/>
      <c r="AI62" s="14"/>
      <c r="AJ62" s="14"/>
      <c r="AK62" s="14"/>
      <c r="AL62" s="14"/>
      <c r="AM62" s="14"/>
      <c r="AN62" s="14"/>
      <c r="AO62" s="14"/>
      <c r="AP62" s="14"/>
      <c r="AQ62" s="14"/>
      <c r="AR62" s="14"/>
      <c r="AS62" s="14"/>
      <c r="AT62" s="14"/>
      <c r="AU62" s="14"/>
      <c r="AV62" s="14"/>
      <c r="AW62" s="14"/>
      <c r="AX62" s="14"/>
      <c r="AY62" s="14"/>
      <c r="AZ62" s="14"/>
      <c r="BA62" s="14"/>
      <c r="BE62" s="21"/>
      <c r="BF62" s="22"/>
    </row>
    <row r="63" spans="1:58" x14ac:dyDescent="0.3">
      <c r="A63" s="14"/>
      <c r="B63" s="14"/>
      <c r="C63" s="14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4"/>
      <c r="AL63" s="14"/>
      <c r="AM63" s="14"/>
      <c r="AN63" s="14"/>
      <c r="AO63" s="14"/>
      <c r="AP63" s="14"/>
      <c r="AQ63" s="14"/>
      <c r="AR63" s="14"/>
      <c r="AS63" s="14"/>
      <c r="AT63" s="14"/>
      <c r="AU63" s="14"/>
      <c r="AV63" s="14"/>
      <c r="AW63" s="14"/>
      <c r="AX63" s="14"/>
      <c r="AY63" s="14"/>
      <c r="AZ63" s="14"/>
      <c r="BA63" s="14"/>
      <c r="BE63" s="21"/>
      <c r="BF63" s="22"/>
    </row>
    <row r="64" spans="1:58" x14ac:dyDescent="0.3">
      <c r="A64" s="14"/>
      <c r="B64" s="14"/>
      <c r="C64" s="14"/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  <c r="AE64" s="14"/>
      <c r="AF64" s="14"/>
      <c r="AG64" s="14"/>
      <c r="AH64" s="14"/>
      <c r="AI64" s="14"/>
      <c r="AJ64" s="14"/>
      <c r="AK64" s="14"/>
      <c r="AL64" s="14"/>
      <c r="AM64" s="14"/>
      <c r="AN64" s="14"/>
      <c r="AO64" s="14"/>
      <c r="AP64" s="14"/>
      <c r="AQ64" s="14"/>
      <c r="AR64" s="14"/>
      <c r="AS64" s="14"/>
      <c r="AT64" s="14"/>
      <c r="AU64" s="14"/>
      <c r="AV64" s="14"/>
      <c r="AW64" s="14"/>
      <c r="AX64" s="14"/>
      <c r="AY64" s="14"/>
      <c r="AZ64" s="14"/>
      <c r="BA64" s="14"/>
      <c r="BE64" s="21"/>
      <c r="BF64" s="22"/>
    </row>
    <row r="65" spans="1:58" x14ac:dyDescent="0.3">
      <c r="A65" s="14"/>
      <c r="B65" s="14"/>
      <c r="C65" s="14"/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  <c r="AE65" s="14"/>
      <c r="AF65" s="14"/>
      <c r="AG65" s="14"/>
      <c r="AH65" s="14"/>
      <c r="AI65" s="14"/>
      <c r="AJ65" s="14"/>
      <c r="AK65" s="14"/>
      <c r="AL65" s="14"/>
      <c r="AM65" s="14"/>
      <c r="AN65" s="14"/>
      <c r="AO65" s="14"/>
      <c r="AP65" s="14"/>
      <c r="AQ65" s="14"/>
      <c r="AR65" s="14"/>
      <c r="AS65" s="14"/>
      <c r="AT65" s="14"/>
      <c r="AU65" s="14"/>
      <c r="AV65" s="14"/>
      <c r="AW65" s="14"/>
      <c r="AX65" s="14"/>
      <c r="AY65" s="14"/>
      <c r="AZ65" s="14"/>
      <c r="BA65" s="14"/>
      <c r="BE65" s="21"/>
      <c r="BF65" s="22"/>
    </row>
    <row r="66" spans="1:58" x14ac:dyDescent="0.3">
      <c r="A66" s="14"/>
      <c r="B66" s="14"/>
      <c r="C66" s="14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  <c r="AE66" s="14"/>
      <c r="AF66" s="14"/>
      <c r="AG66" s="14"/>
      <c r="AH66" s="14"/>
      <c r="AI66" s="14"/>
      <c r="AJ66" s="14"/>
      <c r="AK66" s="14"/>
      <c r="AL66" s="14"/>
      <c r="AM66" s="14"/>
      <c r="AN66" s="14"/>
      <c r="AO66" s="14"/>
      <c r="AP66" s="14"/>
      <c r="AQ66" s="14"/>
      <c r="AR66" s="14"/>
      <c r="AS66" s="14"/>
      <c r="AT66" s="14"/>
      <c r="AU66" s="14"/>
      <c r="AV66" s="14"/>
      <c r="AW66" s="14"/>
      <c r="AX66" s="14"/>
      <c r="AY66" s="14"/>
      <c r="AZ66" s="14"/>
      <c r="BA66" s="14"/>
      <c r="BE66" s="21"/>
      <c r="BF66" s="22"/>
    </row>
    <row r="67" spans="1:58" x14ac:dyDescent="0.3">
      <c r="A67" s="14"/>
      <c r="B67" s="14"/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  <c r="AG67" s="14"/>
      <c r="AH67" s="14"/>
      <c r="AI67" s="14"/>
      <c r="AJ67" s="14"/>
      <c r="AK67" s="14"/>
      <c r="AL67" s="14"/>
      <c r="AM67" s="14"/>
      <c r="AN67" s="14"/>
      <c r="AO67" s="14"/>
      <c r="AP67" s="14"/>
      <c r="AQ67" s="14"/>
      <c r="AR67" s="14"/>
      <c r="AS67" s="14"/>
      <c r="AT67" s="14"/>
      <c r="AU67" s="14"/>
      <c r="AV67" s="14"/>
      <c r="AW67" s="14"/>
      <c r="AX67" s="14"/>
      <c r="AY67" s="14"/>
      <c r="AZ67" s="14"/>
      <c r="BA67" s="14"/>
      <c r="BE67" s="21"/>
      <c r="BF67" s="22"/>
    </row>
    <row r="68" spans="1:58" x14ac:dyDescent="0.3">
      <c r="A68" s="14"/>
      <c r="B68" s="14"/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4"/>
      <c r="AI68" s="14"/>
      <c r="AJ68" s="14"/>
      <c r="AK68" s="14"/>
      <c r="AL68" s="14"/>
      <c r="AM68" s="14"/>
      <c r="AN68" s="14"/>
      <c r="AO68" s="14"/>
      <c r="AP68" s="14"/>
      <c r="AQ68" s="14"/>
      <c r="AR68" s="14"/>
      <c r="AS68" s="14"/>
      <c r="AT68" s="14"/>
      <c r="AU68" s="14"/>
      <c r="AV68" s="14"/>
      <c r="AW68" s="14"/>
      <c r="AX68" s="14"/>
      <c r="AY68" s="14"/>
      <c r="AZ68" s="14"/>
      <c r="BA68" s="14"/>
      <c r="BE68" s="21"/>
      <c r="BF68" s="22"/>
    </row>
    <row r="69" spans="1:58" x14ac:dyDescent="0.3">
      <c r="A69" s="14"/>
      <c r="B69" s="14"/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  <c r="AE69" s="14"/>
      <c r="AF69" s="14"/>
      <c r="AG69" s="14"/>
      <c r="AH69" s="14"/>
      <c r="AI69" s="14"/>
      <c r="AJ69" s="14"/>
      <c r="AK69" s="14"/>
      <c r="AL69" s="14"/>
      <c r="AM69" s="14"/>
      <c r="AN69" s="14"/>
      <c r="AO69" s="14"/>
      <c r="AP69" s="14"/>
      <c r="AQ69" s="14"/>
      <c r="AR69" s="14"/>
      <c r="AS69" s="14"/>
      <c r="AT69" s="14"/>
      <c r="AU69" s="14"/>
      <c r="AV69" s="14"/>
      <c r="AW69" s="14"/>
      <c r="AX69" s="14"/>
      <c r="AY69" s="14"/>
      <c r="AZ69" s="14"/>
      <c r="BA69" s="14"/>
      <c r="BE69" s="21"/>
      <c r="BF69" s="22"/>
    </row>
    <row r="70" spans="1:58" x14ac:dyDescent="0.3">
      <c r="A70" s="14"/>
      <c r="B70" s="14"/>
      <c r="C70" s="14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  <c r="AE70" s="14"/>
      <c r="AF70" s="14"/>
      <c r="AG70" s="14"/>
      <c r="AH70" s="14"/>
      <c r="AI70" s="14"/>
      <c r="AJ70" s="14"/>
      <c r="AK70" s="14"/>
      <c r="AL70" s="14"/>
      <c r="AM70" s="14"/>
      <c r="AN70" s="14"/>
      <c r="AO70" s="14"/>
      <c r="AP70" s="14"/>
      <c r="AQ70" s="14"/>
      <c r="AR70" s="14"/>
      <c r="AS70" s="14"/>
      <c r="AT70" s="14"/>
      <c r="AU70" s="14"/>
      <c r="AV70" s="14"/>
      <c r="AW70" s="14"/>
      <c r="AX70" s="14"/>
      <c r="AY70" s="14"/>
      <c r="AZ70" s="14"/>
      <c r="BA70" s="14"/>
      <c r="BE70" s="21"/>
      <c r="BF70" s="22"/>
    </row>
    <row r="71" spans="1:58" x14ac:dyDescent="0.3">
      <c r="A71" s="14"/>
      <c r="B71" s="14"/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14"/>
      <c r="AI71" s="14"/>
      <c r="AJ71" s="14"/>
      <c r="AK71" s="14"/>
      <c r="AL71" s="14"/>
      <c r="AM71" s="14"/>
      <c r="AN71" s="14"/>
      <c r="AO71" s="14"/>
      <c r="AP71" s="14"/>
      <c r="AQ71" s="14"/>
      <c r="AR71" s="14"/>
      <c r="AS71" s="14"/>
      <c r="AT71" s="14"/>
      <c r="AU71" s="14"/>
      <c r="AV71" s="14"/>
      <c r="AW71" s="14"/>
      <c r="AX71" s="14"/>
      <c r="AY71" s="14"/>
      <c r="AZ71" s="14"/>
      <c r="BA71" s="14"/>
      <c r="BE71" s="21"/>
      <c r="BF71" s="22"/>
    </row>
    <row r="72" spans="1:58" x14ac:dyDescent="0.3">
      <c r="A72" s="14"/>
      <c r="B72" s="14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  <c r="AI72" s="14"/>
      <c r="AJ72" s="14"/>
      <c r="AK72" s="14"/>
      <c r="AL72" s="14"/>
      <c r="AM72" s="14"/>
      <c r="AN72" s="14"/>
      <c r="AO72" s="14"/>
      <c r="AP72" s="14"/>
      <c r="AQ72" s="14"/>
      <c r="AR72" s="14"/>
      <c r="AS72" s="14"/>
      <c r="AT72" s="14"/>
      <c r="AU72" s="14"/>
      <c r="AV72" s="14"/>
      <c r="AW72" s="14"/>
      <c r="AX72" s="14"/>
      <c r="AY72" s="14"/>
      <c r="AZ72" s="14"/>
      <c r="BA72" s="14"/>
      <c r="BE72" s="21"/>
      <c r="BF72" s="22"/>
    </row>
    <row r="73" spans="1:58" x14ac:dyDescent="0.3">
      <c r="A73" s="14"/>
      <c r="B73" s="14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  <c r="AI73" s="14"/>
      <c r="AJ73" s="14"/>
      <c r="AK73" s="14"/>
      <c r="AL73" s="14"/>
      <c r="AM73" s="14"/>
      <c r="AN73" s="14"/>
      <c r="AO73" s="14"/>
      <c r="AP73" s="14"/>
      <c r="AQ73" s="14"/>
      <c r="AR73" s="14"/>
      <c r="AS73" s="14"/>
      <c r="AT73" s="14"/>
      <c r="AU73" s="14"/>
      <c r="AV73" s="14"/>
      <c r="AW73" s="14"/>
      <c r="AX73" s="14"/>
      <c r="AY73" s="14"/>
      <c r="AZ73" s="14"/>
      <c r="BA73" s="14"/>
      <c r="BE73" s="21"/>
      <c r="BF73" s="22"/>
    </row>
    <row r="74" spans="1:58" x14ac:dyDescent="0.3">
      <c r="A74" s="14"/>
      <c r="B74" s="14"/>
      <c r="C74" s="14"/>
      <c r="D74" s="14"/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  <c r="AE74" s="14"/>
      <c r="AF74" s="14"/>
      <c r="AG74" s="14"/>
      <c r="AH74" s="14"/>
      <c r="AI74" s="14"/>
      <c r="AJ74" s="14"/>
      <c r="AK74" s="14"/>
      <c r="AL74" s="14"/>
      <c r="AM74" s="14"/>
      <c r="AN74" s="14"/>
      <c r="AO74" s="14"/>
      <c r="AP74" s="14"/>
      <c r="AQ74" s="14"/>
      <c r="AR74" s="14"/>
      <c r="AS74" s="14"/>
      <c r="AT74" s="14"/>
      <c r="AU74" s="14"/>
      <c r="AV74" s="14"/>
      <c r="AW74" s="14"/>
      <c r="AX74" s="14"/>
      <c r="AY74" s="14"/>
      <c r="AZ74" s="14"/>
      <c r="BA74" s="14"/>
      <c r="BE74" s="21"/>
      <c r="BF74" s="22"/>
    </row>
    <row r="75" spans="1:58" x14ac:dyDescent="0.3">
      <c r="A75" s="14"/>
      <c r="B75" s="14"/>
      <c r="C75" s="14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14"/>
      <c r="AI75" s="14"/>
      <c r="AJ75" s="14"/>
      <c r="AK75" s="14"/>
      <c r="AL75" s="14"/>
      <c r="AM75" s="14"/>
      <c r="AN75" s="14"/>
      <c r="AO75" s="14"/>
      <c r="AP75" s="14"/>
      <c r="AQ75" s="14"/>
      <c r="AR75" s="14"/>
      <c r="AS75" s="14"/>
      <c r="AT75" s="14"/>
      <c r="AU75" s="14"/>
      <c r="AV75" s="14"/>
      <c r="AW75" s="14"/>
      <c r="AX75" s="14"/>
      <c r="AY75" s="14"/>
      <c r="AZ75" s="14"/>
      <c r="BA75" s="14"/>
      <c r="BE75" s="21"/>
      <c r="BF75" s="22"/>
    </row>
    <row r="76" spans="1:58" x14ac:dyDescent="0.3">
      <c r="A76" s="14"/>
      <c r="B76" s="14"/>
      <c r="C76" s="14"/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14"/>
      <c r="AB76" s="14"/>
      <c r="AC76" s="14"/>
      <c r="AD76" s="14"/>
      <c r="AE76" s="14"/>
      <c r="AF76" s="14"/>
      <c r="AG76" s="14"/>
      <c r="AH76" s="14"/>
      <c r="AI76" s="14"/>
      <c r="AJ76" s="14"/>
      <c r="AK76" s="14"/>
      <c r="AL76" s="14"/>
      <c r="AM76" s="14"/>
      <c r="AN76" s="14"/>
      <c r="AO76" s="14"/>
      <c r="AP76" s="14"/>
      <c r="AQ76" s="14"/>
      <c r="AR76" s="14"/>
      <c r="AS76" s="14"/>
      <c r="AT76" s="14"/>
      <c r="AU76" s="14"/>
      <c r="AV76" s="14"/>
      <c r="AW76" s="14"/>
      <c r="AX76" s="14"/>
      <c r="AY76" s="14"/>
      <c r="AZ76" s="14"/>
      <c r="BA76" s="14"/>
      <c r="BE76" s="21"/>
      <c r="BF76" s="22"/>
    </row>
    <row r="77" spans="1:58" x14ac:dyDescent="0.3">
      <c r="A77" s="14"/>
      <c r="B77" s="14"/>
      <c r="C77" s="14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  <c r="AE77" s="14"/>
      <c r="AF77" s="14"/>
      <c r="AG77" s="14"/>
      <c r="AH77" s="14"/>
      <c r="AI77" s="14"/>
      <c r="AJ77" s="14"/>
      <c r="AK77" s="14"/>
      <c r="AL77" s="14"/>
      <c r="AM77" s="14"/>
      <c r="AN77" s="14"/>
      <c r="AO77" s="14"/>
      <c r="AP77" s="14"/>
      <c r="AQ77" s="14"/>
      <c r="AR77" s="14"/>
      <c r="AS77" s="14"/>
      <c r="AT77" s="14"/>
      <c r="AU77" s="14"/>
      <c r="AV77" s="14"/>
      <c r="AW77" s="14"/>
      <c r="AX77" s="14"/>
      <c r="AY77" s="14"/>
      <c r="AZ77" s="14"/>
      <c r="BA77" s="14"/>
      <c r="BE77" s="21"/>
      <c r="BF77" s="22"/>
    </row>
    <row r="78" spans="1:58" x14ac:dyDescent="0.3">
      <c r="A78" s="14"/>
      <c r="B78" s="14"/>
      <c r="C78" s="14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14"/>
      <c r="AQ78" s="14"/>
      <c r="AR78" s="14"/>
      <c r="AS78" s="14"/>
      <c r="AT78" s="14"/>
      <c r="AU78" s="14"/>
      <c r="AV78" s="14"/>
      <c r="AW78" s="14"/>
      <c r="AX78" s="14"/>
      <c r="AY78" s="14"/>
      <c r="AZ78" s="14"/>
      <c r="BA78" s="14"/>
      <c r="BE78" s="21"/>
      <c r="BF78" s="22"/>
    </row>
    <row r="79" spans="1:58" x14ac:dyDescent="0.3">
      <c r="A79" s="14"/>
      <c r="B79" s="14"/>
      <c r="C79" s="14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4"/>
      <c r="AI79" s="14"/>
      <c r="AJ79" s="14"/>
      <c r="AK79" s="14"/>
      <c r="AL79" s="14"/>
      <c r="AM79" s="14"/>
      <c r="AN79" s="14"/>
      <c r="AO79" s="14"/>
      <c r="AP79" s="14"/>
      <c r="AQ79" s="14"/>
      <c r="AR79" s="14"/>
      <c r="AS79" s="14"/>
      <c r="AT79" s="14"/>
      <c r="AU79" s="14"/>
      <c r="AV79" s="14"/>
      <c r="AW79" s="14"/>
      <c r="AX79" s="14"/>
      <c r="AY79" s="14"/>
      <c r="AZ79" s="14"/>
      <c r="BA79" s="14"/>
      <c r="BE79" s="21"/>
      <c r="BF79" s="22"/>
    </row>
    <row r="80" spans="1:58" x14ac:dyDescent="0.3">
      <c r="A80" s="14"/>
      <c r="B80" s="14"/>
      <c r="C80" s="14"/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  <c r="AE80" s="14"/>
      <c r="AF80" s="14"/>
      <c r="AG80" s="14"/>
      <c r="AH80" s="14"/>
      <c r="AI80" s="14"/>
      <c r="AJ80" s="14"/>
      <c r="AK80" s="14"/>
      <c r="AL80" s="14"/>
      <c r="AM80" s="14"/>
      <c r="AN80" s="14"/>
      <c r="AO80" s="14"/>
      <c r="AP80" s="14"/>
      <c r="AQ80" s="14"/>
      <c r="AR80" s="14"/>
      <c r="AS80" s="14"/>
      <c r="AT80" s="14"/>
      <c r="AU80" s="14"/>
      <c r="AV80" s="14"/>
      <c r="AW80" s="14"/>
      <c r="AX80" s="14"/>
      <c r="AY80" s="14"/>
      <c r="AZ80" s="14"/>
      <c r="BA80" s="14"/>
      <c r="BE80" s="21"/>
      <c r="BF80" s="22"/>
    </row>
    <row r="81" spans="1:58" x14ac:dyDescent="0.3">
      <c r="A81" s="14"/>
      <c r="B81" s="14"/>
      <c r="C81" s="14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14"/>
      <c r="AJ81" s="14"/>
      <c r="AK81" s="14"/>
      <c r="AL81" s="14"/>
      <c r="AM81" s="14"/>
      <c r="AN81" s="14"/>
      <c r="AO81" s="14"/>
      <c r="AP81" s="14"/>
      <c r="AQ81" s="14"/>
      <c r="AR81" s="14"/>
      <c r="AS81" s="14"/>
      <c r="AT81" s="14"/>
      <c r="AU81" s="14"/>
      <c r="AV81" s="14"/>
      <c r="AW81" s="14"/>
      <c r="AX81" s="14"/>
      <c r="AY81" s="14"/>
      <c r="AZ81" s="14"/>
      <c r="BA81" s="14"/>
      <c r="BE81" s="21"/>
      <c r="BF81" s="22"/>
    </row>
    <row r="82" spans="1:58" x14ac:dyDescent="0.3">
      <c r="A82" s="14"/>
      <c r="B82" s="14"/>
      <c r="C82" s="14"/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  <c r="AE82" s="14"/>
      <c r="AF82" s="14"/>
      <c r="AG82" s="14"/>
      <c r="AH82" s="14"/>
      <c r="AI82" s="14"/>
      <c r="AJ82" s="14"/>
      <c r="AK82" s="14"/>
      <c r="AL82" s="14"/>
      <c r="AM82" s="14"/>
      <c r="AN82" s="14"/>
      <c r="AO82" s="14"/>
      <c r="AP82" s="14"/>
      <c r="AQ82" s="14"/>
      <c r="AR82" s="14"/>
      <c r="AS82" s="14"/>
      <c r="AT82" s="14"/>
      <c r="AU82" s="14"/>
      <c r="AV82" s="14"/>
      <c r="AW82" s="14"/>
      <c r="AX82" s="14"/>
      <c r="AY82" s="14"/>
      <c r="AZ82" s="14"/>
      <c r="BA82" s="14"/>
      <c r="BE82" s="21"/>
      <c r="BF82" s="22"/>
    </row>
    <row r="83" spans="1:58" x14ac:dyDescent="0.3">
      <c r="A83" s="14"/>
      <c r="B83" s="14"/>
      <c r="C83" s="14"/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  <c r="AE83" s="14"/>
      <c r="AF83" s="14"/>
      <c r="AG83" s="14"/>
      <c r="AH83" s="14"/>
      <c r="AI83" s="14"/>
      <c r="AJ83" s="14"/>
      <c r="AK83" s="14"/>
      <c r="AL83" s="14"/>
      <c r="AM83" s="14"/>
      <c r="AN83" s="14"/>
      <c r="AO83" s="14"/>
      <c r="AP83" s="14"/>
      <c r="AQ83" s="14"/>
      <c r="AR83" s="14"/>
      <c r="AS83" s="14"/>
      <c r="AT83" s="14"/>
      <c r="AU83" s="14"/>
      <c r="AV83" s="14"/>
      <c r="AW83" s="14"/>
      <c r="AX83" s="14"/>
      <c r="AY83" s="14"/>
      <c r="AZ83" s="14"/>
      <c r="BA83" s="14"/>
      <c r="BE83" s="21"/>
      <c r="BF83" s="22"/>
    </row>
    <row r="84" spans="1:58" x14ac:dyDescent="0.3">
      <c r="A84" s="14"/>
      <c r="B84" s="14"/>
      <c r="C84" s="14"/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  <c r="AE84" s="14"/>
      <c r="AF84" s="14"/>
      <c r="AG84" s="14"/>
      <c r="AH84" s="14"/>
      <c r="AI84" s="14"/>
      <c r="AJ84" s="14"/>
      <c r="AK84" s="14"/>
      <c r="AL84" s="14"/>
      <c r="AM84" s="14"/>
      <c r="AN84" s="14"/>
      <c r="AO84" s="14"/>
      <c r="AP84" s="14"/>
      <c r="AQ84" s="14"/>
      <c r="AR84" s="14"/>
      <c r="AS84" s="14"/>
      <c r="AT84" s="14"/>
      <c r="AU84" s="14"/>
      <c r="AV84" s="14"/>
      <c r="AW84" s="14"/>
      <c r="AX84" s="14"/>
      <c r="AY84" s="14"/>
      <c r="AZ84" s="14"/>
      <c r="BA84" s="14"/>
      <c r="BE84" s="21"/>
      <c r="BF84" s="22"/>
    </row>
    <row r="85" spans="1:58" x14ac:dyDescent="0.3">
      <c r="A85" s="14"/>
      <c r="B85" s="14"/>
      <c r="C85" s="14"/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  <c r="AA85" s="14"/>
      <c r="AB85" s="14"/>
      <c r="AC85" s="14"/>
      <c r="AD85" s="14"/>
      <c r="AE85" s="14"/>
      <c r="AF85" s="14"/>
      <c r="AG85" s="14"/>
      <c r="AH85" s="14"/>
      <c r="AI85" s="14"/>
      <c r="AJ85" s="14"/>
      <c r="AK85" s="14"/>
      <c r="AL85" s="14"/>
      <c r="AM85" s="14"/>
      <c r="AN85" s="14"/>
      <c r="AO85" s="14"/>
      <c r="AP85" s="14"/>
      <c r="AQ85" s="14"/>
      <c r="AR85" s="14"/>
      <c r="AS85" s="14"/>
      <c r="AT85" s="14"/>
      <c r="AU85" s="14"/>
      <c r="AV85" s="14"/>
      <c r="AW85" s="14"/>
      <c r="AX85" s="14"/>
      <c r="AY85" s="14"/>
      <c r="AZ85" s="14"/>
      <c r="BA85" s="14"/>
      <c r="BE85" s="21"/>
      <c r="BF85" s="22"/>
    </row>
    <row r="86" spans="1:58" x14ac:dyDescent="0.3">
      <c r="A86" s="14"/>
      <c r="B86" s="14"/>
      <c r="C86" s="14"/>
      <c r="D86" s="14"/>
      <c r="E86" s="14"/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  <c r="AA86" s="14"/>
      <c r="AB86" s="14"/>
      <c r="AC86" s="14"/>
      <c r="AD86" s="14"/>
      <c r="AE86" s="14"/>
      <c r="AF86" s="14"/>
      <c r="AG86" s="14"/>
      <c r="AH86" s="14"/>
      <c r="AI86" s="14"/>
      <c r="AJ86" s="14"/>
      <c r="AK86" s="14"/>
      <c r="AL86" s="14"/>
      <c r="AM86" s="14"/>
      <c r="AN86" s="14"/>
      <c r="AO86" s="14"/>
      <c r="AP86" s="14"/>
      <c r="AQ86" s="14"/>
      <c r="AR86" s="14"/>
      <c r="AS86" s="14"/>
      <c r="AT86" s="14"/>
      <c r="AU86" s="14"/>
      <c r="AV86" s="14"/>
      <c r="AW86" s="14"/>
      <c r="AX86" s="14"/>
      <c r="AY86" s="14"/>
      <c r="AZ86" s="14"/>
      <c r="BA86" s="14"/>
      <c r="BE86" s="21"/>
      <c r="BF86" s="22"/>
    </row>
    <row r="87" spans="1:58" x14ac:dyDescent="0.3">
      <c r="A87" s="14"/>
      <c r="B87" s="14"/>
      <c r="C87" s="14"/>
      <c r="D87" s="14"/>
      <c r="E87" s="14"/>
      <c r="F87" s="14"/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  <c r="AA87" s="14"/>
      <c r="AB87" s="14"/>
      <c r="AC87" s="14"/>
      <c r="AD87" s="14"/>
      <c r="AE87" s="14"/>
      <c r="AF87" s="14"/>
      <c r="AG87" s="14"/>
      <c r="AH87" s="14"/>
      <c r="AI87" s="14"/>
      <c r="AJ87" s="14"/>
      <c r="AK87" s="14"/>
      <c r="AL87" s="14"/>
      <c r="AM87" s="14"/>
      <c r="AN87" s="14"/>
      <c r="AO87" s="14"/>
      <c r="AP87" s="14"/>
      <c r="AQ87" s="14"/>
      <c r="AR87" s="14"/>
      <c r="AS87" s="14"/>
      <c r="AT87" s="14"/>
      <c r="AU87" s="14"/>
      <c r="AV87" s="14"/>
      <c r="AW87" s="14"/>
      <c r="AX87" s="14"/>
      <c r="AY87" s="14"/>
      <c r="AZ87" s="14"/>
      <c r="BA87" s="14"/>
      <c r="BE87" s="21"/>
      <c r="BF87" s="22"/>
    </row>
    <row r="88" spans="1:58" x14ac:dyDescent="0.3">
      <c r="A88" s="14"/>
      <c r="B88" s="14"/>
      <c r="C88" s="14"/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  <c r="AE88" s="14"/>
      <c r="AF88" s="14"/>
      <c r="AG88" s="14"/>
      <c r="AH88" s="14"/>
      <c r="AI88" s="14"/>
      <c r="AJ88" s="14"/>
      <c r="AK88" s="14"/>
      <c r="AL88" s="14"/>
      <c r="AM88" s="14"/>
      <c r="AN88" s="14"/>
      <c r="AO88" s="14"/>
      <c r="AP88" s="14"/>
      <c r="AQ88" s="14"/>
      <c r="AR88" s="14"/>
      <c r="AS88" s="14"/>
      <c r="AT88" s="14"/>
      <c r="AU88" s="14"/>
      <c r="AV88" s="14"/>
      <c r="AW88" s="14"/>
      <c r="AX88" s="14"/>
      <c r="AY88" s="14"/>
      <c r="AZ88" s="14"/>
      <c r="BA88" s="14"/>
      <c r="BE88" s="21"/>
      <c r="BF88" s="22"/>
    </row>
    <row r="89" spans="1:58" x14ac:dyDescent="0.3">
      <c r="A89" s="14"/>
      <c r="B89" s="14"/>
      <c r="C89" s="14"/>
      <c r="D89" s="14"/>
      <c r="E89" s="14"/>
      <c r="F89" s="14"/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  <c r="AA89" s="14"/>
      <c r="AB89" s="14"/>
      <c r="AC89" s="14"/>
      <c r="AD89" s="14"/>
      <c r="AE89" s="14"/>
      <c r="AF89" s="14"/>
      <c r="AG89" s="14"/>
      <c r="AH89" s="14"/>
      <c r="AI89" s="14"/>
      <c r="AJ89" s="14"/>
      <c r="AK89" s="14"/>
      <c r="AL89" s="14"/>
      <c r="AM89" s="14"/>
      <c r="AN89" s="14"/>
      <c r="AO89" s="14"/>
      <c r="AP89" s="14"/>
      <c r="AQ89" s="14"/>
      <c r="AR89" s="14"/>
      <c r="AS89" s="14"/>
      <c r="AT89" s="14"/>
      <c r="AU89" s="14"/>
      <c r="AV89" s="14"/>
      <c r="AW89" s="14"/>
      <c r="AX89" s="14"/>
      <c r="AY89" s="14"/>
      <c r="AZ89" s="14"/>
      <c r="BA89" s="14"/>
      <c r="BE89" s="21"/>
      <c r="BF89" s="22"/>
    </row>
    <row r="90" spans="1:58" x14ac:dyDescent="0.3">
      <c r="A90" s="14"/>
      <c r="B90" s="14"/>
      <c r="C90" s="14"/>
      <c r="D90" s="14"/>
      <c r="E90" s="14"/>
      <c r="F90" s="14"/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/>
      <c r="AD90" s="14"/>
      <c r="AE90" s="14"/>
      <c r="AF90" s="14"/>
      <c r="AG90" s="14"/>
      <c r="AH90" s="14"/>
      <c r="AI90" s="14"/>
      <c r="AJ90" s="14"/>
      <c r="AK90" s="14"/>
      <c r="AL90" s="14"/>
      <c r="AM90" s="14"/>
      <c r="AN90" s="14"/>
      <c r="AO90" s="14"/>
      <c r="AP90" s="14"/>
      <c r="AQ90" s="14"/>
      <c r="AR90" s="14"/>
      <c r="AS90" s="14"/>
      <c r="AT90" s="14"/>
      <c r="AU90" s="14"/>
      <c r="AV90" s="14"/>
      <c r="AW90" s="14"/>
      <c r="AX90" s="14"/>
      <c r="AY90" s="14"/>
      <c r="AZ90" s="14"/>
      <c r="BA90" s="14"/>
      <c r="BE90" s="21"/>
      <c r="BF90" s="22"/>
    </row>
    <row r="91" spans="1:58" x14ac:dyDescent="0.3">
      <c r="A91" s="14"/>
      <c r="B91" s="14"/>
      <c r="C91" s="14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F91" s="14"/>
      <c r="AG91" s="14"/>
      <c r="AH91" s="14"/>
      <c r="AI91" s="14"/>
      <c r="AJ91" s="14"/>
      <c r="AK91" s="14"/>
      <c r="AL91" s="14"/>
      <c r="AM91" s="14"/>
      <c r="AN91" s="14"/>
      <c r="AO91" s="14"/>
      <c r="AP91" s="14"/>
      <c r="AQ91" s="14"/>
      <c r="AR91" s="14"/>
      <c r="AS91" s="14"/>
      <c r="AT91" s="14"/>
      <c r="AU91" s="14"/>
      <c r="AV91" s="14"/>
      <c r="AW91" s="14"/>
      <c r="AX91" s="14"/>
      <c r="AY91" s="14"/>
      <c r="AZ91" s="14"/>
      <c r="BA91" s="14"/>
      <c r="BE91" s="21"/>
      <c r="BF91" s="22"/>
    </row>
    <row r="92" spans="1:58" x14ac:dyDescent="0.3">
      <c r="A92" s="14"/>
      <c r="B92" s="14"/>
      <c r="C92" s="14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F92" s="14"/>
      <c r="AG92" s="14"/>
      <c r="AH92" s="14"/>
      <c r="AI92" s="14"/>
      <c r="AJ92" s="14"/>
      <c r="AK92" s="14"/>
      <c r="AL92" s="14"/>
      <c r="AM92" s="14"/>
      <c r="AN92" s="14"/>
      <c r="AO92" s="14"/>
      <c r="AP92" s="14"/>
      <c r="AQ92" s="14"/>
      <c r="AR92" s="14"/>
      <c r="AS92" s="14"/>
      <c r="AT92" s="14"/>
      <c r="AU92" s="14"/>
      <c r="AV92" s="14"/>
      <c r="AW92" s="14"/>
      <c r="AX92" s="14"/>
      <c r="AY92" s="14"/>
      <c r="AZ92" s="14"/>
      <c r="BA92" s="14"/>
      <c r="BE92" s="21"/>
      <c r="BF92" s="22"/>
    </row>
    <row r="93" spans="1:58" x14ac:dyDescent="0.3">
      <c r="A93" s="14"/>
      <c r="B93" s="14"/>
      <c r="C93" s="14"/>
      <c r="D93" s="14"/>
      <c r="E93" s="14"/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4"/>
      <c r="AG93" s="14"/>
      <c r="AH93" s="14"/>
      <c r="AI93" s="14"/>
      <c r="AJ93" s="14"/>
      <c r="AK93" s="14"/>
      <c r="AL93" s="14"/>
      <c r="AM93" s="14"/>
      <c r="AN93" s="14"/>
      <c r="AO93" s="14"/>
      <c r="AP93" s="14"/>
      <c r="AQ93" s="14"/>
      <c r="AR93" s="14"/>
      <c r="AS93" s="14"/>
      <c r="AT93" s="14"/>
      <c r="AU93" s="14"/>
      <c r="AV93" s="14"/>
      <c r="AW93" s="14"/>
      <c r="AX93" s="14"/>
      <c r="AY93" s="14"/>
      <c r="AZ93" s="14"/>
      <c r="BA93" s="14"/>
      <c r="BE93" s="21"/>
      <c r="BF93" s="22"/>
    </row>
    <row r="94" spans="1:58" x14ac:dyDescent="0.3">
      <c r="A94" s="14"/>
      <c r="B94" s="14"/>
      <c r="C94" s="14"/>
      <c r="D94" s="14"/>
      <c r="E94" s="14"/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  <c r="AE94" s="14"/>
      <c r="AF94" s="14"/>
      <c r="AG94" s="14"/>
      <c r="AH94" s="14"/>
      <c r="AI94" s="14"/>
      <c r="AJ94" s="14"/>
      <c r="AK94" s="14"/>
      <c r="AL94" s="14"/>
      <c r="AM94" s="14"/>
      <c r="AN94" s="14"/>
      <c r="AO94" s="14"/>
      <c r="AP94" s="14"/>
      <c r="AQ94" s="14"/>
      <c r="AR94" s="14"/>
      <c r="AS94" s="14"/>
      <c r="AT94" s="14"/>
      <c r="AU94" s="14"/>
      <c r="AV94" s="14"/>
      <c r="AW94" s="14"/>
      <c r="AX94" s="14"/>
      <c r="AY94" s="14"/>
      <c r="AZ94" s="14"/>
      <c r="BA94" s="14"/>
      <c r="BE94" s="21"/>
      <c r="BF94" s="22"/>
    </row>
    <row r="95" spans="1:58" x14ac:dyDescent="0.3">
      <c r="A95" s="14"/>
      <c r="B95" s="14"/>
      <c r="C95" s="14"/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F95" s="14"/>
      <c r="AG95" s="14"/>
      <c r="AH95" s="14"/>
      <c r="AI95" s="14"/>
      <c r="AJ95" s="14"/>
      <c r="AK95" s="14"/>
      <c r="AL95" s="14"/>
      <c r="AM95" s="14"/>
      <c r="AN95" s="14"/>
      <c r="AO95" s="14"/>
      <c r="AP95" s="14"/>
      <c r="AQ95" s="14"/>
      <c r="AR95" s="14"/>
      <c r="AS95" s="14"/>
      <c r="AT95" s="14"/>
      <c r="AU95" s="14"/>
      <c r="AV95" s="14"/>
      <c r="AW95" s="14"/>
      <c r="AX95" s="14"/>
      <c r="AY95" s="14"/>
      <c r="AZ95" s="14"/>
      <c r="BA95" s="14"/>
      <c r="BE95" s="21"/>
      <c r="BF95" s="22"/>
    </row>
    <row r="96" spans="1:58" x14ac:dyDescent="0.3">
      <c r="A96" s="14"/>
      <c r="B96" s="14"/>
      <c r="C96" s="14"/>
      <c r="D96" s="14"/>
      <c r="E96" s="14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  <c r="AE96" s="14"/>
      <c r="AF96" s="14"/>
      <c r="AG96" s="14"/>
      <c r="AH96" s="14"/>
      <c r="AI96" s="14"/>
      <c r="AJ96" s="14"/>
      <c r="AK96" s="14"/>
      <c r="AL96" s="14"/>
      <c r="AM96" s="14"/>
      <c r="AN96" s="14"/>
      <c r="AO96" s="14"/>
      <c r="AP96" s="14"/>
      <c r="AQ96" s="14"/>
      <c r="AR96" s="14"/>
      <c r="AS96" s="14"/>
      <c r="AT96" s="14"/>
      <c r="AU96" s="14"/>
      <c r="AV96" s="14"/>
      <c r="AW96" s="14"/>
      <c r="AX96" s="14"/>
      <c r="AY96" s="14"/>
      <c r="AZ96" s="14"/>
      <c r="BA96" s="14"/>
      <c r="BE96" s="21"/>
      <c r="BF96" s="22"/>
    </row>
    <row r="97" spans="1:58" x14ac:dyDescent="0.3">
      <c r="A97" s="14"/>
      <c r="B97" s="14"/>
      <c r="C97" s="14"/>
      <c r="D97" s="14"/>
      <c r="E97" s="14"/>
      <c r="F97" s="14"/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  <c r="AA97" s="14"/>
      <c r="AB97" s="14"/>
      <c r="AC97" s="14"/>
      <c r="AD97" s="14"/>
      <c r="AE97" s="14"/>
      <c r="AF97" s="14"/>
      <c r="AG97" s="14"/>
      <c r="AH97" s="14"/>
      <c r="AI97" s="14"/>
      <c r="AJ97" s="14"/>
      <c r="AK97" s="14"/>
      <c r="AL97" s="14"/>
      <c r="AM97" s="14"/>
      <c r="AN97" s="14"/>
      <c r="AO97" s="14"/>
      <c r="AP97" s="14"/>
      <c r="AQ97" s="14"/>
      <c r="AR97" s="14"/>
      <c r="AS97" s="14"/>
      <c r="AT97" s="14"/>
      <c r="AU97" s="14"/>
      <c r="AV97" s="14"/>
      <c r="AW97" s="14"/>
      <c r="AX97" s="14"/>
      <c r="AY97" s="14"/>
      <c r="AZ97" s="14"/>
      <c r="BA97" s="14"/>
      <c r="BE97" s="21"/>
      <c r="BF97" s="22"/>
    </row>
    <row r="98" spans="1:58" x14ac:dyDescent="0.3">
      <c r="BE98" s="21"/>
      <c r="BF98" s="22"/>
    </row>
    <row r="99" spans="1:58" x14ac:dyDescent="0.3">
      <c r="BE99" s="21"/>
      <c r="BF99" s="22"/>
    </row>
    <row r="100" spans="1:58" x14ac:dyDescent="0.3">
      <c r="BE100" s="21"/>
      <c r="BF100" s="22"/>
    </row>
    <row r="101" spans="1:58" x14ac:dyDescent="0.3">
      <c r="BE101" s="21"/>
      <c r="BF101" s="22"/>
    </row>
    <row r="102" spans="1:58" x14ac:dyDescent="0.3">
      <c r="BE102" s="21"/>
      <c r="BF102" s="22"/>
    </row>
    <row r="103" spans="1:58" x14ac:dyDescent="0.3">
      <c r="BE103" s="21"/>
      <c r="BF103" s="22"/>
    </row>
    <row r="104" spans="1:58" x14ac:dyDescent="0.3">
      <c r="BE104" s="21"/>
      <c r="BF104" s="22"/>
    </row>
    <row r="105" spans="1:58" x14ac:dyDescent="0.3">
      <c r="BE105" s="21"/>
      <c r="BF105" s="22"/>
    </row>
    <row r="106" spans="1:58" x14ac:dyDescent="0.3">
      <c r="BE106" s="21"/>
      <c r="BF106" s="22"/>
    </row>
    <row r="107" spans="1:58" x14ac:dyDescent="0.3">
      <c r="BE107" s="21"/>
      <c r="BF107" s="22"/>
    </row>
    <row r="108" spans="1:58" x14ac:dyDescent="0.3">
      <c r="BE108" s="21"/>
      <c r="BF108" s="22"/>
    </row>
    <row r="109" spans="1:58" x14ac:dyDescent="0.3">
      <c r="BE109" s="21"/>
      <c r="BF109" s="22"/>
    </row>
    <row r="110" spans="1:58" x14ac:dyDescent="0.3">
      <c r="BE110" s="21"/>
      <c r="BF110" s="22"/>
    </row>
    <row r="111" spans="1:58" x14ac:dyDescent="0.3">
      <c r="BE111" s="21"/>
      <c r="BF111" s="22"/>
    </row>
    <row r="112" spans="1:58" x14ac:dyDescent="0.3">
      <c r="BE112" s="21"/>
      <c r="BF112" s="22"/>
    </row>
    <row r="113" spans="57:58" x14ac:dyDescent="0.3">
      <c r="BE113" s="21"/>
      <c r="BF113" s="22"/>
    </row>
    <row r="114" spans="57:58" x14ac:dyDescent="0.3">
      <c r="BE114" s="21"/>
      <c r="BF114" s="22"/>
    </row>
    <row r="115" spans="57:58" x14ac:dyDescent="0.3">
      <c r="BE115" s="21"/>
      <c r="BF115" s="22"/>
    </row>
    <row r="116" spans="57:58" x14ac:dyDescent="0.3">
      <c r="BE116" s="21"/>
      <c r="BF116" s="22"/>
    </row>
    <row r="117" spans="57:58" x14ac:dyDescent="0.3">
      <c r="BE117" s="21"/>
      <c r="BF117" s="22"/>
    </row>
    <row r="118" spans="57:58" x14ac:dyDescent="0.3">
      <c r="BE118" s="21"/>
      <c r="BF118" s="22"/>
    </row>
    <row r="119" spans="57:58" x14ac:dyDescent="0.3">
      <c r="BE119" s="21"/>
      <c r="BF119" s="22"/>
    </row>
    <row r="120" spans="57:58" x14ac:dyDescent="0.3">
      <c r="BE120" s="21"/>
      <c r="BF120" s="22"/>
    </row>
    <row r="121" spans="57:58" x14ac:dyDescent="0.3">
      <c r="BE121" s="21"/>
      <c r="BF121" s="22"/>
    </row>
    <row r="122" spans="57:58" x14ac:dyDescent="0.3">
      <c r="BE122" s="21"/>
      <c r="BF122" s="22"/>
    </row>
    <row r="123" spans="57:58" x14ac:dyDescent="0.3">
      <c r="BE123" s="21"/>
      <c r="BF123" s="22"/>
    </row>
    <row r="124" spans="57:58" x14ac:dyDescent="0.3">
      <c r="BE124" s="21"/>
      <c r="BF124" s="22"/>
    </row>
    <row r="125" spans="57:58" x14ac:dyDescent="0.3">
      <c r="BE125" s="21"/>
      <c r="BF125" s="22"/>
    </row>
    <row r="126" spans="57:58" x14ac:dyDescent="0.3">
      <c r="BE126" s="21"/>
      <c r="BF126" s="22"/>
    </row>
    <row r="127" spans="57:58" x14ac:dyDescent="0.3">
      <c r="BE127" s="21"/>
      <c r="BF127" s="22"/>
    </row>
    <row r="128" spans="57:58" x14ac:dyDescent="0.3">
      <c r="BE128" s="21"/>
      <c r="BF128" s="22"/>
    </row>
    <row r="129" spans="57:58" x14ac:dyDescent="0.3">
      <c r="BE129" s="21"/>
      <c r="BF129" s="22"/>
    </row>
    <row r="130" spans="57:58" x14ac:dyDescent="0.3">
      <c r="BE130" s="21"/>
      <c r="BF130" s="22"/>
    </row>
    <row r="131" spans="57:58" x14ac:dyDescent="0.3">
      <c r="BE131" s="21"/>
      <c r="BF131" s="22"/>
    </row>
    <row r="132" spans="57:58" x14ac:dyDescent="0.3">
      <c r="BE132" s="21"/>
      <c r="BF132" s="22"/>
    </row>
    <row r="133" spans="57:58" x14ac:dyDescent="0.3">
      <c r="BE133" s="21"/>
      <c r="BF133" s="22"/>
    </row>
    <row r="134" spans="57:58" x14ac:dyDescent="0.3">
      <c r="BE134" s="21"/>
      <c r="BF134" s="22"/>
    </row>
    <row r="135" spans="57:58" x14ac:dyDescent="0.3">
      <c r="BE135" s="21"/>
      <c r="BF135" s="22"/>
    </row>
    <row r="136" spans="57:58" x14ac:dyDescent="0.3">
      <c r="BE136" s="21"/>
      <c r="BF136" s="22"/>
    </row>
    <row r="137" spans="57:58" x14ac:dyDescent="0.3">
      <c r="BE137" s="21"/>
      <c r="BF137" s="22"/>
    </row>
    <row r="138" spans="57:58" x14ac:dyDescent="0.3">
      <c r="BE138" s="21"/>
      <c r="BF138" s="22"/>
    </row>
    <row r="139" spans="57:58" x14ac:dyDescent="0.3">
      <c r="BE139" s="21"/>
      <c r="BF139" s="22"/>
    </row>
    <row r="140" spans="57:58" x14ac:dyDescent="0.3">
      <c r="BE140" s="21"/>
      <c r="BF140" s="22"/>
    </row>
    <row r="141" spans="57:58" x14ac:dyDescent="0.3">
      <c r="BE141" s="21"/>
      <c r="BF141" s="22"/>
    </row>
    <row r="142" spans="57:58" x14ac:dyDescent="0.3">
      <c r="BE142" s="21"/>
      <c r="BF142" s="22"/>
    </row>
    <row r="143" spans="57:58" x14ac:dyDescent="0.3">
      <c r="BE143" s="21"/>
      <c r="BF143" s="22"/>
    </row>
    <row r="144" spans="57:58" x14ac:dyDescent="0.3">
      <c r="BE144" s="21"/>
      <c r="BF144" s="22"/>
    </row>
    <row r="145" spans="57:58" x14ac:dyDescent="0.3">
      <c r="BE145" s="21"/>
      <c r="BF145" s="22"/>
    </row>
    <row r="146" spans="57:58" x14ac:dyDescent="0.3">
      <c r="BE146" s="21"/>
      <c r="BF146" s="22"/>
    </row>
    <row r="147" spans="57:58" x14ac:dyDescent="0.3">
      <c r="BE147" s="21"/>
      <c r="BF147" s="22"/>
    </row>
    <row r="148" spans="57:58" x14ac:dyDescent="0.3">
      <c r="BE148" s="21"/>
      <c r="BF148" s="22"/>
    </row>
    <row r="149" spans="57:58" x14ac:dyDescent="0.3">
      <c r="BE149" s="21"/>
      <c r="BF149" s="22"/>
    </row>
    <row r="150" spans="57:58" x14ac:dyDescent="0.3">
      <c r="BE150" s="21"/>
      <c r="BF150" s="22"/>
    </row>
    <row r="151" spans="57:58" x14ac:dyDescent="0.3">
      <c r="BE151" s="21"/>
      <c r="BF151" s="22"/>
    </row>
    <row r="152" spans="57:58" x14ac:dyDescent="0.3">
      <c r="BE152" s="21"/>
      <c r="BF152" s="22"/>
    </row>
    <row r="153" spans="57:58" x14ac:dyDescent="0.3">
      <c r="BE153" s="21"/>
      <c r="BF153" s="22"/>
    </row>
    <row r="154" spans="57:58" x14ac:dyDescent="0.3">
      <c r="BE154" s="21"/>
      <c r="BF154" s="22"/>
    </row>
    <row r="155" spans="57:58" x14ac:dyDescent="0.3">
      <c r="BE155" s="21"/>
      <c r="BF155" s="22"/>
    </row>
    <row r="156" spans="57:58" x14ac:dyDescent="0.3">
      <c r="BE156" s="21"/>
      <c r="BF156" s="22"/>
    </row>
    <row r="157" spans="57:58" x14ac:dyDescent="0.3">
      <c r="BE157" s="21"/>
      <c r="BF157" s="22"/>
    </row>
    <row r="158" spans="57:58" x14ac:dyDescent="0.3">
      <c r="BE158" s="21"/>
      <c r="BF158" s="22"/>
    </row>
    <row r="159" spans="57:58" x14ac:dyDescent="0.3">
      <c r="BE159" s="21"/>
      <c r="BF159" s="22"/>
    </row>
    <row r="160" spans="57:58" x14ac:dyDescent="0.3">
      <c r="BE160" s="21"/>
      <c r="BF160" s="22"/>
    </row>
    <row r="161" spans="57:58" x14ac:dyDescent="0.3">
      <c r="BE161" s="21"/>
      <c r="BF161" s="22"/>
    </row>
    <row r="162" spans="57:58" x14ac:dyDescent="0.3">
      <c r="BE162" s="21"/>
      <c r="BF162" s="22"/>
    </row>
    <row r="163" spans="57:58" x14ac:dyDescent="0.3">
      <c r="BE163" s="21"/>
      <c r="BF163" s="22"/>
    </row>
    <row r="164" spans="57:58" x14ac:dyDescent="0.3">
      <c r="BE164" s="21"/>
      <c r="BF164" s="22"/>
    </row>
    <row r="165" spans="57:58" x14ac:dyDescent="0.3">
      <c r="BE165" s="21"/>
      <c r="BF165" s="22"/>
    </row>
    <row r="166" spans="57:58" x14ac:dyDescent="0.3">
      <c r="BE166" s="21"/>
      <c r="BF166" s="22"/>
    </row>
    <row r="167" spans="57:58" x14ac:dyDescent="0.3">
      <c r="BE167" s="21"/>
      <c r="BF167" s="22"/>
    </row>
    <row r="168" spans="57:58" x14ac:dyDescent="0.3">
      <c r="BE168" s="21"/>
      <c r="BF168" s="22"/>
    </row>
    <row r="169" spans="57:58" x14ac:dyDescent="0.3">
      <c r="BE169" s="21"/>
      <c r="BF169" s="22"/>
    </row>
    <row r="170" spans="57:58" x14ac:dyDescent="0.3">
      <c r="BE170" s="21"/>
      <c r="BF170" s="22"/>
    </row>
    <row r="171" spans="57:58" x14ac:dyDescent="0.3">
      <c r="BE171" s="21"/>
      <c r="BF171" s="22"/>
    </row>
    <row r="172" spans="57:58" x14ac:dyDescent="0.3">
      <c r="BE172" s="21"/>
      <c r="BF172" s="22"/>
    </row>
    <row r="173" spans="57:58" x14ac:dyDescent="0.3">
      <c r="BE173" s="21"/>
      <c r="BF173" s="22"/>
    </row>
    <row r="174" spans="57:58" x14ac:dyDescent="0.3">
      <c r="BE174" s="21"/>
      <c r="BF174" s="22"/>
    </row>
    <row r="175" spans="57:58" x14ac:dyDescent="0.3">
      <c r="BE175" s="21"/>
      <c r="BF175" s="22"/>
    </row>
    <row r="176" spans="57:58" x14ac:dyDescent="0.3">
      <c r="BE176" s="21"/>
      <c r="BF176" s="22"/>
    </row>
    <row r="177" spans="57:58" x14ac:dyDescent="0.3">
      <c r="BE177" s="21"/>
      <c r="BF177" s="22"/>
    </row>
    <row r="178" spans="57:58" x14ac:dyDescent="0.3">
      <c r="BE178" s="21"/>
      <c r="BF178" s="22"/>
    </row>
    <row r="179" spans="57:58" x14ac:dyDescent="0.3">
      <c r="BE179" s="21"/>
      <c r="BF179" s="22"/>
    </row>
    <row r="180" spans="57:58" x14ac:dyDescent="0.3">
      <c r="BE180" s="21"/>
      <c r="BF180" s="22"/>
    </row>
    <row r="181" spans="57:58" x14ac:dyDescent="0.3">
      <c r="BE181" s="21"/>
      <c r="BF181" s="22"/>
    </row>
    <row r="182" spans="57:58" x14ac:dyDescent="0.3">
      <c r="BE182" s="21"/>
      <c r="BF182" s="22"/>
    </row>
    <row r="183" spans="57:58" x14ac:dyDescent="0.3">
      <c r="BE183" s="21"/>
      <c r="BF183" s="22"/>
    </row>
    <row r="184" spans="57:58" x14ac:dyDescent="0.3">
      <c r="BE184" s="21"/>
      <c r="BF184" s="22"/>
    </row>
    <row r="185" spans="57:58" x14ac:dyDescent="0.3">
      <c r="BE185" s="21"/>
      <c r="BF185" s="22"/>
    </row>
    <row r="186" spans="57:58" x14ac:dyDescent="0.3">
      <c r="BE186" s="21"/>
      <c r="BF186" s="22"/>
    </row>
    <row r="187" spans="57:58" x14ac:dyDescent="0.3">
      <c r="BE187" s="21"/>
      <c r="BF187" s="22"/>
    </row>
  </sheetData>
  <mergeCells count="1">
    <mergeCell ref="BD1:BK3"/>
  </mergeCells>
  <pageMargins left="0.511811024" right="0.511811024" top="0.78740157499999996" bottom="0.78740157499999996" header="0.31496062000000002" footer="0.31496062000000002"/>
  <pageSetup paperSize="4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M14"/>
  <sheetViews>
    <sheetView workbookViewId="0"/>
  </sheetViews>
  <sheetFormatPr defaultRowHeight="14.4" x14ac:dyDescent="0.3"/>
  <cols>
    <col min="19" max="19" width="11.109375" customWidth="1"/>
    <col min="21" max="57" width="9.109375" customWidth="1"/>
    <col min="58" max="58" width="3.5546875" style="3" customWidth="1"/>
    <col min="59" max="59" width="15.88671875" bestFit="1" customWidth="1"/>
    <col min="60" max="60" width="22.6640625" bestFit="1" customWidth="1"/>
    <col min="61" max="61" width="15.88671875" customWidth="1"/>
    <col min="62" max="62" width="18.5546875" style="14" bestFit="1" customWidth="1"/>
    <col min="63" max="63" width="12.44140625" bestFit="1" customWidth="1"/>
  </cols>
  <sheetData>
    <row r="1" spans="1:65" s="16" customFormat="1" ht="15" customHeight="1" x14ac:dyDescent="0.3">
      <c r="A1" s="14"/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  <c r="AO1" s="14"/>
      <c r="AP1" s="14"/>
      <c r="AQ1" s="14"/>
      <c r="AR1" s="14"/>
      <c r="AS1" s="14"/>
      <c r="AT1" s="14"/>
      <c r="AU1" s="14"/>
      <c r="AV1" s="14"/>
      <c r="AW1" s="14"/>
      <c r="AX1" s="14"/>
      <c r="AY1" s="14"/>
      <c r="AZ1" s="14"/>
      <c r="BA1" s="14"/>
      <c r="BB1" s="14"/>
      <c r="BC1" s="14"/>
      <c r="BD1" s="14"/>
      <c r="BE1" s="14"/>
      <c r="BF1" s="3"/>
      <c r="BH1" s="26" t="s">
        <v>29</v>
      </c>
      <c r="BI1" s="26"/>
      <c r="BJ1" s="26"/>
      <c r="BK1" s="26"/>
      <c r="BL1" s="26"/>
      <c r="BM1" s="26"/>
    </row>
    <row r="2" spans="1:65" s="16" customFormat="1" ht="23.25" customHeight="1" x14ac:dyDescent="0.3">
      <c r="A2" s="1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  <c r="AV2" s="14"/>
      <c r="AW2" s="14"/>
      <c r="AX2" s="14"/>
      <c r="AY2" s="14"/>
      <c r="AZ2" s="14"/>
      <c r="BA2" s="14"/>
      <c r="BB2" s="14"/>
      <c r="BC2" s="14"/>
      <c r="BD2" s="14"/>
      <c r="BE2" s="14"/>
      <c r="BF2" s="3"/>
      <c r="BH2" s="26"/>
      <c r="BI2" s="26"/>
      <c r="BJ2" s="26"/>
      <c r="BK2" s="26"/>
      <c r="BL2" s="26"/>
      <c r="BM2" s="26"/>
    </row>
    <row r="3" spans="1:65" s="16" customFormat="1" ht="15" customHeight="1" x14ac:dyDescent="0.3">
      <c r="A3" s="14"/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3"/>
      <c r="BH3" s="26"/>
      <c r="BI3" s="26"/>
      <c r="BJ3" s="26"/>
      <c r="BK3" s="26"/>
      <c r="BL3" s="26"/>
      <c r="BM3" s="26"/>
    </row>
    <row r="4" spans="1:65" ht="28.8" x14ac:dyDescent="0.3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4"/>
      <c r="AY4" s="14"/>
      <c r="AZ4" s="14"/>
      <c r="BA4" s="14"/>
      <c r="BB4" s="14"/>
      <c r="BC4" s="14"/>
      <c r="BD4" s="14"/>
      <c r="BE4" s="14"/>
      <c r="BG4" s="9" t="s">
        <v>30</v>
      </c>
      <c r="BH4" s="9" t="s">
        <v>28</v>
      </c>
      <c r="BI4" s="9" t="s">
        <v>25</v>
      </c>
    </row>
    <row r="5" spans="1:65" x14ac:dyDescent="0.3">
      <c r="A5" s="14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</row>
    <row r="6" spans="1:65" x14ac:dyDescent="0.3">
      <c r="A6" s="14"/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G6" s="23" t="str">
        <f>CONCATENATE(Q6," ",R6)</f>
        <v xml:space="preserve"> </v>
      </c>
      <c r="BH6" s="22" t="str" cm="1">
        <f t="array" ref="BH6">IF(BG6&gt;AY6,"Ok",IF(IF(S6="N/D",AY6-IF(P6="NÃO",O6,BG6),"Ok")&gt;[1]Faturamento!$B$9,Atraso no cancelamento,"Ok"))</f>
        <v>Ok</v>
      </c>
      <c r="BI6" s="5" t="str">
        <f>IF(BG6&gt;AY6,"Sem pagamento",IF(IF(S6="N/D",AY6-IF(P6="NÃO",O6,BG6),"Sem pagamento")&gt;[1]Faturamento!$B$10,[1]Faturamento!$B$7,"Sem pagamento"))</f>
        <v>Sem pagamento</v>
      </c>
    </row>
    <row r="7" spans="1:65" x14ac:dyDescent="0.3">
      <c r="A7" s="14"/>
      <c r="B7" s="14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4"/>
      <c r="BA7" s="14"/>
      <c r="BB7" s="14"/>
      <c r="BC7" s="14"/>
      <c r="BD7" s="14"/>
      <c r="BE7" s="14"/>
      <c r="BG7" s="15"/>
      <c r="BH7" s="11"/>
      <c r="BI7" s="14"/>
      <c r="BK7" s="14"/>
      <c r="BL7" s="14"/>
    </row>
    <row r="8" spans="1:65" x14ac:dyDescent="0.3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  <c r="BE8" s="14"/>
      <c r="BG8" s="15"/>
      <c r="BH8" s="11"/>
      <c r="BI8" s="14"/>
      <c r="BK8" s="14"/>
      <c r="BL8" s="14"/>
    </row>
    <row r="9" spans="1:65" x14ac:dyDescent="0.3">
      <c r="A9" s="14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  <c r="BD9" s="14"/>
      <c r="BE9" s="14"/>
      <c r="BG9" s="15"/>
      <c r="BH9" s="11"/>
      <c r="BI9" s="14"/>
      <c r="BK9" s="14"/>
      <c r="BL9" s="14"/>
    </row>
    <row r="10" spans="1:65" x14ac:dyDescent="0.3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4"/>
      <c r="BC10" s="14"/>
      <c r="BD10" s="14"/>
      <c r="BE10" s="14"/>
      <c r="BG10" s="15"/>
      <c r="BH10" s="11"/>
      <c r="BI10" s="14"/>
      <c r="BK10" s="14"/>
      <c r="BL10" s="14"/>
    </row>
    <row r="11" spans="1:65" x14ac:dyDescent="0.3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14"/>
      <c r="AW11" s="14"/>
      <c r="AX11" s="14"/>
      <c r="AY11" s="14"/>
      <c r="AZ11" s="14"/>
      <c r="BA11" s="14"/>
      <c r="BB11" s="14"/>
      <c r="BC11" s="14"/>
      <c r="BD11" s="14"/>
      <c r="BE11" s="14"/>
      <c r="BG11" s="15"/>
      <c r="BH11" s="11"/>
      <c r="BI11" s="14"/>
      <c r="BK11" s="14"/>
      <c r="BL11" s="14"/>
    </row>
    <row r="12" spans="1:65" s="14" customFormat="1" x14ac:dyDescent="0.3">
      <c r="BF12" s="3"/>
      <c r="BG12" s="15"/>
      <c r="BH12" s="11"/>
    </row>
    <row r="14" spans="1:65" x14ac:dyDescent="0.3">
      <c r="BH14" s="15"/>
    </row>
  </sheetData>
  <mergeCells count="1">
    <mergeCell ref="BH1:BM3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26"/>
  <sheetViews>
    <sheetView workbookViewId="0">
      <selection sqref="A1:H3"/>
    </sheetView>
  </sheetViews>
  <sheetFormatPr defaultRowHeight="14.4" x14ac:dyDescent="0.3"/>
  <cols>
    <col min="1" max="1" width="32.6640625" bestFit="1" customWidth="1"/>
    <col min="2" max="2" width="15.109375" bestFit="1" customWidth="1"/>
    <col min="3" max="3" width="16.5546875" bestFit="1" customWidth="1"/>
  </cols>
  <sheetData>
    <row r="1" spans="1:8" s="4" customFormat="1" ht="15" customHeight="1" x14ac:dyDescent="0.3">
      <c r="A1" s="26" t="s">
        <v>2</v>
      </c>
      <c r="B1" s="26"/>
      <c r="C1" s="26"/>
      <c r="D1" s="26"/>
      <c r="E1" s="26"/>
      <c r="F1" s="26"/>
      <c r="G1" s="26"/>
      <c r="H1" s="26"/>
    </row>
    <row r="2" spans="1:8" s="4" customFormat="1" ht="15" customHeight="1" x14ac:dyDescent="0.3">
      <c r="A2" s="26"/>
      <c r="B2" s="26"/>
      <c r="C2" s="26"/>
      <c r="D2" s="26"/>
      <c r="E2" s="26"/>
      <c r="F2" s="26"/>
      <c r="G2" s="26"/>
      <c r="H2" s="26"/>
    </row>
    <row r="3" spans="1:8" s="4" customFormat="1" ht="15" customHeight="1" x14ac:dyDescent="0.3">
      <c r="A3" s="26"/>
      <c r="B3" s="26"/>
      <c r="C3" s="26"/>
      <c r="D3" s="26"/>
      <c r="E3" s="26"/>
      <c r="F3" s="26"/>
      <c r="G3" s="26"/>
      <c r="H3" s="26"/>
    </row>
    <row r="4" spans="1:8" s="5" customFormat="1" x14ac:dyDescent="0.3"/>
    <row r="5" spans="1:8" s="5" customFormat="1" x14ac:dyDescent="0.3">
      <c r="A5" s="29" t="s">
        <v>0</v>
      </c>
      <c r="B5" s="30"/>
    </row>
    <row r="6" spans="1:8" s="5" customFormat="1" x14ac:dyDescent="0.3">
      <c r="A6" s="6" t="s">
        <v>1</v>
      </c>
      <c r="B6" s="8">
        <v>1.9</v>
      </c>
    </row>
    <row r="7" spans="1:8" s="5" customFormat="1" x14ac:dyDescent="0.3">
      <c r="A7" s="6" t="s">
        <v>3</v>
      </c>
      <c r="B7" s="8">
        <v>2.92</v>
      </c>
    </row>
    <row r="8" spans="1:8" s="5" customFormat="1" x14ac:dyDescent="0.3">
      <c r="A8" s="6" t="s">
        <v>4</v>
      </c>
      <c r="B8" s="8">
        <v>1.46</v>
      </c>
    </row>
    <row r="9" spans="1:8" s="5" customFormat="1" x14ac:dyDescent="0.3">
      <c r="A9" s="6" t="s">
        <v>26</v>
      </c>
      <c r="B9" s="7">
        <v>1.0416666666666666E-2</v>
      </c>
    </row>
    <row r="10" spans="1:8" s="5" customFormat="1" x14ac:dyDescent="0.3">
      <c r="A10" s="6" t="s">
        <v>27</v>
      </c>
      <c r="B10" s="7">
        <v>3.472222222222222E-3</v>
      </c>
    </row>
    <row r="11" spans="1:8" s="5" customFormat="1" x14ac:dyDescent="0.3"/>
    <row r="12" spans="1:8" s="5" customFormat="1" x14ac:dyDescent="0.3">
      <c r="A12" s="31" t="s">
        <v>14</v>
      </c>
      <c r="B12" s="32"/>
      <c r="C12" s="33"/>
    </row>
    <row r="13" spans="1:8" s="5" customFormat="1" x14ac:dyDescent="0.3">
      <c r="A13" s="6" t="s">
        <v>15</v>
      </c>
      <c r="B13" s="12" t="s">
        <v>16</v>
      </c>
      <c r="C13" s="6" t="s">
        <v>17</v>
      </c>
    </row>
    <row r="14" spans="1:8" s="5" customFormat="1" x14ac:dyDescent="0.3">
      <c r="A14" s="13" t="e">
        <f>COUNTIF('Corridas Realizadas'!BF:BF,"corrida com atraso")/COUNTIF('Corridas Realizadas'!BD:BD,"ok")</f>
        <v>#DIV/0!</v>
      </c>
      <c r="B14" s="13" t="e">
        <f>IF(A14&lt;=6%,0,IF(AND(6%&lt;A14,A14&lt;=7%),0.57%,IF(AND(7%&lt;A14,A14&lt;=8%),1.06%,IF(AND(8%&lt;A14,A14&lt;=9%),1.93%,3.29%))))</f>
        <v>#DIV/0!</v>
      </c>
      <c r="C14" s="8" t="e">
        <f>B14*SUMIFS('Corridas Realizadas'!BK:BK,'Corridas Realizadas'!BD:BD,"ok",'Corridas Realizadas'!BJ:BJ,"Corridas aptas para faturamento")</f>
        <v>#DIV/0!</v>
      </c>
    </row>
    <row r="15" spans="1:8" s="5" customFormat="1" x14ac:dyDescent="0.3"/>
    <row r="16" spans="1:8" s="5" customFormat="1" x14ac:dyDescent="0.3">
      <c r="A16" s="31" t="s">
        <v>18</v>
      </c>
      <c r="B16" s="32"/>
      <c r="C16" s="33"/>
    </row>
    <row r="17" spans="1:3" s="5" customFormat="1" x14ac:dyDescent="0.3">
      <c r="A17" s="6" t="s">
        <v>15</v>
      </c>
      <c r="B17" s="12" t="s">
        <v>16</v>
      </c>
      <c r="C17" s="6" t="s">
        <v>17</v>
      </c>
    </row>
    <row r="18" spans="1:3" s="5" customFormat="1" x14ac:dyDescent="0.3">
      <c r="A18" s="13" t="e">
        <f>COUNTIF('Corridas Canceladas'!BH:BH,"Atraso no cancelamento")/COUNTIF('Corridas Realizadas'!BD:BD,"Ok")</f>
        <v>#DIV/0!</v>
      </c>
      <c r="B18" s="13" t="e">
        <f>IF(A18&lt;=1%,0,IF(AND(1%&lt;A18,A18&lt;=1.5%),0.57%,IF(AND(1.5%&lt;A18,A18&lt;=2%),0.79%,IF(AND(2%&lt;A18,A18&lt;=2.5%),1.06%,IF(AND(2.5%&lt;A18,A18&lt;=3%),1.38%,IF(AND(3%&lt;A18,A18&lt;=4%),1.93%,IF(AND(4%&lt;A18,A18&lt;=5%),2.66%,3.43%)))))))</f>
        <v>#DIV/0!</v>
      </c>
      <c r="C18" s="8" t="e">
        <f>B18*SUMIFS('Corridas Realizadas'!BK:BK,'Corridas Realizadas'!BD:BD,"ok",'Corridas Realizadas'!BJ:BJ,"Corridas aptas para faturamento")</f>
        <v>#DIV/0!</v>
      </c>
    </row>
    <row r="19" spans="1:3" x14ac:dyDescent="0.3">
      <c r="A19" s="5"/>
      <c r="B19" s="5"/>
      <c r="C19" s="5"/>
    </row>
    <row r="20" spans="1:3" s="5" customFormat="1" x14ac:dyDescent="0.3">
      <c r="A20" s="34" t="s">
        <v>19</v>
      </c>
      <c r="B20" s="34"/>
    </row>
    <row r="21" spans="1:3" s="5" customFormat="1" x14ac:dyDescent="0.3">
      <c r="A21" s="6" t="s">
        <v>20</v>
      </c>
      <c r="B21" s="6">
        <f>COUNTIFS('Corridas Realizadas'!BD:BD,"ok",'Corridas Realizadas'!BJ:BJ,"Corridas aptas para faturamento")</f>
        <v>0</v>
      </c>
    </row>
    <row r="22" spans="1:3" s="5" customFormat="1" x14ac:dyDescent="0.3">
      <c r="A22" s="6" t="s">
        <v>21</v>
      </c>
      <c r="B22" s="8">
        <f>SUMIFS('Corridas Realizadas'!BK:BK,'Corridas Realizadas'!BD:BD,"ok",'Corridas Realizadas'!BJ:BJ,"Corridas aptas para faturamento")</f>
        <v>0</v>
      </c>
    </row>
    <row r="23" spans="1:3" s="5" customFormat="1" x14ac:dyDescent="0.3">
      <c r="A23" s="6" t="s">
        <v>22</v>
      </c>
      <c r="B23" s="6">
        <f>COUNTIF('Corridas Canceladas'!BI:BI,Faturamento!B7)</f>
        <v>0</v>
      </c>
    </row>
    <row r="24" spans="1:3" s="5" customFormat="1" x14ac:dyDescent="0.3">
      <c r="A24" s="6" t="s">
        <v>23</v>
      </c>
      <c r="B24" s="24">
        <f>SUM('Corridas Canceladas'!BI:BI)</f>
        <v>0</v>
      </c>
    </row>
    <row r="25" spans="1:3" s="5" customFormat="1" x14ac:dyDescent="0.3">
      <c r="A25" s="6" t="s">
        <v>24</v>
      </c>
      <c r="B25" s="25" t="e">
        <f>B22+B24-C14-C18</f>
        <v>#DIV/0!</v>
      </c>
    </row>
    <row r="26" spans="1:3" s="5" customFormat="1" x14ac:dyDescent="0.3"/>
  </sheetData>
  <mergeCells count="5">
    <mergeCell ref="A5:B5"/>
    <mergeCell ref="A12:C12"/>
    <mergeCell ref="A16:C16"/>
    <mergeCell ref="A20:B20"/>
    <mergeCell ref="A1:H3"/>
  </mergeCell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Instruções</vt:lpstr>
      <vt:lpstr>Corridas Realizadas</vt:lpstr>
      <vt:lpstr>Corridas Canceladas</vt:lpstr>
      <vt:lpstr>Faturamento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levi</dc:creator>
  <cp:lastModifiedBy>Luís Guilherme Izycki</cp:lastModifiedBy>
  <dcterms:created xsi:type="dcterms:W3CDTF">2017-09-07T12:23:00Z</dcterms:created>
  <dcterms:modified xsi:type="dcterms:W3CDTF">2021-07-06T19:17:27Z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1046-11.2.0.9144</vt:lpwstr>
  </property>
</Properties>
</file>