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lio\SRA-RJ\Manutenção Predial Seccionais\"/>
    </mc:Choice>
  </mc:AlternateContent>
  <xr:revisionPtr revIDLastSave="0" documentId="13_ncr:1_{88238A4F-2AE8-42BE-A63E-9593E752C5F7}" xr6:coauthVersionLast="47" xr6:coauthVersionMax="47" xr10:uidLastSave="{00000000-0000-0000-0000-000000000000}"/>
  <bookViews>
    <workbookView xWindow="-120" yWindow="-120" windowWidth="29040" windowHeight="15720" tabRatio="839" xr2:uid="{00000000-000D-0000-FFFF-FFFF00000000}"/>
  </bookViews>
  <sheets>
    <sheet name="PROPOSTA" sheetId="22" r:id="rId1"/>
    <sheet name="RESUMO" sheetId="14" r:id="rId2"/>
    <sheet name="CBO" sheetId="21" r:id="rId3"/>
    <sheet name="AJUDANTE" sheetId="2" r:id="rId4"/>
    <sheet name="PEDREIRO" sheetId="3" r:id="rId5"/>
    <sheet name="ELETRICISTA" sheetId="17" r:id="rId6"/>
    <sheet name="BOMBEIRO" sheetId="18" r:id="rId7"/>
    <sheet name="MEC. DE REFRIGERAÇÃO" sheetId="19" r:id="rId8"/>
    <sheet name="ENGENHEIRO CIVIL" sheetId="16" r:id="rId9"/>
    <sheet name="INSUMOS" sheetId="15" r:id="rId10"/>
    <sheet name="MERCADO" sheetId="20" r:id="rId11"/>
    <sheet name="DESLOCAMENTO" sheetId="10" r:id="rId12"/>
    <sheet name="UNIFORME" sheetId="7" r:id="rId13"/>
    <sheet name="EPI" sheetId="8" r:id="rId14"/>
    <sheet name="CAFÉ DA MANHÃ" sheetId="6" r:id="rId15"/>
    <sheet name="TRANSPORTE" sheetId="5" r:id="rId16"/>
  </sheets>
  <definedNames>
    <definedName name="_xlnm._FilterDatabase" localSheetId="9" hidden="1">INSUMOS!$A$2:$K$223</definedName>
    <definedName name="_xlnm._FilterDatabase" localSheetId="10" hidden="1">MERCADO!$A$5:$O$5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2" i="10" l="1"/>
  <c r="D33" i="10"/>
  <c r="D34" i="10"/>
  <c r="D35" i="10"/>
  <c r="D36" i="10"/>
  <c r="D37" i="10"/>
  <c r="B108" i="20" l="1"/>
  <c r="C108" i="20"/>
  <c r="D108" i="20"/>
  <c r="M108" i="20"/>
  <c r="B57" i="20" l="1"/>
  <c r="C57" i="20"/>
  <c r="D57" i="20"/>
  <c r="M57" i="20"/>
  <c r="I168" i="15" s="1"/>
  <c r="B58" i="20"/>
  <c r="C58" i="20"/>
  <c r="D58" i="20"/>
  <c r="M58" i="20"/>
  <c r="I169" i="15" s="1"/>
  <c r="J169" i="15" s="1"/>
  <c r="K169" i="15" s="1"/>
  <c r="B59" i="20"/>
  <c r="C59" i="20"/>
  <c r="D59" i="20"/>
  <c r="M59" i="20"/>
  <c r="B60" i="20"/>
  <c r="C60" i="20"/>
  <c r="D60" i="20"/>
  <c r="M60" i="20"/>
  <c r="I171" i="15" s="1"/>
  <c r="B61" i="20"/>
  <c r="C61" i="20"/>
  <c r="D61" i="20"/>
  <c r="M61" i="20"/>
  <c r="I172" i="15" s="1"/>
  <c r="J172" i="15" s="1"/>
  <c r="K172" i="15" s="1"/>
  <c r="B62" i="20"/>
  <c r="C62" i="20"/>
  <c r="D62" i="20"/>
  <c r="M62" i="20"/>
  <c r="B63" i="20"/>
  <c r="C63" i="20"/>
  <c r="D63" i="20"/>
  <c r="M63" i="20"/>
  <c r="I174" i="15" s="1"/>
  <c r="M27" i="20"/>
  <c r="I138" i="15" s="1"/>
  <c r="M28" i="20"/>
  <c r="M29" i="20"/>
  <c r="I140" i="15" s="1"/>
  <c r="M30" i="20"/>
  <c r="M31" i="20"/>
  <c r="M32" i="20"/>
  <c r="M33" i="20"/>
  <c r="I144" i="15" s="1"/>
  <c r="M34" i="20"/>
  <c r="I145" i="15" s="1"/>
  <c r="M35" i="20"/>
  <c r="I146" i="15" s="1"/>
  <c r="M36" i="20"/>
  <c r="B27" i="20"/>
  <c r="C27" i="20"/>
  <c r="D27" i="20"/>
  <c r="B28" i="20"/>
  <c r="C28" i="20"/>
  <c r="D28" i="20"/>
  <c r="B29" i="20"/>
  <c r="C29" i="20"/>
  <c r="D29" i="20"/>
  <c r="B30" i="20"/>
  <c r="C30" i="20"/>
  <c r="D30" i="20"/>
  <c r="B31" i="20"/>
  <c r="C31" i="20"/>
  <c r="D31" i="20"/>
  <c r="B32" i="20"/>
  <c r="C32" i="20"/>
  <c r="D32" i="20"/>
  <c r="B33" i="20"/>
  <c r="C33" i="20"/>
  <c r="D33" i="20"/>
  <c r="B34" i="20"/>
  <c r="C34" i="20"/>
  <c r="D34" i="20"/>
  <c r="B35" i="20"/>
  <c r="C35" i="20"/>
  <c r="D35" i="20"/>
  <c r="B36" i="20"/>
  <c r="C36" i="20"/>
  <c r="D36" i="20"/>
  <c r="I142" i="15"/>
  <c r="M23" i="20"/>
  <c r="I134" i="15" s="1"/>
  <c r="M24" i="20"/>
  <c r="M25" i="20"/>
  <c r="M26" i="20"/>
  <c r="M21" i="20"/>
  <c r="M22" i="20"/>
  <c r="B21" i="20"/>
  <c r="C21" i="20"/>
  <c r="D21" i="20"/>
  <c r="B22" i="20"/>
  <c r="C22" i="20"/>
  <c r="D22" i="20"/>
  <c r="B23" i="20"/>
  <c r="C23" i="20"/>
  <c r="D23" i="20"/>
  <c r="B24" i="20"/>
  <c r="C24" i="20"/>
  <c r="D24" i="20"/>
  <c r="B25" i="20"/>
  <c r="C25" i="20"/>
  <c r="D25" i="20"/>
  <c r="B26" i="20"/>
  <c r="C26" i="20"/>
  <c r="D26" i="20"/>
  <c r="M86" i="20"/>
  <c r="D86" i="20"/>
  <c r="C86" i="20"/>
  <c r="B86" i="20"/>
  <c r="M104" i="20"/>
  <c r="M105" i="20"/>
  <c r="M106" i="20"/>
  <c r="M107" i="20"/>
  <c r="I219" i="15"/>
  <c r="C104" i="20"/>
  <c r="C105" i="20"/>
  <c r="C106" i="20"/>
  <c r="C107" i="20"/>
  <c r="D104" i="20"/>
  <c r="D105" i="20"/>
  <c r="D106" i="20"/>
  <c r="D107" i="20"/>
  <c r="B103" i="20"/>
  <c r="B104" i="20"/>
  <c r="B105" i="20"/>
  <c r="B106" i="20"/>
  <c r="B107" i="20"/>
  <c r="D43" i="20"/>
  <c r="I217" i="15" l="1"/>
  <c r="J217" i="15" s="1"/>
  <c r="K217" i="15" s="1"/>
  <c r="I215" i="15"/>
  <c r="J215" i="15" s="1"/>
  <c r="K215" i="15" s="1"/>
  <c r="I173" i="15"/>
  <c r="J173" i="15" s="1"/>
  <c r="K173" i="15" s="1"/>
  <c r="I170" i="15"/>
  <c r="J170" i="15" s="1"/>
  <c r="K170" i="15" s="1"/>
  <c r="J174" i="15"/>
  <c r="K174" i="15" s="1"/>
  <c r="J171" i="15"/>
  <c r="K171" i="15" s="1"/>
  <c r="J168" i="15"/>
  <c r="K168" i="15" s="1"/>
  <c r="J142" i="15"/>
  <c r="K142" i="15" s="1"/>
  <c r="J144" i="15"/>
  <c r="K144" i="15" s="1"/>
  <c r="J138" i="15"/>
  <c r="K138" i="15" s="1"/>
  <c r="J145" i="15"/>
  <c r="K145" i="15" s="1"/>
  <c r="I143" i="15"/>
  <c r="J143" i="15" s="1"/>
  <c r="K143" i="15" s="1"/>
  <c r="I141" i="15"/>
  <c r="J141" i="15" s="1"/>
  <c r="K141" i="15" s="1"/>
  <c r="I147" i="15"/>
  <c r="J147" i="15" s="1"/>
  <c r="K147" i="15" s="1"/>
  <c r="I139" i="15"/>
  <c r="J139" i="15" s="1"/>
  <c r="K139" i="15" s="1"/>
  <c r="J146" i="15"/>
  <c r="K146" i="15" s="1"/>
  <c r="J140" i="15"/>
  <c r="K140" i="15" s="1"/>
  <c r="I135" i="15"/>
  <c r="J135" i="15" s="1"/>
  <c r="K135" i="15" s="1"/>
  <c r="I137" i="15"/>
  <c r="J137" i="15" s="1"/>
  <c r="K137" i="15" s="1"/>
  <c r="I136" i="15"/>
  <c r="J136" i="15" s="1"/>
  <c r="K136" i="15" s="1"/>
  <c r="J134" i="15"/>
  <c r="K134" i="15" s="1"/>
  <c r="I133" i="15"/>
  <c r="J133" i="15" s="1"/>
  <c r="K133" i="15" s="1"/>
  <c r="I132" i="15"/>
  <c r="J132" i="15" s="1"/>
  <c r="K132" i="15" s="1"/>
  <c r="J219" i="15"/>
  <c r="K219" i="15" s="1"/>
  <c r="I197" i="15"/>
  <c r="J197" i="15" s="1"/>
  <c r="K197" i="15" s="1"/>
  <c r="I218" i="15"/>
  <c r="I216" i="15"/>
  <c r="D89" i="20"/>
  <c r="M82" i="20"/>
  <c r="M81" i="20"/>
  <c r="M80" i="20"/>
  <c r="M79" i="20"/>
  <c r="M78" i="20"/>
  <c r="D78" i="20"/>
  <c r="D79" i="20"/>
  <c r="D80" i="20"/>
  <c r="D81" i="20"/>
  <c r="D82" i="20"/>
  <c r="C78" i="20"/>
  <c r="C79" i="20"/>
  <c r="C80" i="20"/>
  <c r="C81" i="20"/>
  <c r="C82" i="20"/>
  <c r="B78" i="20"/>
  <c r="B79" i="20"/>
  <c r="B80" i="20"/>
  <c r="B81" i="20"/>
  <c r="B82" i="20"/>
  <c r="D72" i="20"/>
  <c r="D73" i="20"/>
  <c r="D74" i="20"/>
  <c r="D75" i="20"/>
  <c r="D76" i="20"/>
  <c r="C72" i="20"/>
  <c r="C73" i="20"/>
  <c r="C74" i="20"/>
  <c r="C75" i="20"/>
  <c r="C76" i="20"/>
  <c r="B72" i="20"/>
  <c r="B73" i="20"/>
  <c r="B74" i="20"/>
  <c r="B75" i="20"/>
  <c r="B76" i="20"/>
  <c r="M76" i="20"/>
  <c r="M75" i="20"/>
  <c r="M74" i="20"/>
  <c r="M73" i="20"/>
  <c r="M72" i="20"/>
  <c r="D8" i="20"/>
  <c r="I186" i="15" l="1"/>
  <c r="J186" i="15" s="1"/>
  <c r="K186" i="15" s="1"/>
  <c r="I187" i="15"/>
  <c r="J187" i="15" s="1"/>
  <c r="J216" i="15"/>
  <c r="K216" i="15" s="1"/>
  <c r="I191" i="15"/>
  <c r="J191" i="15" s="1"/>
  <c r="K191" i="15" s="1"/>
  <c r="I183" i="15"/>
  <c r="J183" i="15" s="1"/>
  <c r="K183" i="15" s="1"/>
  <c r="I185" i="15"/>
  <c r="J185" i="15" s="1"/>
  <c r="K185" i="15" s="1"/>
  <c r="I192" i="15"/>
  <c r="J218" i="15"/>
  <c r="K218" i="15" s="1"/>
  <c r="I193" i="15"/>
  <c r="J193" i="15" s="1"/>
  <c r="I190" i="15"/>
  <c r="J190" i="15" s="1"/>
  <c r="I184" i="15"/>
  <c r="J184" i="15" s="1"/>
  <c r="I189" i="15"/>
  <c r="J189" i="15" s="1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I166" i="15" s="1"/>
  <c r="J166" i="15" s="1"/>
  <c r="K166" i="15" s="1"/>
  <c r="M56" i="20"/>
  <c r="M64" i="20"/>
  <c r="M65" i="20"/>
  <c r="M66" i="20"/>
  <c r="M67" i="20"/>
  <c r="M68" i="20"/>
  <c r="M69" i="20"/>
  <c r="M70" i="20"/>
  <c r="M71" i="20"/>
  <c r="M77" i="20"/>
  <c r="M83" i="20"/>
  <c r="M84" i="20"/>
  <c r="M85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C17" i="20"/>
  <c r="C18" i="20"/>
  <c r="C19" i="20"/>
  <c r="C20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64" i="20"/>
  <c r="C65" i="20"/>
  <c r="C66" i="20"/>
  <c r="C67" i="20"/>
  <c r="C68" i="20"/>
  <c r="C69" i="20"/>
  <c r="C70" i="20"/>
  <c r="C71" i="20"/>
  <c r="C77" i="20"/>
  <c r="C83" i="20"/>
  <c r="C84" i="20"/>
  <c r="C85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6" i="20"/>
  <c r="C10" i="20"/>
  <c r="C11" i="20"/>
  <c r="C12" i="20"/>
  <c r="C13" i="20"/>
  <c r="C14" i="20"/>
  <c r="C15" i="20"/>
  <c r="C9" i="20"/>
  <c r="C8" i="20"/>
  <c r="C7" i="20"/>
  <c r="C6" i="20"/>
  <c r="B94" i="20"/>
  <c r="D94" i="20"/>
  <c r="B95" i="20"/>
  <c r="D95" i="20"/>
  <c r="B96" i="20"/>
  <c r="D96" i="20"/>
  <c r="B97" i="20"/>
  <c r="D97" i="20"/>
  <c r="B98" i="20"/>
  <c r="D98" i="20"/>
  <c r="B99" i="20"/>
  <c r="D99" i="20"/>
  <c r="B100" i="20"/>
  <c r="D100" i="20"/>
  <c r="B101" i="20"/>
  <c r="D101" i="20"/>
  <c r="B102" i="20"/>
  <c r="D102" i="20"/>
  <c r="D103" i="20"/>
  <c r="B17" i="20"/>
  <c r="D17" i="20"/>
  <c r="B18" i="20"/>
  <c r="D18" i="20"/>
  <c r="B19" i="20"/>
  <c r="D19" i="20"/>
  <c r="B20" i="20"/>
  <c r="D20" i="20"/>
  <c r="B37" i="20"/>
  <c r="D37" i="20"/>
  <c r="B38" i="20"/>
  <c r="D38" i="20"/>
  <c r="B39" i="20"/>
  <c r="D39" i="20"/>
  <c r="B40" i="20"/>
  <c r="D40" i="20"/>
  <c r="B41" i="20"/>
  <c r="D41" i="20"/>
  <c r="B42" i="20"/>
  <c r="D42" i="20"/>
  <c r="B43" i="20"/>
  <c r="B44" i="20"/>
  <c r="D44" i="20"/>
  <c r="B45" i="20"/>
  <c r="D45" i="20"/>
  <c r="B46" i="20"/>
  <c r="D46" i="20"/>
  <c r="B47" i="20"/>
  <c r="D47" i="20"/>
  <c r="B48" i="20"/>
  <c r="D48" i="20"/>
  <c r="B49" i="20"/>
  <c r="D49" i="20"/>
  <c r="B50" i="20"/>
  <c r="D50" i="20"/>
  <c r="B51" i="20"/>
  <c r="D51" i="20"/>
  <c r="B52" i="20"/>
  <c r="D52" i="20"/>
  <c r="B53" i="20"/>
  <c r="D53" i="20"/>
  <c r="B54" i="20"/>
  <c r="D54" i="20"/>
  <c r="B55" i="20"/>
  <c r="D55" i="20"/>
  <c r="B56" i="20"/>
  <c r="D56" i="20"/>
  <c r="B64" i="20"/>
  <c r="D64" i="20"/>
  <c r="B65" i="20"/>
  <c r="D65" i="20"/>
  <c r="B66" i="20"/>
  <c r="D66" i="20"/>
  <c r="B67" i="20"/>
  <c r="D67" i="20"/>
  <c r="B68" i="20"/>
  <c r="D68" i="20"/>
  <c r="B69" i="20"/>
  <c r="D69" i="20"/>
  <c r="B70" i="20"/>
  <c r="D70" i="20"/>
  <c r="B71" i="20"/>
  <c r="D71" i="20"/>
  <c r="B77" i="20"/>
  <c r="D77" i="20"/>
  <c r="B83" i="20"/>
  <c r="D83" i="20"/>
  <c r="B84" i="20"/>
  <c r="D84" i="20"/>
  <c r="B85" i="20"/>
  <c r="D85" i="20"/>
  <c r="B87" i="20"/>
  <c r="D87" i="20"/>
  <c r="B88" i="20"/>
  <c r="D88" i="20"/>
  <c r="B89" i="20"/>
  <c r="B90" i="20"/>
  <c r="D90" i="20"/>
  <c r="B91" i="20"/>
  <c r="D91" i="20"/>
  <c r="B92" i="20"/>
  <c r="D92" i="20"/>
  <c r="B93" i="20"/>
  <c r="D93" i="20"/>
  <c r="D16" i="20"/>
  <c r="B16" i="20"/>
  <c r="D11" i="20"/>
  <c r="D12" i="20"/>
  <c r="D13" i="20"/>
  <c r="D14" i="20"/>
  <c r="D15" i="20"/>
  <c r="D10" i="20"/>
  <c r="D9" i="20"/>
  <c r="B10" i="20"/>
  <c r="B11" i="20"/>
  <c r="B12" i="20"/>
  <c r="B13" i="20"/>
  <c r="B14" i="20"/>
  <c r="B15" i="20"/>
  <c r="B9" i="20"/>
  <c r="D7" i="20"/>
  <c r="D6" i="20"/>
  <c r="B8" i="20"/>
  <c r="B7" i="20"/>
  <c r="B6" i="20"/>
  <c r="M109" i="20" l="1"/>
  <c r="I167" i="15"/>
  <c r="J167" i="15" s="1"/>
  <c r="K167" i="15" s="1"/>
  <c r="I196" i="15"/>
  <c r="J196" i="15" s="1"/>
  <c r="I161" i="15"/>
  <c r="J161" i="15" s="1"/>
  <c r="I208" i="15"/>
  <c r="J208" i="15" s="1"/>
  <c r="I179" i="15"/>
  <c r="I154" i="15"/>
  <c r="J154" i="15" s="1"/>
  <c r="I209" i="15"/>
  <c r="I203" i="15"/>
  <c r="J203" i="15" s="1"/>
  <c r="I180" i="15"/>
  <c r="J180" i="15" s="1"/>
  <c r="I155" i="15"/>
  <c r="J155" i="15" s="1"/>
  <c r="I149" i="15"/>
  <c r="J149" i="15" s="1"/>
  <c r="I214" i="15"/>
  <c r="J214" i="15" s="1"/>
  <c r="I202" i="15"/>
  <c r="J202" i="15" s="1"/>
  <c r="I195" i="15"/>
  <c r="I160" i="15"/>
  <c r="J160" i="15" s="1"/>
  <c r="I148" i="15"/>
  <c r="I213" i="15"/>
  <c r="J213" i="15" s="1"/>
  <c r="I207" i="15"/>
  <c r="I201" i="15"/>
  <c r="J201" i="15" s="1"/>
  <c r="I194" i="15"/>
  <c r="J194" i="15" s="1"/>
  <c r="I178" i="15"/>
  <c r="J178" i="15" s="1"/>
  <c r="I165" i="15"/>
  <c r="J165" i="15" s="1"/>
  <c r="I159" i="15"/>
  <c r="J159" i="15" s="1"/>
  <c r="I153" i="15"/>
  <c r="J153" i="15" s="1"/>
  <c r="K193" i="15"/>
  <c r="K187" i="15"/>
  <c r="I212" i="15"/>
  <c r="J212" i="15" s="1"/>
  <c r="I206" i="15"/>
  <c r="J206" i="15" s="1"/>
  <c r="I200" i="15"/>
  <c r="J200" i="15" s="1"/>
  <c r="I188" i="15"/>
  <c r="J188" i="15" s="1"/>
  <c r="I177" i="15"/>
  <c r="J177" i="15" s="1"/>
  <c r="I164" i="15"/>
  <c r="J164" i="15" s="1"/>
  <c r="I158" i="15"/>
  <c r="J158" i="15" s="1"/>
  <c r="I152" i="15"/>
  <c r="J152" i="15" s="1"/>
  <c r="I130" i="15"/>
  <c r="J130" i="15" s="1"/>
  <c r="K189" i="15"/>
  <c r="I211" i="15"/>
  <c r="J211" i="15" s="1"/>
  <c r="I205" i="15"/>
  <c r="J205" i="15" s="1"/>
  <c r="I199" i="15"/>
  <c r="J199" i="15" s="1"/>
  <c r="I176" i="15"/>
  <c r="J176" i="15" s="1"/>
  <c r="I163" i="15"/>
  <c r="J163" i="15" s="1"/>
  <c r="I157" i="15"/>
  <c r="J157" i="15" s="1"/>
  <c r="I151" i="15"/>
  <c r="J151" i="15" s="1"/>
  <c r="I129" i="15"/>
  <c r="J129" i="15" s="1"/>
  <c r="K184" i="15"/>
  <c r="I210" i="15"/>
  <c r="J210" i="15" s="1"/>
  <c r="I204" i="15"/>
  <c r="J204" i="15" s="1"/>
  <c r="I198" i="15"/>
  <c r="J198" i="15" s="1"/>
  <c r="I181" i="15"/>
  <c r="J181" i="15" s="1"/>
  <c r="I175" i="15"/>
  <c r="J175" i="15" s="1"/>
  <c r="I162" i="15"/>
  <c r="J162" i="15" s="1"/>
  <c r="I156" i="15"/>
  <c r="J156" i="15" s="1"/>
  <c r="I150" i="15"/>
  <c r="J150" i="15" s="1"/>
  <c r="I128" i="15"/>
  <c r="J128" i="15" s="1"/>
  <c r="K190" i="15"/>
  <c r="J192" i="15"/>
  <c r="K192" i="15" s="1"/>
  <c r="I131" i="15"/>
  <c r="J131" i="15" s="1"/>
  <c r="I127" i="15"/>
  <c r="J127" i="15" s="1"/>
  <c r="K129" i="15" l="1"/>
  <c r="K163" i="15"/>
  <c r="K205" i="15"/>
  <c r="K161" i="15"/>
  <c r="I182" i="15"/>
  <c r="J182" i="15" s="1"/>
  <c r="K156" i="15"/>
  <c r="K181" i="15"/>
  <c r="K210" i="15"/>
  <c r="K130" i="15"/>
  <c r="K164" i="15"/>
  <c r="K200" i="15"/>
  <c r="K159" i="15"/>
  <c r="K194" i="15"/>
  <c r="K213" i="15"/>
  <c r="K160" i="15"/>
  <c r="K202" i="15"/>
  <c r="K149" i="15"/>
  <c r="K180" i="15"/>
  <c r="K208" i="15"/>
  <c r="K151" i="15"/>
  <c r="K176" i="15"/>
  <c r="K211" i="15"/>
  <c r="K196" i="15"/>
  <c r="K128" i="15"/>
  <c r="K162" i="15"/>
  <c r="K198" i="15"/>
  <c r="K152" i="15"/>
  <c r="K177" i="15"/>
  <c r="K206" i="15"/>
  <c r="K165" i="15"/>
  <c r="K201" i="15"/>
  <c r="K214" i="15"/>
  <c r="K155" i="15"/>
  <c r="K203" i="15"/>
  <c r="K154" i="15"/>
  <c r="K157" i="15"/>
  <c r="K199" i="15"/>
  <c r="J207" i="15"/>
  <c r="K207" i="15" s="1"/>
  <c r="J148" i="15"/>
  <c r="K148" i="15" s="1"/>
  <c r="J195" i="15"/>
  <c r="K195" i="15" s="1"/>
  <c r="J209" i="15"/>
  <c r="K209" i="15" s="1"/>
  <c r="J179" i="15"/>
  <c r="K179" i="15" s="1"/>
  <c r="K150" i="15"/>
  <c r="K204" i="15"/>
  <c r="K188" i="15"/>
  <c r="K153" i="15"/>
  <c r="K178" i="15"/>
  <c r="K127" i="15"/>
  <c r="K175" i="15"/>
  <c r="K212" i="15"/>
  <c r="K158" i="15"/>
  <c r="K131" i="15"/>
  <c r="I126" i="15"/>
  <c r="K235" i="15" l="1"/>
  <c r="K226" i="15" s="1"/>
  <c r="J126" i="15"/>
  <c r="K126" i="15" s="1"/>
  <c r="K182" i="15"/>
  <c r="I4" i="15"/>
  <c r="J4" i="15" s="1"/>
  <c r="K4" i="15" s="1"/>
  <c r="B37" i="10" l="1"/>
  <c r="C56" i="10" s="1"/>
  <c r="E28" i="10"/>
  <c r="C28" i="10"/>
  <c r="F27" i="10"/>
  <c r="D27" i="10"/>
  <c r="G27" i="10" l="1"/>
  <c r="H27" i="10" s="1"/>
  <c r="B56" i="10" l="1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J88" i="15" s="1"/>
  <c r="I87" i="15"/>
  <c r="I86" i="15"/>
  <c r="I85" i="15"/>
  <c r="I84" i="15"/>
  <c r="I83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J47" i="15" s="1"/>
  <c r="I46" i="15"/>
  <c r="J46" i="15" s="1"/>
  <c r="I45" i="15"/>
  <c r="J45" i="15" s="1"/>
  <c r="I44" i="15"/>
  <c r="J44" i="15" s="1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9" i="15"/>
  <c r="I8" i="15"/>
  <c r="I7" i="15"/>
  <c r="J7" i="15" s="1"/>
  <c r="I6" i="15"/>
  <c r="J6" i="15" s="1"/>
  <c r="I5" i="15"/>
  <c r="J5" i="15" s="1"/>
  <c r="J14" i="15" l="1"/>
  <c r="K14" i="15" s="1"/>
  <c r="J26" i="15"/>
  <c r="K26" i="15" s="1"/>
  <c r="J38" i="15"/>
  <c r="K38" i="15" s="1"/>
  <c r="J62" i="15"/>
  <c r="K62" i="15" s="1"/>
  <c r="J74" i="15"/>
  <c r="K74" i="15" s="1"/>
  <c r="J86" i="15"/>
  <c r="K86" i="15" s="1"/>
  <c r="J98" i="15"/>
  <c r="K98" i="15" s="1"/>
  <c r="J109" i="15"/>
  <c r="K109" i="15" s="1"/>
  <c r="J121" i="15"/>
  <c r="K121" i="15" s="1"/>
  <c r="J9" i="15"/>
  <c r="K9" i="15" s="1"/>
  <c r="J15" i="15"/>
  <c r="K15" i="15" s="1"/>
  <c r="J27" i="15"/>
  <c r="K27" i="15" s="1"/>
  <c r="J33" i="15"/>
  <c r="K33" i="15" s="1"/>
  <c r="J39" i="15"/>
  <c r="K39" i="15" s="1"/>
  <c r="J57" i="15"/>
  <c r="K57" i="15" s="1"/>
  <c r="J69" i="15"/>
  <c r="K69" i="15" s="1"/>
  <c r="J81" i="15"/>
  <c r="K81" i="15" s="1"/>
  <c r="J93" i="15"/>
  <c r="K93" i="15" s="1"/>
  <c r="J116" i="15"/>
  <c r="K116" i="15" s="1"/>
  <c r="J22" i="15"/>
  <c r="K22" i="15" s="1"/>
  <c r="J58" i="15"/>
  <c r="K58" i="15" s="1"/>
  <c r="J64" i="15"/>
  <c r="K64" i="15" s="1"/>
  <c r="J76" i="15"/>
  <c r="K76" i="15" s="1"/>
  <c r="J82" i="15"/>
  <c r="K82" i="15" s="1"/>
  <c r="J94" i="15"/>
  <c r="K94" i="15" s="1"/>
  <c r="J106" i="15"/>
  <c r="K106" i="15" s="1"/>
  <c r="J111" i="15"/>
  <c r="K111" i="15" s="1"/>
  <c r="J117" i="15"/>
  <c r="K117" i="15" s="1"/>
  <c r="J17" i="15"/>
  <c r="K17" i="15" s="1"/>
  <c r="J29" i="15"/>
  <c r="K29" i="15" s="1"/>
  <c r="J65" i="15"/>
  <c r="K65" i="15" s="1"/>
  <c r="J71" i="15"/>
  <c r="K71" i="15" s="1"/>
  <c r="J77" i="15"/>
  <c r="K77" i="15" s="1"/>
  <c r="J89" i="15"/>
  <c r="K89" i="15" s="1"/>
  <c r="J95" i="15"/>
  <c r="K95" i="15" s="1"/>
  <c r="J101" i="15"/>
  <c r="K101" i="15" s="1"/>
  <c r="J107" i="15"/>
  <c r="K107" i="15" s="1"/>
  <c r="J112" i="15"/>
  <c r="K112" i="15" s="1"/>
  <c r="J118" i="15"/>
  <c r="K118" i="15" s="1"/>
  <c r="J124" i="15"/>
  <c r="K124" i="15" s="1"/>
  <c r="J12" i="15"/>
  <c r="K12" i="15" s="1"/>
  <c r="J18" i="15"/>
  <c r="K18" i="15" s="1"/>
  <c r="J24" i="15"/>
  <c r="K24" i="15" s="1"/>
  <c r="J30" i="15"/>
  <c r="K30" i="15" s="1"/>
  <c r="J48" i="15"/>
  <c r="K48" i="15" s="1"/>
  <c r="J60" i="15"/>
  <c r="K60" i="15" s="1"/>
  <c r="J66" i="15"/>
  <c r="K66" i="15" s="1"/>
  <c r="J72" i="15"/>
  <c r="K72" i="15" s="1"/>
  <c r="J78" i="15"/>
  <c r="K78" i="15" s="1"/>
  <c r="J84" i="15"/>
  <c r="K84" i="15" s="1"/>
  <c r="J90" i="15"/>
  <c r="K90" i="15" s="1"/>
  <c r="J96" i="15"/>
  <c r="K96" i="15" s="1"/>
  <c r="J102" i="15"/>
  <c r="K102" i="15" s="1"/>
  <c r="J108" i="15"/>
  <c r="K108" i="15" s="1"/>
  <c r="J113" i="15"/>
  <c r="K113" i="15" s="1"/>
  <c r="J119" i="15"/>
  <c r="K119" i="15" s="1"/>
  <c r="J125" i="15"/>
  <c r="K125" i="15" s="1"/>
  <c r="J8" i="15"/>
  <c r="K8" i="15" s="1"/>
  <c r="J20" i="15"/>
  <c r="K20" i="15" s="1"/>
  <c r="J32" i="15"/>
  <c r="K32" i="15" s="1"/>
  <c r="J68" i="15"/>
  <c r="K68" i="15" s="1"/>
  <c r="J80" i="15"/>
  <c r="K80" i="15" s="1"/>
  <c r="J92" i="15"/>
  <c r="K92" i="15" s="1"/>
  <c r="J104" i="15"/>
  <c r="K104" i="15" s="1"/>
  <c r="J115" i="15"/>
  <c r="K115" i="15" s="1"/>
  <c r="J21" i="15"/>
  <c r="K21" i="15" s="1"/>
  <c r="J63" i="15"/>
  <c r="K63" i="15" s="1"/>
  <c r="J75" i="15"/>
  <c r="K75" i="15" s="1"/>
  <c r="J87" i="15"/>
  <c r="K87" i="15" s="1"/>
  <c r="J99" i="15"/>
  <c r="K99" i="15" s="1"/>
  <c r="J105" i="15"/>
  <c r="K105" i="15" s="1"/>
  <c r="J110" i="15"/>
  <c r="K110" i="15" s="1"/>
  <c r="J122" i="15"/>
  <c r="K122" i="15" s="1"/>
  <c r="J10" i="15"/>
  <c r="K10" i="15" s="1"/>
  <c r="J16" i="15"/>
  <c r="K16" i="15" s="1"/>
  <c r="J28" i="15"/>
  <c r="K28" i="15" s="1"/>
  <c r="J34" i="15"/>
  <c r="K34" i="15" s="1"/>
  <c r="J40" i="15"/>
  <c r="K40" i="15" s="1"/>
  <c r="J70" i="15"/>
  <c r="K70" i="15" s="1"/>
  <c r="J100" i="15"/>
  <c r="K100" i="15" s="1"/>
  <c r="J123" i="15"/>
  <c r="K123" i="15" s="1"/>
  <c r="J11" i="15"/>
  <c r="K11" i="15" s="1"/>
  <c r="J23" i="15"/>
  <c r="K23" i="15" s="1"/>
  <c r="J35" i="15"/>
  <c r="K35" i="15" s="1"/>
  <c r="J41" i="15"/>
  <c r="K41" i="15" s="1"/>
  <c r="J59" i="15"/>
  <c r="K59" i="15" s="1"/>
  <c r="J83" i="15"/>
  <c r="K83" i="15" s="1"/>
  <c r="J13" i="15"/>
  <c r="K13" i="15" s="1"/>
  <c r="J19" i="15"/>
  <c r="K19" i="15" s="1"/>
  <c r="J25" i="15"/>
  <c r="K25" i="15" s="1"/>
  <c r="J31" i="15"/>
  <c r="K31" i="15" s="1"/>
  <c r="J37" i="15"/>
  <c r="K37" i="15" s="1"/>
  <c r="J43" i="15"/>
  <c r="K43" i="15" s="1"/>
  <c r="K229" i="15" s="1"/>
  <c r="J49" i="15"/>
  <c r="K49" i="15" s="1"/>
  <c r="J61" i="15"/>
  <c r="K61" i="15" s="1"/>
  <c r="J67" i="15"/>
  <c r="K67" i="15" s="1"/>
  <c r="J73" i="15"/>
  <c r="K73" i="15" s="1"/>
  <c r="J79" i="15"/>
  <c r="K79" i="15" s="1"/>
  <c r="J85" i="15"/>
  <c r="K85" i="15" s="1"/>
  <c r="J91" i="15"/>
  <c r="K91" i="15" s="1"/>
  <c r="J97" i="15"/>
  <c r="K97" i="15" s="1"/>
  <c r="J103" i="15"/>
  <c r="K103" i="15" s="1"/>
  <c r="J114" i="15"/>
  <c r="K114" i="15" s="1"/>
  <c r="J120" i="15"/>
  <c r="K120" i="15" s="1"/>
  <c r="J50" i="15"/>
  <c r="K50" i="15" s="1"/>
  <c r="J56" i="15"/>
  <c r="K56" i="15" s="1"/>
  <c r="J51" i="15"/>
  <c r="K51" i="15" s="1"/>
  <c r="J53" i="15"/>
  <c r="K53" i="15" s="1"/>
  <c r="J52" i="15"/>
  <c r="K52" i="15" s="1"/>
  <c r="J36" i="15"/>
  <c r="K36" i="15" s="1"/>
  <c r="J42" i="15"/>
  <c r="K42" i="15" s="1"/>
  <c r="J54" i="15"/>
  <c r="K54" i="15" s="1"/>
  <c r="J55" i="15"/>
  <c r="K55" i="15" s="1"/>
  <c r="K44" i="15"/>
  <c r="K45" i="15"/>
  <c r="K88" i="15"/>
  <c r="K46" i="15"/>
  <c r="K47" i="15"/>
  <c r="K7" i="15"/>
  <c r="K6" i="15"/>
  <c r="K5" i="15"/>
  <c r="E14" i="5"/>
  <c r="D144" i="19"/>
  <c r="B144" i="19"/>
  <c r="F126" i="19"/>
  <c r="J125" i="19"/>
  <c r="J119" i="19"/>
  <c r="F84" i="19"/>
  <c r="F49" i="19"/>
  <c r="F72" i="19" s="1"/>
  <c r="F37" i="19"/>
  <c r="F38" i="19" s="1"/>
  <c r="G24" i="19"/>
  <c r="G17" i="19"/>
  <c r="E13" i="5"/>
  <c r="F13" i="5" s="1"/>
  <c r="E12" i="5"/>
  <c r="D144" i="18"/>
  <c r="B144" i="18"/>
  <c r="F126" i="18"/>
  <c r="J125" i="18"/>
  <c r="J119" i="18"/>
  <c r="F84" i="18"/>
  <c r="F49" i="18"/>
  <c r="F72" i="18" s="1"/>
  <c r="F37" i="18"/>
  <c r="F38" i="18" s="1"/>
  <c r="G24" i="18"/>
  <c r="G17" i="18"/>
  <c r="D144" i="17"/>
  <c r="B144" i="17"/>
  <c r="F126" i="17"/>
  <c r="J125" i="17"/>
  <c r="J119" i="17"/>
  <c r="F84" i="17"/>
  <c r="F49" i="17"/>
  <c r="F72" i="17" s="1"/>
  <c r="F37" i="17"/>
  <c r="F38" i="17" s="1"/>
  <c r="G24" i="17"/>
  <c r="G17" i="17"/>
  <c r="B36" i="10"/>
  <c r="B35" i="10"/>
  <c r="B34" i="10"/>
  <c r="B33" i="10"/>
  <c r="B32" i="10"/>
  <c r="D43" i="10"/>
  <c r="F26" i="10"/>
  <c r="F25" i="10"/>
  <c r="F24" i="10"/>
  <c r="F23" i="10"/>
  <c r="F22" i="10"/>
  <c r="D144" i="16"/>
  <c r="B144" i="16"/>
  <c r="F126" i="16"/>
  <c r="J125" i="16"/>
  <c r="J119" i="16"/>
  <c r="G104" i="16"/>
  <c r="G113" i="16" s="1"/>
  <c r="G135" i="16" s="1"/>
  <c r="F84" i="16"/>
  <c r="G57" i="16"/>
  <c r="G63" i="16" s="1"/>
  <c r="F49" i="16"/>
  <c r="F72" i="16" s="1"/>
  <c r="F37" i="16"/>
  <c r="F38" i="16" s="1"/>
  <c r="G24" i="16"/>
  <c r="G26" i="16" s="1"/>
  <c r="G27" i="16" s="1"/>
  <c r="G28" i="16" s="1"/>
  <c r="G29" i="16" s="1"/>
  <c r="G17" i="16"/>
  <c r="K234" i="15" l="1"/>
  <c r="F12" i="5"/>
  <c r="K233" i="15"/>
  <c r="K232" i="15"/>
  <c r="K223" i="15"/>
  <c r="K222" i="15" s="1"/>
  <c r="K230" i="15"/>
  <c r="K221" i="15" s="1"/>
  <c r="K228" i="15"/>
  <c r="K220" i="15" s="1"/>
  <c r="F28" i="10"/>
  <c r="F14" i="5"/>
  <c r="F74" i="19"/>
  <c r="G26" i="19"/>
  <c r="G27" i="19" s="1"/>
  <c r="G28" i="19" s="1"/>
  <c r="G29" i="19" s="1"/>
  <c r="G30" i="19"/>
  <c r="F74" i="18"/>
  <c r="G26" i="18"/>
  <c r="G27" i="18" s="1"/>
  <c r="G28" i="18" s="1"/>
  <c r="G29" i="18" s="1"/>
  <c r="G30" i="18"/>
  <c r="F74" i="17"/>
  <c r="G26" i="17"/>
  <c r="G27" i="17" s="1"/>
  <c r="G28" i="17" s="1"/>
  <c r="G29" i="17" s="1"/>
  <c r="G30" i="17"/>
  <c r="G30" i="16"/>
  <c r="G31" i="16" s="1"/>
  <c r="G69" i="16" s="1"/>
  <c r="F74" i="16"/>
  <c r="K225" i="15" l="1"/>
  <c r="G31" i="19"/>
  <c r="G31" i="18"/>
  <c r="G31" i="17"/>
  <c r="G72" i="16"/>
  <c r="G73" i="16"/>
  <c r="G71" i="16"/>
  <c r="G68" i="16"/>
  <c r="G78" i="16"/>
  <c r="G80" i="16"/>
  <c r="G70" i="16"/>
  <c r="G109" i="16"/>
  <c r="G131" i="16" s="1"/>
  <c r="G36" i="16"/>
  <c r="G79" i="16"/>
  <c r="G81" i="16"/>
  <c r="G82" i="16"/>
  <c r="G83" i="16"/>
  <c r="G37" i="16"/>
  <c r="G84" i="16" l="1"/>
  <c r="G38" i="16"/>
  <c r="G47" i="16" s="1"/>
  <c r="G82" i="19"/>
  <c r="G78" i="19"/>
  <c r="G69" i="19"/>
  <c r="G71" i="19"/>
  <c r="G109" i="19"/>
  <c r="G83" i="19"/>
  <c r="G70" i="19"/>
  <c r="G81" i="19"/>
  <c r="G68" i="19"/>
  <c r="G80" i="19"/>
  <c r="G79" i="19"/>
  <c r="G73" i="19"/>
  <c r="G36" i="19"/>
  <c r="G72" i="19"/>
  <c r="G37" i="19"/>
  <c r="G82" i="18"/>
  <c r="G78" i="18"/>
  <c r="G69" i="18"/>
  <c r="G80" i="18"/>
  <c r="G70" i="18"/>
  <c r="G81" i="18"/>
  <c r="G68" i="18"/>
  <c r="G71" i="18"/>
  <c r="G109" i="18"/>
  <c r="G83" i="18"/>
  <c r="G79" i="18"/>
  <c r="G73" i="18"/>
  <c r="G36" i="18"/>
  <c r="G72" i="18"/>
  <c r="G37" i="18"/>
  <c r="G82" i="17"/>
  <c r="G78" i="17"/>
  <c r="G69" i="17"/>
  <c r="G81" i="17"/>
  <c r="G68" i="17"/>
  <c r="G80" i="17"/>
  <c r="G71" i="17"/>
  <c r="G109" i="17"/>
  <c r="G83" i="17"/>
  <c r="G79" i="17"/>
  <c r="G73" i="17"/>
  <c r="G70" i="17"/>
  <c r="G36" i="17"/>
  <c r="G72" i="17"/>
  <c r="G37" i="17"/>
  <c r="G74" i="16"/>
  <c r="G111" i="16" s="1"/>
  <c r="G133" i="16" s="1"/>
  <c r="G42" i="16"/>
  <c r="G45" i="16"/>
  <c r="G48" i="16"/>
  <c r="G43" i="16"/>
  <c r="G112" i="16"/>
  <c r="G134" i="16" s="1"/>
  <c r="G94" i="16"/>
  <c r="G96" i="16" s="1"/>
  <c r="G61" i="16" l="1"/>
  <c r="G44" i="16"/>
  <c r="G46" i="16"/>
  <c r="G49" i="16" s="1"/>
  <c r="G41" i="16"/>
  <c r="G84" i="19"/>
  <c r="G131" i="19"/>
  <c r="G38" i="19"/>
  <c r="G74" i="19"/>
  <c r="G111" i="19" s="1"/>
  <c r="G133" i="19" s="1"/>
  <c r="G74" i="18"/>
  <c r="G111" i="18" s="1"/>
  <c r="G133" i="18" s="1"/>
  <c r="G84" i="18"/>
  <c r="G38" i="18"/>
  <c r="G131" i="18"/>
  <c r="G74" i="17"/>
  <c r="G111" i="17" s="1"/>
  <c r="G133" i="17" s="1"/>
  <c r="G84" i="17"/>
  <c r="G131" i="17"/>
  <c r="G38" i="17"/>
  <c r="G62" i="16" l="1"/>
  <c r="G64" i="16" s="1"/>
  <c r="G110" i="16"/>
  <c r="G61" i="19"/>
  <c r="G43" i="19"/>
  <c r="G45" i="19"/>
  <c r="G46" i="19"/>
  <c r="G41" i="19"/>
  <c r="G42" i="19"/>
  <c r="G47" i="19"/>
  <c r="G48" i="19"/>
  <c r="G44" i="19"/>
  <c r="G112" i="19"/>
  <c r="G134" i="19" s="1"/>
  <c r="G94" i="19"/>
  <c r="G96" i="19" s="1"/>
  <c r="G61" i="18"/>
  <c r="G43" i="18"/>
  <c r="G48" i="18"/>
  <c r="G46" i="18"/>
  <c r="G44" i="18"/>
  <c r="G42" i="18"/>
  <c r="G45" i="18"/>
  <c r="G47" i="18"/>
  <c r="G41" i="18"/>
  <c r="G112" i="18"/>
  <c r="G134" i="18" s="1"/>
  <c r="G94" i="18"/>
  <c r="G96" i="18" s="1"/>
  <c r="G61" i="17"/>
  <c r="G48" i="17"/>
  <c r="G47" i="17"/>
  <c r="G46" i="17"/>
  <c r="G45" i="17"/>
  <c r="G44" i="17"/>
  <c r="G43" i="17"/>
  <c r="G42" i="17"/>
  <c r="G41" i="17"/>
  <c r="G112" i="17"/>
  <c r="G134" i="17" s="1"/>
  <c r="G94" i="17"/>
  <c r="G96" i="17" s="1"/>
  <c r="G132" i="16"/>
  <c r="G136" i="16" s="1"/>
  <c r="G115" i="16"/>
  <c r="G49" i="19" l="1"/>
  <c r="G49" i="18"/>
  <c r="G49" i="17"/>
  <c r="G119" i="16"/>
  <c r="J120" i="16"/>
  <c r="G62" i="19" l="1"/>
  <c r="G62" i="18"/>
  <c r="G62" i="17"/>
  <c r="G120" i="16"/>
  <c r="J121" i="16" s="1"/>
  <c r="J122" i="16" s="1"/>
  <c r="J123" i="16" s="1"/>
  <c r="I123" i="16" l="1"/>
  <c r="G122" i="16" l="1"/>
  <c r="G125" i="16"/>
  <c r="G123" i="16"/>
  <c r="G124" i="16"/>
  <c r="G126" i="16" l="1"/>
  <c r="G137" i="16" s="1"/>
  <c r="G138" i="16" s="1"/>
  <c r="C144" i="16" s="1"/>
  <c r="G154" i="16" l="1"/>
  <c r="G155" i="16" s="1"/>
  <c r="G12" i="14" s="1"/>
  <c r="E144" i="16"/>
  <c r="G144" i="16" s="1"/>
  <c r="H12" i="14" l="1"/>
  <c r="G13" i="14"/>
  <c r="H13" i="14" s="1"/>
  <c r="H14" i="14" l="1"/>
  <c r="G26" i="14"/>
  <c r="D144" i="2"/>
  <c r="B144" i="2"/>
  <c r="F126" i="2"/>
  <c r="J125" i="2"/>
  <c r="J119" i="2"/>
  <c r="F84" i="2"/>
  <c r="F49" i="2"/>
  <c r="F72" i="2" s="1"/>
  <c r="F74" i="2" s="1"/>
  <c r="F37" i="2"/>
  <c r="F38" i="2" s="1"/>
  <c r="G24" i="2"/>
  <c r="G30" i="2" s="1"/>
  <c r="G17" i="2"/>
  <c r="J119" i="3"/>
  <c r="H26" i="14" l="1"/>
  <c r="H36" i="14"/>
  <c r="I14" i="14"/>
  <c r="G26" i="2"/>
  <c r="G27" i="2" s="1"/>
  <c r="G28" i="2" s="1"/>
  <c r="G29" i="2" s="1"/>
  <c r="G31" i="2" s="1"/>
  <c r="G72" i="2" s="1"/>
  <c r="J21" i="14" l="1"/>
  <c r="J22" i="14"/>
  <c r="J17" i="14"/>
  <c r="J18" i="14"/>
  <c r="J19" i="14"/>
  <c r="J20" i="14"/>
  <c r="H27" i="14"/>
  <c r="H38" i="14" s="1"/>
  <c r="G80" i="2"/>
  <c r="G71" i="2"/>
  <c r="G37" i="2"/>
  <c r="G78" i="2"/>
  <c r="G69" i="2"/>
  <c r="G36" i="2"/>
  <c r="G81" i="2"/>
  <c r="G68" i="2"/>
  <c r="G109" i="2"/>
  <c r="G83" i="2"/>
  <c r="G79" i="2"/>
  <c r="G73" i="2"/>
  <c r="G70" i="2"/>
  <c r="G82" i="2"/>
  <c r="G38" i="2" l="1"/>
  <c r="G61" i="2" s="1"/>
  <c r="G47" i="2"/>
  <c r="G74" i="2"/>
  <c r="G111" i="2" s="1"/>
  <c r="G133" i="2" s="1"/>
  <c r="G84" i="2"/>
  <c r="G131" i="2"/>
  <c r="G48" i="2" l="1"/>
  <c r="G45" i="2"/>
  <c r="G41" i="2"/>
  <c r="G43" i="2"/>
  <c r="G44" i="2"/>
  <c r="G42" i="2"/>
  <c r="G46" i="2"/>
  <c r="G112" i="2"/>
  <c r="G134" i="2" s="1"/>
  <c r="G94" i="2"/>
  <c r="G96" i="2" s="1"/>
  <c r="G49" i="2" l="1"/>
  <c r="G62" i="2"/>
  <c r="F84" i="3" l="1"/>
  <c r="D44" i="10"/>
  <c r="D42" i="10"/>
  <c r="D41" i="10"/>
  <c r="D45" i="10" l="1"/>
  <c r="D46" i="10" s="1"/>
  <c r="D47" i="10" s="1"/>
  <c r="D56" i="10" s="1"/>
  <c r="E56" i="10" s="1"/>
  <c r="F56" i="10" s="1"/>
  <c r="G56" i="10" s="1"/>
  <c r="G22" i="14" s="1"/>
  <c r="H22" i="14" s="1"/>
  <c r="D54" i="10" l="1"/>
  <c r="D53" i="10"/>
  <c r="D52" i="10"/>
  <c r="D55" i="10"/>
  <c r="D51" i="10"/>
  <c r="C55" i="10"/>
  <c r="C54" i="10"/>
  <c r="C53" i="10"/>
  <c r="C52" i="10"/>
  <c r="C51" i="10"/>
  <c r="D26" i="10"/>
  <c r="G26" i="10" s="1"/>
  <c r="D25" i="10"/>
  <c r="G25" i="10" s="1"/>
  <c r="D24" i="10"/>
  <c r="G24" i="10" s="1"/>
  <c r="D23" i="10"/>
  <c r="G23" i="10" s="1"/>
  <c r="D22" i="10"/>
  <c r="G22" i="10" l="1"/>
  <c r="D28" i="10"/>
  <c r="H26" i="10"/>
  <c r="B55" i="10"/>
  <c r="E55" i="10" s="1"/>
  <c r="H25" i="10"/>
  <c r="B54" i="10"/>
  <c r="E54" i="10" s="1"/>
  <c r="H24" i="10"/>
  <c r="B53" i="10"/>
  <c r="E53" i="10" s="1"/>
  <c r="H23" i="10"/>
  <c r="B52" i="10"/>
  <c r="E52" i="10" s="1"/>
  <c r="H22" i="10"/>
  <c r="H28" i="10" l="1"/>
  <c r="B51" i="10"/>
  <c r="E51" i="10" s="1"/>
  <c r="F51" i="10" s="1"/>
  <c r="G51" i="10" s="1"/>
  <c r="G17" i="14" s="1"/>
  <c r="H17" i="14" s="1"/>
  <c r="G28" i="10"/>
  <c r="F52" i="10"/>
  <c r="G52" i="10" s="1"/>
  <c r="G18" i="14" s="1"/>
  <c r="H18" i="14" s="1"/>
  <c r="F54" i="10"/>
  <c r="G54" i="10" s="1"/>
  <c r="G20" i="14" s="1"/>
  <c r="H20" i="14" s="1"/>
  <c r="F53" i="10"/>
  <c r="G53" i="10" s="1"/>
  <c r="G19" i="14" s="1"/>
  <c r="H19" i="14" s="1"/>
  <c r="F55" i="10"/>
  <c r="G55" i="10" s="1"/>
  <c r="G21" i="14" s="1"/>
  <c r="H21" i="14" s="1"/>
  <c r="H23" i="14" l="1"/>
  <c r="C7" i="8"/>
  <c r="C6" i="8"/>
  <c r="C5" i="8"/>
  <c r="C4" i="8"/>
  <c r="C3" i="8"/>
  <c r="C5" i="7"/>
  <c r="C4" i="7"/>
  <c r="E4" i="7" s="1"/>
  <c r="C3" i="7"/>
  <c r="H37" i="14" l="1"/>
  <c r="D144" i="3"/>
  <c r="D6" i="6"/>
  <c r="D4" i="6"/>
  <c r="D3" i="6"/>
  <c r="D7" i="6"/>
  <c r="D5" i="6"/>
  <c r="E7" i="8" l="1"/>
  <c r="B144" i="3" l="1"/>
  <c r="J125" i="3"/>
  <c r="F49" i="3"/>
  <c r="F72" i="3" s="1"/>
  <c r="F74" i="3" s="1"/>
  <c r="F37" i="3"/>
  <c r="F38" i="3" s="1"/>
  <c r="G24" i="3"/>
  <c r="G30" i="3" s="1"/>
  <c r="E4" i="8"/>
  <c r="E6" i="8"/>
  <c r="E5" i="8"/>
  <c r="E3" i="8"/>
  <c r="E5" i="7"/>
  <c r="E3" i="7"/>
  <c r="E8" i="8" l="1"/>
  <c r="F126" i="3"/>
  <c r="G26" i="3"/>
  <c r="E9" i="8" l="1"/>
  <c r="E10" i="8" s="1"/>
  <c r="G27" i="3"/>
  <c r="G28" i="3" s="1"/>
  <c r="G29" i="3" s="1"/>
  <c r="G31" i="3" s="1"/>
  <c r="G109" i="3" l="1"/>
  <c r="G83" i="3"/>
  <c r="G79" i="3"/>
  <c r="G71" i="3"/>
  <c r="G82" i="3"/>
  <c r="G73" i="3"/>
  <c r="G69" i="3"/>
  <c r="G36" i="3"/>
  <c r="G80" i="3"/>
  <c r="G78" i="3"/>
  <c r="G70" i="3"/>
  <c r="G81" i="3"/>
  <c r="G68" i="3"/>
  <c r="G37" i="3"/>
  <c r="G72" i="3"/>
  <c r="E6" i="7"/>
  <c r="E7" i="7" s="1"/>
  <c r="G84" i="3" l="1"/>
  <c r="G38" i="3"/>
  <c r="G112" i="3"/>
  <c r="G134" i="3" s="1"/>
  <c r="G74" i="3"/>
  <c r="G111" i="3" s="1"/>
  <c r="G133" i="3" s="1"/>
  <c r="G94" i="3"/>
  <c r="G96" i="3" s="1"/>
  <c r="G131" i="3"/>
  <c r="E8" i="7"/>
  <c r="F7" i="6"/>
  <c r="F6" i="6"/>
  <c r="F5" i="6"/>
  <c r="F4" i="6"/>
  <c r="F3" i="6"/>
  <c r="G104" i="19" l="1"/>
  <c r="G113" i="19" s="1"/>
  <c r="G135" i="19" s="1"/>
  <c r="G104" i="18"/>
  <c r="G113" i="18" s="1"/>
  <c r="G135" i="18" s="1"/>
  <c r="G104" i="17"/>
  <c r="G113" i="17" s="1"/>
  <c r="G135" i="17" s="1"/>
  <c r="G104" i="2"/>
  <c r="G113" i="2" s="1"/>
  <c r="G135" i="2" s="1"/>
  <c r="G42" i="3"/>
  <c r="G46" i="3"/>
  <c r="G47" i="3"/>
  <c r="G45" i="3"/>
  <c r="G48" i="3"/>
  <c r="G44" i="3"/>
  <c r="G43" i="3"/>
  <c r="G104" i="3"/>
  <c r="G113" i="3" s="1"/>
  <c r="G135" i="3" s="1"/>
  <c r="F8" i="6"/>
  <c r="E11" i="5"/>
  <c r="F9" i="6" l="1"/>
  <c r="G61" i="3"/>
  <c r="G41" i="3"/>
  <c r="F11" i="5"/>
  <c r="G57" i="19" l="1"/>
  <c r="G57" i="18"/>
  <c r="G57" i="17"/>
  <c r="G49" i="3"/>
  <c r="G62" i="3" s="1"/>
  <c r="E10" i="5"/>
  <c r="F10" i="5" s="1"/>
  <c r="G57" i="2" s="1"/>
  <c r="G17" i="3"/>
  <c r="G63" i="2" l="1"/>
  <c r="G64" i="2" s="1"/>
  <c r="G110" i="2"/>
  <c r="G63" i="17"/>
  <c r="G64" i="17" s="1"/>
  <c r="G110" i="17"/>
  <c r="G63" i="18"/>
  <c r="G64" i="18" s="1"/>
  <c r="G110" i="18"/>
  <c r="G63" i="19"/>
  <c r="G64" i="19" s="1"/>
  <c r="G110" i="19"/>
  <c r="G57" i="3"/>
  <c r="G132" i="19" l="1"/>
  <c r="G136" i="19" s="1"/>
  <c r="J120" i="19" s="1"/>
  <c r="G115" i="19"/>
  <c r="G132" i="18"/>
  <c r="G136" i="18" s="1"/>
  <c r="J120" i="18" s="1"/>
  <c r="G115" i="18"/>
  <c r="G119" i="18" s="1"/>
  <c r="G132" i="17"/>
  <c r="G136" i="17" s="1"/>
  <c r="J120" i="17" s="1"/>
  <c r="G115" i="17"/>
  <c r="G132" i="2"/>
  <c r="G136" i="2" s="1"/>
  <c r="J120" i="2" s="1"/>
  <c r="G115" i="2"/>
  <c r="G119" i="2" s="1"/>
  <c r="G63" i="3"/>
  <c r="G64" i="3" s="1"/>
  <c r="G110" i="3"/>
  <c r="G120" i="2" l="1"/>
  <c r="I123" i="2" s="1"/>
  <c r="G119" i="17"/>
  <c r="G120" i="18"/>
  <c r="I123" i="18" s="1"/>
  <c r="J121" i="18"/>
  <c r="J122" i="18" s="1"/>
  <c r="J123" i="18" s="1"/>
  <c r="G119" i="19"/>
  <c r="G132" i="3"/>
  <c r="G136" i="3" s="1"/>
  <c r="J120" i="3" s="1"/>
  <c r="G115" i="3"/>
  <c r="J121" i="2" l="1"/>
  <c r="J122" i="2" s="1"/>
  <c r="J123" i="2" s="1"/>
  <c r="G120" i="19"/>
  <c r="G122" i="18"/>
  <c r="G125" i="18"/>
  <c r="G123" i="18"/>
  <c r="G124" i="18"/>
  <c r="G120" i="17"/>
  <c r="G125" i="2"/>
  <c r="G123" i="2"/>
  <c r="G124" i="2"/>
  <c r="G122" i="2"/>
  <c r="G119" i="3"/>
  <c r="G126" i="2" l="1"/>
  <c r="G137" i="2" s="1"/>
  <c r="G138" i="2" s="1"/>
  <c r="C144" i="2" s="1"/>
  <c r="E144" i="2" s="1"/>
  <c r="G144" i="2" s="1"/>
  <c r="J121" i="17"/>
  <c r="J122" i="17" s="1"/>
  <c r="J123" i="17" s="1"/>
  <c r="I123" i="17"/>
  <c r="G126" i="18"/>
  <c r="G137" i="18" s="1"/>
  <c r="G138" i="18" s="1"/>
  <c r="C144" i="18" s="1"/>
  <c r="J121" i="19"/>
  <c r="J122" i="19" s="1"/>
  <c r="J123" i="19" s="1"/>
  <c r="I123" i="19"/>
  <c r="G120" i="3"/>
  <c r="I123" i="3" s="1"/>
  <c r="G154" i="2" l="1"/>
  <c r="G155" i="2" s="1"/>
  <c r="G4" i="14" s="1"/>
  <c r="H4" i="14" s="1"/>
  <c r="G122" i="19"/>
  <c r="G124" i="19"/>
  <c r="G125" i="19"/>
  <c r="G123" i="19"/>
  <c r="G154" i="18"/>
  <c r="G155" i="18" s="1"/>
  <c r="G7" i="14" s="1"/>
  <c r="H7" i="14" s="1"/>
  <c r="E144" i="18"/>
  <c r="G144" i="18" s="1"/>
  <c r="G122" i="17"/>
  <c r="G125" i="17"/>
  <c r="G123" i="17"/>
  <c r="G124" i="17"/>
  <c r="J121" i="3"/>
  <c r="J122" i="3" s="1"/>
  <c r="J123" i="3" s="1"/>
  <c r="G122" i="3"/>
  <c r="G123" i="3"/>
  <c r="G124" i="3"/>
  <c r="G125" i="3"/>
  <c r="G126" i="17" l="1"/>
  <c r="G137" i="17" s="1"/>
  <c r="G138" i="17" s="1"/>
  <c r="C144" i="17" s="1"/>
  <c r="G126" i="19"/>
  <c r="G137" i="19" s="1"/>
  <c r="G138" i="19" s="1"/>
  <c r="C144" i="19" s="1"/>
  <c r="G126" i="3"/>
  <c r="G137" i="3" s="1"/>
  <c r="G138" i="3" s="1"/>
  <c r="C144" i="3" s="1"/>
  <c r="E144" i="3" s="1"/>
  <c r="G154" i="19" l="1"/>
  <c r="G155" i="19" s="1"/>
  <c r="G8" i="14" s="1"/>
  <c r="H8" i="14" s="1"/>
  <c r="E144" i="19"/>
  <c r="G144" i="19" s="1"/>
  <c r="G154" i="17"/>
  <c r="G155" i="17" s="1"/>
  <c r="G6" i="14" s="1"/>
  <c r="H6" i="14" s="1"/>
  <c r="E144" i="17"/>
  <c r="G144" i="17" s="1"/>
  <c r="G154" i="3"/>
  <c r="G155" i="3" s="1"/>
  <c r="G5" i="14" s="1"/>
  <c r="H5" i="14" s="1"/>
  <c r="G144" i="3"/>
  <c r="H9" i="14" l="1"/>
  <c r="H35" i="14" l="1"/>
  <c r="I9" i="14"/>
  <c r="I18" i="14" l="1"/>
  <c r="I17" i="14"/>
  <c r="I22" i="14"/>
  <c r="I21" i="14"/>
  <c r="I20" i="14"/>
  <c r="I19" i="14"/>
  <c r="G30" i="14"/>
  <c r="H30" i="14" s="1"/>
  <c r="H31" i="14" l="1"/>
  <c r="H39" i="14" s="1"/>
  <c r="H40" i="14" s="1"/>
  <c r="K18" i="14"/>
  <c r="L18" i="14" s="1"/>
  <c r="K19" i="14"/>
  <c r="L19" i="14" s="1"/>
  <c r="K22" i="14"/>
  <c r="L22" i="14" s="1"/>
  <c r="K17" i="14"/>
  <c r="L17" i="14" s="1"/>
  <c r="K20" i="14"/>
  <c r="L20" i="14" s="1"/>
  <c r="K21" i="14"/>
  <c r="L21" i="14" s="1"/>
  <c r="L23" i="14" l="1"/>
</calcChain>
</file>

<file path=xl/sharedStrings.xml><?xml version="1.0" encoding="utf-8"?>
<sst xmlns="http://schemas.openxmlformats.org/spreadsheetml/2006/main" count="3179" uniqueCount="1039">
  <si>
    <t>GRUPO 01 - Valor fixo anual de mão de obra (Sob demanda)</t>
  </si>
  <si>
    <t>ITEM</t>
  </si>
  <si>
    <t>SUBITEM</t>
  </si>
  <si>
    <t>DESCRIÇÃO</t>
  </si>
  <si>
    <t>UNID</t>
  </si>
  <si>
    <t>QNT VISITAS/MÊS</t>
  </si>
  <si>
    <t>DIÁRIA (R$)</t>
  </si>
  <si>
    <t>TOTAL ESTIMADO (visita x diária x 12 meses)</t>
  </si>
  <si>
    <t>1.1</t>
  </si>
  <si>
    <t>AJUDANTE</t>
  </si>
  <si>
    <t>UND</t>
  </si>
  <si>
    <t>Será verificado pelo ógão qual sindicato usar como referencia para montar o quadro da mão de obra</t>
  </si>
  <si>
    <t>1.2</t>
  </si>
  <si>
    <t>PEDREIRO</t>
  </si>
  <si>
    <t>1.3</t>
  </si>
  <si>
    <t>ELETRICISTA</t>
  </si>
  <si>
    <t>1.4</t>
  </si>
  <si>
    <t>BOMBEIRO</t>
  </si>
  <si>
    <t>1.5</t>
  </si>
  <si>
    <t>MEC. DE REFRIGERAÇÃO</t>
  </si>
  <si>
    <t>TOTAL</t>
  </si>
  <si>
    <t>GRUPO 02 - Valor fixo anual de vistoria (Sob demanda)</t>
  </si>
  <si>
    <t>QNT VISITAS/ANO X SECCIONAIS</t>
  </si>
  <si>
    <t>2.1</t>
  </si>
  <si>
    <t>ENGENHEIRO CIVIL</t>
  </si>
  <si>
    <t>2.2</t>
  </si>
  <si>
    <t>RELATÓRIO GERAL DE INSPEÇÃO ANUAL DE MANUTENÇÃO PREVENTIVA</t>
  </si>
  <si>
    <t>GRUPO 03 - Valor fixo anual de deslocamento (Sob demanda)</t>
  </si>
  <si>
    <t>QNT VISITAS POR SECCIONAL</t>
  </si>
  <si>
    <t>MENSAL (R$)</t>
  </si>
  <si>
    <t>TOTAL ESTIMADO (qtd x mensal x 12 meses)</t>
  </si>
  <si>
    <t>3.1</t>
  </si>
  <si>
    <t>SECCIONAL CAMPOS DOS GOYTACAZES</t>
  </si>
  <si>
    <t>3.2</t>
  </si>
  <si>
    <t>SECCIONAL CABO FRIO</t>
  </si>
  <si>
    <t>3.3</t>
  </si>
  <si>
    <t>SECCIONAL NOVA FRIBURGO</t>
  </si>
  <si>
    <t>3.4</t>
  </si>
  <si>
    <t>SECCIONAL NITERÓI</t>
  </si>
  <si>
    <t>3.5</t>
  </si>
  <si>
    <t>SECCIONAL RESENDE</t>
  </si>
  <si>
    <t>3.6</t>
  </si>
  <si>
    <t>SECCIONAL MACAÉ</t>
  </si>
  <si>
    <t>GRUPO 04 - Valor fixo anual de insumos (Sob demanda)</t>
  </si>
  <si>
    <t>QNT</t>
  </si>
  <si>
    <t>4.1</t>
  </si>
  <si>
    <t>CUSTO DE INSUMOS</t>
  </si>
  <si>
    <t>MÊS</t>
  </si>
  <si>
    <t>Valor deverá ser corrigido na aba "Insumos" para compor o Valor de Referência.</t>
  </si>
  <si>
    <t>GRUPO 05 - Valor fixo anual para serviços eventuais (Sob demanda)</t>
  </si>
  <si>
    <t>5.1</t>
  </si>
  <si>
    <t>CUSTOS PARA DEMANDA DE SERVIÇOS EVENTUAIS (para cálculo do custo será adotada a seguinte metodologia: 30,00% sobre o valor global de referência dos Grupos 1 a 4 do  edital. Não será permitido desconto sobre valor deste grupo.)</t>
  </si>
  <si>
    <t>Quadro Resumo do Valor Global da Contratação</t>
  </si>
  <si>
    <t>Ref.</t>
  </si>
  <si>
    <t>Descrição</t>
  </si>
  <si>
    <t>Valor Anual Total</t>
  </si>
  <si>
    <t>A</t>
  </si>
  <si>
    <t>B</t>
  </si>
  <si>
    <t>C</t>
  </si>
  <si>
    <t>D</t>
  </si>
  <si>
    <t>E</t>
  </si>
  <si>
    <t>VALOR GLOBAL DE REFERÊNCIA:</t>
  </si>
  <si>
    <t>Profissão</t>
  </si>
  <si>
    <t>CBO</t>
  </si>
  <si>
    <t>Descrição Sumária</t>
  </si>
  <si>
    <t>7170-20</t>
  </si>
  <si>
    <t>Demolem edificações de concreto, de alvenaria e outras estruturas; preparam canteiros de obras, limpando a área e compactando solos. Efetuam manutenção de primeiro nível, limpando máquinas e ferramentas, verificando condições dos equipamentos e reparando eventuais defeitos mecânicos nos mesmos. Realizam escavações e preparam massa de concreto e outros materiais.</t>
  </si>
  <si>
    <t>Pedreiro</t>
  </si>
  <si>
    <t>7152-10</t>
  </si>
  <si>
    <t>Organizam e preparam o local de trabalho na obra; constroem fundações e estruturas de alvenaria. Aplicam revestimentos e contrapisos.</t>
  </si>
  <si>
    <t>Eletricista de Instalações</t>
  </si>
  <si>
    <t>7156-10</t>
  </si>
  <si>
    <t>Planejam serviços elétricos, realizam instalação de distribuição de alta e baixa tensão. Montam e reparam instalações elétricas e equipamentos auxiliares em residências, estabelecimentos industriais, comerciais e de serviços. Instalam e reparam equipamentos de iluminação de cenários ou palcos.</t>
  </si>
  <si>
    <t>Bombeiro Hidráulico</t>
  </si>
  <si>
    <t>7241-10</t>
  </si>
  <si>
    <t>Operacionalizam projetos de instalações de tubulações, definem traçados e dimensionam tubulações; especificam, quantificam e inspecionam materiais; preparam locais para instalações, realizam pré-montagem e instalam tubulações. Realizam testes operacionais de pressão de fluidos e testes de estanqueidade. Protegem instalações e fazem manutenções em equipamentos e acessórios.</t>
  </si>
  <si>
    <t>Mecânico de Refrigeração</t>
  </si>
  <si>
    <t>7257-05</t>
  </si>
  <si>
    <t>Avaliam e dimensionam locais para instalação de equipamentos de refrigeração, calefação e ar - condicionado. Especificam materiais e acessórios e instalam equipamentos de refrigeração e ventilação. Instalam ramais de dutos, montam tubulações de refrigeração, aplicam vácuo em sistemas de refrigeração. Carregam sistemas de refrigeração com fluido refrigerante. Realizam testes nos sistemas de refrigeração.</t>
  </si>
  <si>
    <t>Nº do processo:</t>
  </si>
  <si>
    <t xml:space="preserve">Licitação Nº </t>
  </si>
  <si>
    <t>DISCRIMINAÇÃO DOS SERVIÇOS (DADOS REFERENTES À CONTRATAÇÃO)</t>
  </si>
  <si>
    <t>Data da apresentação da proposta</t>
  </si>
  <si>
    <t>XX/XX/20XX</t>
  </si>
  <si>
    <t>Município/UF</t>
  </si>
  <si>
    <t>RJ</t>
  </si>
  <si>
    <t>Ano do acordo, convenção ou dissídio coletivo</t>
  </si>
  <si>
    <t>Número de Meses de execução Contratual</t>
  </si>
  <si>
    <t>Local da prestação de serviços</t>
  </si>
  <si>
    <t>-</t>
  </si>
  <si>
    <t xml:space="preserve">IDENTIFICAÇÃO DO SERVIÇO </t>
  </si>
  <si>
    <t xml:space="preserve">Tipo de serviço </t>
  </si>
  <si>
    <t>Unidade de medida</t>
  </si>
  <si>
    <t>Quantidade total a contratar (em função da unidade de medida)</t>
  </si>
  <si>
    <t>Manutenção Predial</t>
  </si>
  <si>
    <t>Unidade</t>
  </si>
  <si>
    <t>Mão de obra vinculada a execução</t>
  </si>
  <si>
    <t xml:space="preserve">Tipo de serviço: </t>
  </si>
  <si>
    <t>Salário normativo da categoria profissional</t>
  </si>
  <si>
    <t>Categoria profissional:</t>
  </si>
  <si>
    <t>Classificação Brasileira de Ocupações (CBO)</t>
  </si>
  <si>
    <t>Data base da categoria</t>
  </si>
  <si>
    <t>MÓDULO 1 - Composição da Remuneração</t>
  </si>
  <si>
    <t>%</t>
  </si>
  <si>
    <t>Valor (R$)</t>
  </si>
  <si>
    <r>
      <t xml:space="preserve">Salário ( </t>
    </r>
    <r>
      <rPr>
        <sz val="8"/>
        <rFont val="Arial"/>
        <family val="2"/>
      </rPr>
      <t>Piso salarial - acordo coletivo</t>
    </r>
    <r>
      <rPr>
        <sz val="11"/>
        <color theme="1"/>
        <rFont val="Calibri"/>
        <family val="2"/>
        <scheme val="minor"/>
      </rPr>
      <t>) Março 2019</t>
    </r>
  </si>
  <si>
    <t>Adicional de Periculosidade</t>
  </si>
  <si>
    <t>Adicional de Insalubridade</t>
  </si>
  <si>
    <t>Adicional noturno</t>
  </si>
  <si>
    <t xml:space="preserve">E </t>
  </si>
  <si>
    <t>Hora noturna adicional</t>
  </si>
  <si>
    <t>F</t>
  </si>
  <si>
    <t>Adicional de Hora Extra</t>
  </si>
  <si>
    <t>G</t>
  </si>
  <si>
    <t xml:space="preserve">Outros (especificar) </t>
  </si>
  <si>
    <t>Total de Remuneração</t>
  </si>
  <si>
    <t>Módulo 2 - Encargos e Benefícios Anuais, Mensais e Diários</t>
  </si>
  <si>
    <t>Submódulo 2.1 - 13º Salário, Férias e Adicional de Férias</t>
  </si>
  <si>
    <t>R$</t>
  </si>
  <si>
    <t>13º salário</t>
  </si>
  <si>
    <t>Férias e Adicional de Férias</t>
  </si>
  <si>
    <t>Total (2.1):</t>
  </si>
  <si>
    <t>Submódulo 2.2 - Encargos Previdenciários (GPS), FGTS e outras contribuições</t>
  </si>
  <si>
    <t>INSS</t>
  </si>
  <si>
    <t>Salário Educação</t>
  </si>
  <si>
    <t>SAT</t>
  </si>
  <si>
    <t>SESC ou SESI</t>
  </si>
  <si>
    <t>SENAI - SENAC</t>
  </si>
  <si>
    <t>SEBRAE</t>
  </si>
  <si>
    <t>INCRA</t>
  </si>
  <si>
    <t>H</t>
  </si>
  <si>
    <t>FGTS</t>
  </si>
  <si>
    <t>Total (2.2):</t>
  </si>
  <si>
    <t>Submódulo 2.3 - Benefícios Mensais e Diários</t>
  </si>
  <si>
    <r>
      <t xml:space="preserve">Transporte </t>
    </r>
    <r>
      <rPr>
        <sz val="8"/>
        <color theme="1"/>
        <rFont val="Arial"/>
        <family val="2"/>
      </rPr>
      <t>(R$ 4,05 x 04 passagens/dia x 22 dias úteis - 6,00% Salário)</t>
    </r>
  </si>
  <si>
    <t>Auxílio Alimentação</t>
  </si>
  <si>
    <t>Café da manhã</t>
  </si>
  <si>
    <t>Seguro de Vida, invalidez e funeral</t>
  </si>
  <si>
    <t>Outros</t>
  </si>
  <si>
    <t>Total de Benefícios mensais e diários</t>
  </si>
  <si>
    <t>Encargos e Benefícios Anuais, Mensais e Diários</t>
  </si>
  <si>
    <t>MÉDIAS</t>
  </si>
  <si>
    <t>13º Salário, Férias e Adicional de Férias</t>
  </si>
  <si>
    <t>GPS, FGTS e outras contribuições</t>
  </si>
  <si>
    <t>2.3</t>
  </si>
  <si>
    <t>Benefícios Mensais e Diários</t>
  </si>
  <si>
    <t>Módulo 3 - Provisão para rescisão</t>
  </si>
  <si>
    <t>3 - Provisão para Rescisão</t>
  </si>
  <si>
    <r>
      <t xml:space="preserve">Aviso prévio indenizado </t>
    </r>
    <r>
      <rPr>
        <i/>
        <sz val="11"/>
        <color rgb="FFFF0000"/>
        <rFont val="Calibri"/>
        <family val="2"/>
        <scheme val="minor"/>
      </rPr>
      <t>(1 salário integral x (1 mês não trabalhado / 12 meses) x 5,5% estatística = 0,46%)</t>
    </r>
  </si>
  <si>
    <r>
      <t xml:space="preserve">Incidência do FGTS sobre aviso prévio indenizado </t>
    </r>
    <r>
      <rPr>
        <i/>
        <sz val="11"/>
        <color rgb="FFFF0000"/>
        <rFont val="Calibri"/>
        <family val="2"/>
        <scheme val="minor"/>
      </rPr>
      <t>(8% x 0,42% = 0,03%)</t>
    </r>
  </si>
  <si>
    <t xml:space="preserve">Multa do FGTS e contribuições sociais sobre o aviso prévio indenizado </t>
  </si>
  <si>
    <r>
      <t xml:space="preserve">Aviso prévio trabalhado </t>
    </r>
    <r>
      <rPr>
        <i/>
        <sz val="11"/>
        <color rgb="FFFF0000"/>
        <rFont val="Calibri"/>
        <family val="2"/>
        <scheme val="minor"/>
      </rPr>
      <t>([(1 salário integral / 30 dias) x 7 dias] / 12 meses = 1,94%)</t>
    </r>
  </si>
  <si>
    <r>
      <t xml:space="preserve">Incidência do total 2.2 sobre aviso prévio trabalhado </t>
    </r>
    <r>
      <rPr>
        <i/>
        <sz val="11"/>
        <color rgb="FFFF0000"/>
        <rFont val="Calibri"/>
        <family val="2"/>
        <scheme val="minor"/>
      </rPr>
      <t>((Submódulo 2.2) x 1,94%)</t>
    </r>
  </si>
  <si>
    <r>
      <t xml:space="preserve">Multa do FGTS e contribuições sociais sobre o aviso prévio trabalhado </t>
    </r>
    <r>
      <rPr>
        <sz val="11"/>
        <color rgb="FFFF0000"/>
        <rFont val="Calibri"/>
        <family val="2"/>
        <scheme val="minor"/>
      </rPr>
      <t>(8% x 40% = 3,2%)</t>
    </r>
  </si>
  <si>
    <t>Total (3):</t>
  </si>
  <si>
    <t xml:space="preserve">Módulo 4 - Custo de reposição do profissional ausente </t>
  </si>
  <si>
    <t xml:space="preserve"> Ausências Legais</t>
  </si>
  <si>
    <t xml:space="preserve">Férias </t>
  </si>
  <si>
    <t>Ausências legais</t>
  </si>
  <si>
    <t>Licença paternidade</t>
  </si>
  <si>
    <t>Ausência por Acidente de trabalho</t>
  </si>
  <si>
    <t>Afastamento maternidade</t>
  </si>
  <si>
    <t>Outros (especificar)</t>
  </si>
  <si>
    <t>Total (4.5):</t>
  </si>
  <si>
    <t>4.2</t>
  </si>
  <si>
    <t>Intrajornada</t>
  </si>
  <si>
    <t>Intervalo para repouso ou alimentação</t>
  </si>
  <si>
    <t>Custo de Reposição do Profissional Ausente</t>
  </si>
  <si>
    <t>Ausências Legais</t>
  </si>
  <si>
    <t xml:space="preserve">MÓDULO 5 - INSUMOS DIVERSOS </t>
  </si>
  <si>
    <r>
      <t xml:space="preserve">Insumos Diversos </t>
    </r>
    <r>
      <rPr>
        <sz val="11"/>
        <color theme="1"/>
        <rFont val="Calibri"/>
        <family val="2"/>
        <scheme val="minor"/>
      </rPr>
      <t>(Valores mensais por empregado)</t>
    </r>
  </si>
  <si>
    <t>Uniformes</t>
  </si>
  <si>
    <t>Materiais e equipamentos</t>
  </si>
  <si>
    <t>Equipamentos de Proteção Individual</t>
  </si>
  <si>
    <t>Total de Insumos Diversos</t>
  </si>
  <si>
    <t>Quadro Resumo - Encargos sociais e trabalhistas</t>
  </si>
  <si>
    <t>Quadro resumo</t>
  </si>
  <si>
    <r>
      <t>M</t>
    </r>
    <r>
      <rPr>
        <sz val="9"/>
        <rFont val="Arial"/>
        <family val="2"/>
      </rPr>
      <t>ódulo</t>
    </r>
    <r>
      <rPr>
        <sz val="11"/>
        <color theme="1"/>
        <rFont val="Calibri"/>
        <family val="2"/>
        <scheme val="minor"/>
      </rPr>
      <t xml:space="preserve"> 1 - Composição da Remuneração</t>
    </r>
  </si>
  <si>
    <r>
      <rPr>
        <sz val="11"/>
        <rFont val="Arial"/>
        <family val="2"/>
      </rPr>
      <t>Módulo</t>
    </r>
    <r>
      <rPr>
        <sz val="11"/>
        <color theme="1"/>
        <rFont val="Calibri"/>
        <family val="2"/>
        <scheme val="minor"/>
      </rPr>
      <t xml:space="preserve"> 2 - Encargos e Benefícios Anuais, Mensais e Diários</t>
    </r>
  </si>
  <si>
    <r>
      <rPr>
        <sz val="11"/>
        <rFont val="Arial"/>
        <family val="2"/>
      </rPr>
      <t>Módulo</t>
    </r>
    <r>
      <rPr>
        <sz val="11"/>
        <color theme="1"/>
        <rFont val="Calibri"/>
        <family val="2"/>
        <scheme val="minor"/>
      </rPr>
      <t xml:space="preserve"> 3 - Provisão para rescisão</t>
    </r>
  </si>
  <si>
    <r>
      <rPr>
        <sz val="11"/>
        <rFont val="Arial"/>
        <family val="2"/>
      </rPr>
      <t>Módulo</t>
    </r>
    <r>
      <rPr>
        <sz val="11"/>
        <color theme="1"/>
        <rFont val="Calibri"/>
        <family val="2"/>
        <scheme val="minor"/>
      </rPr>
      <t xml:space="preserve"> 4 - Custo de reposição do profissional ausente</t>
    </r>
  </si>
  <si>
    <t>Módulo 5 - Insumos Diversos</t>
  </si>
  <si>
    <t>Módulo 6 - Custos Indiretos, Lucros e Tributos</t>
  </si>
  <si>
    <t>Custos Indiretos, Tributos e Lucro</t>
  </si>
  <si>
    <t>Custos Indiretos</t>
  </si>
  <si>
    <t xml:space="preserve">Lucro </t>
  </si>
  <si>
    <t>Tributos</t>
  </si>
  <si>
    <t>PIS</t>
  </si>
  <si>
    <t xml:space="preserve">COFINS </t>
  </si>
  <si>
    <t>ISSQN (2 a 5%)</t>
  </si>
  <si>
    <t>Incidência do Submódulo 2.2 sobre Custos Indiretos, Tributos e Lucro</t>
  </si>
  <si>
    <t xml:space="preserve">Total </t>
  </si>
  <si>
    <t xml:space="preserve"> QUADRO-RESUMO DO CUSTO POR EMPREGADO</t>
  </si>
  <si>
    <t>Mão-de-Obra vinculada à execução contratual (valor por empregado)</t>
  </si>
  <si>
    <t>Módulo 1 - Composição da Remuneração</t>
  </si>
  <si>
    <t>Módulo 4 - Custo de reposição do profissional ausente</t>
  </si>
  <si>
    <t>Subtotal (A+B+C+D)</t>
  </si>
  <si>
    <t>Custos indiretos, tributos e lucro</t>
  </si>
  <si>
    <t>Valor total por empregado</t>
  </si>
  <si>
    <t xml:space="preserve"> QUADRO-RESUMO VALOR MENSAL DO SERVIÇO</t>
  </si>
  <si>
    <t xml:space="preserve">Serviço </t>
  </si>
  <si>
    <t xml:space="preserve">Valor proposto </t>
  </si>
  <si>
    <t>Quantidade de empregados</t>
  </si>
  <si>
    <t>Valor proposto</t>
  </si>
  <si>
    <t>Quantidade</t>
  </si>
  <si>
    <t>Valor total</t>
  </si>
  <si>
    <t>p/empregado</t>
  </si>
  <si>
    <t>por posto</t>
  </si>
  <si>
    <t>p/posto</t>
  </si>
  <si>
    <t>postos</t>
  </si>
  <si>
    <t>do Serviço</t>
  </si>
  <si>
    <t>QUADRO-DEMONSTRATIVO-VALOR GLOBAL DA PROPOSTA</t>
  </si>
  <si>
    <t>Valor Global da Proposta</t>
  </si>
  <si>
    <t>Valor proposto por unidade de medida (por tipo de serviço)</t>
  </si>
  <si>
    <t>Valor diária do serviço</t>
  </si>
  <si>
    <r>
      <t xml:space="preserve">Salário normativo da categoria profissional </t>
    </r>
    <r>
      <rPr>
        <sz val="11"/>
        <color rgb="FFFF0000"/>
        <rFont val="Calibri"/>
        <family val="2"/>
        <scheme val="minor"/>
      </rPr>
      <t>(Para jornadas de 6 horas)</t>
    </r>
  </si>
  <si>
    <t>REFERÊNCIA SINAPI (JANEIRO/2022), SCO E MERCADO :</t>
  </si>
  <si>
    <t>AREA</t>
  </si>
  <si>
    <t>CODSERV</t>
  </si>
  <si>
    <t>CÓD. REFERÊNCIA</t>
  </si>
  <si>
    <t>DESCRICAOSER</t>
  </si>
  <si>
    <t>QANT</t>
  </si>
  <si>
    <t>P. UNIT</t>
  </si>
  <si>
    <t>BDI</t>
  </si>
  <si>
    <t>P. UNIT COM BDI</t>
  </si>
  <si>
    <t>ELÉTRICA</t>
  </si>
  <si>
    <t>SINAPI.39387</t>
  </si>
  <si>
    <t>LAMPADA LED TUBULAR BIVOLT 18/20 W, BASE G13</t>
  </si>
  <si>
    <t>UN</t>
  </si>
  <si>
    <t>SINAPI.39386</t>
  </si>
  <si>
    <t>LAMPADA LED TUBULAR BIVOLT 9/10 W, BASE G13</t>
  </si>
  <si>
    <t>SINAPI.38194</t>
  </si>
  <si>
    <t>LAMPADA LED 10 W BIVOLT BRANCA, FORMATO TRADICIONAL (BASE E27)</t>
  </si>
  <si>
    <t>SINAPI.38193</t>
  </si>
  <si>
    <t>LAMPADA LED 6 W BIVOLT BRANCA, FORMATO TRADICIONAL (BASE E27)</t>
  </si>
  <si>
    <t>SINAPI.3799</t>
  </si>
  <si>
    <t>LUMINARIA DE SOBREPOR EM CHAPA DE ACO PARA 2 LAMPADAS FLUORESCENTES DE *36* W, ALETADA, COMPLETA (LAMPADAS E REATOR INCLUSOS)</t>
  </si>
  <si>
    <t>SINAPI.34686</t>
  </si>
  <si>
    <t>DISJUNTOR TIPO DIN / IEC, MONOPOLAR DE 40 ATE 50A</t>
  </si>
  <si>
    <t>SINAPI.34616</t>
  </si>
  <si>
    <t>DISJUNTOR TIPO DIN/IEC, BIPOLAR DE 6 ATE 32A</t>
  </si>
  <si>
    <t>SINAPI.34623</t>
  </si>
  <si>
    <t>DISJUNTOR TIPO DIN/IEC, BIPOLAR 40 ATE 50A</t>
  </si>
  <si>
    <t>SINAPI.34628</t>
  </si>
  <si>
    <t>DISJUNTOR TIPO DIN/IEC, BIPOLAR 63 A</t>
  </si>
  <si>
    <t>SINAPI.34653</t>
  </si>
  <si>
    <t>DISJUNTOR TIPO DIN/IEC, MONOPOLAR DE 6 ATE 32A</t>
  </si>
  <si>
    <t>SINAPI.34688</t>
  </si>
  <si>
    <t>DISJUNTOR TIPO DIN/IEC, MONOPOLAR DE 63 A</t>
  </si>
  <si>
    <t>SINAPI.34709</t>
  </si>
  <si>
    <t>DISJUNTOR TIPO DIN/IEC, TRIPOLAR DE 10 ATE 50A</t>
  </si>
  <si>
    <t>SINAPI.34714</t>
  </si>
  <si>
    <t>DISJUNTOR TIPO DIN/IEC, TRIPOLAR 63 A</t>
  </si>
  <si>
    <t>SINAPI.2391</t>
  </si>
  <si>
    <t>DISJUNTOR TERMOMAGNETICO TRIPOLAR 125A</t>
  </si>
  <si>
    <t>SINAPI.2374</t>
  </si>
  <si>
    <t>DISJUNTOR TERMOMAGNETICO TRIPOLAR 150 A / 600 V, TIPO FXD / ICC - 35 KA</t>
  </si>
  <si>
    <t>SINAPI.39756</t>
  </si>
  <si>
    <t>QUADRO DE DISTRIBUICAO COM BARRAMENTO TRIFASICO, DE SOBREPOR, EM CHAPA DE ACO GALVANIZADO, PARA 12 DISJUNTORES DIN, 100 A</t>
  </si>
  <si>
    <t>SINAPI.13395</t>
  </si>
  <si>
    <t>QUADRO DE DISTRIBUICAO COM BARRAMENTO TRIFASICO, DE EMBUTIR, EM CHAPA DE ACO GALVANIZADO, PARA 18 DISJUNTORES DIN, 100 A, INCLUINDO BARRAMENTO</t>
  </si>
  <si>
    <t>SINAPI.12039</t>
  </si>
  <si>
    <t>QUADRO DE DISTRIBUICAO COM BARRAMENTO TRIFASICO, DE EMBUTIR, EM CHAPA DE ACO GALVANIZADO, PARA 24 DISJUNTORES DIN, 100 A</t>
  </si>
  <si>
    <t>SINAPI.12038</t>
  </si>
  <si>
    <t>QUADRO DE DISTRIBUICAO COM BARRAMENTO TRIFASICO, DE SOBREPOR, EM CHAPA DE ACO GALVANIZADO, PARA 18 DISJUNTORES DIN, 100 A</t>
  </si>
  <si>
    <t>SINAPI.39757</t>
  </si>
  <si>
    <t>QUADRO DE DISTRIBUICAO COM BARRAMENTO TRIFASICO, DE SOBREPOR, EM CHAPA DE ACO GALVANIZADO, PARA 28 DISJUNTORES DIN, 100 A</t>
  </si>
  <si>
    <t>SINAPI.39599</t>
  </si>
  <si>
    <t>CABO DE PAR TRANCADO UTP, 4 PARES, CATEGORIA 6</t>
  </si>
  <si>
    <t>M</t>
  </si>
  <si>
    <t>SINAPI.1013</t>
  </si>
  <si>
    <t>CABO DE COBRE, FLEXIVEL, CLASSE 4 OU 5, ISOLACAO EM PVC/A, ANTICHAMA BWF-B, 1 CONDUTOR, 450/750 V, SECAO NOMINAL 1,5 MM2</t>
  </si>
  <si>
    <t>SINAPI.1014</t>
  </si>
  <si>
    <t>CABO DE COBRE, FLEXIVEL, CLASSE 4 OU 5, ISOLACAO EM PVC/A, ANTICHAMA BWF-B, 1 CONDUTOR, 450/750 V, SECAO NOMINAL 2,5 MM2</t>
  </si>
  <si>
    <t>SINAPI.0981</t>
  </si>
  <si>
    <t>CABO DE COBRE, FLEXIVEL, CLASSE 4 OU 5, ISOLACAO EM PVC/A, ANTICHAMA BWF-B, 1 CONDUTOR, 450/750 V, SECAO NOMINAL 4 MM2</t>
  </si>
  <si>
    <t>SINAPI.1872</t>
  </si>
  <si>
    <t>CAIXA DE PASSAGEM, EM PVC, DE 4" X 2", PARA ELETRODUTO FLEXIVEL CORRUGADO</t>
  </si>
  <si>
    <t>SINAPI.1873</t>
  </si>
  <si>
    <t>CAIXA DE PASSAGEM, EM PVC, DE 4" X 4", PARA ELETRODUTO FLEXIVEL CORRUGADO</t>
  </si>
  <si>
    <t>SINAPI.38068</t>
  </si>
  <si>
    <t>INTERRUPTORES SIMPLES (2 MODULOS) 10A, 250V, CONJUNTO MONTADO PARA EMBUTIR 4" X 2" (PLACA + SUPORTE + MODULOS)</t>
  </si>
  <si>
    <t>SINAPI.38071</t>
  </si>
  <si>
    <t>INTERRUPTORES SIMPLES (3 MODULOS) 10A, 250V, CONJUNTO MONTADO PARA EMBUTIR 4" X 2" (PLACA + SUPORTE + MODULOS)</t>
  </si>
  <si>
    <t>SINAPI.38062</t>
  </si>
  <si>
    <t>INTERRUPTOR SIMPLES 10A, 250V, CONJUNTO MONTADO PARA EMBUTIR 4" X 2" (PLACA + SUPORTE + MODULO)</t>
  </si>
  <si>
    <t>SINAPI.1623</t>
  </si>
  <si>
    <t>CONTATOR TRIPOLAR, CORRENTE DE 12 A, TENSAO NOMINAL DE *500* V, CATEGORIA AC-2 E AC-3</t>
  </si>
  <si>
    <t>SINAPI.1625</t>
  </si>
  <si>
    <t>CONTATOR TRIPOLAR, CORRENTE DE *22* A, TENSAO NOMINAL DE *500* V, CATEGORIA AC-2 E AC-3</t>
  </si>
  <si>
    <t>SINAPI.11904</t>
  </si>
  <si>
    <t>CABO TELEFONICO CCI 50, 4 PARES, USO INTERNO, SEM BLINDAGEM</t>
  </si>
  <si>
    <t>MERCADO</t>
  </si>
  <si>
    <t>CANALETA SISTEMA X SEM DIVISÓRIA COM ADESIVO 20X12X2000 (LEGRAND - 30802ADX OU SIMILAR)</t>
  </si>
  <si>
    <t>SINAPI.38076</t>
  </si>
  <si>
    <t>TOMADAS (2 MODULOS) 2P+T 10A, 250V, CONJUNTO MONTADO PARA EMBUTIR 4" X 2" (PLACA + SUPORTE + MODULOS)</t>
  </si>
  <si>
    <t>SINAPI.38102</t>
  </si>
  <si>
    <t>TOMADA 2P+T 20A, 250V (APENAS MODULO)</t>
  </si>
  <si>
    <t>SINAPI.38101</t>
  </si>
  <si>
    <t>TOMADA 2P+T 10A, 250V (APENAS MODULO)</t>
  </si>
  <si>
    <t>SINAPI.38083</t>
  </si>
  <si>
    <t>TOMADA RJ45, 8 FIOS, CAT 5E, CONJUNTO MONTADO PARA EMBUTIR 4" X 2" (PLACA + SUPORTE + MODULO)</t>
  </si>
  <si>
    <t>SINAPI.38082</t>
  </si>
  <si>
    <t>TOMADA RJ11, 2 FIOS, CONJUNTO MONTADO PARA EMBUTIR 4" X 2" (PLACA + SUPORTE + MODULO)</t>
  </si>
  <si>
    <t>TOMADA SISTEMA X 2P+T 20A 250V NBR14136 (LEGRAND - 675061 OU SIMILAR)</t>
  </si>
  <si>
    <t>SCO.MAT139320</t>
  </si>
  <si>
    <t>Tomada 2P+T - 10A/250V padrao brasileiro, sistema "X" fabricacao Pial Legrand ou similar</t>
  </si>
  <si>
    <t>SINAPI.39607</t>
  </si>
  <si>
    <t>PATCH CORD, CATEGORIA 6, EXTENSAO DE 2,50 M</t>
  </si>
  <si>
    <t>CABO DE REDE (PATCH CORD) CATEGORIA 6, EXTENSÃO DE 10 METROS (PLUS CABLE PC-ETH6U100BL OU SIMILAR)</t>
  </si>
  <si>
    <t>HIDROSANITÁRIA</t>
  </si>
  <si>
    <t>SINAPI.0377</t>
  </si>
  <si>
    <t>ASSENTO SANITARIO DE PLASTICO, TIPO CONVENCIONAL</t>
  </si>
  <si>
    <t>SINAPI.1370</t>
  </si>
  <si>
    <t>DUCHA HIGIENICA PLASTICA COM REGISTRO METALICO 1/2 "</t>
  </si>
  <si>
    <t>SINAPI.11758</t>
  </si>
  <si>
    <t>SABONETEIRA PLASTICA TIPO DISPENSER PARA SABONETE LIQUIDO COM RESERVATORIO 800 a 1500 ML</t>
  </si>
  <si>
    <t>SINAPI.37401</t>
  </si>
  <si>
    <t>TOALHEIRO PLASTICO TIPO DISPENSER PARA PAPEL TOALHA INTERFOLHADO</t>
  </si>
  <si>
    <t>CARRAPETA UNIVERSAL COM VEDANTE 3/4" (BLUKIT - 060514-450 OU SIMILAR)</t>
  </si>
  <si>
    <t>KIT UNIVERSAL DUPLO ACIONAMENTO CAIXA ACOPLADA (DECA - 1100.SI.60.01 OU SIMILAR)</t>
  </si>
  <si>
    <t>KIT BOTÃO DUPLO ACIONAMENTO PARA CAIXA DE DESCARGA ACOPLADA (DECA - 1100.SI.56.01 OU SIMILAR)</t>
  </si>
  <si>
    <t>GRELHA DE METAL INOX, PARA RALO, 15X15 CM, TAMPA QUADRADA, C/FECHO, S/CAIXILHO  (HIDROFIX OU SIMILAR)</t>
  </si>
  <si>
    <t>GRELHA DE METAL INOX, PARA RALO, 10X10 CM, TAMPA QUADRADA, C/FECHO, S/CAIXILHO  (HIDROFIX OU SIMILAR)</t>
  </si>
  <si>
    <t>CAIXILHO PARA GRELHA SUPORTE PARA RALO QUADRADO INOX 15X15 CM</t>
  </si>
  <si>
    <t>CAIXILHO PARA GRELHA SUPORTE PARA RALO QUADRADO INOX 10X10 CM</t>
  </si>
  <si>
    <t>SINAPI.13415</t>
  </si>
  <si>
    <t>TORNEIRA DE MESA/BANCADA, PARA LAVATORIO, FIXA, METALICA CROMADA, PADRAO POPULAR, 1/2 " OU 3/4 " (REF 1193)</t>
  </si>
  <si>
    <t>SINAPI.36791</t>
  </si>
  <si>
    <t>TORNEIRA METALICA CROMADA DE MESA PARA LAVATORIO, BICA ALTA, COM AREJADOR (REF 1195)</t>
  </si>
  <si>
    <t>SINAPI.1367</t>
  </si>
  <si>
    <t>CHUVEIRO COMUM EM PLASTICO CROMADO, COM CANO, 4 TEMPERATURAS (110/220 V)</t>
  </si>
  <si>
    <t>SINAPI.11829</t>
  </si>
  <si>
    <t>TORNEIRA DE BOIA CONVENCIONAL PARA CAIXA D'AGUA, AGUA FRIA, 1/2", COM HASTE E TORNEIRA METALICOS E BALAO PLASTICO</t>
  </si>
  <si>
    <t>SINAPI.11830</t>
  </si>
  <si>
    <t>TORNEIRA DE BOIA CONVENCIONAL PARA CAIXA D'AGUA, AGUA FRIA, 3/4", COM HASTE E TORNEIRA METALICOS E BALAO PLASTICO</t>
  </si>
  <si>
    <t>SINAPI.10425</t>
  </si>
  <si>
    <t>LAVATORIO DE LOUCA BRANCA, SUSPENSO (SEM COLUNA), DIMENSOES *40 X 30* CM</t>
  </si>
  <si>
    <t>SINAPI.21112</t>
  </si>
  <si>
    <t>VALVULA DE DESCARGA EM METAL CROMADO PARA MICTORIO COM ACIONAMENTO POR PRESSAO E FECHAMENTO AUTOMATICO</t>
  </si>
  <si>
    <t>SINAPI.6136</t>
  </si>
  <si>
    <t>SIFAO EM METAL CROMADO PARA PIA OU LAVATORIO, 1 X 1.1/2 "</t>
  </si>
  <si>
    <t>SINAPI.6146</t>
  </si>
  <si>
    <t xml:space="preserve">SIFAO PLASTICO TIPO COPO PARA TANQUE, 1.1/4 X 1.1/2 "
</t>
  </si>
  <si>
    <t>SINAPI.11674</t>
  </si>
  <si>
    <t>REGISTRO DE ESFERA, PVC, COM VOLANTE, VS, SOLDAVEL, DN 25 MM, COM CORPO DIVIDIDO</t>
  </si>
  <si>
    <t>SINAPI.6016</t>
  </si>
  <si>
    <t>REGISTRO GAVETA BRUTO EM LATAO FORJADO, BITOLA 3/4 " (REF 1509)</t>
  </si>
  <si>
    <t>SINAPI.11741</t>
  </si>
  <si>
    <t>RALO SIFONADO CILINDRICO, PVC, 100 X 40 MM, COM GRELHA REDONDA BRANCA</t>
  </si>
  <si>
    <t>SINAPI.11739</t>
  </si>
  <si>
    <t>RALO SECO CONICO, PVC, 100 X 40 MM, COM GRELHA REDONDA BRANCA</t>
  </si>
  <si>
    <t>SINAPI.6141</t>
  </si>
  <si>
    <t>ENGATE/RABICHO FLEXIVEL PLASTICO (PVC OU ABS) BRANCO 1/2 " X 30 CM</t>
  </si>
  <si>
    <t>SINAPI.11681</t>
  </si>
  <si>
    <t>ENGATE/RABICHO FLEXIVEL PLASTICO (PVC OU ABS) BRANCO 1/2 " X 40 CM</t>
  </si>
  <si>
    <t>SINAPI.5103</t>
  </si>
  <si>
    <t>CAIXA SIFONADA PVC, 100 X 100 X 50 MM, COM GRELHA REDONDA, BRANCA</t>
  </si>
  <si>
    <t>SINAPI.9868</t>
  </si>
  <si>
    <t>TUBO PVC, SOLDAVEL, DN 25 MM, AGUA FRIA (NBR-5648)</t>
  </si>
  <si>
    <t>SINAPI.3529</t>
  </si>
  <si>
    <t>JOELHO PVC, SOLDAVEL, 90 GRAUS, 25 MM, PARA AGUA FRIA PREDIAL</t>
  </si>
  <si>
    <t>SINAPI.3524</t>
  </si>
  <si>
    <t>JOELHO PVC, SOLDAVEL, COM BUCHA DE LATAO, 90 GRAUS, 25 MM X 3/4", PARA AGUA FRIA PREDIAL</t>
  </si>
  <si>
    <t>SINAPI.3904</t>
  </si>
  <si>
    <t>LUVA PVC SOLDAVEL, 25 MM, PARA AGUA FRIA PREDIAL</t>
  </si>
  <si>
    <t>SINAPI.0065</t>
  </si>
  <si>
    <t>ADAPTADOR PVC SOLDAVEL CURTO COM BOLSA E ROSCA, 25 MM X 3/4", PARA AGUA FRIA</t>
  </si>
  <si>
    <t>SINAPI.7139</t>
  </si>
  <si>
    <t>TE SOLDAVEL, PVC, 90 GRAUS, 25 MM, PARA AGUA FRIA PREDIAL (NBR 5648)</t>
  </si>
  <si>
    <t>SINAPI.7137</t>
  </si>
  <si>
    <t>TE PVC, SOLDAVEL, COM BUCHA DE LATAO NA BOLSA CENTRAL, 90 GRAUS, 25 MM X 1/2", PARA AGUA FRIA PREDIAL</t>
  </si>
  <si>
    <t>SINAPI 7136</t>
  </si>
  <si>
    <t>TE DE REDUCAO, PVC, SOLDAVEL, 90 GRAUS, 32 MM X 25 MM, PARA AGUA FRIA PREDIAL</t>
  </si>
  <si>
    <t>SINAPI.3869</t>
  </si>
  <si>
    <t>LUVA DE REDUCAO SOLDAVEL, PVC, 32 MM X 25 MM, PARA AGUA FRIA PREDIAL</t>
  </si>
  <si>
    <t>CIVIL</t>
  </si>
  <si>
    <t>SINAPI.37593</t>
  </si>
  <si>
    <t>BLOCO CERAMICO / TIJOLO VAZADO PARA ALVENARIA DE VEDACAO, FUROS NA VERTICAL, 14 X 19 X 39 CM (NBR 15270)</t>
  </si>
  <si>
    <t>SINAPI.1379</t>
  </si>
  <si>
    <t>CIMENTO PORTLAND COMPOSTO CP II-32</t>
  </si>
  <si>
    <t>KG</t>
  </si>
  <si>
    <t>SINAPI.4721</t>
  </si>
  <si>
    <t>PEDRA BRITADA N. 1 (9,5 a 19 MM) POSTO PEDREIRA/FORNECEDOR, SEM FRETE</t>
  </si>
  <si>
    <t>M3</t>
  </si>
  <si>
    <t>SINAPI.0370</t>
  </si>
  <si>
    <t>AREIA MEDIA - POSTO JAZIDA/FORNECEDOR (RETIRADO NA JAZIDA, SEM TRANSPORTE)</t>
  </si>
  <si>
    <t>SCO.MAT089900</t>
  </si>
  <si>
    <t>Massa pronta, para revestimento, saco de 50Kg, Qualimassa ou similar</t>
  </si>
  <si>
    <t>SINAPI.0371</t>
  </si>
  <si>
    <t>ARGAMASSA INDUSTRIALIZADA MULTIUSO, PARA REVESTIMENTO INTERNO E EXTERNO E ASSENTAMENTO DE BLOCOS DIVERSOS</t>
  </si>
  <si>
    <t>SINAPI.0536</t>
  </si>
  <si>
    <t>REVESTIMENTO EM CERAMICA ESMALTADA EXTRA, PEI MENOR OU IGUAL A 3, FORMATO MENOR OU IGUAL A 2025 CM2</t>
  </si>
  <si>
    <t>M2</t>
  </si>
  <si>
    <t>SINAPI.10515</t>
  </si>
  <si>
    <t>REVESTIMENTO EM CERAMICA ESMALTADA EXTRA, PEI MAIOR OU IGUAL 4, FORMATO MAIOR A 2025 CM2</t>
  </si>
  <si>
    <t>SINAPI.34680</t>
  </si>
  <si>
    <t>RODAPE PRE-MOLDADO DE GRANILITE, MARMORITE OU GRANITINA L = 10 CM</t>
  </si>
  <si>
    <t>SCO.MAT087750</t>
  </si>
  <si>
    <t>Madeira aparelhada, com canto boleado, secao (2 x 5)cm, rodape - grupos III e IV da Tabela Classificatoria de Especificacoes de Produtos Madeireiros</t>
  </si>
  <si>
    <t>SINAPI.4828</t>
  </si>
  <si>
    <t>SOLEIRA/ PEITORIL EM MARMORE, POLIDO, BRANCO COMUM, L= *15* CM, E= *2* CM, CORTE RETO</t>
  </si>
  <si>
    <t>SINAPI.39413</t>
  </si>
  <si>
    <t>PLACA / CHAPA DE GESSO ACARTONADO, STANDARD (ST), COR BRANCA, E = 12,5 MM, 1200 X 2400 MM (L X C)</t>
  </si>
  <si>
    <t>SINAPI.39427</t>
  </si>
  <si>
    <t>PERFIL CANALETA, FORMATO C, EM ACO ZINCADO, PARA ESTRUTURA FORRO DRYWALL, E = 0,5 MM, *46 X 18* (L X H), COMPRIMENTO 3 M</t>
  </si>
  <si>
    <t>SINAPI.39430</t>
  </si>
  <si>
    <t>PENDURAL OU PRESILHA REGULADORA, EM ACO GALVANIZADO, COM CORPO, MOLA E REBITE, PARA PERFIL TIPO CANALETA DE ESTRUTURA EM FORROS DRYWALL</t>
  </si>
  <si>
    <t>SINAPI.39432</t>
  </si>
  <si>
    <t>FITA DE PAPEL REFORCADA COM LAMINA DE METAL PARA REFORCO DE CANTOS DE CHAPA DE GESSO PARA DRYWALL</t>
  </si>
  <si>
    <t>SINAPI.39434</t>
  </si>
  <si>
    <t>MASSA DE REJUNTE EM PO PARA DRYWALL, A BASE DE GESSO, SECAGEM RAPIDA, PARA TRATAMENTO DE JUNTAS DE CHAPA DE GESSO (NECESSITA ADICAO DE AGUA)</t>
  </si>
  <si>
    <t>SINAPI.39435</t>
  </si>
  <si>
    <t>PARAFUSO DRY WALL, EM ACO FOSFATIZADO, CABECA TROMBETA E PONTA AGULHA (TA), COMPRIMENTO 25 MM</t>
  </si>
  <si>
    <t>SINAPI.39443</t>
  </si>
  <si>
    <t>PARAFUSO DRY WALL, EM ACO ZINCADO, CABECA LENTILHA E PONTA BROCA (LB), LARGURA 4,2 MM, COMPRIMENTO 13 MM</t>
  </si>
  <si>
    <t>SINAPI.40547</t>
  </si>
  <si>
    <t>PARAFUSO ZINCADO, AUTOBROCANTE, FLANGEADO, 4,2 MM X 19 MM</t>
  </si>
  <si>
    <t>CENTO</t>
  </si>
  <si>
    <t>SINAPI.43131</t>
  </si>
  <si>
    <t>ARAME GALVANIZADO 6 BWG, D = 5,16 MM (0,157 KG/M), OU 8 BWG, D = 4,19 MM (0,101 KG/M), OU 10 BWG, D = 3,40 MM (0,0713 KG/M)</t>
  </si>
  <si>
    <t>SINAPI.0345</t>
  </si>
  <si>
    <t>ARAME GALVANIZADO 18 BWG, D = 1,24MM (0,009 KG/M)</t>
  </si>
  <si>
    <t>SINAPI.3315</t>
  </si>
  <si>
    <t>GESSO EM PO PARA REVESTIMENTOS/MOLDURAS/SANCAS E USO GERAL</t>
  </si>
  <si>
    <t>SINAPI.4812</t>
  </si>
  <si>
    <t>PLACA DE GESSO PARA FORRO, *60 X 60* CM, ESPESSURA DE 12 MM (SEM COLOCACAO)</t>
  </si>
  <si>
    <t>SINAPI.20250</t>
  </si>
  <si>
    <t>SISAL EM FIBRA</t>
  </si>
  <si>
    <t>SINAPI.7173</t>
  </si>
  <si>
    <t>TELHA DE BARRO / CERAMICA, NAO ESMALTADA, TIPO COLONIAL, CANAL, PLAN, PAULISTACOMPRIMENTO DE *44 A 50* CM, RENDIMENTO DE COBERTURA DE *26* TELHAS/M2</t>
  </si>
  <si>
    <t>MIL</t>
  </si>
  <si>
    <t>SINAPI.40873</t>
  </si>
  <si>
    <t>RUFO INTERNO/EXTERNO DE CHAPA DE ACO GALVANIZADA NUM 24, CORTE 25 CM</t>
  </si>
  <si>
    <t>SINAPI.7237</t>
  </si>
  <si>
    <t>RUFO PARA TELHA ONDULADA DE FIBROCIMENTO, E = 6 MM, ABA *260* MM, COMPRIMENTO 1100 MM (SEM AMIANTO)</t>
  </si>
  <si>
    <t>SINAPI.3081</t>
  </si>
  <si>
    <t>FECHADURA ESPELHO PARA PORTA EXTERNA, EM ACO INOX (MAQUINA, TESTA E CONTRA-TESTA) E EM ZAMAC (MACANETA, LINGUETA E TRINCOS) COM ACABAMENTO CROMADO, MAQUINA DE 55 MM, INCLUINDO CHAVE TIPO CILINDRO</t>
  </si>
  <si>
    <t>CJ</t>
  </si>
  <si>
    <t>SINAPI.2420</t>
  </si>
  <si>
    <t>DOBRADICA EM ACO/FERRO, 3" X 2 1/2", E=1,9 A 2 MM, SEM ANEL, CROMADO OU ZINCADO, TAMPA BOLA, COM PARAFUSOS</t>
  </si>
  <si>
    <t>SCO.MAT090650</t>
  </si>
  <si>
    <t>Mola aerea automatica</t>
  </si>
  <si>
    <t>SINAPI.11499</t>
  </si>
  <si>
    <t>MOLA HIDRAULICA DE PISO, PARA PORTAS DE ATE 1100 MM E PESO DE ATE 120 KG, COM CORPO EM ACO INOX</t>
  </si>
  <si>
    <t>SINAPI.11520</t>
  </si>
  <si>
    <t>MACANETA ALAVANCA, RETA SIMPLES / OCA, CROMADA, COMPRIMENTO DE 10 A 16 CM, ACABAMENTO PADRAO POPULAR - SOMENTE MACANETAS</t>
  </si>
  <si>
    <t>SINAPI.7307</t>
  </si>
  <si>
    <t>FUNDO ANTICORROSIVO PARA METAIS FERROSOS (ZARCAO)</t>
  </si>
  <si>
    <t>L</t>
  </si>
  <si>
    <t>SINAPI.7311</t>
  </si>
  <si>
    <t>TINTA ESMALTE SINTETICO PREMIUM ACETINADO</t>
  </si>
  <si>
    <t>SCO.MAT138050</t>
  </si>
  <si>
    <t>Tinta - Verniz acrilico incolor</t>
  </si>
  <si>
    <t>GL</t>
  </si>
  <si>
    <t>SINAPI.43626</t>
  </si>
  <si>
    <t>MASSA CORRIDA PARA SUPERFICIES DE AMBIENTES INTERNOS</t>
  </si>
  <si>
    <t>SINAPI.43651</t>
  </si>
  <si>
    <t>MASSA ACRILICA PARA SUPERFICIES INTERNAS E EXTERNAS</t>
  </si>
  <si>
    <t>SINAPI.7356</t>
  </si>
  <si>
    <t>TINTA LATEX ACRILICA PREMIUM, COR BRANCO FOSCO</t>
  </si>
  <si>
    <t>SINAPI.4350</t>
  </si>
  <si>
    <t>BUCHA DE NYLON, DIAMETRO DO FURO 8 MM, COMPRIMENTO 40 MM, COM PARAFUSO DE ROSCA SOBERBA, CABECA CHATA, FENDA SIMPLES, 4,8 X 50 MM</t>
  </si>
  <si>
    <t>SCO.MAT053600</t>
  </si>
  <si>
    <t>Espelho cristal, com espessura de 4mm</t>
  </si>
  <si>
    <t>M²</t>
  </si>
  <si>
    <t>SINAPI.10492</t>
  </si>
  <si>
    <t>VIDRO LISO INCOLOR 4MM - SEM COLOCACAO</t>
  </si>
  <si>
    <t>SINAPI.10499</t>
  </si>
  <si>
    <t>VIDRO MARTELADO OU CANELADO, 4 MM - SEM COLOCACAO</t>
  </si>
  <si>
    <t>SINAPI.1743</t>
  </si>
  <si>
    <t>CUBA ACO INOX (AISI 304) DE EMBUTIR COM VALVULA 3 1/2 ", DE *46 X 30 X 12* CM</t>
  </si>
  <si>
    <t>AR-CONDICIONADO</t>
  </si>
  <si>
    <t>COMPRESSOR ROTATIVO, 12.000 BTUS, R22, 220V (TECUMSEH RGA5512EXD OU SIMILAR)</t>
  </si>
  <si>
    <t>COMPRESSOR SCROLL 5TR, 60.000 BTUS, R22, TRIFÁSICO, 220V (INVOTECH OU SIMILAR)</t>
  </si>
  <si>
    <t>COMPRESSOR SCROLL 7,5TR, 90.000 BTUS, R22, TRIFÁSICO, 220V (COPELAND OU SIMILAR)</t>
  </si>
  <si>
    <t>COMPRESSOR SCROLL 10TR, 120.000 BTUS, R22, TRIFÁSICO, 220V (SANYO OU SIMILAR)</t>
  </si>
  <si>
    <t>CAPACITOR SIMPLES DE 25UF, 450VAC, PARA COMPRESSOR DE AR CONDICIONADO</t>
  </si>
  <si>
    <t>CAPACITOR SIMPLES DE 30UF, 440VAC, PARA COMPRESSOR DE AR CONDICIONADO</t>
  </si>
  <si>
    <t>CAPACITOR SIMPLES DE 40UF, 440VAC, PARA COMPRESSOR DE AR CONDICIONADO</t>
  </si>
  <si>
    <t>CAPACITOR SIMPLES DE 45UF, 440VAC, PARA COMPRESSOR DE AR CONDICIONADO</t>
  </si>
  <si>
    <t>CAPACITOR SIMPLES DE 50UF, 380VAC, PARA COMPRESSOR DE AR CONDICIONADO</t>
  </si>
  <si>
    <t>CAPACITOR SIMPLES DE 55UF, 380VAC, PARA COMPRESSOR DE AR CONDICIONADO</t>
  </si>
  <si>
    <t>CAPACITOR SIMPLES DE 60UF, 380VAC, PARA COMPRESSOR DE AR CONDICIONADO</t>
  </si>
  <si>
    <t>CAPACITOR DUPLO DE 25+2,5UF, 450VAC, PARA COMPRESSOR DE AR CONDICIONADO</t>
  </si>
  <si>
    <t>CAPACITOR DUPLO DE 30+2,5UF, 440VAC, PARA COMPRESSOR DE AR CONDICIONADO</t>
  </si>
  <si>
    <t>CAPACITOR DUPLO DE 30+5,0UF, 380VAC, PARA COMPRESSOR DE AR CONDICIONADO</t>
  </si>
  <si>
    <t>CAPACITOR DUPLO DE 35+4,0UF, 440VAC, PARA COMPRESSOR DE AR CONDICIONADO</t>
  </si>
  <si>
    <t>CAPACITOR DUPLO DE 35+5,0UF, 380VAC, PARA COMPRESSOR DE AR CONDICIONADO</t>
  </si>
  <si>
    <t>CAPACITOR DUPLO DE 40+4,0UF, 440VAC, PARA COMPRESSOR DE AR CONDICIONADO</t>
  </si>
  <si>
    <t>CAPACITOR DUPLO DE 40+5,0UF, 440VAC, PARA COMPRESSOR DE AR CONDICIONADO</t>
  </si>
  <si>
    <t>CAPACITOR DUPLO DE 45+5,0UF, 380VAC, PARA COMPRESSOR DE AR CONDICIONADO</t>
  </si>
  <si>
    <t>CAPACITOR DUPLO DE 50+5,0UF, 380VAC, PARA COMPRESSOR DE AR CONDICIONADO</t>
  </si>
  <si>
    <t>CAPACITOR DUPLO DE 60+5,0UF, 380VAC, PARA COMPRESSOR DE AR CONDICIONADO</t>
  </si>
  <si>
    <t>CAPACITOR DUPLO DE 17+2.5 MFD 450VAC, PARA COMPRESSOR AR CONDICIONADO 9.000BTU</t>
  </si>
  <si>
    <t>CAPACITOR DE 17,5 MFD 380VAC PARA COMPRESSOR 9.000 OU 12.000BTU</t>
  </si>
  <si>
    <t>CAPACITOR DE 35 MFD 380VAC / 440VAC PARA COMPRESSOR 18.000BTU</t>
  </si>
  <si>
    <t>CAPACITOR SIMPLES DO MOTOR VENTILADOR 1,5UF 450VAC</t>
  </si>
  <si>
    <t>CAPACITOR SIMPLES DO MOTOR VENTILADOR 2,5UF 450VAC</t>
  </si>
  <si>
    <t>CAPACITOR SIMPLES DO MOTOR VENTILADOR 4UF 450VAC</t>
  </si>
  <si>
    <t>CAPACITOR SIMPLES DO MOTOR VENTILADOR 8UF 450VAC</t>
  </si>
  <si>
    <t>CAPACITOR 10MFD 380V C/TERMINAL 40X60</t>
  </si>
  <si>
    <t>CONTATOR TRIPOLAR DE 9A 1NA 220V</t>
  </si>
  <si>
    <t>CONTATOR TRIPOLAR DE 25A 220V</t>
  </si>
  <si>
    <t>CONTATOR TRIPOLAR DE 32A 220V</t>
  </si>
  <si>
    <t>CONTATOR TRIPOLAR DE 40A 220V</t>
  </si>
  <si>
    <t>CONTATOR TRIPOLAR DE 50A 220V</t>
  </si>
  <si>
    <t>CORREIA EM V PARA VENTILADOR AR COND B27</t>
  </si>
  <si>
    <t>CORREIA EM V PARA VENTILADOR AR COND B28</t>
  </si>
  <si>
    <t>CORREIA EM V PARA VENTILADOR AR COND B32</t>
  </si>
  <si>
    <t>CORREIA EM V PARA VENTILADOR AR COND B35</t>
  </si>
  <si>
    <t>CORREIA EM V PARA VENTILADOR AR COND B38</t>
  </si>
  <si>
    <t>CORREIA EM V PARA VENTILADOR AR COND B42</t>
  </si>
  <si>
    <t>CORREIA EM V PARA VENTILADOR AR COND B44</t>
  </si>
  <si>
    <t>CORREIA EM V PARA VENTILADOR AR COND B46</t>
  </si>
  <si>
    <t>CORREIA EM V PARA VENTILADOR AR COND AX 3U315</t>
  </si>
  <si>
    <t>CORREIA EM V PARA VENTILADOR AR COND A 3U300</t>
  </si>
  <si>
    <t>CORREIA EM V PARA VENTILADOR AR COND A27</t>
  </si>
  <si>
    <t>CORREIA EM V PARA VENTILADOR AR COND A32</t>
  </si>
  <si>
    <t>CORREIA EM V PARA VENTILADOR AR COND A34</t>
  </si>
  <si>
    <t>CORREIA EM V PARA VENTILADOR AR COND A38</t>
  </si>
  <si>
    <t>GÁS REFRIGERANTE R22, CILINDRO DE 13,6KG (PARA A MAIORIA DOS AR COND ATUAIS)</t>
  </si>
  <si>
    <t>GÁS REFRIGERANTE R410A, CILINDRO DE 11,34KG (PARA SIST INVERTER)</t>
  </si>
  <si>
    <t>GÁS REFRIGERANTE R134A, CILINDRO DE 13,6KG (SUBSTITUTO PARA O R12)</t>
  </si>
  <si>
    <t>GÁS REFRIGERANTE R141B, CILINDRO DE 13,6KG (SUBSTITUTO PARA O R11)</t>
  </si>
  <si>
    <t>LIMPA CONTATO BLACK SUL BRASIL 300ML 200GR</t>
  </si>
  <si>
    <t>GÁS ACETILENO PARA SOLDA BERNZOMATIC 880342 MAPP 400GR</t>
  </si>
  <si>
    <t>CILINDRO DE GÁS OXIGÊNIO 930ML 136G PARA TURBO SET</t>
  </si>
  <si>
    <t>PORCA LATÃO PARA REFRIGERAÇÃO DE 1/4"</t>
  </si>
  <si>
    <t>PORCA LATÃO PARA REFRIGERAÇÃO DE 3/8"</t>
  </si>
  <si>
    <t>PORCA LATÃO PARA REFRIGERAÇÃO DE 1/2"</t>
  </si>
  <si>
    <t>PORCA LATÃO PARA REFRIGERAÇÃO DE 5/8"</t>
  </si>
  <si>
    <t>PORCA LATÃO PARA REFRIGERAÇÃO DE 3/4"</t>
  </si>
  <si>
    <t>PORCA LATÃO PARA REFRIGERAÇÃO DE 7/8"</t>
  </si>
  <si>
    <t>NIPLES LATÃO PARA REFRIGERAÇÃO DE 1/4"</t>
  </si>
  <si>
    <t>NIPLES LATÃO PARA REFRIGERAÇÃO DE 3/8"</t>
  </si>
  <si>
    <t>NIPLES LATÃO PARA REFRIGERAÇÃO DE 1/2"</t>
  </si>
  <si>
    <t>NIPLES LATÃO PARA REFRIGERAÇÃO DE 5/8"</t>
  </si>
  <si>
    <t>NIPLES LATÃO PARA REFRIGERAÇÃO DE 3/4"</t>
  </si>
  <si>
    <t>NIPLES LATÃO PARA REFRIGERAÇÃO DE 7/8"</t>
  </si>
  <si>
    <t>PLUG FUSÍVEL DE SEGURANÇA (DISPOSITIVO PARA PROTEÇÃO DE BUJÃO FUSÍVEL)</t>
  </si>
  <si>
    <t>DETERGENTE DE LIMPEZA DE SERPENTINAS DE AR CONDICIONADO (ZENNITH OU SIMILAR)</t>
  </si>
  <si>
    <t>PRESSOSTATO DE ALTA PRESSÃO TIPO CEBOLINHA, 200-400 PSI OU SIMILAR</t>
  </si>
  <si>
    <t>PRESSOSTATO DE BAIXA PRESSÃO TIPO CEBOLINHA, 19-46 PSI OU SIMILAR</t>
  </si>
  <si>
    <t>SOLDA FOSCOPER UNIDADE VARETA 460MM X 2,3 MM</t>
  </si>
  <si>
    <t>SOLDA FOSCOPER UNIDADE VARETA 460MM X 2,5MM</t>
  </si>
  <si>
    <t>TERMINAL ELÉTRICO FORQUILHA ISOLADO, DE 1,5 A 2,5MM², SVS2-4, AZUL, EMBALAGEM COM 100 PEÇAS</t>
  </si>
  <si>
    <t>TERMINAL ELÉTRICO FORQUILHA ISOLADO, DE 4,0 A 6,0MM², SVS5.5-6, AMARELO, EMBALAGEM COM 100 PEÇAS</t>
  </si>
  <si>
    <t>TERMINAL ELÉTRICO FORQUILHA ISOLADO, DE 10,0MM², SVS8-8, VERMELHO, EMBALAGEM COM 100 PEÇAS</t>
  </si>
  <si>
    <t>TERMINAL ELÉTRICO PINO ISOLADO, DE 1,5 A 2,5MM², PTV 2-13, AZUL, EMBALAGEM COM 100 PEÇAS</t>
  </si>
  <si>
    <t>TERMINAL ELÉTRICO PINO ISOLADO, DE 4,0 A 6,0MM², PTV 5.5-13, AMARELO, EMBALAGEM COM 100 PEÇAS</t>
  </si>
  <si>
    <t>TERMINAL ELÉTRICO PINO ISOLADO, DE 10MM², 12MM, PTVS 10-12, VERMELHO, EMBALAGEM COM 50 PEÇAS</t>
  </si>
  <si>
    <t>TERMINAL ELÉTRICO OLHAL ISOLADO, DE 1,5 A 2,5MM², RVS2-5, AZUL, EMBALAGEM COM 100 PEÇAS</t>
  </si>
  <si>
    <t>TERMINAL ELÉTRICO OLHAL ISOLADO, DE 4,0 A 6,0MM², RV5.5-6, AMARELO, EMBALAGEM COM 100 PEÇAS</t>
  </si>
  <si>
    <t>TERMINAL ELÉTRICO OLHAL ISOLADO, DE 10,0MM², M6, VERMELHO, CADA UNIDADE</t>
  </si>
  <si>
    <t>TERMOSTATO SPRINGER CROSS RC-80810-2 OU SIMILAR</t>
  </si>
  <si>
    <t>TERMOSTATO AMBIENTE ELETRÔNICO, 220V, DUPLO ESTÁGIO E UMA VELOCIDADE, OU SIMILAR</t>
  </si>
  <si>
    <t>TERMOSTATO AMBIENTE ANALÓGICO DE UM ESTÁGIO E UMA VELOCIDADE, 220V, 10°C A 30°C</t>
  </si>
  <si>
    <t>TERMOSTATO CONSUL 10 A 21BTU RC-31601-2</t>
  </si>
  <si>
    <t>TERMOSTATO AMBIENTE ELETRÔNICO DE UM ESTÁGIO E UMA VELOCIDADE, 220V</t>
  </si>
  <si>
    <t>TERMOSTATO PARA AR CONDICIONADO UNIVERSAL 7.000 A 30.000 BTUS</t>
  </si>
  <si>
    <t>TUBO CAPILAR 0,31 PARA AR CONDICIONADO</t>
  </si>
  <si>
    <t>TUBO CAPILAR 0,36 PARA AR CONDICIONADO</t>
  </si>
  <si>
    <t>TUBO CAPILAR 0,42 PARA AR CONDICIONADO</t>
  </si>
  <si>
    <t>TUBO CAPILAR 0,50 PARA AR CONDICIONADO</t>
  </si>
  <si>
    <t>TUBO CAPILAR 0,64 PARA AR CONDICIONADO</t>
  </si>
  <si>
    <t>PESQUISA DE MERCADO</t>
  </si>
  <si>
    <t>Proprietário:</t>
  </si>
  <si>
    <t>Área</t>
  </si>
  <si>
    <t>Cod Serv</t>
  </si>
  <si>
    <t>Site 1</t>
  </si>
  <si>
    <t>Site 2</t>
  </si>
  <si>
    <t>Site 3</t>
  </si>
  <si>
    <t>Valor Unitário Site 1</t>
  </si>
  <si>
    <t>Valor Unitário Site 2</t>
  </si>
  <si>
    <t>Valor Unitário Site 3</t>
  </si>
  <si>
    <t>Data da proposta</t>
  </si>
  <si>
    <t>Unid</t>
  </si>
  <si>
    <t>Valor Unitário Médio</t>
  </si>
  <si>
    <t>https://www.santil.com.br/produto/canaleta-s-divisoria-c-adesivo-sistema-x-20x12-pial-legrand/470823</t>
  </si>
  <si>
    <t>http://www.lojaeletrica.com.br/canaleta-sistema-x-sem-divisoria-com-adesivo-20x12x2m-30802adx---legrand,product,2321002800282,dept,0.aspx</t>
  </si>
  <si>
    <t>https://www.leroymerlin.com.br/canaleta-20x12-2metros-com-divisoria-com-adesivo-sistema-x-pial-legrand_89325362?store_code=28&amp;gclid=EAIaIQobChMI9MP0ufmB9wIVX3xvBB2HawMoEAQYAyABEgKyjvD_BwE</t>
  </si>
  <si>
    <t>https://www.santil.com.br/produto/tomada-2p-t-20-a-sistema-x-pial-legrand/470549/</t>
  </si>
  <si>
    <t>http://www.lojaeletrica.com.br/tomada-sistema-x-2pt-20a-250v-nbr14136-675061-pial,product,2321002800770,dept,0.aspx</t>
  </si>
  <si>
    <t>https://www.leroymerlin.com.br/conjunto-tomada-de-energia-20a-sistema-x-branca-pial-legrand_87696854</t>
  </si>
  <si>
    <t>https://www.leroymerlin.com.br/cabo-de-rede-cat-6-10m-pc-eth6u100bl-azul-patch-cord-plus-cable_1568024412</t>
  </si>
  <si>
    <t>https://www.oficinadosbits.com.br/cabo-de-rede-utp-patch-cord-rj45-cat-6-10-metros-vermelho-plus-cable-pc-eth6u100rd-p30471?&amp;utm_source=google&amp;utm_medium=cpc&amp;gclid=EAIaIQobChMIw%2D3mjZyC9wIV809IAB2C1QmqEAQYBiABEgIRhfD%5FBwE</t>
  </si>
  <si>
    <t>https://www.kabum.com.br/produto/231072/cabo-de-rede-utp-patch-cord-rj45-cat-6-10-metros-azul-plua-cable-pc-eth6u100bl?gclid=EAIaIQobChMI5Iui1ZyC9wIVDiSRCh3SVQwwEAQYByABEgIb0PD_BwE</t>
  </si>
  <si>
    <t>https://www.magazineluiza.com.br/carrapeta-universal-c-vedante-155mm-un-060514-blukit/p/egeg02kabj/au/olca/?&amp;seller_id=repareonline</t>
  </si>
  <si>
    <t>https://www.casasbahia.com.br/vedante-nitrilico-carrapeta-para-reparo-registro-chuveiro-155mm-blukit-1530816631/p/1530816631?utm_medium=Cpc&amp;utm_source=google_freelisting&amp;IdSku=1530816631&amp;idLojista=86025&amp;tipoLojista=3P</t>
  </si>
  <si>
    <t>https://www.pontofrio.com.br/vedante-nitrilico-carrapeta-para-reparo-registro-chuveiro-155mm-blukit-1530816631/p/1530816631?utm_medium=cpc&amp;utm_source=google_freelisting&amp;IdSku=1530816631&amp;idLojista=86025&amp;tipoLojista=3P</t>
  </si>
  <si>
    <t>https://www.magazineluiza.com.br/kit-universal-duplo-acionamento-caixa-acoplada-deca-1100-si-60-01/p/kc406h4ck8/cj/acop/?&amp;seller_id=hidrautecmateriaishidraulicos&amp;utm_source=google&amp;utm_medium=pla&amp;utm_campaign=&amp;partner_id=64262&amp;&amp;&amp;utm_source=google&amp;utm_medium=pla&amp;utm_campaign=&amp;partner_id=58984&amp;gclid=CjwKCAjwrqqSBhBbEiwAlQeqGgRjWEGaWfUgvU3v-syV22wsr0Ngo0cdlDyHoVhNIdumvmDNcVefChoCd38QAvD_BwE&amp;gclsrc=aw.ds</t>
  </si>
  <si>
    <t>https://www.amazon.com.br/Reparo-Caixa-Acoplada-Duplo-Acionamento-Deca/dp/B07JJZSK8R/ref=asc_df_B07JJZSK8R/?tag=googleshopp00-20&amp;linkCode=df0&amp;hvadid=379787065820&amp;hvpos=&amp;hvnetw=g&amp;hvrand=7148952361155354932&amp;hvpone=&amp;hvptwo=&amp;hvqmt=&amp;hvdev=c&amp;hvdvcmdl=&amp;hvlocint=&amp;hvlocphy=1001541&amp;hvtargid=pla-1069241769834&amp;psc=1</t>
  </si>
  <si>
    <t>https://www.americanas.com.br/produto/93515307?epar=bp_pl_00_go_cc_pmax_geral&amp;opn=YSMESP&amp;WT.srch=1&amp;gclid=EAIaIQobChMI7uSA3bWC9wIVAeWRCh2XYQguEAQYAyABEgIEwvD_BwE</t>
  </si>
  <si>
    <t>https://www.magazineluiza.com.br/botao-duplo-acionamento-caixa-acoplada-deca-1100-si-56-01/p/ja5b3kk8g0/cj/acop/</t>
  </si>
  <si>
    <t>https://www.casamimosa.com.br/botao-duplo-acionamento-mecanismo-1100-si-56-01-deca</t>
  </si>
  <si>
    <t>https://www.americanas.com.br/produto/1787394022?opn=YSMESP&amp;srsltid=AWLEVJxycZ0MrPjOSgIgzjQQ0KyvY_kR7zOY2PzMiXsWGChJfefARkMM214</t>
  </si>
  <si>
    <t>https://www.americanas.com.br/produto/3513274162?epar=bp_pl_00_go_cc_pmax_geral&amp;opn=YSMESP&amp;WT.srch=1&amp;gclid=CjwKCAjwrqqSBhBbEiwAlQeqGk8lksetbDMozoRYMv4l5D_xRc2dGfV6No9mbp2pBUJRfHNciXsMIhoCBbEQAvD_BwE#info-section</t>
  </si>
  <si>
    <t>https://www.leroymerlin.com.br/grelha-inox-para-banheiro-quadrada-15x15cm_1567600700</t>
  </si>
  <si>
    <t>https://www.magazineluiza.com.br/grelha-inox-para-banheiro-quadrada-15x15cm-palacio-das-torneiras/p/akkfb3kafh/cj/hidr/</t>
  </si>
  <si>
    <t>https://www.americanas.com.br/produto/3513262161?epar=bp_pl_00_go_cc_pmax_geral&amp;opn=YSMESP&amp;WT.srch=1&amp;gclid=CjwKCAjwrqqSBhBbEiwAlQeqGlKajnDWw9gXp6fnFIzBMfTe8A-oSgzNnN0k-2Y_XRRiw2fUnoPkahoCvMUQAvD_BwE</t>
  </si>
  <si>
    <t>https://www.leroymerlin.com.br/grelha-inox-para-banheiro-quadrada-10x10cm_1567600701?term=Grelha+Inox+Para+Banheiro+Quadrada+10&amp;searchTerm=Grelha+Inox+Para+Banheiro+Quadrada+10&amp;searchType=quickProduct</t>
  </si>
  <si>
    <t>https://www.magazineluiza.com.br/grelha-inox-para-banheiro-quadrada-10x10cm-palacio-das-torneiras/p/fjbb4d31b2/cj/ragl/?&amp;seller_id=palaciodastorneiras&amp;utm_source=google&amp;utm_medium=pla&amp;utm_campaign=&amp;partner_id=64262&amp;&amp;&amp;utm_source=google&amp;utm_medium=pla&amp;utm_campaign=&amp;partner_id=58984&amp;gclid=EAIaIQobChMI46yVlr2C9wIVBSeRCh2f5A0uEAQYASABEgK4hvD_BwE&amp;gclsrc=aw.ds</t>
  </si>
  <si>
    <t>https://www.submarino.com.br/produto/4628088669?epar=bp_pl_px_go_pmax_b2wads_geral_gmv&amp;opn=XMLGOOGLE&amp;WT.srch=1&amp;aid=61e48691132c90a78658f83c&amp;sid=25415213000105&amp;pid=4628088669&amp;chave=vnzpla_61e48691132c90a78658f83c_25415213000105_4628088669&amp;gclid=CjwKCAjwrqqSBhBbEiwAlQeqGig0mTAgVmbCwz9thwd93cDcn8m2PSqu7DZKEHN6bP3V-c1R3MG9MhoC3akQAvD_BwE</t>
  </si>
  <si>
    <t>https://www.magazineluiza.com.br/porta-grelha-suporte-caixilho-inox-15x15-cm-quadrada-clarinox/p/ejch4he53d/cj/grlh/</t>
  </si>
  <si>
    <t>https://www.americanas.com.br/produto/4628088669?pfm_carac=porta-grelha-quadrado&amp;pfm_page=search&amp;pfm_pos=grid&amp;pfm_type=search_page&amp;offerId=61e4868fd9fd6edeec15cc02</t>
  </si>
  <si>
    <t>https://www.submarino.com.br/produto/2800616840?epar=bp_pl_px_go_pmax_casaeconstrucao_geral_gmv&amp;opn=XMLGOOGLE&amp;WT.srch=1&amp;gclid=CjwKCAjwrqqSBhBbEiwAlQeqGvwOoESJaL1r-EBF71wOEM6G0HFkJ8wduqpRRWZWpx8hU7o3Lihg_BoCYhIQAvD_BwE</t>
  </si>
  <si>
    <t>https://www.leroymerlin.com.br/porta-grelha-10-x-10-inox-quadrada-100mm-clarinox_1567131316?gclid=EAIaIQobChMIlOapgL-C9wIVb09IAB0lyQg_EAMYASAAEgJ6fvD_BwE</t>
  </si>
  <si>
    <t>https://www.americanas.com.br/produto/4628088466</t>
  </si>
  <si>
    <t>https://www.friopecas.com.br/compressor-rotativo-tecumseh-1200-btuh-monofasico-rga5512exd-220-volts/p?idsku=118920&amp;gclid=EAIaIQobChMIsLeExtSC9wIVsUFIAB12wQj9EAQYAiABEgIBp_D_BwE</t>
  </si>
  <si>
    <t>https://www.americanas.com.br/produto/4646692245?epar=bp_pl_00_go_cc_pmax_geral&amp;opn=YSMESP&amp;WT.srch=1&amp;gclid=EAIaIQobChMIsLeExtSC9wIVsUFIAB12wQj9EAQYBSABEgJ1wPD_BwE</t>
  </si>
  <si>
    <t>https://www.eletrofrigor.com.br/compressor-12000-r22-220v-rotativo-tecumseh-rga5512exd.html?gclid=EAIaIQobChMIs5j1idCC9wIVM3NvBB3plQXCEAYYAiABEgL8xPD_BwE</t>
  </si>
  <si>
    <t>https://www.somafrio.com.br/pecas/compressores/compressor-scroll-60-000-btuh-r22-3f-220v-invotech?parceiro=5442</t>
  </si>
  <si>
    <t>https://www.eletrofrigor.com.br/compressor-60000-r22-220v-scroll-3f-5tr-invotech-yh150a7-yh60k220r22.html</t>
  </si>
  <si>
    <t>https://www.friopecas.com.br/compressor-scroll-invotech-5tr-yh150a7100-trifasico-220volts/p?idsku=123296</t>
  </si>
  <si>
    <t>https://www.eletrofrigor.com.br/compressor-90000-r22-220v-scroll-3f-7-5tr-copeland-zr81kctf5522.html?gclid=EAIaIQobChMIlMXB5cSE9wIVK-xcCh3XvQqbEAYYASABEgL78_D_BwE</t>
  </si>
  <si>
    <t>https://www.friopecas.com.br/compressor-scroll-copeland-75tr-ar-condicionado-trifasico--zr81kctf5522-220volts/p</t>
  </si>
  <si>
    <t>https://qualipecas.com.br/produtos/compressor-75-tr-220-60-3f-r22-copeland-zr81kctf5522-scroll/</t>
  </si>
  <si>
    <t>https://www.eletrofrigor.com.br/compressor-120000-r22-220v-3f-10tr-scroll-sanyo-csc753h6k.html?gclid=CjwKCAjwrqqSBhBbEiwAlQeqGjt8T0Oxhq1SZXA82vbkF8resOWPFewv6kaAC28-VNyp8opUxkhNnxoCzBkQAvD_BwE</t>
  </si>
  <si>
    <t>https://www.friopecas.com.br/compressor-scroll-panasonic-10-5tr-r22-3f-csc753h6h-220-volts/p</t>
  </si>
  <si>
    <t>https://qualipecas.com.br/produtos/compressor-10-tr-220-60-3f-r22-panasonic-csc753h6k/</t>
  </si>
  <si>
    <t>https://www.refrigas.com.br/capacitor-25-mfd-440v-coldpac?parceiro=7259</t>
  </si>
  <si>
    <t>https://www.uberfrio.com.br/ar-condicionado/capacitores-ar/capacitor-25-mfd-440vac?parceiro=1533</t>
  </si>
  <si>
    <t>https://www.ecpvendas.com.br/capacitor-cbb65/capacitor-25uf-450vac-33000017-gree</t>
  </si>
  <si>
    <t>https://www.submarino.com.br/produto/3555120786?epar=bp_pl_px_go_pmax_automoveis_geral_gmv&amp;opn=XMLGOOGLE&amp;WT.srch=1&amp;gclid=EAIaIQobChMIoMjQ69GT9wIVSEFIAB2bmwC8EAQYDSABEgL4HPD_BwE</t>
  </si>
  <si>
    <t>https://www.virtualmoc.com.br/produtos/capacitor-de-partida-30-uf-mfd-440-vac-para-ventilacao-ar-condicionado-split-marca-eos-d31021/</t>
  </si>
  <si>
    <t>https://www.gelatudo.com.br/produto/1236.html</t>
  </si>
  <si>
    <t>https://www.dufrio.com.br/capacitor-40mfd-metal-dugold-440v.html?utm_source=google&amp;utm_medium=shopping&amp;apwc=Y2FuYWxJbnRlZ3JhY2FvPTQ0N3xwcm9kdXRvPTUzMDM=&amp;gclid=EAIaIQobChMIu4qMxtiT9wIVYk9IAB1MdwDkEAQYCSABEgK1tfD_BwE</t>
  </si>
  <si>
    <t>https://produto.mercadolivre.com.br/MLB-2023595792-capacitor-simples-40-440vac-_JM?matt_tool=18956390&amp;utm_source=google_shopping&amp;utm_medium=organic</t>
  </si>
  <si>
    <t>https://www.virtualmoc.com.br/produtos/capacitor-cbb65-40-uf-mfd-440-vac-marca-eos-para-ar-condicionado-split-ventilacao-d31023/</t>
  </si>
  <si>
    <t>https://www.virtualmoc.com.br/produtos/capacitor-cbb65-45-uf-mfd-440-vac-marca-eos-para-ar-condicionado-split-ventilacao-d31024/</t>
  </si>
  <si>
    <t>https://www.dufrio.com.br/capacitor-45mfd-metal-dugold-440v.html?utm_source=google&amp;utm_medium=shopping&amp;apwc=Y2FuYWxJbnRlZ3JhY2FvPTQ0N3xwcm9kdXRvPTUzODQ=&amp;gclid=EAIaIQobChMIj9b92uCT9wIVxUFIAB34qw9FEAQYASABEgK7yPD_BwE</t>
  </si>
  <si>
    <t>https://www.submarino.com.br/produto/4287677384?epar=bp_pl_px_go_pmax_automoveis_geral_gmv&amp;opn=XMLGOOGLE&amp;WT.srch=1&amp;gclid=EAIaIQobChMIoeas6uCT9wIVTkVIAB0w6gfjEAQYCSABEgJjtvD_BwE</t>
  </si>
  <si>
    <t>https://www.mksshop.com.br/pecas-eletrodomesticos/pecas-refrigerador/capacitor-50-uf-380vac-para-compressor-eos-cbb65?parceiro=4410&amp;gclid=EAIaIQobChMI2aTdt-OT9wIVM0BIAB1Ydwf0EAQYBCABEgKT7vD_BwE</t>
  </si>
  <si>
    <t>https://www.refritron.com.br/capacitor-50-mfd-380v-cterminal-50x105?parceiro=7321</t>
  </si>
  <si>
    <t>https://www.refrisol.com.br/pecas-e-acessorios/capacitor-ar-condicionado-50-mfd-cterminal-simples-380v-eos?parceiro=2010&amp;gclid=EAIaIQobChMI2aTdt-OT9wIVM0BIAB1Ydwf0EAQYASABEgI0vfD_BwE</t>
  </si>
  <si>
    <t>https://www.refrigas.com.br/capacitor-55-mfd-380v-suryha?parceiro=7259</t>
  </si>
  <si>
    <t>https://www.submarino.com.br/produto/1751301040?epar=bp_pl_px_go_pmax_automoveis_geral_gmv&amp;opn=XMLGOOGLE&amp;WT.srch=1&amp;gclid=EAIaIQobChMI9_-h-uOT9wIV8-BcCh1aTQxSEAQYASABEgLgLPD_BwE</t>
  </si>
  <si>
    <t>https://www.madeiramadeira.com.br/capacitor-55-mfd-380v-50-60hz-1915237.html?seller=2438</t>
  </si>
  <si>
    <t>https://www.refrisol.com.br/pecas-e-acessorios/capacitor-ar-condicionado-60-mfd-cterminal-simples-380v-eos?parceiro=2010&amp;gclid=EAIaIQobChMI2rOlyuWT9wIVDSSRCh1wEgjgEAQYASABEgJfu_D_BwE</t>
  </si>
  <si>
    <t>https://www.submarino.com.br/produto/51048775?epar=bp_pl_px_go_pmax_automoveis_geral_gmv&amp;opn=XMLGOOGLE&amp;WT.srch=1&amp;gclid=EAIaIQobChMI2rOlyuWT9wIVDSSRCh1wEgjgEAQYAiABEgIx_PD_BwE&amp;tamanho=U</t>
  </si>
  <si>
    <t>https://produto.mercadolivre.com.br/MLB-1953787459-capacitor-60-mfd-380v-cterminal-50x120-80151041-_JM?matt_tool=18956390&amp;utm_source=google_shopping&amp;utm_medium=organic</t>
  </si>
  <si>
    <t>https://www.ecpvendas.com.br/capacitores/capacitor-duplo-25-2-5uf-450vac-p2-midea-springer-carrier-admiral-05706079?parceiro=1981</t>
  </si>
  <si>
    <t>https://www.eletrofrigor.com.br/capacitor-duplo-25-2-5-mfd-450vac.html</t>
  </si>
  <si>
    <t>https://www.refrigeracaocatavento.com.br/capacitor-duplo-25-2-5uf-440vac?parceiro=6374</t>
  </si>
  <si>
    <t>https://www.eletrofrigor.com.br/capacitor-duplo-30-2-5-mfd-450vac.html</t>
  </si>
  <si>
    <t>https://www.totalar.net/produtos/capacitor-terminal-duplo-302-5-uf-450v-l05706080/</t>
  </si>
  <si>
    <t>https://www.regislar.com.br/pecas-para-ar-condicionado/capacitores/capacitor-permanente-duplo-alum-30-2-5uf-450vac</t>
  </si>
  <si>
    <t>https://www.eletrofrigor.com.br/capacitor-duplo-30-5-mfd-380vac.html</t>
  </si>
  <si>
    <t>https://frioparcomercial.com.br/produto/capacitor-duplo-305-uf-380-vac/</t>
  </si>
  <si>
    <t>https://www.refritron.com.br/capacitor-duplo-35-5-mfd-380v-cterminal-50x90?parceiro=7321</t>
  </si>
  <si>
    <t>23.00</t>
  </si>
  <si>
    <t>https://www.dufrio.com.br/capacitor-duplo-354mfd-de-metal-dugold-440v.html?utm_source=google&amp;utm_medium=shopping&amp;apwc=Y2FuYWxJbnRlZ3JhY2FvPTQ0N3xwcm9kdXRvPTc4MTY=</t>
  </si>
  <si>
    <t>https://www.eletrofrigor.com.br/capacitor-duplo-35-4-mfd-440vac.html</t>
  </si>
  <si>
    <t>https://www.pontodaeletronica.com.br/capacitor-polipropileno-duplo-35-4uf-x-440v-50-60hz-cbb65-tk.html?gclid=EAIaIQobChMI0Oy_jIiU9wIVBj-RCh0SqwKXEAQYCCABEgIfFfD_BwE</t>
  </si>
  <si>
    <t>https://www.pontodaeletronica.com.br/capacitor-polipropileno-duplo-35-5uf-x-440vac-50-60hz-cbb65-tk.html?gclid=EAIaIQobChMImfLSv4iU9wIVGjSRCh2zQAv-EAQYASABEgLUG_D_BwE</t>
  </si>
  <si>
    <t>https://www.dufrio.com.br/capacitor-duplo-355mfd-de-metal-dugold-440v.html?utm_source=google&amp;utm_medium=shopping&amp;apwc=Y2FuYWxJbnRlZ3JhY2FvPTQ0N3xwcm9kdXRvPTc4MTc=&amp;gclid=EAIaIQobChMImfLSv4iU9wIVGjSRCh2zQAv-EAQYAyABEgJ4PPD_BwE</t>
  </si>
  <si>
    <t>https://www.leroymerlin.com.br/capacitor-cbb65-gallant-35-5mf---5percent-440-vac-gcp35d05a-ix440_1566735629?region=outros&amp;gclid=EAIaIQobChMImfLSv4iU9wIVGjSRCh2zQAv-EAQYBCABEgIGBvD_BwE</t>
  </si>
  <si>
    <t>https://www.eletrofrigor.com.br/capacitor-duplo-40-4-mfd-440vac.html</t>
  </si>
  <si>
    <t>https://www.submarino.com.br/produto/1410084438?epar=bp_pl_px_go_pmax_automoveis_geral_gmv&amp;opn=XMLGOOGLE&amp;WT.srch=1&amp;gclid=EAIaIQobChMImJH-4oiU9wIVATKRCh3y4QMnEAQYBiABEgLPW_D_BwE</t>
  </si>
  <si>
    <t>https://www.dufrio.com.br/capacitor-duplo-404mfd-de-metal-dugold-440v.html?utm_source=google&amp;utm_medium=shopping&amp;apwc=Y2FuYWxJbnRlZ3JhY2FvPTQ0N3xwcm9kdXRvPTc4MjE=&amp;gclid=EAIaIQobChMImJH-4oiU9wIVATKRCh3y4QMnEAQYASABEgIozfD_BwE</t>
  </si>
  <si>
    <t>https://www.eletrofrigor.com.br/capacitor-duplo-40-5-mfd-440vac.html</t>
  </si>
  <si>
    <t>https://www.refrigeracaocatavento.com.br/capacitor-duplo-40-5-440vac</t>
  </si>
  <si>
    <t>https://www.refritron.com.br/capacitor-duplo-40-5-mfd-440v-cterminal-50x100</t>
  </si>
  <si>
    <t>https://www.refrigeracaocatavento.com.br/capacitor-de-partida-duplo-45-5uf-380-vac-tipi</t>
  </si>
  <si>
    <t>https://www.refritron.com.br/capacitor-duplo-45-5-mfd-380v-cterminal-60x100</t>
  </si>
  <si>
    <t>https://www.eletrofrigor.com.br/capacitor-duplo-45-5-mfd-380vac.html</t>
  </si>
  <si>
    <t>https://www.refrigeracaocatavento.com.br/capacitor-duplo-50-5uf-380vac</t>
  </si>
  <si>
    <t>https://www.refritron.com.br/capacitor-duplo-50-5-mfd-380v-cterminal-60x105?parceiro=7321</t>
  </si>
  <si>
    <t>https://www.submarino.com.br/produto/4662101839?epar=bp_pl_px_go_pmax_automoveis_geral_gmv&amp;opn=XMLGOOGLE&amp;WT.srch=1&amp;gclid=EAIaIQobChMIi86-x4qU9wIVJkJIAB2bdgZ1EAQYCSABEgI1DfD_BwE</t>
  </si>
  <si>
    <t>https://www.refrigeracaocatavento.com.br/capacitor-duplo-60-5-380vac</t>
  </si>
  <si>
    <t>https://www.refritron.com.br/pecas-para-ar-condicionado/capacitores/capacitor-duplo-60-5-mfd-380v-cterminal-eos-d150926</t>
  </si>
  <si>
    <t>https://produto.mercadolivre.com.br/MLB-1564887231-capacitor-duplo-605uf-440v-em-aluminio-marca-tk-_JM?matt_tool=18956390&amp;utm_source=google_shopping&amp;utm_medium=organic</t>
  </si>
  <si>
    <t>https://www.eletrofrigor.com.br/capacitor-duplo-17-2-5-mfd-450vac-4164.html</t>
  </si>
  <si>
    <t>https://www.totalar.net/produtos/capacitor-1725uf-450vac-05706078/</t>
  </si>
  <si>
    <t>https://www.magazineluiza.com.br/capacitor-duplo-para-ar-condicionado-split-17-25-uf-440vac-aluminizado-9090186805-suryha/p/bg04j4217g/cj/ccto/</t>
  </si>
  <si>
    <t>https://www.eletrofrigor.com.br/capacitor-17-5-mfd-380vac.html</t>
  </si>
  <si>
    <t>https://www.magazineluiza.com.br/capacitor-17-5-mfd-380vac-frigormix/p/kjd166658a/cj/ccto/</t>
  </si>
  <si>
    <t>https://www.webinstalar.com.br/capacitor-permanente-175mfd-380v-cterminal</t>
  </si>
  <si>
    <t>https://www.frioshopping.com/pecas/capacitores/capacitor-eos-35-mfd-380v-5060hz</t>
  </si>
  <si>
    <t>https://www.eletrofrigor.com.br/capacitor-35-mfd-380vac.html</t>
  </si>
  <si>
    <t>https://www.totalar.net/produtos/capacitor-35-mfd-380v-440v-20627/</t>
  </si>
  <si>
    <t>https://www.consul.com.br/capacitor-duplo-para-ar-condicionado-326058513/p</t>
  </si>
  <si>
    <t>https://www.brastemp.com.br/capacitor-duplo-para-ar-condicionado-326058513/p</t>
  </si>
  <si>
    <t>https://www.comclick.com.br/capacitor-cbb61-1-5uf-450v-5060hz-da-unidade-condensadora-326058513-para-ar-condicionado-brastemp-consul-7-000-9-000-12-000?parceiro=4159</t>
  </si>
  <si>
    <t>https://www.americanas.com.br/produto/4279529031?epar=bp_pl_00_go_auto_pmax_acessorios&amp;opn=YSMESP&amp;WT.srch=1&amp;gclid=EAIaIQobChMIq9LapcyR9wIVATKRCh1zvABEEAQYAiABEgL7EPD_BwE</t>
  </si>
  <si>
    <t>https://www.cirilopecas.com.br/pecas-ar-condicionado/capacitor-ar-condicionado-springer-2-5uf?parceiro=1114</t>
  </si>
  <si>
    <t>https://www.magazineluiza.com.br/capacitor-25-uf-para-ar-condicionado-electrolux-33010026-450v/p/hb0d41h8ga/cj/ccto/?&amp;seller_id=friopecas&amp;utm_source=google&amp;utm_medium=pla&amp;utm_campaign=&amp;partner_id=61981&amp;gclid=EAIaIQobChMI2orq68uR9wIVDUJIAB36JwuGEAQYASABEgI-2fD_BwE&amp;gclsrc=aw.ds</t>
  </si>
  <si>
    <t>https://www.comclick.com.br/capacitor-condensadora-cbb61-450v-4uf/5-diversos-ar-condicionado-klimasa?parceiro=4159</t>
  </si>
  <si>
    <t>https://produto.mercadolivre.com.br/MLB-2171941549-capacitor-ventilador-ar-condicionado-partida-4uf-440v-_JM?matt_tool=18956390&amp;utm_source=google_shopping&amp;utm_medium=organic</t>
  </si>
  <si>
    <t>https://www.americanas.com.br/produto/1537449692?epar=bp_pl_00_go_aa_pmax_geral&amp;opn=YSMESP&amp;WT.srch=1&amp;gclid=EAIaIQobChMI8paw5M6R9wIVDDGRCh2ggA-sEAQYAyABEgK-OfD_BwE&amp;cor=Klimasa&amp;voltagem=Klimasa</t>
  </si>
  <si>
    <t>https://www.ecpvendas.com.br/capacitor-motor-ventilador-cbb611a-8uf-450vac-33010014-gree?parceiro=1981</t>
  </si>
  <si>
    <t>https://www.americanas.com.br/produto/4807142456?opn=YSMESP&amp;srsltid=AWLEVJwcUVIjk_aIgnGYrnKaOyWTmsEE89POGJxOVWQVLsQxVigJ1nR4KJk</t>
  </si>
  <si>
    <t>https://produto.mercadolivre.com.br/MLB-1402537673-capacitor-permanente-retangular-8uf-450vac-onda-positiva-_JM#position=2&amp;search_layout=stack&amp;type=item&amp;tracking_id=86aae2de-1f35-4723-8a21-0a17a1f72358</t>
  </si>
  <si>
    <t>https://www.refritron.com.br/capacitor-10-mfd-380v-cterminal-40x60</t>
  </si>
  <si>
    <t>https://www.frigelar.com.br/capacitor-simples-10-mfd-380v-com-terminal-40mm-x-60mm-corpo-aluminio/p/kit5028</t>
  </si>
  <si>
    <t>https://www.uniparts.com.br/capacitor-10uf-mfd-380v-com-terminal-40x60-corpo-aluminio</t>
  </si>
  <si>
    <t>http://www.lojaeletrica.com.br/contator-9a-1na-220v-cwm9-10--weg,product,2200303750017,dept,0.aspx</t>
  </si>
  <si>
    <t>https://loja.astheck.com.br/contator-cwm9-10-30v26</t>
  </si>
  <si>
    <t>https://www.submarino.com.br/produto/4032478631?epar=bp_pl_px_go_pmax_casaeconstrucao_geral_gmv&amp;opn=XMLGOOGLE&amp;WT.srch=1&amp;gclid=EAIaIQobChMIv4-9iZ-U9wIVPUFIAB3nhQy1EAQYAiABEgKUBvD_BwE</t>
  </si>
  <si>
    <t>https://www.anhangueraferramentas.com.br/Produto/contator-tripolar-25a-220v-1na-cwm25-10-30-v26-weg-108166</t>
  </si>
  <si>
    <t>https://www.h3l.com.br/produto/contator-cwm25-10-30v26-190v-50hz220v-60hz-cod-10045420/4511385/?gclid=EAIaIQobChMIz4jc76CU9wIVCtORCh1EwwTgEAQYASABEgJlJ_D_BwE</t>
  </si>
  <si>
    <t>https://loja.astheck.com.br/automacao-e-controle/contatores/contator-principal/contator-cwm25-10-30v26</t>
  </si>
  <si>
    <t>https://www.h3l.com.br/produto/contator-cwm32-10-30v26-190v-50hz220v-60hz-cod-10045428/4511402/?gclid=EAIaIQobChMIzOiPiqKU9wIVAeWRCh1q7gnxEAQYASABEgKJrvD_BwE</t>
  </si>
  <si>
    <t>https://www.anhangueraferramentas.com.br/produto/contator-tripolar-32a-220v-1na-cwm32-10-30-v26-weg-108163</t>
  </si>
  <si>
    <t>https://loja.astheck.com.br/contator-cwm32-10-30v26</t>
  </si>
  <si>
    <t>https://www.h3l.com.br/produto/contator-cwm40-11-30v26-190v-50hz220v-60hz-cod-10045432/4511454/?gclid=EAIaIQobChMIjY_L2aKU9wIVNG1vBB3xOQbgEAQYASABEgJrn_D_BwE</t>
  </si>
  <si>
    <t>https://www.anhangueraferramentas.com.br/produto/contator-tripolar-40a-220v-1na-1nf-cwm40-11-30-v26-weg-108161?utm_source=google&amp;utm_medium=cpc&amp;utm_campaign=https://www.anhangueraferramentas.com.br/produto/contator-tripolar-40a-220v-1na-1nf-cwm40-11-30-v26-weg-108161?utm_source=google&amp;utm_medium=cpc&amp;utm_campaign=merchant&amp;gclid=EAIaIQobChMIjY_L2aKU9wIVNG1vBB3xOQbgEAQYBCABEgJl7_D_BwE</t>
  </si>
  <si>
    <t>https://www.viewtech.ind.br/contator-weg-cwm-220vca-40a-1na-1nf-modular-cwm40-11-30v26</t>
  </si>
  <si>
    <t>https://www.h3l.com.br/produto/contator-cwm50-11-30v26-190v-50hz220v-60hz-cod-10045435/4511483/?gclid=EAIaIQobChMIhI6cnaOU9wIVIuxcCh3DBA7bEAQYASABEgJMZ_D_BwE</t>
  </si>
  <si>
    <t>https://www.anhangueraferramentas.com.br/produto/contator-tripolar-50a-220v-1na-1nf-cwm50-11-30-v26-weg-108154?utm_source=google&amp;utm_medium=cpc&amp;utm_campaign=https://www.anhangueraferramentas.com.br/produto/contator-tripolar-50a-220v-1na-1nf-cwm50-11-30-v26-weg-108154?utm_source=google&amp;utm_medium=cpc&amp;utm_campaign=merchant&amp;gclid=EAIaIQobChMIhI6cnaOU9wIVIuxcCh3DBA7bEAQYAiABEgKpDfD_BwE</t>
  </si>
  <si>
    <t>https://www.viewtech.ind.br/contator-weg-cwm-220vca-50a-1na-1nf-modular-cwm50-11-30v26</t>
  </si>
  <si>
    <t>https://www.arican.com.br/correia-industrial-powerclassic-b27.html</t>
  </si>
  <si>
    <t>https://www.magazineluiza.com.br/correia-b27-rexon/p/ca9kka73fc/au/crau/</t>
  </si>
  <si>
    <t>https://www.elastobor.com.br/correia-em-v-rexon-modelo-b-27/p?idsku=122014014&amp;gclid=EAIaIQobChMI0cmVhq2U9wIVMeVcCh0ksgsQEAQYBiABEgLOSvD_BwE</t>
  </si>
  <si>
    <t>https://www.arican.com.br/correia-industrial-powerclassic-b28.html</t>
  </si>
  <si>
    <t>https://www.friostore.com.br/produtos/correia-b28-em-v-lisa/</t>
  </si>
  <si>
    <t>https://www.magazineluiza.com.br/correia-b28-rexon/p/gk61c2a27j/au/crau/</t>
  </si>
  <si>
    <t>https://www.eletrofrigor.com.br/correia-b32-goodyear.html</t>
  </si>
  <si>
    <t>https://www.arican.com.br/correia-industrial-powerclassic-b32.html</t>
  </si>
  <si>
    <t>https://www.friostore.com.br/produtos/correia-b32-em-v-lisa/</t>
  </si>
  <si>
    <t>https://www.elastobor.com.br/correia-em-v-rexon-modelo-b-35/p?idsku=122014011&amp;gclid=EAIaIQobChMIuZyWqq2U9wIVkUJIAB0N8QBTEAQYASABEgIyR_D_BwE</t>
  </si>
  <si>
    <t>https://www.royalmaquinas.com.br/correia-industrial-b-35-nac.html?gclid=EAIaIQobChMIuZyWqq2U9wIVkUJIAB0N8QBTEAQYAyABEgKp8fD_BwE</t>
  </si>
  <si>
    <t>https://www.ferramentaskennedy.com.br/100032015/correia-em-v-tipo-b-35-worker?utm_source=google&amp;utm_medium=cpc&amp;utm_campaign=google_shop&amp;gclid=EAIaIQobChMIuZyWqq2U9wIVkUJIAB0N8QBTEAQYBCABEgL9wfD_BwE</t>
  </si>
  <si>
    <t>https://www.elastobor.com.br/correia-em-v-rexon-modelo-b-38/p?idsku=122014017&amp;gclid=EAIaIQobChMI7oXvza2U9wIVbEBIAB1RnQjQEAQYASABEgKHEvD_BwE</t>
  </si>
  <si>
    <t>https://www.ferramentaskennedy.com.br/100032018/correia-em-v-tipo-b-38-worker?utm_source=google&amp;utm_medium=cpc&amp;utm_campaign=google_shop&amp;gclid=EAIaIQobChMI7oXvza2U9wIVbEBIAB1RnQjQEAQYAiABEgItbPD_BwE</t>
  </si>
  <si>
    <t>https://www.royalmaquinas.com.br/correia-industrial-b-38-nac.html?gclid=EAIaIQobChMI7oXvza2U9wIVbEBIAB1RnQjQEAQYAyABEgLS7vD_BwE</t>
  </si>
  <si>
    <t>https://www.ferramentaskennedy.com.br/100032022/correia-em-v-tipo-b-42-worker?utm_source=google&amp;utm_medium=cpc&amp;utm_campaign=google_shop&amp;gclid=EAIaIQobChMI4euH5a2U9wIVFEVIAB2bpwz-EAQYASABEgJV7_D_BwE</t>
  </si>
  <si>
    <t>https://www.elastobor.com.br/correia-em-v-rexon-modelo-b-42/p?idsku=122014021&amp;gclid=EAIaIQobChMI4euH5a2U9wIVFEVIAB2bpwz-EAQYAiABEgIO4vD_BwE</t>
  </si>
  <si>
    <t>https://www.lojadomecanico.com.br/produto/129670/37/813/Correia-perfil-V-B-42-VONDER/153/?utm_source=googleshopping&amp;utm_campaign=xmlshopping&amp;utm_medium=cpc&amp;utm_content=129670&amp;gclid=EAIaIQobChMI4euH5a2U9wIVFEVIAB2bpwz-EAQYBCABEgK90PD_BwE</t>
  </si>
  <si>
    <t>https://www.elastobor.com.br/correia-em-v-rexon-modelo-b-44/p?idsku=122014023&amp;gclid=EAIaIQobChMI_e_Q_K2U9wIVQcORCh2lkgkvEAQYASABEgLIePD_BwE</t>
  </si>
  <si>
    <t>https://www.ferramentaskennedy.com.br/100032024/correia-em-v-tipo-b-44-worker?utm_source=google&amp;utm_medium=cpc&amp;utm_campaign=google_shop&amp;gclid=EAIaIQobChMI_e_Q_K2U9wIVQcORCh2lkgkvEAQYAiABEgInyfD_BwE</t>
  </si>
  <si>
    <t>https://www.royalmaquinas.com.br/correia-industrial-b-44-nac.html?gclid=EAIaIQobChMI_e_Q_K2U9wIVQcORCh2lkgkvEAQYBCABEgK-hvD_BwE</t>
  </si>
  <si>
    <t>https://www.elastobor.com.br/correia-em-v-rexon-modelo-b-46/p?idsku=122014025&amp;gclid=EAIaIQobChMIlvm3la6U9wIVy09IAB0SuwQ7EAQYASABEgJpm_D_BwE</t>
  </si>
  <si>
    <t>https://www.ferramentaskennedy.com.br/100032026/correia-em-v-tipo-b-46-worker?utm_source=google&amp;utm_medium=cpc&amp;utm_campaign=google_shop&amp;gclid=EAIaIQobChMIlvm3la6U9wIVy09IAB0SuwQ7EAQYAiABEgI_IvD_BwE</t>
  </si>
  <si>
    <t>https://www.lojadomecanico.com.br/produto/129677/37/813/Correia-perfil-V-B-46-VONDER/153/?utm_source=googleshopping&amp;utm_campaign=xmlshopping&amp;utm_medium=cpc&amp;utm_content=129677&amp;gclid=EAIaIQobChMIlvm3la6U9wIVy09IAB0SuwQ7EAQYBCABEgIvZfD_BwE</t>
  </si>
  <si>
    <t>https://www.americanas.com.br/produto/4728493338?opn=YSMESP&amp;srsltid=AWLEVJy8Gx1kL8XndiPY9w15UcGQvrNr8MRJIbhJRJqTGxa2bq4Kz4YN3tU</t>
  </si>
  <si>
    <t>https://www.agribor.com.br/produto/correia-industrial-3v315-lisa-em-v-multibelt-71478?utm_source=&amp;utm_medium=&amp;utm_campaign=&amp;gclid=EAIaIQobChMI9eGEu66U9wIVSeZcCh22zQTVEAQYASABEgLFsfD_BwE</t>
  </si>
  <si>
    <t>https://produto.mercadolivre.com.br/MLB-1768545645-correia-3v-315-industrial-em-v-vicson-motor-maquina-polia-_JM?matt_tool=18956390&amp;utm_source=google_shopping&amp;utm_medium=organic</t>
  </si>
  <si>
    <t>https://www.americanas.com.br/produto/4728493291?opn=YSMESP&amp;srsltid=AWLEVJw05OTOaHOWC3J8A7-OCmWcosdtnSM32HMX6y1TwxupsH21Q840osU</t>
  </si>
  <si>
    <t>https://produto.mercadolivre.com.br/MLB-1767323736-correia-em-v-lisa-3v-300-fenlop-consulte-tamanhos-e-perfis-_JM?matt_tool=18956390&amp;utm_source=google_shopping&amp;utm_medium=organic</t>
  </si>
  <si>
    <t>https://www.agribor.com.br/produto/correia-industrial-3v300-lisa-em-v-multibelt-71477?utm_source=&amp;utm_medium=&amp;utm_campaign=&amp;gclid=EAIaIQobChMIyeKR5a6U9wIVROZcCh2pJwZxEAQYASABEgKKo_D_BwE</t>
  </si>
  <si>
    <t>https://www.agribor.com.br/produto/correia-industrial-a27-lisa-em-v-multibelt-71505?utm_source=&amp;utm_medium=&amp;utm_campaign=&amp;gclid=EAIaIQobChMIyd2Vwa-U9wIVTEFIAB0WvwTnEAQYASABEgIcP_D_BwE</t>
  </si>
  <si>
    <t>https://www.elastobor.com.br/correia-em-v-rexon-modelo-a-27/p?idsku=122013021&amp;gclid=EAIaIQobChMIyd2Vwa-U9wIVTEFIAB0WvwTnEAQYBCABEgJQffD_BwE</t>
  </si>
  <si>
    <t>https://www.royalmaquinas.com.br/correia-industrial-a-27-nac.html?gclid=EAIaIQobChMIyd2Vwa-U9wIVTEFIAB0WvwTnEAQYAyABEgJgefD_BwE</t>
  </si>
  <si>
    <t>https://www.tratoraco.com.br/correias-acessorios-e-ferramentas/correias-em-v-lisa/tipo-a/correia-em-v-a32?gclid=EAIaIQobChMIp5Pk3K-U9wIVYuhcCh19LQs-EAQYASABEgJ42fD_BwE</t>
  </si>
  <si>
    <t>https://www.elastobor.com.br/correia-em-v-rexon-modelo-a-32/p?idsku=122013026&amp;gclid=EAIaIQobChMIp5Pk3K-U9wIVYuhcCh19LQs-EAQYAiABEgL8GfD_BwE</t>
  </si>
  <si>
    <t>https://www.ferramentaskennedy.com.br/100031146/correia-em-v-tipo-a-32-worker?utm_source=google&amp;utm_medium=cpc&amp;utm_campaign=google_shop&amp;gclid=EAIaIQobChMIp5Pk3K-U9wIVYuhcCh19LQs-EAQYAyABEgL7nvD_BwE</t>
  </si>
  <si>
    <t>https://www.agribor.com.br/produto/correia-industrial-a34-lisa-em-v-multibelt-71512?utm_source=&amp;utm_medium=&amp;utm_campaign=&amp;gclid=EAIaIQobChMI5ZHm-6-U9wIVEeFcCh1ejwL1EAQYAiABEgKK0_D_BwE</t>
  </si>
  <si>
    <t>https://www.elastobor.com.br/correia-em-v-rexon-modelo-a-34/p?idsku=122013028&amp;gclid=EAIaIQobChMI5ZHm-6-U9wIVEeFcCh1ejwL1EAQYAyABEgJss_D_BwE</t>
  </si>
  <si>
    <t>https://www.ferramentaskennedy.com.br/100031148/correia-em-v-tipo-a-34-worker?utm_source=google&amp;utm_medium=cpc&amp;utm_campaign=google_shop&amp;gclid=EAIaIQobChMI5ZHm-6-U9wIVEeFcCh1ejwL1EAQYBCABEgICVfD_BwE</t>
  </si>
  <si>
    <t>https://www.royalmaquinas.com.br/correia-industrial-a-38-nac.html?gclid=EAIaIQobChMIlpauk7CU9wIVDSSRCh1wEgjgEAQYAyABEgKp0_D_BwE</t>
  </si>
  <si>
    <t>https://www.arbrasilrefrigeracao.com.br/correia-a-38-167746?parceiro=9027&amp;parceiro=4124&amp;gclid=EAIaIQobChMIlpauk7CU9wIVDSSRCh1wEgjgEAQYBCABEgJmCvD_BwE</t>
  </si>
  <si>
    <t>https://www.ferramentaskennedy.com.br/100031312/correia-em-v-tipo-a-38-worker?utm_source=google&amp;utm_medium=cpc&amp;utm_campaign=google_shop&amp;gclid=EAIaIQobChMIlpauk7CU9wIVDSSRCh1wEgjgEAQYAiABEgK-lvD_BwE</t>
  </si>
  <si>
    <t>https://www.frigelar.com.br/gas-refrigerante-r22-eos-cilindro-de-136kg/p/kit5121</t>
  </si>
  <si>
    <t>https://www.eletrofrigor.com.br/gas-r22-eos-dac-13-6kg.html</t>
  </si>
  <si>
    <t>https://bomarcondicionado.com.br/produto/521751/gas-r22-136kg-eos?gclid=EAIaIQobChMItIDJtpKF9wIVAu6RCh26wgfyEAQYAyABEgJ1ifD_BwE</t>
  </si>
  <si>
    <t>https://www.frigelar.com.br/gas-refrigerante-r410a-eos-cilindro-de-1134kg/p/kit5357</t>
  </si>
  <si>
    <t>https://www.eletrofrigor.com.br/gas-r410a-eos-dac-11-34-kg.html</t>
  </si>
  <si>
    <t>https://www.refritron.com.br/gas-r410a-eos-gas-liquefeito-11-34-kg</t>
  </si>
  <si>
    <t>https://www.frigelar.com.br/gas-refrigerante-r134a-eos-cilindro-de-136kg/p/kit5119</t>
  </si>
  <si>
    <t>https://bomarcondicionado.com.br/gas-r134a-136kg-eos?gclid=EAIaIQobChMIysyW25OF9wIVMRXUAR1pRAkeEAQYAyABEgK0G_D_BwE</t>
  </si>
  <si>
    <t>https://www.submarino.com.br/produto/4529866226?epar=bp_pl_px_go_pmax_arcondicionado_geral_gmv&amp;opn=XMLGOOGLE&amp;WT.srch=1&amp;gclid=EAIaIQobChMIysyW25OF9wIVMRXUAR1pRAkeEAQYASABEgJRivD_BwE</t>
  </si>
  <si>
    <t>https://www.dufrio.com.br/fluido-refrigerante-dugold-diclorofluoretano-r141b-136kg-onu1078.html</t>
  </si>
  <si>
    <t>https://www.refritron.com.br/gas-refrigerante/gas-botija-r141b-13-6kg-dugold</t>
  </si>
  <si>
    <t>https://www.magazineluiza.com.br/gas-fluido-refrigerante-de-limpeza-141b-dugold-13-6kg/p/jj42jc930j/ar/aave/</t>
  </si>
  <si>
    <t>https://www.eletrofrigor.com.br/limpa-contato-black-sul-brasil-300ml-200gr.html</t>
  </si>
  <si>
    <t>https://www.lojadomecanico.com.br/produto/182791/32/250/limpa-contato-eletrico-de-300ml---black-brasil-300017003#</t>
  </si>
  <si>
    <t>https://produto.mercadolivre.com.br/MLB-1700594492-limpa-contato-eletrico-blacksul-300ml-_JM</t>
  </si>
  <si>
    <t>https://www.soaquiferramentas.com.br/gas-acetileno-para-solda-bernzomatic-880342-mapp-400gr-07917</t>
  </si>
  <si>
    <t>https://www.maqsoldas.com.br/produto/33102/cilindro-de-gas-mapp-400g-para-macarico-bernzomatic</t>
  </si>
  <si>
    <t>https://www.zigferramentas.com.br/none-15421446?utm_source=Site&amp;utm_medium=GoogleMerchant&amp;utm_campaign=GoogleMerchant</t>
  </si>
  <si>
    <t>https://www.refrigeracaocatavento.com.br/cilindro-de-gas-oxigenio-930-ml-136g-para-turbo-set</t>
  </si>
  <si>
    <t>https://www.magazineluiza.com.br/cilindro-de-gas-oxigenio-930-ml-136-g-para-turbo-set-un1072-oxyturbo/p/kffh37a1d3/cp/eamh/</t>
  </si>
  <si>
    <t>https://www.refricenter.com.br/linha-da-gases/gas-oxigenio-comprimido-oxygen-930ml-136g-oxyturbo</t>
  </si>
  <si>
    <t>https://refrigeracao.suryha.com.br/produto/80170.006/porca-flangeada-latao-rosca-sae</t>
  </si>
  <si>
    <t>https://www.eletrofrigor.com.br/porca-flange-14-sae-latao-usinada.html</t>
  </si>
  <si>
    <t>https://www.refrigeracaocatavento.com.br/porca-flange-para-tubo-de-cobre-sae-14-latao</t>
  </si>
  <si>
    <t>https://refrigeracao.suryha.com.br/produto/80170.007/porca-flangeada-latao-rosca-sae</t>
  </si>
  <si>
    <t>https://www.eletrofrigor.com.br/porca-flange-38-sae-latao-usinada.html</t>
  </si>
  <si>
    <t>https://www.refrigeracaocatavento.com.br/porca-flange-para-tubo-de-cobre-sae-38-latao</t>
  </si>
  <si>
    <t>https://refrigeracao.suryha.com.br/produto/80170.008/porca-flangeada-latao-rosca-sae</t>
  </si>
  <si>
    <t>https://www.eletrofrigor.com.br/porca-flange-12-sae-latao-usinada.html</t>
  </si>
  <si>
    <t>https://www.refrigeracaocatavento.com.br/ferramentas-de-refrigeracao/porca-flange-12-para-tubo-de-cobre-sae</t>
  </si>
  <si>
    <t>https://refrigeracao.suryha.com.br/produto/80170.009/porca-flangeada-latao-rosca-sae</t>
  </si>
  <si>
    <t>https://www.eletrofrigor.com.br/porca-flange-58-sae-latao-usinada.html</t>
  </si>
  <si>
    <t>https://www.refrigeracaocatavento.com.br/ferramentas-de-refrigeracao/porca-flange-para-tubo-de-cobre-sae-58-latao</t>
  </si>
  <si>
    <t>https://refrigeracao.suryha.com.br/produto/80170.029/porca-flangeada-latao-rosca-sae</t>
  </si>
  <si>
    <t>https://www.eletrofrigor.com.br/porca-flange-34-sae-latao-usinada.html</t>
  </si>
  <si>
    <t>https://www.refrigeracaocatavento.com.br/pecas-para-ar-condicionado/porca-flange-para-tubo-de-cobre-sae-34-latao</t>
  </si>
  <si>
    <t>https://www.eletrofrigor.com.br/porca-flange-78-sae-latao-usinada.html</t>
  </si>
  <si>
    <t>https://www.webinstalar.com.br/porca-7-8-tipo-ouro</t>
  </si>
  <si>
    <t>https://www.megaar.com.br/produto/porca-34-a-78-sae-curta-latao.html</t>
  </si>
  <si>
    <t>https://refrigeracao.suryha.com.br/produto/80170.010/uniao-regular-flangeada-latao-rosca-sae</t>
  </si>
  <si>
    <t>https://www.refritron.com.br/material-para-instalacao-e-manutencao-de-ar/tubos-de-cobre-e-conexoes/uniao-14-de-latao-flangeado</t>
  </si>
  <si>
    <t>https://www.samatec.com.br/uniao-regular-1-4-sae/p</t>
  </si>
  <si>
    <t>https://refrigeracao.suryha.com.br/produto/80170.011/uniao-regular-flangeada-latao-rosca-sae</t>
  </si>
  <si>
    <t>https://www.refritron.com.br/material-para-instalacao-e-manutencao-de-ar/tubos-de-cobre-e-conexoes/uniao-38-de-latao-flangeado</t>
  </si>
  <si>
    <t>https://www.samatec.com.br/uniao-regular-3-sae/p</t>
  </si>
  <si>
    <t>https://refrigeracao.suryha.com.br/produto/80170.012/uniao-regular-flangeada-latao-rosca-sae</t>
  </si>
  <si>
    <t>https://www.refritron.com.br/material-para-instalacao-e-manutencao-de-ar/tubos-de-cobre-e-conexoes/uniao-12-flangeada-de-latao</t>
  </si>
  <si>
    <t>https://www.samatec.com.br/uniao-regular-1-2-sae/p</t>
  </si>
  <si>
    <t>https://refrigeracao.suryha.com.br/produto/80170.013/uniao-regular-flangeada-latao-rosca-sae</t>
  </si>
  <si>
    <t>https://www.refritron.com.br/material-para-instalacao-e-manutencao-de-ar/tubos-de-cobre-e-conexoes/uniao-58-de-latao-flangeado</t>
  </si>
  <si>
    <t>https://www.eletrofrigor.com.br/uniao-latao-58-sae.html</t>
  </si>
  <si>
    <t>https://refrigeracao.suryha.com.br/produto/80170.030/uniao-regular-flangeada-latao-rosca-sae</t>
  </si>
  <si>
    <t>https://www.hidro.eco.br/latao-rr-niple-duplo?utm_source=Site&amp;utm_medium=GoogleMerchant&amp;utm_campaign=GoogleMerchant&amp;sku=HCRND12&amp;gclid=EAIaIQobChMInp2L8veL9wIVAu6RCh1w3AAjEAQYASABEgJAV_D_BwE</t>
  </si>
  <si>
    <t>https://www.eletrofrigor.com.br/uniao-latao-34-sae.html</t>
  </si>
  <si>
    <t>https://www.eletrofrigor.com.br/uniao-latao-78-sae.html</t>
  </si>
  <si>
    <t>https://www.eletroamorim.com.br/ar-e-refrigeracao/copia-uniao-78-sae-cobre</t>
  </si>
  <si>
    <t>https://www.magazineluiza.com.br/uniao-latao-7-8-sae-inaps/p/cag2bff82a/cj/nihi/</t>
  </si>
  <si>
    <t>https://www.riopretoar.com.br/index.php/plug-fusivel-3-8-70-77-g-seguranca-rosca-5-8.html</t>
  </si>
  <si>
    <t>https://produto.mercadolivre.com.br/MLB-1226793633-plug-fusivel-7077c-_JM</t>
  </si>
  <si>
    <t>https://shopee.com.br/Plug-Fusivel-70-77%C2%B0c-i.423524849.10044994458</t>
  </si>
  <si>
    <t>https://www.impactorefrigeracao.com.br/zennith-detergente-limpeza-ar-condicionado-1l?utm_source=Site&amp;utm_medium=GoogleMerchant&amp;utm_campaign=GoogleMerchant&amp;gclid=EAIaIQobChMI6KyIn4aM9wIV42xvBB0sNg0AEAYYASABEgLgdPD_BwE</t>
  </si>
  <si>
    <t>https://www.dufrio.com.br/detergente-limpeza-zennith-para-ar-condicionado-1-litro.html?utm_source=google&amp;utm_medium=shopping&amp;apwc=Y2FuYWxJbnRlZ3JhY2FvPTQ0N3xwcm9kdXRvPTg5ODg=&amp;gclid=EAIaIQobChMIqIzis4aM9wIV60FIAB12mQMKEAQYASABEgJkz_D_BwE</t>
  </si>
  <si>
    <t>https://www.eletrofrigor.com.br/produto-limpeza-zennith-1-litro.html</t>
  </si>
  <si>
    <t>https://ww2.eletrofrigor.com.br/mini-pressostato-cebolinha-de-alta-elgin-200400-psi-rosca-14-r22-pshp400200.html?gclid=EAIaIQobChMI9KLr98CT9wIVz0VIAB3-wQB2EAQYASABEgI81_D_BwE</t>
  </si>
  <si>
    <t>https://www.chillerpecas.com.br/produtos/pressostato-de-alta-200-400-psi-1-4-cebolinha-elgin/?pf=gs&amp;gclid=EAIaIQobChMIwPXwp8CT9wIVVEJIAB3DjgPoEAQYByABEgKS3vD_BwE</t>
  </si>
  <si>
    <t>https://www.refrigas.com.br/pressostato-cartucho-alta-400200-psi-elgin?parceiro=7259&amp;gclid=EAIaIQobChMI9KLr98CT9wIVz0VIAB3-wQB2EAQYAyABEgK7dfD_BwE</t>
  </si>
  <si>
    <t>https://www.eletrofrigor.com.br/mini-pressostato-cebolinha-de-baixa-1946-psi-r22-rosca.html</t>
  </si>
  <si>
    <t>https://www.samatec.com.br/pressostato-de-baixa/p?idsku=2004031&amp;gclid=EAIaIQobChMI3qzlnsWT9wIVbU9IAB2eaAObEAQYAyABEgL23_D_BwE</t>
  </si>
  <si>
    <t>https://www.americanas.com.br/produto/3713928431?epar=bp_pl_00_go_cc_pmax_geral&amp;opn=YSMESP&amp;WT.srch=1&amp;gclid=EAIaIQobChMI3qzlnsWT9wIVbU9IAB2eaAObEAQYASABEgKrsvD_BwE</t>
  </si>
  <si>
    <t>https://www.eletrofrigor.com.br/solda-foscoper-unidade-460mm-x-2-3-mm.html</t>
  </si>
  <si>
    <t>https://www.distriar.com.br/materiais-para-instalacao/solda-foscoper-unidade-vareta-460mm-x-2-3-mm</t>
  </si>
  <si>
    <t>https://www.magazineluiza.com.br/solda-foscoper-unidade-vareta-460mm-x-23-mm-brasil-soldas/p/jcj4g146c4/fs/exps/</t>
  </si>
  <si>
    <t>https://www.samatec.com.br/solda-foscoper-1-unidade/p?idsku=2003362&amp;gclid=EAIaIQobChMIr-njwpaM9wIVQuZcCh1_8AxXEAQYASABEgKtVfD_BwE</t>
  </si>
  <si>
    <t>https://www.gelatudo.com.br/produto/1082.html?gclid=EAIaIQobChMIr-njwpaM9wIVQuZcCh1_8AxXEAQYAiABEgLkVfD_BwE</t>
  </si>
  <si>
    <t>https://www.eletronicalinhabranca.com.br/solda-foscoper-unidade-vareta-25mm-x-460mm?utm_source=Site&amp;utm_medium=GoogleMerchant&amp;utm_campaign=GoogleMerchant</t>
  </si>
  <si>
    <t>https://www.portaleletrico.com.br/terminal-forquilha-isolado-15-25mm-m4-azul-embalagem-com-100-pecas-eletrokit-956/p</t>
  </si>
  <si>
    <t>https://www.viewtech.ind.br/catalog/product/view/id/2357/s/terminal-forquilha-azul-para-cabo-2-5mm-svs2-4/?utm_source=&amp;utm_medium=&amp;utm_campaign=&amp;utm_term=&amp;utm_content=&amp;gclid=EAIaIQobChMIvYKwxZuM9wIVJxTUAR0XGgNKEAQYASABEgK38PD_BwE</t>
  </si>
  <si>
    <t>https://www.ofertaeletrica.com.br/terminal-forquilha-pre-isolado-azul-25mm2-furo-o4-m4-100-pcs-mceig</t>
  </si>
  <si>
    <t>https://www.viewtech.ind.br/catalog/product/view/id/2406/s/terminal-forquilha-amarelo-para-cabo-4-e-6mm-sv5-5-6-100un/?utm_source=&amp;utm_medium=&amp;utm_campaign=&amp;utm_term=&amp;utm_content=&amp;gclid=EAIaIQobChMI5KjjvbqO9wIVkkJIAB2cCgb7EAQYASABEgKwwvD_BwE</t>
  </si>
  <si>
    <t>https://www.ofertaeletrica.com.br/terminal-forquilha-amarelo-4-6mm2-f64-svs5-6-100pcs-penzel</t>
  </si>
  <si>
    <t>https://www.portaleletrico.com.br/terminal-forquilha-isolado-40-60mm-m6-amarelo-embalagem-com-100-pecas-eletrokit-1010/p</t>
  </si>
  <si>
    <t>https://www.viewtech.ind.br/terminal-forquilha-vermelho-sv-8-8-para-cabo-10mm-dezena</t>
  </si>
  <si>
    <t>https://produto.mercadolivre.com.br/MLB-1226785997-terminal-forquilha-vermelho-sv-8-8-para-cabo-10mm-_JM</t>
  </si>
  <si>
    <t>https://produto.mercadolivre.com.br/MLB-1419855437-kit-100-terminais-forquilha-isolado-vermelho-m5-10mm-_JM#position=7&amp;search_layout=stack&amp;type=item&amp;tracking_id=9dee889d-838d-4c82-b2e7-a52abfc87c65</t>
  </si>
  <si>
    <t>https://www.viewtech.ind.br/terminal-pino-azul-para-cabo-2-5mm-ptv-2-12-100un</t>
  </si>
  <si>
    <t>https://www.ofertaeletrica.com.br/terminal-pino-pre-isolado-azul-25mm2-longo-100-pcs-mceig</t>
  </si>
  <si>
    <t>https://www.portaleletrico.com.br/terminal-pino-isolado-15-25mm-longo-azul-embalagem-com-100-pecas-eletrokit-975/p</t>
  </si>
  <si>
    <t>https://www.viewtech.ind.br/terminal-pino-amarelo-para-cabo-6-0mm-100un-pv5-5-12</t>
  </si>
  <si>
    <t>https://www.ofertaeletrica.com.br/terminal-pino-pre-isolado-amarelo-6mm2-m13-longo-100-pcs-mceig</t>
  </si>
  <si>
    <t>https://produto.mercadolivre.com.br/MLB-800790586-ptv55-13-terminal-pino-13mm-am-fio-46mm-c-100-pcs-_JM?matt_tool=18956390&amp;utm_source=google_shopping&amp;utm_medium=organic</t>
  </si>
  <si>
    <t>https://www.ofertaeletrica.com.br/terminal-pino-vermelho-10mm2-12mm-ptvs10-12-50pcs-penzel</t>
  </si>
  <si>
    <t>https://produto.mercadolivre.com.br/MLB-1049591528-terminal-pino-vermelho-10mm-12mm-ptvs10-12-50-pcs-penzel-_JM</t>
  </si>
  <si>
    <t>https://shopee.com.br/Terminal-Pino-Vermelho-10MM%C2%B2-12MM-PTVS10-12-50Pcs---PENZEL-i.294870083.11826737437</t>
  </si>
  <si>
    <t>https://www.viewtech.ind.br/terminal-olhal-azul-para-fios-2-5mm-100-pecas-rvs2-5</t>
  </si>
  <si>
    <t>https://www.ofertaeletrica.com.br/terminal-olhal-pre-isolado-azul-25mm2-furo-o5-m5-100-pcs-mceig</t>
  </si>
  <si>
    <t>https://www.portaleletrico.com.br/terminal-anel-isolado-15-25mm-m5-azul-embalagem-com-100-pecas-eletrokit-968/p</t>
  </si>
  <si>
    <t>https://www.viewtech.ind.br/terminal-olhal-amarelo-para-cabo-4-e-6mm-100un-rv5-5-6</t>
  </si>
  <si>
    <t>https://www.portaleletrico.com.br/terminal-anel-isolado-40-60mm-m6-amarelo-embalagem-com-100-pecas-eletrokit-940/p</t>
  </si>
  <si>
    <t>https://www.eletricasuzuki.com.br/terminal-pre-isolado-tipo-olhal-100-unidades-sibratec-11941</t>
  </si>
  <si>
    <t>https://www.portaleletrico.com.br/terminal-tubular-isolado-10mm-m6-vermelho-eletrokit-925/p</t>
  </si>
  <si>
    <t>https://loja.eletronor.com.br/terminal-tubular-olhal-condutor-10mm-ref--a-1015-6---axt/p?idsku=812</t>
  </si>
  <si>
    <t>https://www.baudaeletronica.com.br/terminal-olhal-pre-isolado-10mm-m6-vermelho-a-1015-6.html</t>
  </si>
  <si>
    <t>https://www.disbrar.com.br/MLB-943012745-termostato-rc-80810-2-42303027-_JM</t>
  </si>
  <si>
    <t>https://posfrio.mercadoshops.com.br/MLB-1679988271-termostato-ar-de-janela-mideaspringer-42303027-rc-80810-2p-_JM</t>
  </si>
  <si>
    <t>https://produto.mercadolivre.com.br/MLB-943012745-termostato-rc-80810-2-42303027-_JM</t>
  </si>
  <si>
    <t>https://www.refritron.com.br/refrigeracao-comercial/termostato/termostato-ambiente-eletronico-tvcpi102-220v-2-estagios-e-1-velocidade-sce?parceiro=7321</t>
  </si>
  <si>
    <t>https://www.frigelar.com.br/termostato-sce-eletronico-tvcpi102-220v-2-estagios-1-velocidade/p/kit4228</t>
  </si>
  <si>
    <t>https://www.totalar.net/produtos/termostato-amb-sce-tvc-pi-1-01-24v-1est-on-off-1vel-20185/?pf=gs</t>
  </si>
  <si>
    <t>https://www.eletrofrigor.com.br/termostato-ambiente-1-estagio-1-velocidade-220v-brasiterm.html</t>
  </si>
  <si>
    <t>https://www.totalar.net/produtos/termostato-ambiente-10-30-on-off-1refr-1-vent-699/</t>
  </si>
  <si>
    <t>https://www.magazineluiza.com.br/termostato-ambiente-1-estagio-1-velocidade-220v-10c-a-30c-brasiterm/p/cda49g73j9/cj/teit/</t>
  </si>
  <si>
    <t>https://www.norterefrigeracao.com.br/termostato-robertshaw-para-ar-condicionado-consul-air-master-rc31601-2</t>
  </si>
  <si>
    <t>https://www.casarefriar.com.br/MLB-1164009639-termostato-ar-condicionado-consul-7000-a-21000-btus-_JM</t>
  </si>
  <si>
    <t>https://www.magazineluiza.com.br/termostato-ar-condicionado-consul-7-000-21-000-btu-h-quente-robertshaw/p/gje7d35he2/rc/rcnm/</t>
  </si>
  <si>
    <t>https://www.eletrofrigor.com.br/termostato-ambiente-1-estagio-1-velocidade-tvcpi101-220v-sce.html</t>
  </si>
  <si>
    <t>https://www.frigelar.com.br/termostato-sce-eletronico-tvcpi101-220v-1-estagios-1-velocidade/p/kit4229</t>
  </si>
  <si>
    <t>https://www.eletrofrigor.com.br/chave-termostatica-ar-condicionado-consul-07-10-12-18-21-30-btus-326008209-rcv-1601-4.html</t>
  </si>
  <si>
    <t>https://www.comclick.com.br/termostato-127/220v-rcv-1601-4-z-w11234524-ar-condicionado-consul-ccb07a-ccb10a-ccb07d-ccb15a-ccf07d</t>
  </si>
  <si>
    <t>https://www.magazineluiza.com.br/termostato-127-220v-rcv-1601-4-z-w11234524-ar-condicionado-consul-ccb07a-ccb10a-ccb07d-ccb15a-ccf07d/p/bghg9gcf0k/ar/arar/</t>
  </si>
  <si>
    <t>https://www.samatec.com.br/tubo-capilar-031-refrigeracao-e-ar-condicionado--rolo-3m-/p</t>
  </si>
  <si>
    <t>https://www.refrigas.com.br/capilar-0-31-rolo-3m</t>
  </si>
  <si>
    <t>https://www.refritron.com.br/tubo-capilar-de-cobre-0-31-rolo-3m</t>
  </si>
  <si>
    <t>https://www.samatec.com.br/tubo-capilar-036-3m-para-refrigeracao/p</t>
  </si>
  <si>
    <t>https://www.refrigas.com.br/capilar-0-36-rolo-3m</t>
  </si>
  <si>
    <t>https://www.refritron.com.br/capilar-0-36-rolo-3m-roxo</t>
  </si>
  <si>
    <t>https://www.samatec.com.br/tubo-capilar-042-3-m/p</t>
  </si>
  <si>
    <t>https://www.refrigas.com.br/capilar-0-42-rolo-3m</t>
  </si>
  <si>
    <t>https://www.refritron.com.br/capilar-0-42-rolo-3m-amarelo</t>
  </si>
  <si>
    <t>https://www.samatec.com.br/tubo-capilar-050-3m/p</t>
  </si>
  <si>
    <t>https://www.refrigas.com.br/capilar-0-50-rolo-3m</t>
  </si>
  <si>
    <t>https://www.refritron.com.br/capilar-0-50-rolo-3m-laranja</t>
  </si>
  <si>
    <t>https://www.samatec.com.br/capilar-064/p</t>
  </si>
  <si>
    <t>https://www.eletroamorim.com.br/ar-e-refrigeracao/tubo-capilar-0-64-refrigeracao-e-ar-condicionado-3m</t>
  </si>
  <si>
    <t>https://www.refritron.com.br/pecas-para-freezer-refrigerador-e-geladeira/tubo-capilar/tubo-capilar-0-64-de-cobre-rolo-com-3-metros</t>
  </si>
  <si>
    <t>DESPESAS DE TRANSPORTE VEÍCULAR DA EQUIPE</t>
  </si>
  <si>
    <t>Chevrolet PRISMA Sed. LT 1.4 8V FlexPower 4p 2013 Gasolina</t>
  </si>
  <si>
    <t>MARCA:</t>
  </si>
  <si>
    <t>MODELO:</t>
  </si>
  <si>
    <t>MODELO BASE:</t>
  </si>
  <si>
    <t>ANO:</t>
  </si>
  <si>
    <t>COMBUSTÍVEL:</t>
  </si>
  <si>
    <t>CONSUMO (Km/l):</t>
  </si>
  <si>
    <t>REFERÊNCIA FIPE:</t>
  </si>
  <si>
    <t>VALOR  FIPE:</t>
  </si>
  <si>
    <t>Preço médio do combustível</t>
  </si>
  <si>
    <t>REFERÊNCIA:</t>
  </si>
  <si>
    <t>PERÍODO DA REFERÊNCIA:</t>
  </si>
  <si>
    <t>GASOLINA:</t>
  </si>
  <si>
    <t>ETANOL:</t>
  </si>
  <si>
    <t>DIESEL:</t>
  </si>
  <si>
    <t>DESPESA DE COMBUSTÍVEL</t>
  </si>
  <si>
    <t>ENDEREÇOS DAS SECCIONAIS DA PROCURADORIA DA FAZENDA NACIONAL DA 2ª REGIÃO</t>
  </si>
  <si>
    <t>DISTANCIA (Km)</t>
  </si>
  <si>
    <t>DESLOCAMENTO MENSAL</t>
  </si>
  <si>
    <t>DISTANCIA MENSAL PERCORRIDA - IDA E VOLTA (Km)</t>
  </si>
  <si>
    <t>CONSUMO DO VEÍCULO (KM/LITRO):</t>
  </si>
  <si>
    <t>PREÇO DO COMBUSTÍVEL (R$/LITRO):</t>
  </si>
  <si>
    <t>GASTO MENSAL COM COMBUSTÍVEL:</t>
  </si>
  <si>
    <t>GASTO ANUAL COM COMBUSTÍVEL:</t>
  </si>
  <si>
    <t>Rua São Salvador no.62, 4° e 5 ° andares - Campos dos Goytacazes</t>
  </si>
  <si>
    <t>Rua Nossa Senhora  Aparecida, no. 500 lojas 5 a 11 e 13 - Cabo Frio</t>
  </si>
  <si>
    <t>Rua Ladeira Robadey, no. 3 - Nova Friburgo</t>
  </si>
  <si>
    <t>Rua Almirante Teffé, nº 668, 5ª andar - Niterói</t>
  </si>
  <si>
    <t>Rua Francisco Villaça,  no. 187 Centro - Resende</t>
  </si>
  <si>
    <t>Rua Governador Roberto Silveira nº10 - Macaé</t>
  </si>
  <si>
    <t>TOTAL :</t>
  </si>
  <si>
    <t>DESPESA DE PEDÁGIO</t>
  </si>
  <si>
    <t>UNIDADE ADMINISTRATIVA</t>
  </si>
  <si>
    <t>PEDAGIO</t>
  </si>
  <si>
    <t>PREÇO PEDAGIO</t>
  </si>
  <si>
    <t>TOTAL MENSAL</t>
  </si>
  <si>
    <t>DESPESA DE MANUTENÇÃO DO VEÍCULO</t>
  </si>
  <si>
    <t>RESUMO DAS DESPESAS</t>
  </si>
  <si>
    <t>UNIDADES SECCIONAL</t>
  </si>
  <si>
    <t>CUSTO POR SECCIONAL</t>
  </si>
  <si>
    <t>SEGURO (5%)</t>
  </si>
  <si>
    <t xml:space="preserve">IPVA (3,5%) </t>
  </si>
  <si>
    <t xml:space="preserve">DPVAT </t>
  </si>
  <si>
    <t>MANUTENÇÃO  (2%)</t>
  </si>
  <si>
    <t xml:space="preserve">DEPRECIAÇÃO (10%) </t>
  </si>
  <si>
    <t>TOTAL ANUAL DE DESPESAS:</t>
  </si>
  <si>
    <t>TOTAL MENSAL DE DESPESA:</t>
  </si>
  <si>
    <t>DESPESA POR DESLOCAMENTO</t>
  </si>
  <si>
    <t>RESUMO DAS DESPESAS POR SECCIONAL</t>
  </si>
  <si>
    <t>COMBUSTÍVEL</t>
  </si>
  <si>
    <t>PEDÁGIO</t>
  </si>
  <si>
    <t>CUSTO DE DESLOCAMENTO POR SECCIOAL S/ BDI</t>
  </si>
  <si>
    <r>
      <t>BDI (22,12%)</t>
    </r>
    <r>
      <rPr>
        <b/>
        <sz val="8"/>
        <color rgb="FFFF0000"/>
        <rFont val="Arial"/>
        <family val="2"/>
      </rPr>
      <t>*</t>
    </r>
  </si>
  <si>
    <t>VALOR TOTAL DE DESLOCAMENTO C/ BDI</t>
  </si>
  <si>
    <t>* O BDI final será o adotado pelo órgão para a licitação. Geralmente esse custo de descolamento é inserido no custo do calculo da mão de obra, no caso de manutenção contínua (fixa), junto aos percentuais de tributos e lucro da planilha. Com isso, deverá ser adotado o BDI sobre os custos do deslocamento. Sugiro adotar BDI único para os materiais e para o deslocamento.</t>
  </si>
  <si>
    <t>UNIFORMES</t>
  </si>
  <si>
    <t>Quantidade de postos:</t>
  </si>
  <si>
    <t>Item</t>
  </si>
  <si>
    <t>Tipo</t>
  </si>
  <si>
    <t>Qtde</t>
  </si>
  <si>
    <t>Valor Unitário</t>
  </si>
  <si>
    <t>Valor Total</t>
  </si>
  <si>
    <t>calças, tipo brim, cor azul marinho</t>
  </si>
  <si>
    <t xml:space="preserve">camiseta malha fria </t>
  </si>
  <si>
    <t>Bota profissional 1/2 Cano - Elástico - Bico de Plástico Preta</t>
  </si>
  <si>
    <t>Total / Total por funcionário (02):</t>
  </si>
  <si>
    <t>Valor por funcionário / mensal (dividido por 12):</t>
  </si>
  <si>
    <t>EPI</t>
  </si>
  <si>
    <t>Luva de couro (par)</t>
  </si>
  <si>
    <t>Capacete</t>
  </si>
  <si>
    <t>Óculos de proteção</t>
  </si>
  <si>
    <t>Protetor auricular</t>
  </si>
  <si>
    <t>Máscara filtradora s/válula</t>
  </si>
  <si>
    <t>COMPOSIÇÃO DE CAFÉ DA MANHÃ</t>
  </si>
  <si>
    <t>UNID.</t>
  </si>
  <si>
    <t>QUANT.</t>
  </si>
  <si>
    <t>PREÇO UNT</t>
  </si>
  <si>
    <t>PREÇO TOTAL</t>
  </si>
  <si>
    <t>Margarina 500 g</t>
  </si>
  <si>
    <t>Unid.</t>
  </si>
  <si>
    <t>Açúcar</t>
  </si>
  <si>
    <t>Kg</t>
  </si>
  <si>
    <t>Pão frances</t>
  </si>
  <si>
    <t>Café 500g</t>
  </si>
  <si>
    <t>Leite</t>
  </si>
  <si>
    <t>Total (mês)</t>
  </si>
  <si>
    <t>Total (mês) / Total por funcionário (02):</t>
  </si>
  <si>
    <t>VALE TRANSPORTE PERIMETRO URBANO</t>
  </si>
  <si>
    <t>VALOR UNITÁRIO DO VALE TRANSPORTE</t>
  </si>
  <si>
    <t>*Fornecimento de Vale transporte conforme Decreto nº 95.247, de 17 de novembro de 1987 Regulamenta a Lei nº 7418, de 16 de dezembro de 1985, que institui o Vale-Transporte, com a alteração da Lei nº 7619, de 30 de setembro de 1987.</t>
  </si>
  <si>
    <t>CATEGORIA PROFISSIONAL</t>
  </si>
  <si>
    <t>SALÁRIO BASE</t>
  </si>
  <si>
    <t>QTD VALE TRANSPORTE MÊS</t>
  </si>
  <si>
    <t>VALOR TOTAL DO VALE TRANSPORTE</t>
  </si>
  <si>
    <t>DESCONTO DO TRABALHADOR 6%</t>
  </si>
  <si>
    <t>VALOR A SER CONSIDERADO</t>
  </si>
  <si>
    <t xml:space="preserve">SERVIÇOS DIVERSOS </t>
  </si>
  <si>
    <t>VALE ALIMENTAÇÃO</t>
  </si>
  <si>
    <t>Valor de Vale-Alimentação/dia</t>
  </si>
  <si>
    <t>Desconto do traballhador (desconto 0,25*22)</t>
  </si>
  <si>
    <t>valor total do auxilio alimentação</t>
  </si>
  <si>
    <t>Ajudante</t>
  </si>
  <si>
    <t>Engenheiro Civil</t>
  </si>
  <si>
    <t>2142-05</t>
  </si>
  <si>
    <t>Elaboram projetos de engenharia civil, gerenciam obras, controlam a qualidade de empreendimentos. Coordenam a operação e manutenção do empreendimento. Podem prestar consultoria, assistência e assessoria e elaborar pesquisas tecnológicas.</t>
  </si>
  <si>
    <t>VALOR UNITÁRIO MÉDIO TOTAL DOS ITENS DE MERCADO</t>
  </si>
  <si>
    <t>TOTAL SINAPI</t>
  </si>
  <si>
    <t>FONTE DO DADO</t>
  </si>
  <si>
    <t>SINAPI</t>
  </si>
  <si>
    <t>SCO RIO</t>
  </si>
  <si>
    <t>TOTAL SCO RIO</t>
  </si>
  <si>
    <t>TOTAL MERCADO</t>
  </si>
  <si>
    <t>TOTAL SINAPI + SCO RIO</t>
  </si>
  <si>
    <t>TOTAL GLOBAL MENSAL</t>
  </si>
  <si>
    <t>TOTAL GLOBAL ANUAL</t>
  </si>
  <si>
    <t>TOTAL CIVIL</t>
  </si>
  <si>
    <t>TOTAL HIDROSSANITÁRIA</t>
  </si>
  <si>
    <t>TOTAL  AR CONDICIONADO</t>
  </si>
  <si>
    <t>TOTAL ELÉTRICA</t>
  </si>
  <si>
    <t>TOTAL AR CONDICIONADO</t>
  </si>
  <si>
    <t>PROPOSTA COMERCIAL</t>
  </si>
  <si>
    <r>
      <t xml:space="preserve">1. </t>
    </r>
    <r>
      <rPr>
        <b/>
        <sz val="10"/>
        <rFont val="Arial"/>
        <family val="2"/>
      </rPr>
      <t>Razão Social da Empresa:</t>
    </r>
    <r>
      <rPr>
        <sz val="10"/>
        <rFont val="Arial"/>
        <family val="2"/>
      </rPr>
      <t xml:space="preserve"> </t>
    </r>
  </si>
  <si>
    <r>
      <rPr>
        <b/>
        <sz val="10"/>
        <rFont val="Arial"/>
        <family val="2"/>
      </rPr>
      <t>2. CNPJ N</t>
    </r>
    <r>
      <rPr>
        <sz val="10"/>
        <rFont val="Arial"/>
        <family val="2"/>
      </rPr>
      <t xml:space="preserve">º </t>
    </r>
  </si>
  <si>
    <r>
      <rPr>
        <b/>
        <sz val="10"/>
        <rFont val="Arial"/>
        <family val="2"/>
      </rPr>
      <t>3. Inscrição Estadual:</t>
    </r>
    <r>
      <rPr>
        <sz val="10"/>
        <rFont val="Arial"/>
        <family val="2"/>
      </rPr>
      <t xml:space="preserve"> </t>
    </r>
  </si>
  <si>
    <r>
      <rPr>
        <b/>
        <sz val="10"/>
        <rFont val="Arial"/>
        <family val="2"/>
      </rPr>
      <t>4. Inscrição Municipal:</t>
    </r>
    <r>
      <rPr>
        <sz val="10"/>
        <rFont val="Arial"/>
        <family val="2"/>
      </rPr>
      <t xml:space="preserve"> </t>
    </r>
  </si>
  <si>
    <r>
      <rPr>
        <b/>
        <sz val="10"/>
        <rFont val="Arial"/>
        <family val="2"/>
      </rPr>
      <t>5. Endereço:</t>
    </r>
    <r>
      <rPr>
        <sz val="10"/>
        <rFont val="Arial"/>
        <family val="2"/>
      </rPr>
      <t xml:space="preserve"> </t>
    </r>
  </si>
  <si>
    <t>6. Telefone e e-mail:</t>
  </si>
  <si>
    <r>
      <rPr>
        <b/>
        <sz val="10"/>
        <rFont val="Arial"/>
        <family val="2"/>
      </rPr>
      <t>7. Validade da proposta:</t>
    </r>
    <r>
      <rPr>
        <sz val="10"/>
        <rFont val="Arial"/>
        <family val="2"/>
      </rPr>
      <t xml:space="preserve"> </t>
    </r>
  </si>
  <si>
    <r>
      <rPr>
        <b/>
        <sz val="10"/>
        <rFont val="Arial"/>
        <family val="2"/>
      </rPr>
      <t xml:space="preserve">8. Prazo de pagamento: </t>
    </r>
    <r>
      <rPr>
        <sz val="10"/>
        <rFont val="Arial"/>
        <family val="2"/>
      </rPr>
      <t>Conforme Edital</t>
    </r>
  </si>
  <si>
    <r>
      <rPr>
        <b/>
        <sz val="10"/>
        <rFont val="Arial"/>
        <family val="2"/>
      </rPr>
      <t>9. Banco:</t>
    </r>
    <r>
      <rPr>
        <sz val="10"/>
        <rFont val="Arial"/>
        <family val="2"/>
      </rPr>
      <t xml:space="preserve">  _________/ Agência:  ______C/C: ______</t>
    </r>
  </si>
  <si>
    <r>
      <rPr>
        <b/>
        <sz val="10"/>
        <rFont val="Arial"/>
        <family val="2"/>
      </rPr>
      <t>10. Representante da Empresa</t>
    </r>
    <r>
      <rPr>
        <sz val="10"/>
        <rFont val="Arial"/>
        <family val="2"/>
      </rPr>
      <t xml:space="preserve">: </t>
    </r>
  </si>
  <si>
    <t xml:space="preserve">11. Cargo: </t>
  </si>
  <si>
    <r>
      <rPr>
        <b/>
        <sz val="10"/>
        <rFont val="Arial"/>
        <family val="2"/>
      </rPr>
      <t>12. A unidade da federação na qual será emitido o documento fiscal é:</t>
    </r>
    <r>
      <rPr>
        <sz val="10"/>
        <rFont val="Arial"/>
        <family val="2"/>
      </rPr>
      <t xml:space="preserve"> </t>
    </r>
  </si>
  <si>
    <t>13. No preço estão contidos todos os custos e despesas diretas e indiretas, tributos incidentes, encargos sociais, previdenciarios, trabalhistas e comerciais, taxa de administração e lucro, materiais e mão de obra a serem empregados, vale transporte, vale alimentação, seguros e quaisquer outros necessários ao fiel e integral cumprimento do objeto do edital e seus anexos.</t>
  </si>
  <si>
    <t>14. Declaramos que tomamos conhecimento de todas as informações e condições para o cumprimento das obrigações objeto desta licitação e que atendemos todas as condições do edital.</t>
  </si>
  <si>
    <t>15. Declaramos que esta proposta considera em seu inteiro teor as determinações dos sindicatos, acordos coletivos, convenções coletivas ou sentenças normativas que regem as categorias profissionais que executarão o serviço e as respectivas datas bases e vigências, com base na Classificação Brasileira de Ocupações – CBO.</t>
  </si>
  <si>
    <t>16. Declaramos que temos ciência das condições estabelecidas neste Edital e seus Anexos, bem como da obrigatoriedade do cumprimento das disposições nela contidas, assumindo o compromisso de executar os serviços nos seus termos, bem como fornecer todos os materiais, equipamentos, ferramentas e utensílios necessários, em quantidades e qualidades adequadas à perfeita execução contratual, promovendo, quando requerido, sua substituição;</t>
  </si>
  <si>
    <t>17. Declaramos que arcaremos com o ônus decorrente de eventual equívoco no dimensionamento dos quantitativos desta proposta, inclusive quanto aos custos variáveis decorrentes de fatores futuros e incertos, tais como os valores providos com o quantitativo de vale transporte, devendo complementá-los, caso o previsto inicialmente nesta proposta não seja satisfatório para o atendimento ao objeto da licitação, exceto quando ocorrer algum dos eventos arrolados nos incisos do §1° do artigo 57 da Lei n° 8.666, de 1993.</t>
  </si>
  <si>
    <t>Local e data</t>
  </si>
  <si>
    <t>Assinatura do Representante Legal da Empresa</t>
  </si>
  <si>
    <t>Razão Social da Empresa</t>
  </si>
  <si>
    <t xml:space="preserve">18.  Declaramos que será apresentado, no ato da assinatura do contrato, os documentos que indiquem as instalações, o aparelhamento e o pessoal técnico, adequados, suficientes e disponíveis para a realização do objeto do contrato. </t>
  </si>
  <si>
    <t>MINISTÉRIO DA ECONOMIA</t>
  </si>
  <si>
    <t>Superintendência Regional de Administração no Estado do Rio de Janeiro</t>
  </si>
  <si>
    <t>Equipe de Compras</t>
  </si>
  <si>
    <t>Gerência de Recursos Logísticos</t>
  </si>
  <si>
    <t>PREGÃO ELETRÔNICO XX/2022</t>
  </si>
  <si>
    <t xml:space="preserve"> Processo Administrativo nº 10768.103378/2021-89</t>
  </si>
  <si>
    <t>Objeto: Contratação de serviços contínuos de manutenção predial preventiva e corretiva nos imóveis ocupados pelas Procuradorias Seccionais da Fazenda Nacional no Estado do Rio de Janeiro (PSFNs/RJ), administrados pela Superintendência Regional de Administração do Ministério da Economia do Estado do Rio de Janeiro (SRAME/RJ), compreendendo manutenção de obra civil, sistemas elétricos, sistemas de dados e voz, instalações hidráulicas e sanitárias e serviços de chaveiro, manutenção nos aparelhos de ar condicionado com fornecimento de peças, materiais de consumo e insumos, bem como para a realização de serviços eventuais diversos, conforme condições, quantidades e exigências estabelecidas no Edital e seus anexos do Pregão Eletrônico xx/2022</t>
  </si>
  <si>
    <t>VALOR GLOBAL DA PROPOSTA (PE SRA ME Nº xx/2022, ITEM ÚNICO - CADSER 2627)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</si>
</sst>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00"/>
    <numFmt numFmtId="168" formatCode="[$R$-416]\ #,##0.00;[Red]\-[$R$-416]\ #,##0.00"/>
    <numFmt numFmtId="169" formatCode="[$R$-416]#,##0.00;[Red]\-[$R$-416]#,##0.00"/>
    <numFmt numFmtId="170" formatCode="0.000%"/>
    <numFmt numFmtId="171" formatCode="0.00000%"/>
    <numFmt numFmtId="172" formatCode="&quot;R$&quot;\ #,##0.00"/>
    <numFmt numFmtId="173" formatCode="&quot;R$&quot;#,##0.00"/>
    <numFmt numFmtId="176" formatCode="_-&quot;R$&quot;\ * #,##0.00_-;\-&quot;R$&quot;\ * #,##0.00_-;_-&quot;R$&quot;\ * &quot;-&quot;??_-;_-@_-"/>
    <numFmt numFmtId="177" formatCode="_-* #,##0.00_-;\-* #,##0.00_-;_-* &quot;-&quot;??_-;_-@_-"/>
    <numFmt numFmtId="178" formatCode="_(&quot;R$ &quot;* #,##0.00_);_(&quot;R$ &quot;* \(#,##0.00\);_(&quot;R$ &quot;* \-??_);_(@_)"/>
    <numFmt numFmtId="179" formatCode="&quot;R$ &quot;#,##0_);[Red]\(&quot;R$ &quot;#,##0\)"/>
    <numFmt numFmtId="180" formatCode="#.##0,"/>
    <numFmt numFmtId="181" formatCode="\$#,"/>
    <numFmt numFmtId="182" formatCode="#,#00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0"/>
      <name val="Arial MT"/>
      <family val="2"/>
    </font>
    <font>
      <b/>
      <sz val="10"/>
      <name val="Arial MT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Arial"/>
      <family val="2"/>
    </font>
    <font>
      <b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FF0000"/>
      <name val="Arial"/>
      <family val="2"/>
    </font>
    <font>
      <sz val="8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rgb="FF0070C0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3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color rgb="FF000000"/>
      <name val="Calibri"/>
      <family val="2"/>
    </font>
    <font>
      <sz val="10"/>
      <name val="Arial"/>
      <family val="2"/>
      <charset val="1"/>
    </font>
    <font>
      <sz val="11"/>
      <color indexed="55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8"/>
      <name val="Arial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u/>
      <sz val="10"/>
      <color indexed="22"/>
      <name val="Arial"/>
      <family val="2"/>
    </font>
    <font>
      <sz val="11"/>
      <color indexed="55"/>
      <name val="Arial"/>
      <family val="2"/>
    </font>
    <font>
      <sz val="11"/>
      <color indexed="24"/>
      <name val="Calibri"/>
      <family val="2"/>
    </font>
    <font>
      <sz val="11"/>
      <color indexed="58"/>
      <name val="Calibri"/>
      <family val="2"/>
    </font>
    <font>
      <b/>
      <sz val="11"/>
      <color indexed="45"/>
      <name val="Calibri"/>
      <family val="2"/>
    </font>
    <font>
      <b/>
      <sz val="11"/>
      <color indexed="24"/>
      <name val="Calibri"/>
      <family val="2"/>
    </font>
    <font>
      <sz val="11"/>
      <color indexed="45"/>
      <name val="Calibri"/>
      <family val="2"/>
    </font>
    <font>
      <sz val="11"/>
      <color indexed="54"/>
      <name val="Calibri"/>
      <family val="2"/>
    </font>
    <font>
      <sz val="11"/>
      <color indexed="12"/>
      <name val="Calibri"/>
      <family val="2"/>
    </font>
    <font>
      <b/>
      <sz val="11"/>
      <color indexed="51"/>
      <name val="Calibri"/>
      <family val="2"/>
    </font>
    <font>
      <i/>
      <sz val="11"/>
      <color indexed="15"/>
      <name val="Calibri"/>
      <family val="2"/>
    </font>
    <font>
      <b/>
      <sz val="15"/>
      <color indexed="51"/>
      <name val="Calibri"/>
      <family val="2"/>
    </font>
    <font>
      <b/>
      <sz val="13"/>
      <color indexed="51"/>
      <name val="Calibri"/>
      <family val="2"/>
    </font>
    <font>
      <b/>
      <sz val="18"/>
      <color indexed="51"/>
      <name val="Calibri Light"/>
      <family val="2"/>
    </font>
    <font>
      <b/>
      <sz val="11"/>
      <color indexed="55"/>
      <name val="Calibri"/>
      <family val="2"/>
    </font>
    <font>
      <u/>
      <sz val="10"/>
      <color rgb="FF0000D4"/>
      <name val="Arial"/>
      <family val="2"/>
      <charset val="1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sz val="11"/>
      <name val="Arial"/>
      <family val="1"/>
    </font>
    <font>
      <b/>
      <sz val="11"/>
      <color indexed="8"/>
      <name val="Calibri"/>
      <family val="2"/>
    </font>
    <font>
      <u/>
      <sz val="10"/>
      <color indexed="22"/>
      <name val="Arial"/>
      <family val="2"/>
      <charset val="1"/>
    </font>
    <font>
      <sz val="11"/>
      <color indexed="55"/>
      <name val="Calibri"/>
      <family val="2"/>
      <scheme val="minor"/>
    </font>
    <font>
      <sz val="11"/>
      <color indexed="24"/>
      <name val="Calibri"/>
      <family val="2"/>
      <scheme val="minor"/>
    </font>
    <font>
      <sz val="11"/>
      <color indexed="58"/>
      <name val="Calibri"/>
      <family val="2"/>
      <scheme val="minor"/>
    </font>
    <font>
      <b/>
      <sz val="11"/>
      <color indexed="45"/>
      <name val="Calibri"/>
      <family val="2"/>
      <scheme val="minor"/>
    </font>
    <font>
      <b/>
      <sz val="11"/>
      <color indexed="24"/>
      <name val="Calibri"/>
      <family val="2"/>
      <scheme val="minor"/>
    </font>
    <font>
      <sz val="11"/>
      <color indexed="45"/>
      <name val="Calibri"/>
      <family val="2"/>
      <scheme val="minor"/>
    </font>
    <font>
      <sz val="11"/>
      <color indexed="54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color indexed="51"/>
      <name val="Calibri"/>
      <family val="2"/>
      <scheme val="minor"/>
    </font>
    <font>
      <i/>
      <sz val="11"/>
      <color indexed="15"/>
      <name val="Calibri"/>
      <family val="2"/>
      <scheme val="minor"/>
    </font>
    <font>
      <b/>
      <sz val="15"/>
      <color indexed="51"/>
      <name val="Calibri"/>
      <family val="2"/>
      <scheme val="minor"/>
    </font>
    <font>
      <b/>
      <sz val="13"/>
      <color indexed="51"/>
      <name val="Calibri"/>
      <family val="2"/>
      <scheme val="minor"/>
    </font>
    <font>
      <b/>
      <sz val="18"/>
      <color indexed="51"/>
      <name val="Cambria"/>
      <family val="2"/>
      <scheme val="major"/>
    </font>
    <font>
      <b/>
      <sz val="11"/>
      <color indexed="55"/>
      <name val="Calibri"/>
      <family val="2"/>
      <scheme val="minor"/>
    </font>
    <font>
      <b/>
      <sz val="10"/>
      <color theme="1"/>
      <name val="Arial"/>
      <family val="2"/>
    </font>
  </fonts>
  <fills count="7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13"/>
      </patternFill>
    </fill>
    <fill>
      <patternFill patternType="solid">
        <fgColor rgb="FF808080"/>
        <bgColor rgb="FF558ED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9"/>
      </patternFill>
    </fill>
    <fill>
      <patternFill patternType="solid">
        <fgColor indexed="10"/>
      </patternFill>
    </fill>
    <fill>
      <patternFill patternType="solid">
        <fgColor indexed="24"/>
      </patternFill>
    </fill>
    <fill>
      <patternFill patternType="solid">
        <fgColor indexed="18"/>
      </patternFill>
    </fill>
    <fill>
      <patternFill patternType="solid">
        <fgColor indexed="3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3"/>
      </patternFill>
    </fill>
    <fill>
      <patternFill patternType="solid">
        <fgColor indexed="25"/>
      </patternFill>
    </fill>
    <fill>
      <patternFill patternType="solid">
        <fgColor indexed="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6"/>
      </patternFill>
    </fill>
    <fill>
      <patternFill patternType="solid">
        <fgColor indexed="21"/>
      </patternFill>
    </fill>
    <fill>
      <patternFill patternType="solid">
        <fgColor indexed="14"/>
      </patternFill>
    </fill>
    <fill>
      <patternFill patternType="solid">
        <fgColor indexed="3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0"/>
      </patternFill>
    </fill>
    <fill>
      <patternFill patternType="solid">
        <fgColor indexed="39"/>
      </patternFill>
    </fill>
    <fill>
      <patternFill patternType="solid">
        <fgColor indexed="3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11"/>
        <b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double">
        <color indexed="51"/>
      </left>
      <right style="double">
        <color indexed="51"/>
      </right>
      <top style="double">
        <color indexed="51"/>
      </top>
      <bottom style="double">
        <color indexed="51"/>
      </bottom>
      <diagonal/>
    </border>
    <border>
      <left/>
      <right/>
      <top/>
      <bottom style="double">
        <color indexed="4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16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77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4" fillId="0" borderId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26" borderId="0" applyNumberFormat="0" applyBorder="0" applyAlignment="0" applyProtection="0"/>
    <xf numFmtId="0" fontId="57" fillId="34" borderId="0" applyNumberFormat="0" applyBorder="0" applyAlignment="0" applyProtection="0"/>
    <xf numFmtId="0" fontId="57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9" fillId="41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4" borderId="0" applyNumberFormat="0" applyBorder="0" applyAlignment="0" applyProtection="0"/>
    <xf numFmtId="0" fontId="78" fillId="45" borderId="0" applyNumberFormat="0" applyBorder="0" applyAlignment="0" applyProtection="0"/>
    <xf numFmtId="0" fontId="78" fillId="46" borderId="0" applyNumberFormat="0" applyBorder="0" applyAlignment="0" applyProtection="0"/>
    <xf numFmtId="0" fontId="78" fillId="47" borderId="0" applyNumberFormat="0" applyBorder="0" applyAlignment="0" applyProtection="0"/>
    <xf numFmtId="0" fontId="78" fillId="35" borderId="0" applyNumberFormat="0" applyBorder="0" applyAlignment="0" applyProtection="0"/>
    <xf numFmtId="0" fontId="78" fillId="48" borderId="0" applyNumberFormat="0" applyBorder="0" applyAlignment="0" applyProtection="0"/>
    <xf numFmtId="0" fontId="78" fillId="27" borderId="0" applyNumberFormat="0" applyBorder="0" applyAlignment="0" applyProtection="0"/>
    <xf numFmtId="0" fontId="59" fillId="49" borderId="0" applyNumberFormat="0" applyBorder="0" applyAlignment="0" applyProtection="0"/>
    <xf numFmtId="0" fontId="59" fillId="30" borderId="0" applyNumberFormat="0" applyBorder="0" applyAlignment="0" applyProtection="0"/>
    <xf numFmtId="0" fontId="59" fillId="50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51" borderId="0" applyNumberFormat="0" applyBorder="0" applyAlignment="0" applyProtection="0"/>
    <xf numFmtId="0" fontId="65" fillId="24" borderId="0" applyNumberFormat="0" applyBorder="0" applyAlignment="0" applyProtection="0"/>
    <xf numFmtId="0" fontId="79" fillId="52" borderId="0" applyNumberFormat="0" applyBorder="0" applyAlignment="0" applyProtection="0"/>
    <xf numFmtId="0" fontId="61" fillId="53" borderId="33" applyNumberFormat="0" applyAlignment="0" applyProtection="0"/>
    <xf numFmtId="0" fontId="80" fillId="31" borderId="34" applyNumberFormat="0" applyAlignment="0" applyProtection="0"/>
    <xf numFmtId="0" fontId="6" fillId="0" borderId="0"/>
    <xf numFmtId="0" fontId="81" fillId="36" borderId="35" applyNumberFormat="0" applyAlignment="0" applyProtection="0"/>
    <xf numFmtId="0" fontId="82" fillId="0" borderId="36" applyNumberFormat="0" applyFill="0" applyAlignment="0" applyProtection="0"/>
    <xf numFmtId="0" fontId="62" fillId="54" borderId="37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0" fontId="74" fillId="0" borderId="0">
      <protection locked="0"/>
    </xf>
    <xf numFmtId="165" fontId="6" fillId="0" borderId="0" applyFont="0" applyFill="0" applyBorder="0" applyAlignment="0" applyProtection="0"/>
    <xf numFmtId="181" fontId="74" fillId="0" borderId="0">
      <protection locked="0"/>
    </xf>
    <xf numFmtId="0" fontId="74" fillId="0" borderId="0">
      <protection locked="0"/>
    </xf>
    <xf numFmtId="0" fontId="78" fillId="55" borderId="0" applyNumberFormat="0" applyBorder="0" applyAlignment="0" applyProtection="0"/>
    <xf numFmtId="0" fontId="78" fillId="34" borderId="0" applyNumberFormat="0" applyBorder="0" applyAlignment="0" applyProtection="0"/>
    <xf numFmtId="0" fontId="78" fillId="36" borderId="0" applyNumberFormat="0" applyBorder="0" applyAlignment="0" applyProtection="0"/>
    <xf numFmtId="0" fontId="78" fillId="25" borderId="0" applyNumberFormat="0" applyBorder="0" applyAlignment="0" applyProtection="0"/>
    <xf numFmtId="0" fontId="78" fillId="55" borderId="0" applyNumberFormat="0" applyBorder="0" applyAlignment="0" applyProtection="0"/>
    <xf numFmtId="0" fontId="78" fillId="43" borderId="0" applyNumberFormat="0" applyBorder="0" applyAlignment="0" applyProtection="0"/>
    <xf numFmtId="0" fontId="83" fillId="56" borderId="34" applyNumberFormat="0" applyAlignment="0" applyProtection="0"/>
    <xf numFmtId="0" fontId="6" fillId="0" borderId="0"/>
    <xf numFmtId="0" fontId="6" fillId="0" borderId="0"/>
    <xf numFmtId="0" fontId="6" fillId="0" borderId="0"/>
    <xf numFmtId="0" fontId="57" fillId="0" borderId="0"/>
    <xf numFmtId="0" fontId="57" fillId="0" borderId="0"/>
    <xf numFmtId="0" fontId="68" fillId="0" borderId="0" applyNumberFormat="0" applyFill="0" applyBorder="0" applyAlignment="0" applyProtection="0"/>
    <xf numFmtId="182" fontId="74" fillId="0" borderId="0">
      <protection locked="0"/>
    </xf>
    <xf numFmtId="0" fontId="60" fillId="25" borderId="0" applyNumberFormat="0" applyBorder="0" applyAlignment="0" applyProtection="0"/>
    <xf numFmtId="0" fontId="70" fillId="0" borderId="38" applyNumberFormat="0" applyFill="0" applyAlignment="0" applyProtection="0"/>
    <xf numFmtId="0" fontId="75" fillId="0" borderId="0">
      <protection locked="0"/>
    </xf>
    <xf numFmtId="0" fontId="71" fillId="0" borderId="39" applyNumberFormat="0" applyFill="0" applyAlignment="0" applyProtection="0"/>
    <xf numFmtId="0" fontId="75" fillId="0" borderId="0">
      <protection locked="0"/>
    </xf>
    <xf numFmtId="0" fontId="72" fillId="0" borderId="40" applyNumberFormat="0" applyFill="0" applyAlignment="0" applyProtection="0"/>
    <xf numFmtId="0" fontId="72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91" fillId="0" borderId="0" applyBorder="0" applyProtection="0"/>
    <xf numFmtId="0" fontId="84" fillId="57" borderId="0" applyNumberFormat="0" applyBorder="0" applyAlignment="0" applyProtection="0"/>
    <xf numFmtId="0" fontId="64" fillId="28" borderId="33" applyNumberFormat="0" applyAlignment="0" applyProtection="0"/>
    <xf numFmtId="0" fontId="63" fillId="0" borderId="41" applyNumberFormat="0" applyFill="0" applyAlignment="0" applyProtection="0"/>
    <xf numFmtId="178" fontId="54" fillId="0" borderId="0" applyBorder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ill="0" applyBorder="0" applyAlignment="0" applyProtection="0"/>
    <xf numFmtId="165" fontId="6" fillId="0" borderId="0" applyFont="0" applyFill="0" applyBorder="0" applyAlignment="0" applyProtection="0"/>
    <xf numFmtId="176" fontId="73" fillId="0" borderId="0" applyFont="0" applyFill="0" applyBorder="0" applyAlignment="0" applyProtection="0"/>
    <xf numFmtId="165" fontId="6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2" fillId="35" borderId="0" applyNumberFormat="0" applyBorder="0" applyAlignment="0" applyProtection="0"/>
    <xf numFmtId="0" fontId="56" fillId="58" borderId="0" applyNumberFormat="0" applyBorder="0" applyAlignment="0" applyProtection="0"/>
    <xf numFmtId="0" fontId="6" fillId="0" borderId="0"/>
    <xf numFmtId="0" fontId="7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7" fillId="0" borderId="0"/>
    <xf numFmtId="0" fontId="77" fillId="0" borderId="0"/>
    <xf numFmtId="0" fontId="57" fillId="32" borderId="42" applyNumberFormat="0" applyFont="0" applyAlignment="0" applyProtection="0"/>
    <xf numFmtId="0" fontId="6" fillId="32" borderId="42" applyNumberFormat="0" applyFont="0" applyAlignment="0" applyProtection="0"/>
    <xf numFmtId="0" fontId="6" fillId="32" borderId="42" applyNumberFormat="0" applyFont="0" applyAlignment="0" applyProtection="0"/>
    <xf numFmtId="0" fontId="57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6" fillId="53" borderId="44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5" fillId="31" borderId="45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4" fillId="0" borderId="0"/>
    <xf numFmtId="0" fontId="5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7" fillId="0" borderId="46" applyNumberFormat="0" applyFill="0" applyAlignment="0" applyProtection="0"/>
    <xf numFmtId="0" fontId="88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49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" fillId="0" borderId="0"/>
    <xf numFmtId="0" fontId="1" fillId="0" borderId="0"/>
    <xf numFmtId="176" fontId="1" fillId="0" borderId="0" applyFont="0" applyFill="0" applyBorder="0" applyAlignment="0" applyProtection="0"/>
    <xf numFmtId="0" fontId="93" fillId="0" borderId="0"/>
    <xf numFmtId="0" fontId="1" fillId="23" borderId="0" applyNumberFormat="0" applyBorder="0" applyAlignment="0" applyProtection="0"/>
    <xf numFmtId="0" fontId="57" fillId="60" borderId="0" applyNumberFormat="0" applyBorder="0" applyAlignment="0" applyProtection="0"/>
    <xf numFmtId="0" fontId="1" fillId="24" borderId="0" applyNumberFormat="0" applyBorder="0" applyAlignment="0" applyProtection="0"/>
    <xf numFmtId="0" fontId="57" fillId="61" borderId="0" applyNumberFormat="0" applyBorder="0" applyAlignment="0" applyProtection="0"/>
    <xf numFmtId="0" fontId="1" fillId="25" borderId="0" applyNumberFormat="0" applyBorder="0" applyAlignment="0" applyProtection="0"/>
    <xf numFmtId="0" fontId="57" fillId="62" borderId="0" applyNumberFormat="0" applyBorder="0" applyAlignment="0" applyProtection="0"/>
    <xf numFmtId="0" fontId="1" fillId="26" borderId="0" applyNumberFormat="0" applyBorder="0" applyAlignment="0" applyProtection="0"/>
    <xf numFmtId="0" fontId="57" fillId="63" borderId="0" applyNumberFormat="0" applyBorder="0" applyAlignment="0" applyProtection="0"/>
    <xf numFmtId="0" fontId="1" fillId="36" borderId="0" applyNumberFormat="0" applyBorder="0" applyAlignment="0" applyProtection="0"/>
    <xf numFmtId="0" fontId="57" fillId="64" borderId="0" applyNumberFormat="0" applyBorder="0" applyAlignment="0" applyProtection="0"/>
    <xf numFmtId="0" fontId="16" fillId="36" borderId="0" applyNumberFormat="0" applyBorder="0" applyAlignment="0" applyProtection="0"/>
    <xf numFmtId="0" fontId="59" fillId="64" borderId="0" applyNumberFormat="0" applyBorder="0" applyAlignment="0" applyProtection="0"/>
    <xf numFmtId="0" fontId="16" fillId="42" borderId="0" applyNumberFormat="0" applyBorder="0" applyAlignment="0" applyProtection="0"/>
    <xf numFmtId="0" fontId="59" fillId="65" borderId="0" applyNumberFormat="0" applyBorder="0" applyAlignment="0" applyProtection="0"/>
    <xf numFmtId="0" fontId="16" fillId="44" borderId="0" applyNumberFormat="0" applyBorder="0" applyAlignment="0" applyProtection="0"/>
    <xf numFmtId="0" fontId="59" fillId="66" borderId="0" applyNumberFormat="0" applyBorder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6" fillId="0" borderId="0"/>
    <xf numFmtId="0" fontId="57" fillId="22" borderId="32" applyNumberFormat="0" applyFon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ill="0" applyBorder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70" fillId="0" borderId="38" applyNumberFormat="0" applyFill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177" fontId="1" fillId="0" borderId="0" applyFont="0" applyFill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3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39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5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38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7" fillId="27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/>
    <xf numFmtId="0" fontId="98" fillId="47" borderId="0" applyNumberFormat="0" applyBorder="0" applyAlignment="0" applyProtection="0"/>
    <xf numFmtId="0" fontId="98" fillId="35" borderId="0" applyNumberFormat="0" applyBorder="0" applyAlignment="0" applyProtection="0"/>
    <xf numFmtId="0" fontId="98" fillId="48" borderId="0" applyNumberFormat="0" applyBorder="0" applyAlignment="0" applyProtection="0"/>
    <xf numFmtId="0" fontId="98" fillId="27" borderId="0" applyNumberFormat="0" applyBorder="0" applyAlignment="0" applyProtection="0"/>
    <xf numFmtId="0" fontId="99" fillId="52" borderId="0" applyNumberFormat="0" applyBorder="0" applyAlignment="0" applyProtection="0"/>
    <xf numFmtId="0" fontId="100" fillId="31" borderId="34" applyNumberFormat="0" applyAlignment="0" applyProtection="0"/>
    <xf numFmtId="0" fontId="101" fillId="36" borderId="35" applyNumberFormat="0" applyAlignment="0" applyProtection="0"/>
    <xf numFmtId="0" fontId="102" fillId="0" borderId="36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98" fillId="55" borderId="0" applyNumberFormat="0" applyBorder="0" applyAlignment="0" applyProtection="0"/>
    <xf numFmtId="0" fontId="98" fillId="34" borderId="0" applyNumberFormat="0" applyBorder="0" applyAlignment="0" applyProtection="0"/>
    <xf numFmtId="0" fontId="98" fillId="36" borderId="0" applyNumberFormat="0" applyBorder="0" applyAlignment="0" applyProtection="0"/>
    <xf numFmtId="0" fontId="98" fillId="25" borderId="0" applyNumberFormat="0" applyBorder="0" applyAlignment="0" applyProtection="0"/>
    <xf numFmtId="0" fontId="98" fillId="55" borderId="0" applyNumberFormat="0" applyBorder="0" applyAlignment="0" applyProtection="0"/>
    <xf numFmtId="0" fontId="98" fillId="43" borderId="0" applyNumberFormat="0" applyBorder="0" applyAlignment="0" applyProtection="0"/>
    <xf numFmtId="0" fontId="103" fillId="56" borderId="34" applyNumberFormat="0" applyAlignment="0" applyProtection="0"/>
    <xf numFmtId="0" fontId="104" fillId="57" borderId="0" applyNumberFormat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05" fillId="31" borderId="45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46" applyNumberFormat="0" applyFill="0" applyAlignment="0" applyProtection="0"/>
    <xf numFmtId="0" fontId="108" fillId="0" borderId="47" applyNumberFormat="0" applyFill="0" applyAlignment="0" applyProtection="0"/>
    <xf numFmtId="0" fontId="105" fillId="0" borderId="48" applyNumberFormat="0" applyFill="0" applyAlignment="0" applyProtection="0"/>
    <xf numFmtId="0" fontId="105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49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96" fillId="0" borderId="0" applyBorder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72" fillId="0" borderId="40" applyNumberFormat="0" applyFill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8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38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61" fillId="53" borderId="33" applyNumberFormat="0" applyAlignment="0" applyProtection="0"/>
    <xf numFmtId="0" fontId="80" fillId="31" borderId="34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3" fillId="56" borderId="34" applyNumberFormat="0" applyAlignment="0" applyProtection="0"/>
    <xf numFmtId="0" fontId="72" fillId="0" borderId="40" applyNumberFormat="0" applyFill="0" applyAlignment="0" applyProtection="0"/>
    <xf numFmtId="0" fontId="64" fillId="28" borderId="33" applyNumberFormat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7" fillId="32" borderId="42" applyNumberFormat="0" applyFont="0" applyAlignment="0" applyProtection="0"/>
    <xf numFmtId="0" fontId="6" fillId="32" borderId="42" applyNumberFormat="0" applyFont="0" applyAlignment="0" applyProtection="0"/>
    <xf numFmtId="0" fontId="6" fillId="32" borderId="42" applyNumberFormat="0" applyFont="0" applyAlignment="0" applyProtection="0"/>
    <xf numFmtId="0" fontId="57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6" fillId="53" borderId="44" applyNumberFormat="0" applyAlignment="0" applyProtection="0"/>
    <xf numFmtId="0" fontId="85" fillId="31" borderId="45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85" fillId="0" borderId="48" applyNumberFormat="0" applyFill="0" applyAlignment="0" applyProtection="0"/>
    <xf numFmtId="0" fontId="90" fillId="0" borderId="49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177" fontId="1" fillId="0" borderId="0" applyFont="0" applyFill="0" applyBorder="0" applyAlignment="0" applyProtection="0"/>
    <xf numFmtId="0" fontId="100" fillId="31" borderId="34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3" fillId="56" borderId="34" applyNumberFormat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105" fillId="31" borderId="45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5" fillId="0" borderId="48" applyNumberFormat="0" applyFill="0" applyAlignment="0" applyProtection="0"/>
    <xf numFmtId="0" fontId="110" fillId="0" borderId="49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94" fillId="0" borderId="0"/>
    <xf numFmtId="176" fontId="94" fillId="0" borderId="0" applyFont="0" applyFill="0" applyBorder="0" applyAlignment="0" applyProtection="0"/>
    <xf numFmtId="0" fontId="94" fillId="0" borderId="0"/>
    <xf numFmtId="0" fontId="6" fillId="0" borderId="0"/>
    <xf numFmtId="0" fontId="6" fillId="0" borderId="0"/>
    <xf numFmtId="0" fontId="66" fillId="67" borderId="44" applyNumberFormat="0" applyAlignment="0" applyProtection="0"/>
    <xf numFmtId="0" fontId="90" fillId="0" borderId="49" applyNumberFormat="0" applyFill="0" applyAlignment="0" applyProtection="0"/>
    <xf numFmtId="0" fontId="66" fillId="67" borderId="44" applyNumberFormat="0" applyAlignment="0" applyProtection="0"/>
    <xf numFmtId="0" fontId="57" fillId="59" borderId="43" applyNumberFormat="0" applyFont="0" applyAlignment="0" applyProtection="0"/>
    <xf numFmtId="0" fontId="66" fillId="53" borderId="44" applyNumberFormat="0" applyAlignment="0" applyProtection="0"/>
    <xf numFmtId="0" fontId="64" fillId="68" borderId="33" applyNumberForma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72" fillId="0" borderId="40" applyNumberFormat="0" applyFill="0" applyAlignment="0" applyProtection="0"/>
    <xf numFmtId="0" fontId="6" fillId="59" borderId="43" applyNumberFormat="0" applyFon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103" fillId="56" borderId="34" applyNumberFormat="0" applyAlignment="0" applyProtection="0"/>
    <xf numFmtId="0" fontId="66" fillId="67" borderId="44" applyNumberFormat="0" applyAlignment="0" applyProtection="0"/>
    <xf numFmtId="0" fontId="72" fillId="0" borderId="40" applyNumberFormat="0" applyFill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110" fillId="0" borderId="49" applyNumberFormat="0" applyFill="0" applyAlignment="0" applyProtection="0"/>
    <xf numFmtId="0" fontId="66" fillId="67" borderId="44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95" fillId="0" borderId="5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177" fontId="1" fillId="0" borderId="0" applyFont="0" applyFill="0" applyBorder="0" applyAlignment="0" applyProtection="0"/>
    <xf numFmtId="0" fontId="66" fillId="67" borderId="44" applyNumberFormat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6" fillId="59" borderId="43" applyNumberFormat="0" applyFont="0" applyAlignment="0" applyProtection="0"/>
    <xf numFmtId="0" fontId="85" fillId="31" borderId="45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72" fillId="0" borderId="40" applyNumberFormat="0" applyFill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66" fillId="67" borderId="44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5" fillId="0" borderId="48" applyNumberFormat="0" applyFill="0" applyAlignment="0" applyProtection="0"/>
    <xf numFmtId="0" fontId="6" fillId="32" borderId="42" applyNumberFormat="0" applyFont="0" applyAlignment="0" applyProtection="0"/>
    <xf numFmtId="0" fontId="110" fillId="0" borderId="49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0" fillId="31" borderId="34" applyNumberFormat="0" applyAlignment="0" applyProtection="0"/>
    <xf numFmtId="0" fontId="72" fillId="0" borderId="40" applyNumberFormat="0" applyFill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57" fillId="59" borderId="43" applyNumberFormat="0" applyFon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5" fillId="0" borderId="48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94" fillId="0" borderId="0" applyFont="0" applyFill="0" applyBorder="0" applyAlignment="0" applyProtection="0"/>
    <xf numFmtId="0" fontId="80" fillId="31" borderId="34" applyNumberFormat="0" applyAlignment="0" applyProtection="0"/>
    <xf numFmtId="0" fontId="64" fillId="68" borderId="33" applyNumberFormat="0" applyAlignment="0" applyProtection="0"/>
    <xf numFmtId="0" fontId="85" fillId="0" borderId="48" applyNumberFormat="0" applyFill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83" fillId="56" borderId="34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85" fillId="31" borderId="45" applyNumberFormat="0" applyAlignment="0" applyProtection="0"/>
    <xf numFmtId="0" fontId="64" fillId="68" borderId="33" applyNumberFormat="0" applyAlignment="0" applyProtection="0"/>
    <xf numFmtId="0" fontId="105" fillId="0" borderId="48" applyNumberFormat="0" applyFill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57" fillId="32" borderId="42" applyNumberFormat="0" applyFon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105" fillId="0" borderId="48" applyNumberFormat="0" applyFill="0" applyAlignment="0" applyProtection="0"/>
    <xf numFmtId="0" fontId="57" fillId="69" borderId="43" applyNumberForma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64" fillId="28" borderId="33" applyNumberFormat="0" applyAlignment="0" applyProtection="0"/>
    <xf numFmtId="0" fontId="57" fillId="69" borderId="43" applyNumberFormat="0" applyAlignment="0" applyProtection="0"/>
    <xf numFmtId="0" fontId="83" fillId="56" borderId="34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103" fillId="56" borderId="34" applyNumberForma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85" fillId="31" borderId="45" applyNumberFormat="0" applyAlignment="0" applyProtection="0"/>
    <xf numFmtId="0" fontId="80" fillId="31" borderId="34" applyNumberFormat="0" applyAlignment="0" applyProtection="0"/>
    <xf numFmtId="0" fontId="57" fillId="32" borderId="42" applyNumberFormat="0" applyFont="0" applyAlignment="0" applyProtection="0"/>
    <xf numFmtId="0" fontId="6" fillId="59" borderId="43" applyNumberFormat="0" applyFont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57" fillId="59" borderId="43" applyNumberFormat="0" applyFont="0" applyAlignment="0" applyProtection="0"/>
    <xf numFmtId="0" fontId="57" fillId="69" borderId="43" applyNumberFormat="0" applyAlignment="0" applyProtection="0"/>
    <xf numFmtId="0" fontId="72" fillId="0" borderId="40" applyNumberFormat="0" applyFill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61" fillId="67" borderId="33" applyNumberFormat="0" applyAlignment="0" applyProtection="0"/>
    <xf numFmtId="0" fontId="72" fillId="0" borderId="40" applyNumberFormat="0" applyFill="0" applyAlignment="0" applyProtection="0"/>
    <xf numFmtId="0" fontId="61" fillId="67" borderId="33" applyNumberFormat="0" applyAlignment="0" applyProtection="0"/>
    <xf numFmtId="0" fontId="85" fillId="0" borderId="48" applyNumberFormat="0" applyFill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85" fillId="31" borderId="45" applyNumberFormat="0" applyAlignment="0" applyProtection="0"/>
    <xf numFmtId="0" fontId="72" fillId="0" borderId="40" applyNumberFormat="0" applyFill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90" fillId="0" borderId="49" applyNumberFormat="0" applyFill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110" fillId="0" borderId="49" applyNumberFormat="0" applyFill="0" applyAlignment="0" applyProtection="0"/>
    <xf numFmtId="0" fontId="105" fillId="31" borderId="45" applyNumberFormat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6" fillId="32" borderId="42" applyNumberFormat="0" applyFon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61" fillId="53" borderId="33" applyNumberFormat="0" applyAlignment="0" applyProtection="0"/>
    <xf numFmtId="0" fontId="66" fillId="67" borderId="44" applyNumberFormat="0" applyAlignment="0" applyProtection="0"/>
    <xf numFmtId="0" fontId="6" fillId="59" borderId="43" applyNumberFormat="0" applyFont="0" applyAlignment="0" applyProtection="0"/>
    <xf numFmtId="0" fontId="72" fillId="0" borderId="40" applyNumberFormat="0" applyFill="0" applyAlignment="0" applyProtection="0"/>
    <xf numFmtId="0" fontId="6" fillId="32" borderId="42" applyNumberFormat="0" applyFont="0" applyAlignment="0" applyProtection="0"/>
    <xf numFmtId="0" fontId="6" fillId="59" borderId="43" applyNumberFormat="0" applyFont="0" applyAlignment="0" applyProtection="0"/>
    <xf numFmtId="0" fontId="57" fillId="69" borderId="43" applyNumberFormat="0" applyAlignment="0" applyProtection="0"/>
    <xf numFmtId="0" fontId="6" fillId="32" borderId="42" applyNumberFormat="0" applyFont="0" applyAlignment="0" applyProtection="0"/>
    <xf numFmtId="0" fontId="57" fillId="69" borderId="43" applyNumberFormat="0" applyAlignment="0" applyProtection="0"/>
    <xf numFmtId="0" fontId="61" fillId="53" borderId="33" applyNumberFormat="0" applyAlignment="0" applyProtection="0"/>
    <xf numFmtId="0" fontId="72" fillId="0" borderId="40" applyNumberFormat="0" applyFill="0" applyAlignment="0" applyProtection="0"/>
    <xf numFmtId="0" fontId="85" fillId="0" borderId="48" applyNumberFormat="0" applyFill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61" fillId="53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6" fillId="32" borderId="42" applyNumberFormat="0" applyFont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57" fillId="32" borderId="42" applyNumberFormat="0" applyFon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105" fillId="31" borderId="45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57" fillId="59" borderId="43" applyNumberFormat="0" applyFont="0" applyAlignment="0" applyProtection="0"/>
    <xf numFmtId="0" fontId="100" fillId="31" borderId="34" applyNumberFormat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53" borderId="44" applyNumberFormat="0" applyAlignment="0" applyProtection="0"/>
    <xf numFmtId="0" fontId="64" fillId="68" borderId="33" applyNumberFormat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85" fillId="0" borderId="48" applyNumberFormat="0" applyFill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" fillId="32" borderId="42" applyNumberFormat="0" applyFont="0" applyAlignment="0" applyProtection="0"/>
    <xf numFmtId="0" fontId="6" fillId="59" borderId="43" applyNumberFormat="0" applyFon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110" fillId="0" borderId="49" applyNumberFormat="0" applyFill="0" applyAlignment="0" applyProtection="0"/>
    <xf numFmtId="0" fontId="72" fillId="0" borderId="40" applyNumberFormat="0" applyFill="0" applyAlignment="0" applyProtection="0"/>
    <xf numFmtId="0" fontId="66" fillId="67" borderId="44" applyNumberFormat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72" fillId="0" borderId="40" applyNumberFormat="0" applyFill="0" applyAlignment="0" applyProtection="0"/>
    <xf numFmtId="0" fontId="57" fillId="69" borderId="43" applyNumberFormat="0" applyAlignment="0" applyProtection="0"/>
    <xf numFmtId="0" fontId="85" fillId="0" borderId="48" applyNumberFormat="0" applyFill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6" fillId="32" borderId="42" applyNumberFormat="0" applyFont="0" applyAlignment="0" applyProtection="0"/>
    <xf numFmtId="0" fontId="64" fillId="2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1" fillId="53" borderId="33" applyNumberFormat="0" applyAlignment="0" applyProtection="0"/>
    <xf numFmtId="0" fontId="80" fillId="31" borderId="34" applyNumberFormat="0" applyAlignment="0" applyProtection="0"/>
    <xf numFmtId="0" fontId="83" fillId="56" borderId="34" applyNumberFormat="0" applyAlignment="0" applyProtection="0"/>
    <xf numFmtId="0" fontId="64" fillId="28" borderId="33" applyNumberFormat="0" applyAlignment="0" applyProtection="0"/>
    <xf numFmtId="0" fontId="66" fillId="67" borderId="44" applyNumberFormat="0" applyAlignment="0" applyProtection="0"/>
    <xf numFmtId="0" fontId="100" fillId="31" borderId="34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90" fillId="0" borderId="49" applyNumberFormat="0" applyFill="0" applyAlignment="0" applyProtection="0"/>
    <xf numFmtId="0" fontId="57" fillId="32" borderId="42" applyNumberFormat="0" applyFont="0" applyAlignment="0" applyProtection="0"/>
    <xf numFmtId="0" fontId="6" fillId="32" borderId="42" applyNumberFormat="0" applyFont="0" applyAlignment="0" applyProtection="0"/>
    <xf numFmtId="0" fontId="6" fillId="32" borderId="42" applyNumberFormat="0" applyFont="0" applyAlignment="0" applyProtection="0"/>
    <xf numFmtId="0" fontId="57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6" fillId="53" borderId="44" applyNumberFormat="0" applyAlignment="0" applyProtection="0"/>
    <xf numFmtId="0" fontId="85" fillId="31" borderId="45" applyNumberFormat="0" applyAlignment="0" applyProtection="0"/>
    <xf numFmtId="0" fontId="100" fillId="31" borderId="34" applyNumberFormat="0" applyAlignment="0" applyProtection="0"/>
    <xf numFmtId="0" fontId="6" fillId="59" borderId="43" applyNumberFormat="0" applyFont="0" applyAlignment="0" applyProtection="0"/>
    <xf numFmtId="0" fontId="83" fillId="56" borderId="34" applyNumberFormat="0" applyAlignment="0" applyProtection="0"/>
    <xf numFmtId="0" fontId="57" fillId="69" borderId="43" applyNumberFormat="0" applyAlignment="0" applyProtection="0"/>
    <xf numFmtId="0" fontId="6" fillId="32" borderId="42" applyNumberFormat="0" applyFont="0" applyAlignment="0" applyProtection="0"/>
    <xf numFmtId="0" fontId="90" fillId="0" borderId="49" applyNumberFormat="0" applyFill="0" applyAlignment="0" applyProtection="0"/>
    <xf numFmtId="0" fontId="83" fillId="56" borderId="34" applyNumberFormat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80" fillId="31" borderId="34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105" fillId="31" borderId="45" applyNumberFormat="0" applyAlignment="0" applyProtection="0"/>
    <xf numFmtId="0" fontId="61" fillId="67" borderId="33" applyNumberFormat="0" applyAlignment="0" applyProtection="0"/>
    <xf numFmtId="0" fontId="100" fillId="31" borderId="34" applyNumberFormat="0" applyAlignment="0" applyProtection="0"/>
    <xf numFmtId="0" fontId="61" fillId="67" borderId="33" applyNumberFormat="0" applyAlignment="0" applyProtection="0"/>
    <xf numFmtId="0" fontId="61" fillId="53" borderId="33" applyNumberFormat="0" applyAlignment="0" applyProtection="0"/>
    <xf numFmtId="0" fontId="85" fillId="0" borderId="48" applyNumberFormat="0" applyFill="0" applyAlignment="0" applyProtection="0"/>
    <xf numFmtId="0" fontId="103" fillId="56" borderId="34" applyNumberFormat="0" applyAlignment="0" applyProtection="0"/>
    <xf numFmtId="0" fontId="64" fillId="28" borderId="33" applyNumberFormat="0" applyAlignment="0" applyProtection="0"/>
    <xf numFmtId="0" fontId="6" fillId="59" borderId="43" applyNumberFormat="0" applyFont="0" applyAlignment="0" applyProtection="0"/>
    <xf numFmtId="0" fontId="57" fillId="69" borderId="43" applyNumberFormat="0" applyAlignment="0" applyProtection="0"/>
    <xf numFmtId="0" fontId="90" fillId="0" borderId="49" applyNumberFormat="0" applyFill="0" applyAlignment="0" applyProtection="0"/>
    <xf numFmtId="0" fontId="95" fillId="0" borderId="51" applyNumberFormat="0" applyFill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61" fillId="67" borderId="33" applyNumberFormat="0" applyAlignment="0" applyProtection="0"/>
    <xf numFmtId="0" fontId="105" fillId="0" borderId="48" applyNumberFormat="0" applyFill="0" applyAlignment="0" applyProtection="0"/>
    <xf numFmtId="0" fontId="6" fillId="59" borderId="43" applyNumberFormat="0" applyFon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" fillId="59" borderId="43" applyNumberFormat="0" applyFon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100" fillId="31" borderId="34" applyNumberFormat="0" applyAlignment="0" applyProtection="0"/>
    <xf numFmtId="0" fontId="57" fillId="69" borderId="43" applyNumberFormat="0" applyAlignment="0" applyProtection="0"/>
    <xf numFmtId="0" fontId="66" fillId="53" borderId="44" applyNumberFormat="0" applyAlignment="0" applyProtection="0"/>
    <xf numFmtId="0" fontId="103" fillId="56" borderId="34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105" fillId="31" borderId="45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6" fillId="53" borderId="44" applyNumberFormat="0" applyAlignment="0" applyProtection="0"/>
    <xf numFmtId="0" fontId="6" fillId="59" borderId="43" applyNumberFormat="0" applyFont="0" applyAlignment="0" applyProtection="0"/>
    <xf numFmtId="0" fontId="64" fillId="28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66" fillId="67" borderId="44" applyNumberFormat="0" applyAlignment="0" applyProtection="0"/>
    <xf numFmtId="0" fontId="6" fillId="59" borderId="43" applyNumberFormat="0" applyFon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105" fillId="0" borderId="48" applyNumberFormat="0" applyFill="0" applyAlignment="0" applyProtection="0"/>
    <xf numFmtId="0" fontId="64" fillId="68" borderId="33" applyNumberFormat="0" applyAlignment="0" applyProtection="0"/>
    <xf numFmtId="0" fontId="72" fillId="0" borderId="40" applyNumberFormat="0" applyFill="0" applyAlignment="0" applyProtection="0"/>
    <xf numFmtId="0" fontId="57" fillId="69" borderId="43" applyNumberFormat="0" applyAlignment="0" applyProtection="0"/>
    <xf numFmtId="0" fontId="6" fillId="59" borderId="43" applyNumberFormat="0" applyFont="0" applyAlignment="0" applyProtection="0"/>
    <xf numFmtId="0" fontId="110" fillId="0" borderId="49" applyNumberFormat="0" applyFill="0" applyAlignment="0" applyProtection="0"/>
    <xf numFmtId="0" fontId="105" fillId="0" borderId="48" applyNumberFormat="0" applyFill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57" fillId="32" borderId="42" applyNumberFormat="0" applyFont="0" applyAlignment="0" applyProtection="0"/>
    <xf numFmtId="0" fontId="64" fillId="68" borderId="33" applyNumberFormat="0" applyAlignment="0" applyProtection="0"/>
    <xf numFmtId="0" fontId="105" fillId="31" borderId="45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103" fillId="56" borderId="34" applyNumberFormat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57" fillId="32" borderId="42" applyNumberFormat="0" applyFont="0" applyAlignment="0" applyProtection="0"/>
    <xf numFmtId="0" fontId="6" fillId="59" borderId="43" applyNumberFormat="0" applyFont="0" applyAlignment="0" applyProtection="0"/>
    <xf numFmtId="0" fontId="90" fillId="0" borderId="49" applyNumberFormat="0" applyFill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80" fillId="31" borderId="34" applyNumberFormat="0" applyAlignment="0" applyProtection="0"/>
    <xf numFmtId="0" fontId="6" fillId="32" borderId="42" applyNumberFormat="0" applyFont="0" applyAlignment="0" applyProtection="0"/>
    <xf numFmtId="0" fontId="82" fillId="0" borderId="36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3" fillId="56" borderId="34" applyNumberFormat="0" applyAlignment="0" applyProtection="0"/>
    <xf numFmtId="0" fontId="64" fillId="68" borderId="33" applyNumberFormat="0" applyAlignment="0" applyProtection="0"/>
    <xf numFmtId="0" fontId="63" fillId="0" borderId="41" applyNumberFormat="0" applyFill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05" fillId="0" borderId="48" applyNumberFormat="0" applyFill="0" applyAlignment="0" applyProtection="0"/>
    <xf numFmtId="0" fontId="1" fillId="0" borderId="0"/>
    <xf numFmtId="0" fontId="57" fillId="69" borderId="43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100" fillId="31" borderId="34" applyNumberFormat="0" applyAlignment="0" applyProtection="0"/>
    <xf numFmtId="0" fontId="105" fillId="31" borderId="4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57" fillId="59" borderId="43" applyNumberFormat="0" applyFon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102" fillId="0" borderId="36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61" fillId="67" borderId="33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59" borderId="43" applyNumberFormat="0" applyFon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1" fillId="67" borderId="33" applyNumberFormat="0" applyAlignment="0" applyProtection="0"/>
    <xf numFmtId="0" fontId="6" fillId="32" borderId="42" applyNumberFormat="0" applyFont="0" applyAlignment="0" applyProtection="0"/>
    <xf numFmtId="0" fontId="95" fillId="0" borderId="51" applyNumberFormat="0" applyFill="0" applyAlignment="0" applyProtection="0"/>
    <xf numFmtId="0" fontId="64" fillId="28" borderId="33" applyNumberFormat="0" applyAlignment="0" applyProtection="0"/>
    <xf numFmtId="0" fontId="64" fillId="68" borderId="33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57" fillId="69" borderId="43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5" fillId="0" borderId="48" applyNumberFormat="0" applyFill="0" applyAlignment="0" applyProtection="0"/>
    <xf numFmtId="0" fontId="95" fillId="0" borderId="51" applyNumberFormat="0" applyFill="0" applyAlignment="0" applyProtection="0"/>
    <xf numFmtId="0" fontId="83" fillId="56" borderId="34" applyNumberFormat="0" applyAlignment="0" applyProtection="0"/>
    <xf numFmtId="0" fontId="61" fillId="53" borderId="33" applyNumberFormat="0" applyAlignment="0" applyProtection="0"/>
    <xf numFmtId="0" fontId="80" fillId="31" borderId="34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83" fillId="56" borderId="34" applyNumberFormat="0" applyAlignment="0" applyProtection="0"/>
    <xf numFmtId="0" fontId="64" fillId="28" borderId="33" applyNumberFormat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57" fillId="32" borderId="42" applyNumberFormat="0" applyFont="0" applyAlignment="0" applyProtection="0"/>
    <xf numFmtId="0" fontId="6" fillId="32" borderId="42" applyNumberFormat="0" applyFont="0" applyAlignment="0" applyProtection="0"/>
    <xf numFmtId="0" fontId="6" fillId="32" borderId="42" applyNumberFormat="0" applyFont="0" applyAlignment="0" applyProtection="0"/>
    <xf numFmtId="0" fontId="57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6" fillId="53" borderId="44" applyNumberFormat="0" applyAlignment="0" applyProtection="0"/>
    <xf numFmtId="0" fontId="85" fillId="31" borderId="45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90" fillId="0" borderId="49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6" borderId="0" applyNumberFormat="0" applyBorder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177" fontId="1" fillId="0" borderId="0" applyFont="0" applyFill="0" applyBorder="0" applyAlignment="0" applyProtection="0"/>
    <xf numFmtId="0" fontId="100" fillId="31" borderId="34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3" fillId="56" borderId="34" applyNumberFormat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7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" fillId="0" borderId="0"/>
    <xf numFmtId="0" fontId="105" fillId="31" borderId="45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10" fillId="0" borderId="49" applyNumberFormat="0" applyFill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55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94" fillId="0" borderId="0" applyFont="0" applyFill="0" applyBorder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83" fillId="56" borderId="34" applyNumberForma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32" borderId="42" applyNumberFormat="0" applyFont="0" applyAlignment="0" applyProtection="0"/>
    <xf numFmtId="0" fontId="57" fillId="59" borderId="43" applyNumberFormat="0" applyFon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" fillId="32" borderId="42" applyNumberFormat="0" applyFont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" fillId="32" borderId="42" applyNumberFormat="0" applyFon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57" fillId="69" borderId="43" applyNumberFormat="0" applyAlignment="0" applyProtection="0"/>
    <xf numFmtId="0" fontId="110" fillId="0" borderId="49" applyNumberFormat="0" applyFill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110" fillId="0" borderId="49" applyNumberFormat="0" applyFill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105" fillId="0" borderId="48" applyNumberFormat="0" applyFill="0" applyAlignment="0" applyProtection="0"/>
    <xf numFmtId="0" fontId="6" fillId="59" borderId="43" applyNumberFormat="0" applyFont="0" applyAlignment="0" applyProtection="0"/>
    <xf numFmtId="0" fontId="80" fillId="31" borderId="34" applyNumberFormat="0" applyAlignment="0" applyProtection="0"/>
    <xf numFmtId="0" fontId="6" fillId="32" borderId="42" applyNumberFormat="0" applyFont="0" applyAlignment="0" applyProtection="0"/>
    <xf numFmtId="0" fontId="6" fillId="59" borderId="43" applyNumberFormat="0" applyFont="0" applyAlignment="0" applyProtection="0"/>
    <xf numFmtId="0" fontId="83" fillId="56" borderId="34" applyNumberFormat="0" applyAlignment="0" applyProtection="0"/>
    <xf numFmtId="0" fontId="57" fillId="32" borderId="42" applyNumberFormat="0" applyFon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72" fillId="0" borderId="40" applyNumberFormat="0" applyFill="0" applyAlignment="0" applyProtection="0"/>
    <xf numFmtId="0" fontId="6" fillId="59" borderId="43" applyNumberFormat="0" applyFon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105" fillId="0" borderId="48" applyNumberFormat="0" applyFill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90" fillId="0" borderId="49" applyNumberFormat="0" applyFill="0" applyAlignment="0" applyProtection="0"/>
    <xf numFmtId="0" fontId="61" fillId="67" borderId="33" applyNumberFormat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72" fillId="0" borderId="40" applyNumberFormat="0" applyFill="0" applyAlignment="0" applyProtection="0"/>
    <xf numFmtId="0" fontId="6" fillId="59" borderId="43" applyNumberFormat="0" applyFont="0" applyAlignment="0" applyProtection="0"/>
    <xf numFmtId="0" fontId="57" fillId="69" borderId="43" applyNumberFormat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95" fillId="0" borderId="51" applyNumberFormat="0" applyFill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57" fillId="69" borderId="43" applyNumberFormat="0" applyAlignment="0" applyProtection="0"/>
    <xf numFmtId="0" fontId="85" fillId="31" borderId="45" applyNumberFormat="0" applyAlignment="0" applyProtection="0"/>
    <xf numFmtId="0" fontId="57" fillId="59" borderId="43" applyNumberFormat="0" applyFont="0" applyAlignment="0" applyProtection="0"/>
    <xf numFmtId="0" fontId="72" fillId="0" borderId="40" applyNumberFormat="0" applyFill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64" fillId="28" borderId="33" applyNumberFormat="0" applyAlignment="0" applyProtection="0"/>
    <xf numFmtId="0" fontId="66" fillId="53" borderId="44" applyNumberFormat="0" applyAlignment="0" applyProtection="0"/>
    <xf numFmtId="0" fontId="103" fillId="56" borderId="34" applyNumberFormat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6" fillId="59" borderId="43" applyNumberFormat="0" applyFont="0" applyAlignment="0" applyProtection="0"/>
    <xf numFmtId="0" fontId="64" fillId="28" borderId="33" applyNumberFormat="0" applyAlignment="0" applyProtection="0"/>
    <xf numFmtId="0" fontId="72" fillId="0" borderId="40" applyNumberFormat="0" applyFill="0" applyAlignment="0" applyProtection="0"/>
    <xf numFmtId="0" fontId="64" fillId="68" borderId="33" applyNumberFormat="0" applyAlignment="0" applyProtection="0"/>
    <xf numFmtId="0" fontId="6" fillId="59" borderId="43" applyNumberFormat="0" applyFont="0" applyAlignment="0" applyProtection="0"/>
    <xf numFmtId="0" fontId="85" fillId="0" borderId="48" applyNumberFormat="0" applyFill="0" applyAlignment="0" applyProtection="0"/>
    <xf numFmtId="0" fontId="95" fillId="0" borderId="51" applyNumberFormat="0" applyFill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57" fillId="32" borderId="42" applyNumberFormat="0" applyFon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6" fillId="59" borderId="43" applyNumberFormat="0" applyFon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" fillId="59" borderId="43" applyNumberFormat="0" applyFont="0" applyAlignment="0" applyProtection="0"/>
    <xf numFmtId="0" fontId="64" fillId="68" borderId="33" applyNumberFormat="0" applyAlignment="0" applyProtection="0"/>
    <xf numFmtId="0" fontId="6" fillId="32" borderId="42" applyNumberFormat="0" applyFont="0" applyAlignment="0" applyProtection="0"/>
    <xf numFmtId="0" fontId="85" fillId="31" borderId="45" applyNumberFormat="0" applyAlignment="0" applyProtection="0"/>
    <xf numFmtId="0" fontId="6" fillId="59" borderId="43" applyNumberFormat="0" applyFont="0" applyAlignment="0" applyProtection="0"/>
    <xf numFmtId="0" fontId="80" fillId="31" borderId="34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72" fillId="0" borderId="40" applyNumberFormat="0" applyFill="0" applyAlignment="0" applyProtection="0"/>
    <xf numFmtId="0" fontId="66" fillId="67" borderId="44" applyNumberFormat="0" applyAlignment="0" applyProtection="0"/>
    <xf numFmtId="0" fontId="85" fillId="31" borderId="45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95" fillId="0" borderId="51" applyNumberFormat="0" applyFill="0" applyAlignment="0" applyProtection="0"/>
    <xf numFmtId="0" fontId="80" fillId="31" borderId="34" applyNumberFormat="0" applyAlignment="0" applyProtection="0"/>
    <xf numFmtId="0" fontId="6" fillId="59" borderId="43" applyNumberFormat="0" applyFon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72" fillId="0" borderId="40" applyNumberFormat="0" applyFill="0" applyAlignment="0" applyProtection="0"/>
    <xf numFmtId="0" fontId="57" fillId="69" borderId="43" applyNumberFormat="0" applyAlignment="0" applyProtection="0"/>
    <xf numFmtId="0" fontId="83" fillId="56" borderId="34" applyNumberFormat="0" applyAlignment="0" applyProtection="0"/>
    <xf numFmtId="0" fontId="105" fillId="0" borderId="48" applyNumberFormat="0" applyFill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90" fillId="0" borderId="49" applyNumberFormat="0" applyFill="0" applyAlignment="0" applyProtection="0"/>
    <xf numFmtId="0" fontId="110" fillId="0" borderId="49" applyNumberFormat="0" applyFill="0" applyAlignment="0" applyProtection="0"/>
    <xf numFmtId="0" fontId="57" fillId="69" borderId="43" applyNumberFormat="0" applyAlignment="0" applyProtection="0"/>
    <xf numFmtId="0" fontId="85" fillId="0" borderId="48" applyNumberFormat="0" applyFill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103" fillId="56" borderId="34" applyNumberFormat="0" applyAlignment="0" applyProtection="0"/>
    <xf numFmtId="0" fontId="85" fillId="0" borderId="48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61" fillId="53" borderId="33" applyNumberFormat="0" applyAlignment="0" applyProtection="0"/>
    <xf numFmtId="0" fontId="80" fillId="31" borderId="34" applyNumberFormat="0" applyAlignment="0" applyProtection="0"/>
    <xf numFmtId="0" fontId="66" fillId="67" borderId="44" applyNumberFormat="0" applyAlignment="0" applyProtection="0"/>
    <xf numFmtId="0" fontId="105" fillId="31" borderId="45" applyNumberFormat="0" applyAlignment="0" applyProtection="0"/>
    <xf numFmtId="0" fontId="83" fillId="56" borderId="34" applyNumberFormat="0" applyAlignment="0" applyProtection="0"/>
    <xf numFmtId="0" fontId="72" fillId="0" borderId="40" applyNumberFormat="0" applyFill="0" applyAlignment="0" applyProtection="0"/>
    <xf numFmtId="0" fontId="64" fillId="28" borderId="33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" fillId="59" borderId="43" applyNumberFormat="0" applyFont="0" applyAlignment="0" applyProtection="0"/>
    <xf numFmtId="0" fontId="66" fillId="53" borderId="44" applyNumberFormat="0" applyAlignment="0" applyProtection="0"/>
    <xf numFmtId="0" fontId="66" fillId="53" borderId="44" applyNumberFormat="0" applyAlignment="0" applyProtection="0"/>
    <xf numFmtId="0" fontId="57" fillId="32" borderId="42" applyNumberFormat="0" applyFont="0" applyAlignment="0" applyProtection="0"/>
    <xf numFmtId="0" fontId="6" fillId="32" borderId="42" applyNumberFormat="0" applyFont="0" applyAlignment="0" applyProtection="0"/>
    <xf numFmtId="0" fontId="6" fillId="32" borderId="42" applyNumberFormat="0" applyFont="0" applyAlignment="0" applyProtection="0"/>
    <xf numFmtId="0" fontId="57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6" fillId="53" borderId="44" applyNumberFormat="0" applyAlignment="0" applyProtection="0"/>
    <xf numFmtId="0" fontId="85" fillId="31" borderId="45" applyNumberFormat="0" applyAlignment="0" applyProtection="0"/>
    <xf numFmtId="0" fontId="66" fillId="67" borderId="44" applyNumberFormat="0" applyAlignment="0" applyProtection="0"/>
    <xf numFmtId="0" fontId="6" fillId="32" borderId="42" applyNumberFormat="0" applyFon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85" fillId="31" borderId="45" applyNumberFormat="0" applyAlignment="0" applyProtection="0"/>
    <xf numFmtId="0" fontId="57" fillId="32" borderId="42" applyNumberFormat="0" applyFont="0" applyAlignment="0" applyProtection="0"/>
    <xf numFmtId="0" fontId="66" fillId="53" borderId="44" applyNumberFormat="0" applyAlignment="0" applyProtection="0"/>
    <xf numFmtId="0" fontId="6" fillId="59" borderId="43" applyNumberFormat="0" applyFont="0" applyAlignment="0" applyProtection="0"/>
    <xf numFmtId="0" fontId="61" fillId="53" borderId="33" applyNumberFormat="0" applyAlignment="0" applyProtection="0"/>
    <xf numFmtId="0" fontId="66" fillId="67" borderId="44" applyNumberFormat="0" applyAlignment="0" applyProtection="0"/>
    <xf numFmtId="0" fontId="64" fillId="28" borderId="33" applyNumberFormat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66" fillId="67" borderId="44" applyNumberFormat="0" applyAlignment="0" applyProtection="0"/>
    <xf numFmtId="0" fontId="61" fillId="53" borderId="33" applyNumberFormat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72" fillId="0" borderId="40" applyNumberFormat="0" applyFill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61" fillId="53" borderId="33" applyNumberFormat="0" applyAlignment="0" applyProtection="0"/>
    <xf numFmtId="0" fontId="66" fillId="67" borderId="44" applyNumberFormat="0" applyAlignment="0" applyProtection="0"/>
    <xf numFmtId="0" fontId="105" fillId="0" borderId="48" applyNumberFormat="0" applyFill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85" fillId="0" borderId="48" applyNumberFormat="0" applyFill="0" applyAlignment="0" applyProtection="0"/>
    <xf numFmtId="0" fontId="90" fillId="0" borderId="49" applyNumberFormat="0" applyFill="0" applyAlignment="0" applyProtection="0"/>
    <xf numFmtId="0" fontId="100" fillId="31" borderId="34" applyNumberFormat="0" applyAlignment="0" applyProtection="0"/>
    <xf numFmtId="0" fontId="90" fillId="0" borderId="49" applyNumberFormat="0" applyFill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1" fillId="67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100" fillId="31" borderId="34" applyNumberFormat="0" applyAlignment="0" applyProtection="0"/>
    <xf numFmtId="0" fontId="100" fillId="31" borderId="34" applyNumberFormat="0" applyAlignment="0" applyProtection="0"/>
    <xf numFmtId="0" fontId="6" fillId="59" borderId="43" applyNumberFormat="0" applyFont="0" applyAlignment="0" applyProtection="0"/>
    <xf numFmtId="0" fontId="103" fillId="56" borderId="34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95" fillId="0" borderId="51" applyNumberFormat="0" applyFill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61" fillId="67" borderId="33" applyNumberFormat="0" applyAlignment="0" applyProtection="0"/>
    <xf numFmtId="0" fontId="57" fillId="69" borderId="4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105" fillId="31" borderId="45" applyNumberFormat="0" applyAlignment="0" applyProtection="0"/>
    <xf numFmtId="0" fontId="57" fillId="59" borderId="43" applyNumberFormat="0" applyFont="0" applyAlignment="0" applyProtection="0"/>
    <xf numFmtId="0" fontId="6" fillId="59" borderId="43" applyNumberFormat="0" applyFont="0" applyAlignment="0" applyProtection="0"/>
    <xf numFmtId="0" fontId="6" fillId="59" borderId="43" applyNumberFormat="0" applyFont="0" applyAlignment="0" applyProtection="0"/>
    <xf numFmtId="0" fontId="64" fillId="68" borderId="33" applyNumberFormat="0" applyAlignment="0" applyProtection="0"/>
    <xf numFmtId="0" fontId="61" fillId="67" borderId="33" applyNumberFormat="0" applyAlignment="0" applyProtection="0"/>
    <xf numFmtId="0" fontId="105" fillId="31" borderId="45" applyNumberFormat="0" applyAlignment="0" applyProtection="0"/>
    <xf numFmtId="0" fontId="105" fillId="31" borderId="45" applyNumberFormat="0" applyAlignment="0" applyProtection="0"/>
    <xf numFmtId="0" fontId="66" fillId="67" borderId="44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85" fillId="0" borderId="48" applyNumberFormat="0" applyFill="0" applyAlignment="0" applyProtection="0"/>
    <xf numFmtId="0" fontId="61" fillId="67" borderId="33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64" fillId="68" borderId="33" applyNumberFormat="0" applyAlignment="0" applyProtection="0"/>
    <xf numFmtId="0" fontId="72" fillId="0" borderId="40" applyNumberFormat="0" applyFill="0" applyAlignment="0" applyProtection="0"/>
    <xf numFmtId="0" fontId="64" fillId="68" borderId="33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103" fillId="56" borderId="34" applyNumberFormat="0" applyAlignment="0" applyProtection="0"/>
    <xf numFmtId="0" fontId="57" fillId="69" borderId="43" applyNumberFormat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61" fillId="67" borderId="33" applyNumberFormat="0" applyAlignment="0" applyProtection="0"/>
    <xf numFmtId="0" fontId="105" fillId="0" borderId="48" applyNumberFormat="0" applyFill="0" applyAlignment="0" applyProtection="0"/>
    <xf numFmtId="0" fontId="110" fillId="0" borderId="49" applyNumberFormat="0" applyFill="0" applyAlignment="0" applyProtection="0"/>
    <xf numFmtId="0" fontId="95" fillId="0" borderId="51" applyNumberFormat="0" applyFill="0" applyAlignment="0" applyProtection="0"/>
    <xf numFmtId="0" fontId="57" fillId="69" borderId="43" applyNumberFormat="0" applyAlignment="0" applyProtection="0"/>
    <xf numFmtId="0" fontId="100" fillId="31" borderId="34" applyNumberFormat="0" applyAlignment="0" applyProtection="0"/>
    <xf numFmtId="0" fontId="66" fillId="67" borderId="44" applyNumberFormat="0" applyAlignment="0" applyProtection="0"/>
    <xf numFmtId="0" fontId="66" fillId="67" borderId="44" applyNumberFormat="0" applyAlignment="0" applyProtection="0"/>
    <xf numFmtId="0" fontId="57" fillId="69" borderId="43" applyNumberFormat="0" applyAlignment="0" applyProtection="0"/>
    <xf numFmtId="0" fontId="57" fillId="69" borderId="43" applyNumberFormat="0" applyAlignment="0" applyProtection="0"/>
    <xf numFmtId="0" fontId="61" fillId="53" borderId="33" applyNumberFormat="0" applyAlignment="0" applyProtection="0"/>
    <xf numFmtId="0" fontId="57" fillId="69" borderId="43" applyNumberFormat="0" applyAlignment="0" applyProtection="0"/>
    <xf numFmtId="0" fontId="95" fillId="0" borderId="51" applyNumberFormat="0" applyFill="0" applyAlignment="0" applyProtection="0"/>
    <xf numFmtId="0" fontId="61" fillId="67" borderId="33" applyNumberFormat="0" applyAlignment="0" applyProtection="0"/>
    <xf numFmtId="0" fontId="110" fillId="0" borderId="49" applyNumberFormat="0" applyFill="0" applyAlignment="0" applyProtection="0"/>
    <xf numFmtId="0" fontId="61" fillId="67" borderId="33" applyNumberFormat="0" applyAlignment="0" applyProtection="0"/>
    <xf numFmtId="0" fontId="6" fillId="59" borderId="43" applyNumberFormat="0" applyFont="0" applyAlignment="0" applyProtection="0"/>
    <xf numFmtId="0" fontId="57" fillId="69" borderId="43" applyNumberFormat="0" applyAlignment="0" applyProtection="0"/>
    <xf numFmtId="0" fontId="6" fillId="0" borderId="0"/>
    <xf numFmtId="0" fontId="57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4" fillId="0" borderId="0" applyBorder="0" applyProtection="0"/>
    <xf numFmtId="0" fontId="54" fillId="0" borderId="0"/>
  </cellStyleXfs>
  <cellXfs count="554">
    <xf numFmtId="0" fontId="0" fillId="0" borderId="0" xfId="0"/>
    <xf numFmtId="44" fontId="0" fillId="0" borderId="0" xfId="2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0" fontId="4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44" fontId="1" fillId="0" borderId="6" xfId="2" applyFill="1" applyBorder="1" applyAlignment="1" applyProtection="1">
      <alignment horizontal="center"/>
    </xf>
    <xf numFmtId="0" fontId="0" fillId="0" borderId="6" xfId="0" applyBorder="1" applyAlignment="1">
      <alignment horizontal="center"/>
    </xf>
    <xf numFmtId="44" fontId="1" fillId="3" borderId="6" xfId="2" applyFill="1" applyBorder="1" applyAlignment="1" applyProtection="1">
      <alignment horizontal="right"/>
    </xf>
    <xf numFmtId="9" fontId="0" fillId="0" borderId="6" xfId="3" applyFont="1" applyFill="1" applyBorder="1" applyAlignment="1" applyProtection="1">
      <alignment horizontal="center"/>
    </xf>
    <xf numFmtId="44" fontId="1" fillId="0" borderId="6" xfId="2" applyBorder="1" applyAlignment="1">
      <alignment horizontal="right"/>
    </xf>
    <xf numFmtId="0" fontId="0" fillId="0" borderId="10" xfId="0" applyBorder="1" applyAlignment="1">
      <alignment horizontal="center"/>
    </xf>
    <xf numFmtId="9" fontId="0" fillId="0" borderId="10" xfId="3" applyFont="1" applyFill="1" applyBorder="1" applyAlignment="1" applyProtection="1">
      <alignment horizontal="center"/>
    </xf>
    <xf numFmtId="44" fontId="1" fillId="0" borderId="10" xfId="2" applyBorder="1" applyAlignment="1">
      <alignment horizontal="right"/>
    </xf>
    <xf numFmtId="0" fontId="0" fillId="2" borderId="11" xfId="0" applyFill="1" applyBorder="1" applyAlignment="1">
      <alignment horizontal="center"/>
    </xf>
    <xf numFmtId="44" fontId="1" fillId="2" borderId="11" xfId="2" applyFill="1" applyBorder="1" applyAlignment="1">
      <alignment horizontal="right"/>
    </xf>
    <xf numFmtId="0" fontId="4" fillId="0" borderId="0" xfId="0" applyFont="1" applyAlignment="1">
      <alignment horizontal="center"/>
    </xf>
    <xf numFmtId="44" fontId="1" fillId="0" borderId="0" xfId="2" applyFill="1" applyBorder="1" applyAlignment="1">
      <alignment horizontal="right"/>
    </xf>
    <xf numFmtId="10" fontId="0" fillId="0" borderId="6" xfId="3" applyNumberFormat="1" applyFont="1" applyFill="1" applyBorder="1" applyAlignment="1" applyProtection="1">
      <alignment horizontal="center"/>
    </xf>
    <xf numFmtId="44" fontId="1" fillId="0" borderId="6" xfId="2" applyFill="1" applyBorder="1" applyAlignment="1" applyProtection="1"/>
    <xf numFmtId="44" fontId="0" fillId="0" borderId="0" xfId="0" applyNumberFormat="1"/>
    <xf numFmtId="0" fontId="8" fillId="0" borderId="0" xfId="0" applyFont="1" applyAlignment="1">
      <alignment horizontal="center"/>
    </xf>
    <xf numFmtId="10" fontId="6" fillId="0" borderId="0" xfId="3" applyNumberFormat="1" applyFont="1" applyFill="1" applyBorder="1" applyAlignment="1" applyProtection="1">
      <alignment horizontal="center"/>
    </xf>
    <xf numFmtId="44" fontId="1" fillId="0" borderId="0" xfId="2" applyFill="1" applyBorder="1"/>
    <xf numFmtId="44" fontId="1" fillId="0" borderId="6" xfId="2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8" fillId="0" borderId="6" xfId="0" applyFont="1" applyBorder="1" applyAlignment="1">
      <alignment horizontal="center"/>
    </xf>
    <xf numFmtId="0" fontId="9" fillId="4" borderId="0" xfId="0" applyFont="1" applyFill="1" applyAlignment="1">
      <alignment vertical="center"/>
    </xf>
    <xf numFmtId="0" fontId="0" fillId="0" borderId="7" xfId="0" applyBorder="1" applyAlignment="1">
      <alignment horizontal="center"/>
    </xf>
    <xf numFmtId="10" fontId="10" fillId="0" borderId="6" xfId="1" applyNumberFormat="1" applyFont="1" applyFill="1" applyBorder="1" applyAlignment="1" applyProtection="1">
      <alignment horizontal="center" vertical="center" wrapText="1"/>
      <protection hidden="1"/>
    </xf>
    <xf numFmtId="44" fontId="1" fillId="0" borderId="6" xfId="2" applyFill="1" applyBorder="1" applyAlignment="1" applyProtection="1">
      <alignment horizontal="right" vertical="center" wrapText="1"/>
      <protection hidden="1"/>
    </xf>
    <xf numFmtId="0" fontId="0" fillId="0" borderId="9" xfId="0" applyBorder="1" applyAlignment="1">
      <alignment horizontal="left"/>
    </xf>
    <xf numFmtId="10" fontId="1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0" applyFont="1"/>
    <xf numFmtId="0" fontId="0" fillId="0" borderId="15" xfId="0" applyBorder="1" applyAlignment="1">
      <alignment horizontal="center"/>
    </xf>
    <xf numFmtId="0" fontId="5" fillId="0" borderId="0" xfId="0" applyFont="1"/>
    <xf numFmtId="44" fontId="1" fillId="0" borderId="6" xfId="2" applyFill="1" applyBorder="1"/>
    <xf numFmtId="44" fontId="4" fillId="2" borderId="6" xfId="2" applyFont="1" applyFill="1" applyBorder="1"/>
    <xf numFmtId="44" fontId="4" fillId="0" borderId="0" xfId="2" applyFont="1" applyFill="1" applyBorder="1"/>
    <xf numFmtId="0" fontId="8" fillId="0" borderId="5" xfId="0" applyFont="1" applyBorder="1" applyAlignment="1">
      <alignment horizontal="center"/>
    </xf>
    <xf numFmtId="0" fontId="8" fillId="0" borderId="16" xfId="0" applyFont="1" applyBorder="1"/>
    <xf numFmtId="0" fontId="8" fillId="0" borderId="17" xfId="0" applyFont="1" applyBorder="1"/>
    <xf numFmtId="0" fontId="8" fillId="0" borderId="18" xfId="0" applyFont="1" applyBorder="1"/>
    <xf numFmtId="9" fontId="8" fillId="0" borderId="5" xfId="3" applyFont="1" applyFill="1" applyBorder="1" applyAlignment="1" applyProtection="1">
      <alignment horizontal="center"/>
    </xf>
    <xf numFmtId="2" fontId="0" fillId="0" borderId="6" xfId="0" applyNumberFormat="1" applyBorder="1"/>
    <xf numFmtId="0" fontId="0" fillId="0" borderId="6" xfId="0" applyBorder="1"/>
    <xf numFmtId="43" fontId="0" fillId="0" borderId="6" xfId="1" applyFont="1" applyFill="1" applyBorder="1" applyAlignment="1" applyProtection="1"/>
    <xf numFmtId="0" fontId="4" fillId="0" borderId="6" xfId="0" applyFont="1" applyBorder="1" applyAlignment="1">
      <alignment horizontal="center"/>
    </xf>
    <xf numFmtId="10" fontId="4" fillId="0" borderId="9" xfId="3" applyNumberFormat="1" applyFont="1" applyFill="1" applyBorder="1" applyAlignment="1" applyProtection="1">
      <alignment horizontal="center"/>
    </xf>
    <xf numFmtId="43" fontId="4" fillId="0" borderId="6" xfId="1" applyFont="1" applyFill="1" applyBorder="1" applyAlignment="1" applyProtection="1"/>
    <xf numFmtId="44" fontId="1" fillId="5" borderId="6" xfId="2" applyFill="1" applyBorder="1" applyAlignment="1" applyProtection="1">
      <alignment horizontal="center"/>
    </xf>
    <xf numFmtId="44" fontId="1" fillId="0" borderId="9" xfId="2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1" fillId="0" borderId="6" xfId="2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6" xfId="0" applyFont="1" applyBorder="1" applyAlignment="1">
      <alignment horizontal="center"/>
    </xf>
    <xf numFmtId="0" fontId="4" fillId="6" borderId="0" xfId="0" applyFont="1" applyFill="1" applyAlignment="1">
      <alignment horizontal="center"/>
    </xf>
    <xf numFmtId="44" fontId="1" fillId="6" borderId="0" xfId="2" applyFill="1" applyBorder="1" applyAlignment="1" applyProtection="1"/>
    <xf numFmtId="0" fontId="2" fillId="0" borderId="20" xfId="0" applyFont="1" applyBorder="1" applyAlignment="1">
      <alignment horizontal="center" vertical="center" wrapText="1"/>
    </xf>
    <xf numFmtId="8" fontId="2" fillId="0" borderId="0" xfId="0" applyNumberFormat="1" applyFont="1" applyAlignment="1">
      <alignment vertical="center" wrapText="1"/>
    </xf>
    <xf numFmtId="0" fontId="8" fillId="6" borderId="0" xfId="0" applyFont="1" applyFill="1" applyAlignment="1">
      <alignment horizontal="center"/>
    </xf>
    <xf numFmtId="10" fontId="11" fillId="6" borderId="0" xfId="0" applyNumberFormat="1" applyFont="1" applyFill="1" applyAlignment="1" applyProtection="1">
      <alignment horizontal="center" vertical="center" wrapText="1"/>
      <protection hidden="1"/>
    </xf>
    <xf numFmtId="44" fontId="1" fillId="6" borderId="0" xfId="2" applyFill="1" applyBorder="1" applyAlignment="1" applyProtection="1">
      <alignment horizontal="right" vertical="center" wrapText="1"/>
      <protection hidden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10" fontId="15" fillId="7" borderId="6" xfId="3" applyNumberFormat="1" applyFont="1" applyFill="1" applyBorder="1" applyAlignment="1" applyProtection="1">
      <alignment horizontal="center"/>
    </xf>
    <xf numFmtId="164" fontId="0" fillId="0" borderId="0" xfId="0" applyNumberFormat="1"/>
    <xf numFmtId="44" fontId="1" fillId="0" borderId="6" xfId="2" applyFill="1" applyBorder="1" applyAlignment="1" applyProtection="1">
      <alignment vertical="center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44" fontId="3" fillId="0" borderId="4" xfId="0" applyNumberFormat="1" applyFont="1" applyBorder="1" applyAlignment="1">
      <alignment vertical="center" wrapText="1"/>
    </xf>
    <xf numFmtId="44" fontId="2" fillId="0" borderId="4" xfId="0" applyNumberFormat="1" applyFont="1" applyBorder="1" applyAlignment="1">
      <alignment vertical="center" wrapText="1"/>
    </xf>
    <xf numFmtId="0" fontId="0" fillId="0" borderId="0" xfId="0" applyAlignment="1">
      <alignment vertical="center"/>
    </xf>
    <xf numFmtId="10" fontId="0" fillId="0" borderId="0" xfId="3" applyNumberFormat="1" applyFont="1" applyAlignment="1">
      <alignment vertical="center"/>
    </xf>
    <xf numFmtId="44" fontId="0" fillId="0" borderId="0" xfId="0" applyNumberFormat="1" applyAlignment="1">
      <alignment vertical="center"/>
    </xf>
    <xf numFmtId="10" fontId="0" fillId="0" borderId="4" xfId="3" applyNumberFormat="1" applyFont="1" applyFill="1" applyBorder="1" applyAlignment="1" applyProtection="1">
      <alignment horizontal="center" vertical="center"/>
    </xf>
    <xf numFmtId="44" fontId="1" fillId="0" borderId="4" xfId="2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8" fontId="3" fillId="0" borderId="4" xfId="0" applyNumberFormat="1" applyFont="1" applyBorder="1" applyAlignment="1">
      <alignment vertical="center" wrapText="1"/>
    </xf>
    <xf numFmtId="0" fontId="0" fillId="0" borderId="4" xfId="0" applyBorder="1" applyAlignment="1">
      <alignment horizontal="center"/>
    </xf>
    <xf numFmtId="0" fontId="0" fillId="6" borderId="0" xfId="0" applyFill="1" applyAlignment="1">
      <alignment horizontal="center"/>
    </xf>
    <xf numFmtId="0" fontId="0" fillId="0" borderId="19" xfId="0" applyBorder="1" applyAlignment="1">
      <alignment horizontal="center"/>
    </xf>
    <xf numFmtId="44" fontId="2" fillId="0" borderId="0" xfId="0" applyNumberFormat="1" applyFont="1" applyAlignment="1">
      <alignment vertical="center" wrapText="1"/>
    </xf>
    <xf numFmtId="44" fontId="1" fillId="0" borderId="5" xfId="2" applyFill="1" applyBorder="1" applyAlignment="1" applyProtection="1"/>
    <xf numFmtId="0" fontId="8" fillId="0" borderId="4" xfId="0" applyFont="1" applyBorder="1" applyAlignment="1">
      <alignment horizontal="center"/>
    </xf>
    <xf numFmtId="44" fontId="1" fillId="0" borderId="4" xfId="2" applyFill="1" applyBorder="1" applyAlignment="1" applyProtection="1"/>
    <xf numFmtId="170" fontId="20" fillId="6" borderId="0" xfId="0" applyNumberFormat="1" applyFont="1" applyFill="1" applyAlignment="1">
      <alignment horizontal="center" vertical="center"/>
    </xf>
    <xf numFmtId="0" fontId="21" fillId="6" borderId="0" xfId="0" applyFont="1" applyFill="1"/>
    <xf numFmtId="43" fontId="21" fillId="0" borderId="0" xfId="1" applyFont="1"/>
    <xf numFmtId="171" fontId="21" fillId="0" borderId="0" xfId="3" applyNumberFormat="1" applyFont="1"/>
    <xf numFmtId="43" fontId="21" fillId="0" borderId="0" xfId="0" applyNumberFormat="1" applyFont="1"/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22" fillId="8" borderId="6" xfId="0" applyFont="1" applyFill="1" applyBorder="1" applyAlignment="1">
      <alignment horizontal="center"/>
    </xf>
    <xf numFmtId="0" fontId="8" fillId="10" borderId="6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3" fillId="10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44" fontId="2" fillId="2" borderId="4" xfId="0" applyNumberFormat="1" applyFont="1" applyFill="1" applyBorder="1" applyAlignment="1">
      <alignment vertical="center" wrapText="1"/>
    </xf>
    <xf numFmtId="0" fontId="4" fillId="10" borderId="4" xfId="0" applyFont="1" applyFill="1" applyBorder="1" applyAlignment="1">
      <alignment horizontal="center" vertical="center"/>
    </xf>
    <xf numFmtId="10" fontId="15" fillId="0" borderId="4" xfId="0" applyNumberFormat="1" applyFont="1" applyBorder="1" applyAlignment="1">
      <alignment vertical="center"/>
    </xf>
    <xf numFmtId="44" fontId="15" fillId="0" borderId="4" xfId="2" applyFont="1" applyFill="1" applyBorder="1" applyAlignment="1">
      <alignment vertical="center"/>
    </xf>
    <xf numFmtId="10" fontId="11" fillId="0" borderId="6" xfId="0" applyNumberFormat="1" applyFont="1" applyBorder="1" applyAlignment="1" applyProtection="1">
      <alignment horizontal="center" vertical="center" wrapText="1"/>
      <protection hidden="1"/>
    </xf>
    <xf numFmtId="44" fontId="15" fillId="0" borderId="6" xfId="2" applyFont="1" applyFill="1" applyBorder="1" applyAlignment="1" applyProtection="1">
      <alignment horizontal="right" vertical="center" wrapText="1"/>
      <protection hidden="1"/>
    </xf>
    <xf numFmtId="0" fontId="2" fillId="10" borderId="4" xfId="0" applyFont="1" applyFill="1" applyBorder="1" applyAlignment="1">
      <alignment vertical="center" wrapText="1"/>
    </xf>
    <xf numFmtId="44" fontId="20" fillId="0" borderId="6" xfId="2" applyFont="1" applyFill="1" applyBorder="1"/>
    <xf numFmtId="0" fontId="0" fillId="7" borderId="6" xfId="0" applyFill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25" fillId="0" borderId="0" xfId="0" applyFont="1"/>
    <xf numFmtId="0" fontId="24" fillId="0" borderId="0" xfId="0" applyFont="1"/>
    <xf numFmtId="0" fontId="25" fillId="0" borderId="4" xfId="0" applyFont="1" applyBorder="1" applyAlignment="1">
      <alignment horizontal="center" wrapText="1"/>
    </xf>
    <xf numFmtId="0" fontId="25" fillId="0" borderId="4" xfId="0" applyFont="1" applyBorder="1" applyAlignment="1">
      <alignment horizontal="left" vertical="top" wrapText="1"/>
    </xf>
    <xf numFmtId="0" fontId="25" fillId="0" borderId="4" xfId="0" applyFont="1" applyBorder="1" applyAlignment="1">
      <alignment horizontal="center" vertical="center" wrapText="1"/>
    </xf>
    <xf numFmtId="44" fontId="25" fillId="0" borderId="4" xfId="2" applyFont="1" applyBorder="1" applyAlignment="1">
      <alignment horizontal="center" vertical="center" wrapText="1"/>
    </xf>
    <xf numFmtId="44" fontId="24" fillId="0" borderId="4" xfId="2" applyFont="1" applyBorder="1" applyAlignment="1">
      <alignment horizontal="center" vertical="center" wrapText="1"/>
    </xf>
    <xf numFmtId="44" fontId="24" fillId="0" borderId="4" xfId="2" applyFont="1" applyBorder="1" applyAlignment="1">
      <alignment horizontal="right" vertical="center"/>
    </xf>
    <xf numFmtId="0" fontId="25" fillId="0" borderId="0" xfId="0" applyFont="1" applyAlignment="1">
      <alignment vertical="center"/>
    </xf>
    <xf numFmtId="0" fontId="19" fillId="0" borderId="4" xfId="0" applyFont="1" applyBorder="1" applyAlignment="1">
      <alignment vertical="center"/>
    </xf>
    <xf numFmtId="0" fontId="14" fillId="8" borderId="4" xfId="0" applyFont="1" applyFill="1" applyBorder="1" applyAlignment="1">
      <alignment vertical="center"/>
    </xf>
    <xf numFmtId="44" fontId="1" fillId="7" borderId="6" xfId="2" applyFill="1" applyBorder="1" applyAlignment="1" applyProtection="1">
      <alignment horizontal="center"/>
    </xf>
    <xf numFmtId="43" fontId="0" fillId="7" borderId="6" xfId="1" applyFont="1" applyFill="1" applyBorder="1" applyAlignment="1" applyProtection="1">
      <alignment horizontal="center"/>
    </xf>
    <xf numFmtId="14" fontId="0" fillId="7" borderId="6" xfId="0" applyNumberFormat="1" applyFill="1" applyBorder="1" applyAlignment="1">
      <alignment horizontal="center"/>
    </xf>
    <xf numFmtId="10" fontId="15" fillId="0" borderId="6" xfId="0" applyNumberFormat="1" applyFont="1" applyBorder="1" applyAlignment="1">
      <alignment horizontal="center"/>
    </xf>
    <xf numFmtId="44" fontId="15" fillId="0" borderId="6" xfId="2" applyFont="1" applyFill="1" applyBorder="1"/>
    <xf numFmtId="10" fontId="4" fillId="0" borderId="6" xfId="3" applyNumberFormat="1" applyFont="1" applyFill="1" applyBorder="1" applyAlignment="1" applyProtection="1">
      <alignment horizontal="center"/>
    </xf>
    <xf numFmtId="44" fontId="15" fillId="0" borderId="6" xfId="2" applyFont="1" applyFill="1" applyBorder="1" applyAlignment="1" applyProtection="1"/>
    <xf numFmtId="10" fontId="0" fillId="7" borderId="6" xfId="3" applyNumberFormat="1" applyFont="1" applyFill="1" applyBorder="1" applyAlignment="1" applyProtection="1">
      <alignment horizontal="center"/>
    </xf>
    <xf numFmtId="0" fontId="0" fillId="7" borderId="6" xfId="0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0" fillId="7" borderId="5" xfId="0" applyFill="1" applyBorder="1" applyAlignment="1">
      <alignment horizontal="center" vertical="center" wrapText="1"/>
    </xf>
    <xf numFmtId="0" fontId="0" fillId="0" borderId="4" xfId="0" applyBorder="1"/>
    <xf numFmtId="43" fontId="0" fillId="0" borderId="4" xfId="1" applyFont="1" applyBorder="1"/>
    <xf numFmtId="43" fontId="0" fillId="0" borderId="0" xfId="1" applyFont="1"/>
    <xf numFmtId="0" fontId="0" fillId="0" borderId="0" xfId="0" applyAlignment="1">
      <alignment horizontal="center" vertical="center"/>
    </xf>
    <xf numFmtId="43" fontId="15" fillId="11" borderId="4" xfId="1" applyFont="1" applyFill="1" applyBorder="1"/>
    <xf numFmtId="43" fontId="0" fillId="0" borderId="4" xfId="1" applyFont="1" applyBorder="1" applyAlignment="1">
      <alignment vertical="center"/>
    </xf>
    <xf numFmtId="43" fontId="15" fillId="0" borderId="4" xfId="1" applyFont="1" applyBorder="1" applyAlignment="1">
      <alignment vertical="center"/>
    </xf>
    <xf numFmtId="0" fontId="0" fillId="0" borderId="4" xfId="0" applyBorder="1" applyAlignment="1">
      <alignment vertical="center"/>
    </xf>
    <xf numFmtId="43" fontId="15" fillId="11" borderId="4" xfId="1" applyFont="1" applyFill="1" applyBorder="1" applyAlignment="1">
      <alignment vertical="center"/>
    </xf>
    <xf numFmtId="0" fontId="25" fillId="0" borderId="4" xfId="0" applyFont="1" applyBorder="1" applyAlignment="1">
      <alignment horizontal="left" vertical="center" wrapText="1"/>
    </xf>
    <xf numFmtId="0" fontId="25" fillId="0" borderId="4" xfId="0" applyFont="1" applyBorder="1" applyAlignment="1">
      <alignment vertical="center" wrapText="1"/>
    </xf>
    <xf numFmtId="0" fontId="24" fillId="0" borderId="0" xfId="0" applyFont="1" applyAlignment="1">
      <alignment vertical="center"/>
    </xf>
    <xf numFmtId="0" fontId="29" fillId="0" borderId="4" xfId="0" applyFont="1" applyBorder="1" applyAlignment="1">
      <alignment vertical="center" wrapText="1"/>
    </xf>
    <xf numFmtId="44" fontId="29" fillId="0" borderId="4" xfId="2" applyFont="1" applyBorder="1" applyAlignment="1" applyProtection="1">
      <alignment horizontal="center" vertical="center" wrapText="1"/>
      <protection locked="0"/>
    </xf>
    <xf numFmtId="44" fontId="29" fillId="0" borderId="4" xfId="2" applyFont="1" applyBorder="1" applyAlignment="1">
      <alignment horizontal="center" vertical="center" wrapText="1"/>
    </xf>
    <xf numFmtId="44" fontId="31" fillId="12" borderId="4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6" fillId="8" borderId="4" xfId="0" applyFont="1" applyFill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33" fillId="0" borderId="4" xfId="0" applyFont="1" applyBorder="1" applyAlignment="1">
      <alignment horizontal="center" vertical="center" wrapText="1"/>
    </xf>
    <xf numFmtId="168" fontId="32" fillId="0" borderId="4" xfId="0" applyNumberFormat="1" applyFont="1" applyBorder="1" applyAlignment="1" applyProtection="1">
      <alignment horizontal="center" vertical="center" wrapText="1"/>
      <protection locked="0"/>
    </xf>
    <xf numFmtId="168" fontId="32" fillId="0" borderId="4" xfId="0" applyNumberFormat="1" applyFont="1" applyBorder="1" applyAlignment="1">
      <alignment horizontal="center" vertical="center" wrapText="1"/>
    </xf>
    <xf numFmtId="168" fontId="33" fillId="0" borderId="4" xfId="0" applyNumberFormat="1" applyFont="1" applyBorder="1" applyAlignment="1">
      <alignment horizontal="center" vertical="center" wrapText="1"/>
    </xf>
    <xf numFmtId="169" fontId="33" fillId="2" borderId="4" xfId="0" applyNumberFormat="1" applyFont="1" applyFill="1" applyBorder="1" applyAlignment="1">
      <alignment horizontal="center" vertical="center"/>
    </xf>
    <xf numFmtId="0" fontId="25" fillId="6" borderId="0" xfId="4" applyFont="1" applyFill="1"/>
    <xf numFmtId="0" fontId="25" fillId="6" borderId="0" xfId="6" applyFont="1" applyFill="1" applyAlignment="1">
      <alignment vertical="center" wrapText="1"/>
    </xf>
    <xf numFmtId="9" fontId="25" fillId="6" borderId="4" xfId="3" applyFont="1" applyFill="1" applyBorder="1" applyAlignment="1">
      <alignment horizontal="center" vertical="center" wrapText="1"/>
    </xf>
    <xf numFmtId="49" fontId="25" fillId="6" borderId="3" xfId="4" applyNumberFormat="1" applyFont="1" applyFill="1" applyBorder="1" applyAlignment="1">
      <alignment vertical="center" wrapText="1"/>
    </xf>
    <xf numFmtId="0" fontId="25" fillId="6" borderId="4" xfId="4" applyFont="1" applyFill="1" applyBorder="1"/>
    <xf numFmtId="166" fontId="25" fillId="6" borderId="4" xfId="7" applyFont="1" applyFill="1" applyBorder="1"/>
    <xf numFmtId="0" fontId="25" fillId="6" borderId="4" xfId="4" applyFont="1" applyFill="1" applyBorder="1" applyAlignment="1">
      <alignment horizontal="center"/>
    </xf>
    <xf numFmtId="166" fontId="25" fillId="6" borderId="4" xfId="7" applyFont="1" applyFill="1" applyBorder="1" applyAlignment="1">
      <alignment vertical="center"/>
    </xf>
    <xf numFmtId="166" fontId="25" fillId="6" borderId="0" xfId="7" applyFont="1" applyFill="1" applyBorder="1"/>
    <xf numFmtId="0" fontId="25" fillId="6" borderId="0" xfId="4" applyFont="1" applyFill="1" applyAlignment="1">
      <alignment horizontal="center"/>
    </xf>
    <xf numFmtId="166" fontId="25" fillId="6" borderId="0" xfId="7" applyFont="1" applyFill="1" applyBorder="1" applyAlignment="1">
      <alignment vertical="center"/>
    </xf>
    <xf numFmtId="0" fontId="25" fillId="6" borderId="0" xfId="4" applyFont="1" applyFill="1" applyAlignment="1">
      <alignment horizontal="center" vertical="center"/>
    </xf>
    <xf numFmtId="165" fontId="25" fillId="6" borderId="0" xfId="5" applyFont="1" applyFill="1" applyBorder="1"/>
    <xf numFmtId="0" fontId="25" fillId="9" borderId="4" xfId="4" applyFont="1" applyFill="1" applyBorder="1" applyAlignment="1">
      <alignment horizontal="center"/>
    </xf>
    <xf numFmtId="4" fontId="25" fillId="6" borderId="0" xfId="4" applyNumberFormat="1" applyFont="1" applyFill="1" applyAlignment="1" applyProtection="1">
      <alignment horizontal="center"/>
      <protection locked="0"/>
    </xf>
    <xf numFmtId="4" fontId="25" fillId="6" borderId="0" xfId="4" applyNumberFormat="1" applyFont="1" applyFill="1"/>
    <xf numFmtId="43" fontId="25" fillId="6" borderId="0" xfId="4" applyNumberFormat="1" applyFont="1" applyFill="1"/>
    <xf numFmtId="0" fontId="25" fillId="6" borderId="4" xfId="4" applyFont="1" applyFill="1" applyBorder="1" applyAlignment="1">
      <alignment horizontal="justify" vertical="justify"/>
    </xf>
    <xf numFmtId="4" fontId="25" fillId="6" borderId="0" xfId="4" applyNumberFormat="1" applyFont="1" applyFill="1" applyAlignment="1">
      <alignment horizontal="justify" vertical="justify"/>
    </xf>
    <xf numFmtId="0" fontId="25" fillId="6" borderId="0" xfId="4" applyFont="1" applyFill="1" applyAlignment="1">
      <alignment horizontal="justify" vertical="justify"/>
    </xf>
    <xf numFmtId="0" fontId="34" fillId="6" borderId="0" xfId="4" applyFont="1" applyFill="1"/>
    <xf numFmtId="0" fontId="26" fillId="8" borderId="4" xfId="0" applyFont="1" applyFill="1" applyBorder="1" applyAlignment="1">
      <alignment horizontal="center" vertical="center" wrapText="1"/>
    </xf>
    <xf numFmtId="0" fontId="26" fillId="8" borderId="29" xfId="0" applyFont="1" applyFill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44" fontId="4" fillId="0" borderId="6" xfId="2" applyFont="1" applyFill="1" applyBorder="1" applyAlignment="1" applyProtection="1">
      <alignment horizontal="center"/>
    </xf>
    <xf numFmtId="44" fontId="22" fillId="8" borderId="4" xfId="2" applyFont="1" applyFill="1" applyBorder="1" applyAlignment="1">
      <alignment horizontal="center" vertical="center"/>
    </xf>
    <xf numFmtId="0" fontId="36" fillId="13" borderId="4" xfId="0" applyFont="1" applyFill="1" applyBorder="1" applyAlignment="1">
      <alignment horizontal="center" vertical="center" wrapText="1"/>
    </xf>
    <xf numFmtId="0" fontId="36" fillId="13" borderId="4" xfId="0" applyFont="1" applyFill="1" applyBorder="1" applyAlignment="1">
      <alignment horizontal="left" vertical="center" wrapText="1"/>
    </xf>
    <xf numFmtId="44" fontId="36" fillId="13" borderId="4" xfId="2" applyFont="1" applyFill="1" applyBorder="1" applyAlignment="1">
      <alignment horizontal="center" vertical="center" wrapText="1"/>
    </xf>
    <xf numFmtId="2" fontId="36" fillId="13" borderId="4" xfId="0" applyNumberFormat="1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center" vertical="center" wrapText="1"/>
    </xf>
    <xf numFmtId="0" fontId="36" fillId="14" borderId="4" xfId="0" applyFont="1" applyFill="1" applyBorder="1" applyAlignment="1">
      <alignment horizontal="left" vertical="center" wrapText="1"/>
    </xf>
    <xf numFmtId="44" fontId="36" fillId="14" borderId="4" xfId="2" applyFont="1" applyFill="1" applyBorder="1" applyAlignment="1">
      <alignment horizontal="center" vertical="center" wrapText="1"/>
    </xf>
    <xf numFmtId="2" fontId="36" fillId="14" borderId="4" xfId="0" applyNumberFormat="1" applyFont="1" applyFill="1" applyBorder="1" applyAlignment="1">
      <alignment horizontal="center" vertical="center" wrapText="1"/>
    </xf>
    <xf numFmtId="0" fontId="36" fillId="15" borderId="4" xfId="0" applyFont="1" applyFill="1" applyBorder="1" applyAlignment="1">
      <alignment horizontal="center" vertical="center" wrapText="1"/>
    </xf>
    <xf numFmtId="0" fontId="36" fillId="15" borderId="4" xfId="0" applyFont="1" applyFill="1" applyBorder="1" applyAlignment="1">
      <alignment horizontal="left" vertical="center" wrapText="1"/>
    </xf>
    <xf numFmtId="44" fontId="36" fillId="15" borderId="4" xfId="2" applyFont="1" applyFill="1" applyBorder="1" applyAlignment="1">
      <alignment horizontal="center" vertical="center" wrapText="1"/>
    </xf>
    <xf numFmtId="2" fontId="36" fillId="15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44" fontId="0" fillId="0" borderId="0" xfId="2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21" fillId="0" borderId="4" xfId="0" applyFont="1" applyBorder="1" applyAlignment="1">
      <alignment horizontal="center" vertical="center"/>
    </xf>
    <xf numFmtId="172" fontId="21" fillId="0" borderId="4" xfId="0" applyNumberFormat="1" applyFont="1" applyBorder="1" applyAlignment="1">
      <alignment horizontal="center" vertical="center"/>
    </xf>
    <xf numFmtId="0" fontId="15" fillId="17" borderId="4" xfId="0" applyFont="1" applyFill="1" applyBorder="1" applyAlignment="1">
      <alignment horizontal="center" vertical="center" wrapText="1"/>
    </xf>
    <xf numFmtId="0" fontId="27" fillId="17" borderId="4" xfId="0" applyFont="1" applyFill="1" applyBorder="1" applyAlignment="1">
      <alignment horizontal="center" vertical="center" wrapText="1"/>
    </xf>
    <xf numFmtId="0" fontId="28" fillId="17" borderId="4" xfId="0" applyFont="1" applyFill="1" applyBorder="1" applyAlignment="1">
      <alignment horizontal="center" vertical="center" wrapText="1"/>
    </xf>
    <xf numFmtId="0" fontId="15" fillId="17" borderId="4" xfId="0" applyFont="1" applyFill="1" applyBorder="1" applyAlignment="1">
      <alignment horizontal="center" vertical="center"/>
    </xf>
    <xf numFmtId="0" fontId="27" fillId="17" borderId="4" xfId="0" applyFont="1" applyFill="1" applyBorder="1" applyAlignment="1">
      <alignment horizontal="center" vertical="center"/>
    </xf>
    <xf numFmtId="0" fontId="28" fillId="17" borderId="4" xfId="0" applyFont="1" applyFill="1" applyBorder="1" applyAlignment="1">
      <alignment horizontal="center" vertical="center"/>
    </xf>
    <xf numFmtId="43" fontId="15" fillId="15" borderId="4" xfId="1" applyFont="1" applyFill="1" applyBorder="1" applyAlignment="1">
      <alignment vertical="center"/>
    </xf>
    <xf numFmtId="49" fontId="24" fillId="15" borderId="4" xfId="4" applyNumberFormat="1" applyFont="1" applyFill="1" applyBorder="1" applyAlignment="1">
      <alignment horizontal="center" vertical="center" wrapText="1"/>
    </xf>
    <xf numFmtId="0" fontId="24" fillId="15" borderId="4" xfId="4" applyFont="1" applyFill="1" applyBorder="1" applyAlignment="1">
      <alignment horizontal="center" vertical="center" wrapText="1"/>
    </xf>
    <xf numFmtId="0" fontId="33" fillId="15" borderId="4" xfId="0" applyFont="1" applyFill="1" applyBorder="1" applyAlignment="1">
      <alignment horizontal="center" vertical="center" wrapText="1"/>
    </xf>
    <xf numFmtId="167" fontId="33" fillId="15" borderId="4" xfId="0" applyNumberFormat="1" applyFont="1" applyFill="1" applyBorder="1" applyAlignment="1">
      <alignment horizontal="center" vertical="center" wrapText="1"/>
    </xf>
    <xf numFmtId="0" fontId="33" fillId="18" borderId="4" xfId="0" applyFont="1" applyFill="1" applyBorder="1" applyAlignment="1">
      <alignment horizontal="center" vertical="center" wrapText="1"/>
    </xf>
    <xf numFmtId="0" fontId="24" fillId="15" borderId="4" xfId="0" applyFont="1" applyFill="1" applyBorder="1" applyAlignment="1">
      <alignment horizontal="center" vertical="center" wrapText="1"/>
    </xf>
    <xf numFmtId="44" fontId="1" fillId="2" borderId="6" xfId="2" applyFill="1" applyBorder="1" applyAlignment="1" applyProtection="1"/>
    <xf numFmtId="10" fontId="22" fillId="8" borderId="4" xfId="3" applyNumberFormat="1" applyFont="1" applyFill="1" applyBorder="1" applyAlignment="1">
      <alignment horizontal="center" vertical="center"/>
    </xf>
    <xf numFmtId="172" fontId="20" fillId="2" borderId="4" xfId="0" applyNumberFormat="1" applyFont="1" applyFill="1" applyBorder="1" applyAlignment="1">
      <alignment horizontal="center" vertical="center"/>
    </xf>
    <xf numFmtId="0" fontId="35" fillId="0" borderId="0" xfId="0" applyFont="1"/>
    <xf numFmtId="0" fontId="4" fillId="17" borderId="4" xfId="0" applyFont="1" applyFill="1" applyBorder="1" applyAlignment="1">
      <alignment vertical="center"/>
    </xf>
    <xf numFmtId="44" fontId="0" fillId="0" borderId="0" xfId="2" applyFont="1" applyBorder="1" applyAlignment="1">
      <alignment horizontal="center"/>
    </xf>
    <xf numFmtId="43" fontId="29" fillId="0" borderId="4" xfId="0" applyNumberFormat="1" applyFont="1" applyBorder="1" applyAlignment="1">
      <alignment horizontal="center" vertical="center" wrapText="1"/>
    </xf>
    <xf numFmtId="44" fontId="0" fillId="0" borderId="4" xfId="2" applyFont="1" applyBorder="1"/>
    <xf numFmtId="43" fontId="15" fillId="0" borderId="4" xfId="0" applyNumberFormat="1" applyFont="1" applyBorder="1"/>
    <xf numFmtId="43" fontId="1" fillId="0" borderId="4" xfId="1" applyFont="1" applyBorder="1"/>
    <xf numFmtId="10" fontId="29" fillId="0" borderId="4" xfId="3" applyNumberFormat="1" applyFont="1" applyBorder="1" applyAlignment="1">
      <alignment horizontal="center" vertical="center" wrapText="1"/>
    </xf>
    <xf numFmtId="0" fontId="42" fillId="0" borderId="0" xfId="11" applyFont="1" applyBorder="1" applyAlignment="1">
      <alignment vertical="center" wrapText="1"/>
    </xf>
    <xf numFmtId="2" fontId="43" fillId="0" borderId="0" xfId="11" applyNumberFormat="1" applyFont="1" applyBorder="1" applyAlignment="1">
      <alignment vertical="center"/>
    </xf>
    <xf numFmtId="2" fontId="43" fillId="0" borderId="4" xfId="11" applyNumberFormat="1" applyFont="1" applyBorder="1" applyAlignment="1">
      <alignment vertical="center"/>
    </xf>
    <xf numFmtId="0" fontId="44" fillId="0" borderId="0" xfId="11" applyFont="1" applyBorder="1" applyAlignment="1">
      <alignment vertical="center"/>
    </xf>
    <xf numFmtId="0" fontId="45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0" xfId="0" applyAlignment="1">
      <alignment wrapText="1"/>
    </xf>
    <xf numFmtId="0" fontId="0" fillId="0" borderId="1" xfId="0" applyBorder="1"/>
    <xf numFmtId="0" fontId="35" fillId="0" borderId="0" xfId="0" applyFont="1" applyAlignment="1">
      <alignment horizontal="left"/>
    </xf>
    <xf numFmtId="0" fontId="46" fillId="13" borderId="4" xfId="0" applyFont="1" applyFill="1" applyBorder="1" applyAlignment="1">
      <alignment horizontal="center" vertical="center" wrapText="1"/>
    </xf>
    <xf numFmtId="2" fontId="6" fillId="15" borderId="4" xfId="0" applyNumberFormat="1" applyFont="1" applyFill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left" vertical="center" wrapText="1"/>
    </xf>
    <xf numFmtId="44" fontId="6" fillId="15" borderId="4" xfId="2" applyFont="1" applyFill="1" applyBorder="1" applyAlignment="1">
      <alignment horizontal="center" vertical="center" wrapText="1"/>
    </xf>
    <xf numFmtId="0" fontId="46" fillId="15" borderId="4" xfId="0" applyFont="1" applyFill="1" applyBorder="1" applyAlignment="1">
      <alignment horizontal="center" vertical="center" wrapText="1"/>
    </xf>
    <xf numFmtId="44" fontId="0" fillId="13" borderId="4" xfId="2" applyFont="1" applyFill="1" applyBorder="1" applyAlignment="1">
      <alignment horizontal="center" vertical="center"/>
    </xf>
    <xf numFmtId="44" fontId="0" fillId="14" borderId="4" xfId="2" applyFont="1" applyFill="1" applyBorder="1" applyAlignment="1">
      <alignment horizontal="center" vertical="center"/>
    </xf>
    <xf numFmtId="44" fontId="0" fillId="15" borderId="4" xfId="2" applyFont="1" applyFill="1" applyBorder="1" applyAlignment="1">
      <alignment horizontal="center" vertical="center"/>
    </xf>
    <xf numFmtId="44" fontId="47" fillId="15" borderId="4" xfId="2" applyFont="1" applyFill="1" applyBorder="1" applyAlignment="1">
      <alignment horizontal="center" vertical="center"/>
    </xf>
    <xf numFmtId="2" fontId="46" fillId="13" borderId="4" xfId="0" applyNumberFormat="1" applyFont="1" applyFill="1" applyBorder="1" applyAlignment="1">
      <alignment horizontal="center" vertical="center" wrapText="1"/>
    </xf>
    <xf numFmtId="2" fontId="46" fillId="14" borderId="4" xfId="0" applyNumberFormat="1" applyFont="1" applyFill="1" applyBorder="1" applyAlignment="1">
      <alignment horizontal="center" vertical="center" wrapText="1"/>
    </xf>
    <xf numFmtId="2" fontId="46" fillId="15" borderId="4" xfId="0" applyNumberFormat="1" applyFont="1" applyFill="1" applyBorder="1" applyAlignment="1">
      <alignment horizontal="center" vertical="center" wrapText="1"/>
    </xf>
    <xf numFmtId="2" fontId="36" fillId="20" borderId="4" xfId="0" applyNumberFormat="1" applyFont="1" applyFill="1" applyBorder="1" applyAlignment="1">
      <alignment horizontal="center" vertical="center" wrapText="1"/>
    </xf>
    <xf numFmtId="0" fontId="36" fillId="20" borderId="4" xfId="0" applyFont="1" applyFill="1" applyBorder="1" applyAlignment="1">
      <alignment horizontal="left" vertical="center" wrapText="1"/>
    </xf>
    <xf numFmtId="0" fontId="36" fillId="20" borderId="4" xfId="0" applyFont="1" applyFill="1" applyBorder="1" applyAlignment="1">
      <alignment horizontal="center" vertical="center" wrapText="1"/>
    </xf>
    <xf numFmtId="2" fontId="46" fillId="20" borderId="4" xfId="0" applyNumberFormat="1" applyFont="1" applyFill="1" applyBorder="1" applyAlignment="1">
      <alignment horizontal="center" vertical="center" wrapText="1"/>
    </xf>
    <xf numFmtId="44" fontId="36" fillId="20" borderId="4" xfId="2" applyFont="1" applyFill="1" applyBorder="1" applyAlignment="1">
      <alignment horizontal="center" vertical="center" wrapText="1"/>
    </xf>
    <xf numFmtId="44" fontId="0" fillId="20" borderId="4" xfId="2" applyFont="1" applyFill="1" applyBorder="1" applyAlignment="1">
      <alignment horizontal="center" vertical="center"/>
    </xf>
    <xf numFmtId="0" fontId="6" fillId="20" borderId="4" xfId="0" applyFont="1" applyFill="1" applyBorder="1" applyAlignment="1">
      <alignment horizontal="left" vertical="center" wrapText="1"/>
    </xf>
    <xf numFmtId="0" fontId="46" fillId="14" borderId="4" xfId="0" applyFont="1" applyFill="1" applyBorder="1" applyAlignment="1">
      <alignment horizontal="center" vertical="center" wrapText="1"/>
    </xf>
    <xf numFmtId="0" fontId="46" fillId="20" borderId="4" xfId="0" applyFont="1" applyFill="1" applyBorder="1" applyAlignment="1">
      <alignment horizontal="center" vertical="center" wrapText="1"/>
    </xf>
    <xf numFmtId="2" fontId="43" fillId="0" borderId="1" xfId="11" applyNumberFormat="1" applyFont="1" applyBorder="1" applyAlignment="1">
      <alignment vertical="center"/>
    </xf>
    <xf numFmtId="2" fontId="19" fillId="13" borderId="4" xfId="0" applyNumberFormat="1" applyFont="1" applyFill="1" applyBorder="1" applyAlignment="1">
      <alignment horizontal="center" vertical="center" wrapText="1"/>
    </xf>
    <xf numFmtId="0" fontId="48" fillId="13" borderId="4" xfId="0" applyFont="1" applyFill="1" applyBorder="1" applyAlignment="1">
      <alignment horizontal="left" vertical="center" wrapText="1"/>
    </xf>
    <xf numFmtId="2" fontId="19" fillId="20" borderId="4" xfId="0" applyNumberFormat="1" applyFont="1" applyFill="1" applyBorder="1" applyAlignment="1">
      <alignment horizontal="center" vertical="center" wrapText="1"/>
    </xf>
    <xf numFmtId="2" fontId="19" fillId="14" borderId="4" xfId="0" applyNumberFormat="1" applyFont="1" applyFill="1" applyBorder="1" applyAlignment="1">
      <alignment horizontal="center" vertical="center" wrapText="1"/>
    </xf>
    <xf numFmtId="0" fontId="48" fillId="20" borderId="4" xfId="0" applyFont="1" applyFill="1" applyBorder="1" applyAlignment="1">
      <alignment horizontal="left" vertical="center" wrapText="1"/>
    </xf>
    <xf numFmtId="0" fontId="48" fillId="14" borderId="4" xfId="0" applyFont="1" applyFill="1" applyBorder="1" applyAlignment="1">
      <alignment horizontal="left" vertical="center" wrapText="1"/>
    </xf>
    <xf numFmtId="0" fontId="49" fillId="0" borderId="4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5" fillId="0" borderId="4" xfId="0" applyFont="1" applyBorder="1" applyAlignment="1">
      <alignment vertical="center" wrapText="1"/>
    </xf>
    <xf numFmtId="2" fontId="43" fillId="0" borderId="1" xfId="11" applyNumberFormat="1" applyFont="1" applyBorder="1" applyAlignment="1">
      <alignment horizontal="center" vertical="center"/>
    </xf>
    <xf numFmtId="0" fontId="38" fillId="13" borderId="4" xfId="10" applyFill="1" applyBorder="1" applyAlignment="1">
      <alignment horizontal="center" vertical="center" wrapText="1"/>
    </xf>
    <xf numFmtId="173" fontId="48" fillId="13" borderId="4" xfId="0" applyNumberFormat="1" applyFont="1" applyFill="1" applyBorder="1" applyAlignment="1">
      <alignment horizontal="center" vertical="center" wrapText="1"/>
    </xf>
    <xf numFmtId="0" fontId="48" fillId="13" borderId="4" xfId="0" applyFont="1" applyFill="1" applyBorder="1" applyAlignment="1">
      <alignment horizontal="center" vertical="center"/>
    </xf>
    <xf numFmtId="173" fontId="48" fillId="14" borderId="4" xfId="0" applyNumberFormat="1" applyFont="1" applyFill="1" applyBorder="1" applyAlignment="1">
      <alignment horizontal="center" vertical="center" wrapText="1"/>
    </xf>
    <xf numFmtId="0" fontId="48" fillId="14" borderId="4" xfId="0" applyFont="1" applyFill="1" applyBorder="1" applyAlignment="1">
      <alignment horizontal="center" vertical="center"/>
    </xf>
    <xf numFmtId="173" fontId="48" fillId="20" borderId="4" xfId="0" applyNumberFormat="1" applyFont="1" applyFill="1" applyBorder="1" applyAlignment="1">
      <alignment horizontal="center" vertical="center" wrapText="1"/>
    </xf>
    <xf numFmtId="0" fontId="48" fillId="20" borderId="4" xfId="0" applyFont="1" applyFill="1" applyBorder="1" applyAlignment="1">
      <alignment horizontal="center" vertical="center"/>
    </xf>
    <xf numFmtId="0" fontId="50" fillId="13" borderId="4" xfId="0" applyFont="1" applyFill="1" applyBorder="1" applyAlignment="1">
      <alignment horizontal="center" vertical="center" wrapText="1"/>
    </xf>
    <xf numFmtId="0" fontId="38" fillId="14" borderId="4" xfId="10" applyFill="1" applyBorder="1" applyAlignment="1">
      <alignment horizontal="center" vertical="center" wrapText="1"/>
    </xf>
    <xf numFmtId="0" fontId="50" fillId="14" borderId="4" xfId="0" applyFont="1" applyFill="1" applyBorder="1" applyAlignment="1">
      <alignment horizontal="center" vertical="center" wrapText="1"/>
    </xf>
    <xf numFmtId="0" fontId="38" fillId="20" borderId="4" xfId="10" applyFill="1" applyBorder="1" applyAlignment="1">
      <alignment horizontal="center" vertical="center" wrapText="1"/>
    </xf>
    <xf numFmtId="14" fontId="48" fillId="13" borderId="4" xfId="0" applyNumberFormat="1" applyFont="1" applyFill="1" applyBorder="1" applyAlignment="1">
      <alignment horizontal="center" vertical="center" wrapText="1"/>
    </xf>
    <xf numFmtId="14" fontId="48" fillId="14" borderId="4" xfId="0" applyNumberFormat="1" applyFont="1" applyFill="1" applyBorder="1" applyAlignment="1">
      <alignment horizontal="center" vertical="center" wrapText="1"/>
    </xf>
    <xf numFmtId="14" fontId="48" fillId="20" borderId="4" xfId="0" applyNumberFormat="1" applyFont="1" applyFill="1" applyBorder="1" applyAlignment="1">
      <alignment horizontal="center" vertical="center" wrapText="1"/>
    </xf>
    <xf numFmtId="2" fontId="0" fillId="20" borderId="4" xfId="0" applyNumberFormat="1" applyFill="1" applyBorder="1" applyAlignment="1">
      <alignment horizontal="center" vertical="center" wrapText="1"/>
    </xf>
    <xf numFmtId="0" fontId="51" fillId="20" borderId="4" xfId="0" applyFont="1" applyFill="1" applyBorder="1" applyAlignment="1">
      <alignment horizontal="left" vertical="center" wrapText="1"/>
    </xf>
    <xf numFmtId="173" fontId="51" fillId="20" borderId="4" xfId="0" applyNumberFormat="1" applyFont="1" applyFill="1" applyBorder="1" applyAlignment="1">
      <alignment horizontal="center" vertical="center" wrapText="1"/>
    </xf>
    <xf numFmtId="14" fontId="51" fillId="20" borderId="4" xfId="0" applyNumberFormat="1" applyFont="1" applyFill="1" applyBorder="1" applyAlignment="1">
      <alignment horizontal="center" vertical="center" wrapText="1"/>
    </xf>
    <xf numFmtId="0" fontId="51" fillId="20" borderId="4" xfId="0" applyFont="1" applyFill="1" applyBorder="1" applyAlignment="1">
      <alignment horizontal="center" vertical="center"/>
    </xf>
    <xf numFmtId="0" fontId="50" fillId="20" borderId="4" xfId="0" applyFont="1" applyFill="1" applyBorder="1" applyAlignment="1">
      <alignment horizontal="left" vertical="center" wrapText="1"/>
    </xf>
    <xf numFmtId="0" fontId="50" fillId="20" borderId="4" xfId="0" applyFont="1" applyFill="1" applyBorder="1" applyAlignment="1">
      <alignment horizontal="center" vertical="center" wrapText="1"/>
    </xf>
    <xf numFmtId="44" fontId="50" fillId="20" borderId="4" xfId="2" applyFont="1" applyFill="1" applyBorder="1" applyAlignment="1">
      <alignment horizontal="center" vertical="center" wrapText="1"/>
    </xf>
    <xf numFmtId="0" fontId="36" fillId="20" borderId="4" xfId="0" applyFont="1" applyFill="1" applyBorder="1" applyAlignment="1">
      <alignment horizontal="center" vertical="center"/>
    </xf>
    <xf numFmtId="49" fontId="0" fillId="13" borderId="4" xfId="0" applyNumberFormat="1" applyFill="1" applyBorder="1" applyAlignment="1">
      <alignment horizontal="center" vertical="center" wrapText="1"/>
    </xf>
    <xf numFmtId="49" fontId="0" fillId="14" borderId="4" xfId="0" applyNumberFormat="1" applyFill="1" applyBorder="1" applyAlignment="1">
      <alignment horizontal="center" vertical="center" wrapText="1"/>
    </xf>
    <xf numFmtId="49" fontId="0" fillId="20" borderId="4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center"/>
    </xf>
    <xf numFmtId="0" fontId="22" fillId="8" borderId="30" xfId="0" applyFont="1" applyFill="1" applyBorder="1" applyAlignment="1">
      <alignment horizontal="center" vertical="center"/>
    </xf>
    <xf numFmtId="2" fontId="52" fillId="21" borderId="4" xfId="0" applyNumberFormat="1" applyFont="1" applyFill="1" applyBorder="1" applyAlignment="1">
      <alignment horizontal="center" vertical="center" wrapText="1"/>
    </xf>
    <xf numFmtId="49" fontId="0" fillId="21" borderId="4" xfId="0" applyNumberFormat="1" applyFill="1" applyBorder="1" applyAlignment="1">
      <alignment horizontal="center" vertical="center" wrapText="1"/>
    </xf>
    <xf numFmtId="0" fontId="48" fillId="21" borderId="4" xfId="0" applyFont="1" applyFill="1" applyBorder="1" applyAlignment="1">
      <alignment horizontal="left" vertical="center" wrapText="1"/>
    </xf>
    <xf numFmtId="0" fontId="38" fillId="21" borderId="4" xfId="10" applyFill="1" applyBorder="1" applyAlignment="1">
      <alignment horizontal="center" vertical="center" wrapText="1"/>
    </xf>
    <xf numFmtId="173" fontId="48" fillId="21" borderId="4" xfId="0" applyNumberFormat="1" applyFont="1" applyFill="1" applyBorder="1" applyAlignment="1">
      <alignment horizontal="center" vertical="center" wrapText="1"/>
    </xf>
    <xf numFmtId="14" fontId="48" fillId="21" borderId="4" xfId="0" applyNumberFormat="1" applyFont="1" applyFill="1" applyBorder="1" applyAlignment="1">
      <alignment horizontal="center" vertical="center" wrapText="1"/>
    </xf>
    <xf numFmtId="0" fontId="48" fillId="21" borderId="4" xfId="0" applyFont="1" applyFill="1" applyBorder="1" applyAlignment="1">
      <alignment horizontal="center" vertical="center"/>
    </xf>
    <xf numFmtId="173" fontId="53" fillId="21" borderId="4" xfId="0" applyNumberFormat="1" applyFont="1" applyFill="1" applyBorder="1" applyAlignment="1">
      <alignment horizontal="center" vertical="center" wrapText="1"/>
    </xf>
    <xf numFmtId="0" fontId="22" fillId="8" borderId="29" xfId="0" applyFont="1" applyFill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44" fontId="15" fillId="0" borderId="3" xfId="2" applyFont="1" applyBorder="1" applyAlignment="1">
      <alignment horizontal="left" vertical="center"/>
    </xf>
    <xf numFmtId="0" fontId="36" fillId="20" borderId="29" xfId="0" applyFont="1" applyFill="1" applyBorder="1" applyAlignment="1">
      <alignment horizontal="center" vertical="center"/>
    </xf>
    <xf numFmtId="0" fontId="46" fillId="20" borderId="29" xfId="0" applyFont="1" applyFill="1" applyBorder="1" applyAlignment="1">
      <alignment horizontal="center" vertical="center" wrapText="1"/>
    </xf>
    <xf numFmtId="0" fontId="36" fillId="20" borderId="29" xfId="0" applyFont="1" applyFill="1" applyBorder="1" applyAlignment="1">
      <alignment horizontal="left" vertical="center" wrapText="1"/>
    </xf>
    <xf numFmtId="0" fontId="36" fillId="20" borderId="29" xfId="0" applyFont="1" applyFill="1" applyBorder="1" applyAlignment="1">
      <alignment horizontal="center" vertical="center" wrapText="1"/>
    </xf>
    <xf numFmtId="2" fontId="46" fillId="20" borderId="29" xfId="0" applyNumberFormat="1" applyFont="1" applyFill="1" applyBorder="1" applyAlignment="1">
      <alignment horizontal="center" vertical="center" wrapText="1"/>
    </xf>
    <xf numFmtId="44" fontId="36" fillId="20" borderId="29" xfId="2" applyFont="1" applyFill="1" applyBorder="1" applyAlignment="1">
      <alignment horizontal="center" vertical="center" wrapText="1"/>
    </xf>
    <xf numFmtId="0" fontId="15" fillId="0" borderId="2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/>
    </xf>
    <xf numFmtId="0" fontId="15" fillId="5" borderId="2" xfId="0" applyFont="1" applyFill="1" applyBorder="1" applyAlignment="1">
      <alignment horizontal="left" vertical="center"/>
    </xf>
    <xf numFmtId="0" fontId="15" fillId="5" borderId="3" xfId="0" applyFont="1" applyFill="1" applyBorder="1" applyAlignment="1">
      <alignment horizontal="left" vertical="center"/>
    </xf>
    <xf numFmtId="44" fontId="15" fillId="5" borderId="3" xfId="2" applyFont="1" applyFill="1" applyBorder="1" applyAlignment="1">
      <alignment horizontal="left" vertical="center"/>
    </xf>
    <xf numFmtId="0" fontId="15" fillId="5" borderId="1" xfId="0" applyFont="1" applyFill="1" applyBorder="1" applyAlignment="1">
      <alignment vertical="center"/>
    </xf>
    <xf numFmtId="0" fontId="15" fillId="5" borderId="2" xfId="0" applyFont="1" applyFill="1" applyBorder="1" applyAlignment="1">
      <alignment vertical="center"/>
    </xf>
    <xf numFmtId="0" fontId="15" fillId="5" borderId="3" xfId="0" applyFont="1" applyFill="1" applyBorder="1" applyAlignment="1">
      <alignment vertical="center"/>
    </xf>
    <xf numFmtId="0" fontId="15" fillId="0" borderId="0" xfId="0" applyFont="1"/>
    <xf numFmtId="164" fontId="0" fillId="2" borderId="0" xfId="0" applyNumberFormat="1" applyFill="1"/>
    <xf numFmtId="164" fontId="15" fillId="2" borderId="0" xfId="0" applyNumberFormat="1" applyFont="1" applyFill="1"/>
    <xf numFmtId="0" fontId="15" fillId="0" borderId="0" xfId="0" applyFont="1" applyFill="1" applyBorder="1" applyAlignment="1">
      <alignment vertical="center"/>
    </xf>
    <xf numFmtId="44" fontId="15" fillId="0" borderId="0" xfId="2" applyFont="1" applyFill="1" applyBorder="1" applyAlignment="1">
      <alignment horizontal="left" vertical="center"/>
    </xf>
    <xf numFmtId="0" fontId="15" fillId="0" borderId="1" xfId="0" applyFont="1" applyFill="1" applyBorder="1" applyAlignment="1">
      <alignment vertical="center"/>
    </xf>
    <xf numFmtId="0" fontId="15" fillId="0" borderId="2" xfId="0" applyFont="1" applyFill="1" applyBorder="1" applyAlignment="1">
      <alignment vertical="center"/>
    </xf>
    <xf numFmtId="0" fontId="15" fillId="0" borderId="3" xfId="0" applyFont="1" applyFill="1" applyBorder="1" applyAlignment="1">
      <alignment vertical="center"/>
    </xf>
    <xf numFmtId="44" fontId="15" fillId="0" borderId="4" xfId="2" applyFont="1" applyFill="1" applyBorder="1" applyAlignment="1">
      <alignment horizontal="left" vertical="center"/>
    </xf>
    <xf numFmtId="44" fontId="15" fillId="5" borderId="4" xfId="2" applyFont="1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44" fontId="0" fillId="0" borderId="2" xfId="2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44" fontId="0" fillId="0" borderId="4" xfId="2" applyFont="1" applyFill="1" applyBorder="1"/>
    <xf numFmtId="0" fontId="21" fillId="0" borderId="4" xfId="0" applyFont="1" applyBorder="1" applyAlignment="1">
      <alignment horizontal="left" vertical="center" wrapText="1"/>
    </xf>
    <xf numFmtId="0" fontId="21" fillId="0" borderId="4" xfId="0" applyFont="1" applyBorder="1" applyAlignment="1">
      <alignment horizontal="right" vertical="center"/>
    </xf>
    <xf numFmtId="0" fontId="30" fillId="12" borderId="1" xfId="0" applyFont="1" applyFill="1" applyBorder="1" applyAlignment="1">
      <alignment horizontal="center" vertical="center" wrapText="1"/>
    </xf>
    <xf numFmtId="0" fontId="30" fillId="12" borderId="2" xfId="0" applyFont="1" applyFill="1" applyBorder="1" applyAlignment="1">
      <alignment horizontal="center" vertical="center" wrapText="1"/>
    </xf>
    <xf numFmtId="0" fontId="30" fillId="12" borderId="3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/>
    </xf>
    <xf numFmtId="0" fontId="14" fillId="16" borderId="2" xfId="0" applyFont="1" applyFill="1" applyBorder="1" applyAlignment="1">
      <alignment horizontal="center"/>
    </xf>
    <xf numFmtId="0" fontId="14" fillId="16" borderId="3" xfId="0" applyFont="1" applyFill="1" applyBorder="1" applyAlignment="1">
      <alignment horizontal="center"/>
    </xf>
    <xf numFmtId="0" fontId="29" fillId="0" borderId="29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14" fillId="16" borderId="4" xfId="0" applyFont="1" applyFill="1" applyBorder="1" applyAlignment="1">
      <alignment horizontal="center"/>
    </xf>
    <xf numFmtId="0" fontId="26" fillId="8" borderId="4" xfId="0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0" fillId="0" borderId="6" xfId="0" applyBorder="1" applyAlignment="1"/>
    <xf numFmtId="0" fontId="0" fillId="2" borderId="6" xfId="0" applyFill="1" applyBorder="1" applyAlignment="1"/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6" xfId="0" applyBorder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4" fillId="0" borderId="6" xfId="0" applyFont="1" applyBorder="1" applyAlignment="1"/>
    <xf numFmtId="0" fontId="4" fillId="7" borderId="7" xfId="0" applyFont="1" applyFill="1" applyBorder="1" applyAlignment="1">
      <alignment horizontal="center"/>
    </xf>
    <xf numFmtId="0" fontId="4" fillId="7" borderId="8" xfId="0" applyFont="1" applyFill="1" applyBorder="1" applyAlignment="1">
      <alignment horizontal="center"/>
    </xf>
    <xf numFmtId="0" fontId="4" fillId="7" borderId="9" xfId="0" applyFont="1" applyFill="1" applyBorder="1" applyAlignment="1">
      <alignment horizontal="center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2" fillId="8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0" fillId="0" borderId="6" xfId="0" applyBorder="1" applyAlignment="1">
      <alignment horizontal="left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0" borderId="8" xfId="0" applyFont="1" applyFill="1" applyBorder="1" applyAlignment="1">
      <alignment horizontal="center"/>
    </xf>
    <xf numFmtId="0" fontId="4" fillId="10" borderId="9" xfId="0" applyFont="1" applyFill="1" applyBorder="1" applyAlignment="1">
      <alignment horizontal="center"/>
    </xf>
    <xf numFmtId="0" fontId="0" fillId="0" borderId="6" xfId="0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/>
    </xf>
    <xf numFmtId="0" fontId="22" fillId="8" borderId="3" xfId="0" applyFont="1" applyFill="1" applyBorder="1" applyAlignment="1">
      <alignment horizontal="center" vertical="center"/>
    </xf>
    <xf numFmtId="0" fontId="4" fillId="10" borderId="4" xfId="0" applyFont="1" applyFill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8" fillId="0" borderId="4" xfId="0" applyFont="1" applyBorder="1" applyAlignment="1">
      <alignment horizontal="center" vertical="center"/>
    </xf>
    <xf numFmtId="0" fontId="23" fillId="8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22" fillId="8" borderId="1" xfId="0" applyFont="1" applyFill="1" applyBorder="1" applyAlignment="1">
      <alignment horizontal="center"/>
    </xf>
    <xf numFmtId="0" fontId="16" fillId="8" borderId="2" xfId="0" applyFont="1" applyFill="1" applyBorder="1" applyAlignment="1">
      <alignment horizontal="center"/>
    </xf>
    <xf numFmtId="0" fontId="16" fillId="8" borderId="3" xfId="0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12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7" borderId="1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22" fillId="8" borderId="7" xfId="0" applyFont="1" applyFill="1" applyBorder="1" applyAlignment="1">
      <alignment horizontal="center"/>
    </xf>
    <xf numFmtId="0" fontId="22" fillId="8" borderId="8" xfId="0" applyFont="1" applyFill="1" applyBorder="1" applyAlignment="1">
      <alignment horizontal="center"/>
    </xf>
    <xf numFmtId="0" fontId="22" fillId="8" borderId="9" xfId="0" applyFont="1" applyFill="1" applyBorder="1" applyAlignment="1">
      <alignment horizontal="center"/>
    </xf>
    <xf numFmtId="0" fontId="0" fillId="0" borderId="0" xfId="0" applyAlignment="1"/>
    <xf numFmtId="0" fontId="0" fillId="0" borderId="10" xfId="0" applyBorder="1" applyAlignme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7" fontId="0" fillId="0" borderId="2" xfId="0" applyNumberFormat="1" applyBorder="1" applyAlignment="1">
      <alignment horizontal="center"/>
    </xf>
    <xf numFmtId="0" fontId="22" fillId="8" borderId="0" xfId="0" applyFont="1" applyFill="1" applyAlignment="1">
      <alignment horizontal="center"/>
    </xf>
    <xf numFmtId="14" fontId="0" fillId="7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0" fillId="0" borderId="5" xfId="0" applyBorder="1" applyAlignment="1"/>
    <xf numFmtId="0" fontId="4" fillId="0" borderId="0" xfId="0" applyFont="1" applyAlignment="1">
      <alignment horizontal="center"/>
    </xf>
    <xf numFmtId="0" fontId="0" fillId="7" borderId="4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0" fillId="0" borderId="4" xfId="0" applyBorder="1" applyAlignment="1">
      <alignment vertical="center"/>
    </xf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44" fontId="22" fillId="8" borderId="4" xfId="2" applyFont="1" applyFill="1" applyBorder="1" applyAlignment="1">
      <alignment horizontal="center" vertical="center" wrapText="1"/>
    </xf>
    <xf numFmtId="0" fontId="22" fillId="8" borderId="4" xfId="0" applyFont="1" applyFill="1" applyBorder="1" applyAlignment="1">
      <alignment horizontal="center" vertical="center"/>
    </xf>
    <xf numFmtId="0" fontId="37" fillId="0" borderId="20" xfId="0" applyFont="1" applyBorder="1" applyAlignment="1">
      <alignment horizontal="left" vertical="center"/>
    </xf>
    <xf numFmtId="0" fontId="37" fillId="0" borderId="0" xfId="0" applyFont="1" applyAlignment="1">
      <alignment horizontal="left" vertical="top" wrapText="1"/>
    </xf>
    <xf numFmtId="0" fontId="22" fillId="8" borderId="29" xfId="0" applyFont="1" applyFill="1" applyBorder="1" applyAlignment="1">
      <alignment horizontal="center" vertical="center"/>
    </xf>
    <xf numFmtId="0" fontId="22" fillId="8" borderId="30" xfId="0" applyFont="1" applyFill="1" applyBorder="1" applyAlignment="1">
      <alignment horizontal="center" vertical="center"/>
    </xf>
    <xf numFmtId="44" fontId="22" fillId="8" borderId="4" xfId="2" applyFont="1" applyFill="1" applyBorder="1" applyAlignment="1">
      <alignment horizontal="center" vertical="center"/>
    </xf>
    <xf numFmtId="0" fontId="42" fillId="19" borderId="1" xfId="11" applyFont="1" applyFill="1" applyBorder="1" applyAlignment="1">
      <alignment horizontal="center" vertical="center" wrapText="1"/>
    </xf>
    <xf numFmtId="0" fontId="42" fillId="19" borderId="2" xfId="11" applyFont="1" applyFill="1" applyBorder="1" applyAlignment="1">
      <alignment horizontal="center" vertical="center" wrapText="1"/>
    </xf>
    <xf numFmtId="0" fontId="42" fillId="19" borderId="3" xfId="11" applyFont="1" applyFill="1" applyBorder="1" applyAlignment="1">
      <alignment horizontal="center" vertical="center" wrapText="1"/>
    </xf>
    <xf numFmtId="2" fontId="43" fillId="0" borderId="1" xfId="11" applyNumberFormat="1" applyFont="1" applyBorder="1" applyAlignment="1">
      <alignment horizontal="center" vertical="center" wrapText="1"/>
    </xf>
    <xf numFmtId="2" fontId="43" fillId="0" borderId="2" xfId="11" applyNumberFormat="1" applyFont="1" applyBorder="1" applyAlignment="1">
      <alignment horizontal="center" vertical="center" wrapText="1"/>
    </xf>
    <xf numFmtId="2" fontId="43" fillId="0" borderId="3" xfId="11" applyNumberFormat="1" applyFont="1" applyBorder="1" applyAlignment="1">
      <alignment horizontal="center" vertical="center" wrapText="1"/>
    </xf>
    <xf numFmtId="0" fontId="44" fillId="0" borderId="1" xfId="11" applyFont="1" applyBorder="1" applyAlignment="1">
      <alignment horizontal="left" vertical="center"/>
    </xf>
    <xf numFmtId="0" fontId="44" fillId="0" borderId="2" xfId="11" applyFont="1" applyBorder="1" applyAlignment="1">
      <alignment horizontal="left" vertical="center"/>
    </xf>
    <xf numFmtId="0" fontId="44" fillId="0" borderId="3" xfId="11" applyFont="1" applyBorder="1" applyAlignment="1">
      <alignment horizontal="left" vertical="center"/>
    </xf>
    <xf numFmtId="44" fontId="0" fillId="0" borderId="4" xfId="2" applyFont="1" applyBorder="1" applyAlignment="1">
      <alignment horizontal="right" wrapText="1"/>
    </xf>
    <xf numFmtId="0" fontId="35" fillId="0" borderId="22" xfId="0" applyFont="1" applyBorder="1" applyAlignment="1">
      <alignment horizontal="left" wrapText="1"/>
    </xf>
    <xf numFmtId="0" fontId="35" fillId="0" borderId="0" xfId="0" applyFont="1" applyAlignment="1">
      <alignment horizontal="left" wrapText="1"/>
    </xf>
    <xf numFmtId="0" fontId="22" fillId="16" borderId="1" xfId="0" applyFont="1" applyFill="1" applyBorder="1" applyAlignment="1">
      <alignment horizontal="center" vertical="center"/>
    </xf>
    <xf numFmtId="0" fontId="22" fillId="16" borderId="2" xfId="0" applyFont="1" applyFill="1" applyBorder="1" applyAlignment="1">
      <alignment horizontal="center" vertical="center"/>
    </xf>
    <xf numFmtId="0" fontId="22" fillId="16" borderId="3" xfId="0" applyFont="1" applyFill="1" applyBorder="1" applyAlignment="1">
      <alignment horizontal="center" vertical="center"/>
    </xf>
    <xf numFmtId="0" fontId="22" fillId="16" borderId="24" xfId="0" applyFont="1" applyFill="1" applyBorder="1" applyAlignment="1">
      <alignment horizontal="center" vertical="center"/>
    </xf>
    <xf numFmtId="0" fontId="22" fillId="16" borderId="20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horizontal="right" vertical="center"/>
    </xf>
    <xf numFmtId="0" fontId="15" fillId="15" borderId="4" xfId="0" applyFont="1" applyFill="1" applyBorder="1" applyAlignment="1">
      <alignment horizontal="right" vertical="center"/>
    </xf>
    <xf numFmtId="0" fontId="4" fillId="17" borderId="4" xfId="0" applyFont="1" applyFill="1" applyBorder="1" applyAlignment="1">
      <alignment horizontal="center" vertical="center"/>
    </xf>
    <xf numFmtId="0" fontId="14" fillId="16" borderId="26" xfId="0" applyFont="1" applyFill="1" applyBorder="1" applyAlignment="1">
      <alignment horizontal="center" vertical="center"/>
    </xf>
    <xf numFmtId="0" fontId="14" fillId="16" borderId="27" xfId="0" applyFont="1" applyFill="1" applyBorder="1" applyAlignment="1">
      <alignment horizontal="center" vertical="center"/>
    </xf>
    <xf numFmtId="0" fontId="14" fillId="16" borderId="28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right" vertical="center"/>
    </xf>
    <xf numFmtId="0" fontId="15" fillId="0" borderId="3" xfId="0" applyFont="1" applyBorder="1" applyAlignment="1">
      <alignment horizontal="right" vertical="center"/>
    </xf>
    <xf numFmtId="0" fontId="15" fillId="17" borderId="1" xfId="0" applyFont="1" applyFill="1" applyBorder="1" applyAlignment="1">
      <alignment horizontal="center" vertical="center" wrapText="1"/>
    </xf>
    <xf numFmtId="0" fontId="15" fillId="17" borderId="2" xfId="0" applyFont="1" applyFill="1" applyBorder="1" applyAlignment="1">
      <alignment horizontal="center" vertical="center" wrapText="1"/>
    </xf>
    <xf numFmtId="0" fontId="15" fillId="17" borderId="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right"/>
    </xf>
    <xf numFmtId="17" fontId="0" fillId="0" borderId="4" xfId="0" applyNumberFormat="1" applyBorder="1" applyAlignment="1">
      <alignment horizontal="right"/>
    </xf>
    <xf numFmtId="44" fontId="0" fillId="0" borderId="4" xfId="2" applyFont="1" applyBorder="1" applyAlignment="1">
      <alignment horizontal="center"/>
    </xf>
    <xf numFmtId="43" fontId="0" fillId="0" borderId="4" xfId="1" applyFont="1" applyBorder="1" applyAlignment="1">
      <alignment horizontal="right" wrapText="1"/>
    </xf>
    <xf numFmtId="17" fontId="38" fillId="0" borderId="4" xfId="10" applyNumberFormat="1" applyBorder="1" applyAlignment="1">
      <alignment horizontal="right" vertical="center" wrapText="1"/>
    </xf>
    <xf numFmtId="17" fontId="0" fillId="0" borderId="4" xfId="0" applyNumberFormat="1" applyBorder="1" applyAlignment="1">
      <alignment horizontal="right" vertical="center" wrapText="1"/>
    </xf>
    <xf numFmtId="0" fontId="24" fillId="0" borderId="4" xfId="0" applyFont="1" applyBorder="1" applyAlignment="1">
      <alignment horizontal="center" vertical="center" wrapText="1"/>
    </xf>
    <xf numFmtId="44" fontId="25" fillId="11" borderId="4" xfId="2" applyFont="1" applyFill="1" applyBorder="1" applyAlignment="1">
      <alignment horizontal="right" vertical="center"/>
    </xf>
    <xf numFmtId="44" fontId="24" fillId="11" borderId="4" xfId="2" applyFont="1" applyFill="1" applyBorder="1" applyAlignment="1">
      <alignment horizontal="right" vertical="center"/>
    </xf>
    <xf numFmtId="168" fontId="33" fillId="0" borderId="4" xfId="0" applyNumberFormat="1" applyFont="1" applyBorder="1" applyAlignment="1">
      <alignment horizontal="right" vertical="center" wrapText="1"/>
    </xf>
    <xf numFmtId="0" fontId="33" fillId="0" borderId="4" xfId="0" applyFont="1" applyBorder="1" applyAlignment="1">
      <alignment horizontal="right" vertical="center"/>
    </xf>
    <xf numFmtId="49" fontId="24" fillId="6" borderId="1" xfId="4" applyNumberFormat="1" applyFont="1" applyFill="1" applyBorder="1" applyAlignment="1">
      <alignment horizontal="center" vertical="center" wrapText="1"/>
    </xf>
    <xf numFmtId="49" fontId="24" fillId="6" borderId="2" xfId="4" applyNumberFormat="1" applyFont="1" applyFill="1" applyBorder="1" applyAlignment="1">
      <alignment horizontal="center" vertical="center" wrapText="1"/>
    </xf>
    <xf numFmtId="49" fontId="24" fillId="6" borderId="3" xfId="4" applyNumberFormat="1" applyFont="1" applyFill="1" applyBorder="1" applyAlignment="1">
      <alignment horizontal="center" vertical="center" wrapText="1"/>
    </xf>
    <xf numFmtId="0" fontId="25" fillId="6" borderId="0" xfId="4" applyFont="1" applyFill="1" applyAlignment="1">
      <alignment horizontal="center"/>
    </xf>
    <xf numFmtId="0" fontId="26" fillId="8" borderId="4" xfId="4" applyFont="1" applyFill="1" applyBorder="1" applyAlignment="1">
      <alignment horizontal="center"/>
    </xf>
    <xf numFmtId="0" fontId="25" fillId="6" borderId="4" xfId="4" applyFont="1" applyFill="1" applyBorder="1" applyAlignment="1">
      <alignment horizontal="center" vertical="center"/>
    </xf>
    <xf numFmtId="165" fontId="25" fillId="6" borderId="4" xfId="5" applyFont="1" applyFill="1" applyBorder="1" applyAlignment="1">
      <alignment horizontal="center" vertical="center"/>
    </xf>
    <xf numFmtId="0" fontId="25" fillId="6" borderId="21" xfId="4" applyFont="1" applyFill="1" applyBorder="1" applyAlignment="1">
      <alignment horizontal="justify" vertical="justify" wrapText="1"/>
    </xf>
    <xf numFmtId="0" fontId="25" fillId="6" borderId="22" xfId="4" applyFont="1" applyFill="1" applyBorder="1" applyAlignment="1">
      <alignment horizontal="justify" vertical="justify"/>
    </xf>
    <xf numFmtId="0" fontId="25" fillId="6" borderId="23" xfId="4" applyFont="1" applyFill="1" applyBorder="1" applyAlignment="1">
      <alignment horizontal="justify" vertical="justify"/>
    </xf>
    <xf numFmtId="0" fontId="25" fillId="6" borderId="24" xfId="4" applyFont="1" applyFill="1" applyBorder="1" applyAlignment="1">
      <alignment horizontal="justify" vertical="justify"/>
    </xf>
    <xf numFmtId="0" fontId="25" fillId="6" borderId="20" xfId="4" applyFont="1" applyFill="1" applyBorder="1" applyAlignment="1">
      <alignment horizontal="justify" vertical="justify"/>
    </xf>
    <xf numFmtId="0" fontId="25" fillId="6" borderId="25" xfId="4" applyFont="1" applyFill="1" applyBorder="1" applyAlignment="1">
      <alignment horizontal="justify" vertical="justify"/>
    </xf>
    <xf numFmtId="0" fontId="25" fillId="6" borderId="0" xfId="4" applyFont="1" applyFill="1" applyAlignment="1">
      <alignment horizontal="left" wrapText="1"/>
    </xf>
    <xf numFmtId="0" fontId="4" fillId="0" borderId="0" xfId="8" applyFont="1" applyFill="1" applyBorder="1" applyAlignment="1">
      <alignment horizontal="center" vertical="center"/>
    </xf>
    <xf numFmtId="0" fontId="6" fillId="0" borderId="4" xfId="8" applyFont="1" applyFill="1" applyBorder="1" applyAlignment="1">
      <alignment horizontal="left" vertical="justify" wrapText="1"/>
    </xf>
    <xf numFmtId="0" fontId="6" fillId="0" borderId="4" xfId="8" applyFont="1" applyFill="1" applyBorder="1" applyAlignment="1">
      <alignment horizontal="left" vertical="center" wrapText="1"/>
    </xf>
    <xf numFmtId="0" fontId="6" fillId="0" borderId="0" xfId="8" applyFont="1" applyFill="1" applyBorder="1" applyAlignment="1">
      <alignment horizontal="center"/>
    </xf>
    <xf numFmtId="0" fontId="111" fillId="0" borderId="57" xfId="27709" applyFont="1" applyBorder="1" applyAlignment="1">
      <alignment horizontal="center"/>
    </xf>
    <xf numFmtId="0" fontId="111" fillId="0" borderId="56" xfId="27709" applyFont="1" applyBorder="1" applyAlignment="1">
      <alignment horizontal="center"/>
    </xf>
    <xf numFmtId="0" fontId="111" fillId="0" borderId="55" xfId="27709" applyFont="1" applyBorder="1" applyAlignment="1">
      <alignment horizontal="center"/>
    </xf>
    <xf numFmtId="0" fontId="6" fillId="0" borderId="59" xfId="8" applyFont="1" applyFill="1" applyBorder="1" applyAlignment="1">
      <alignment horizontal="left" vertical="center" wrapText="1"/>
    </xf>
    <xf numFmtId="0" fontId="6" fillId="0" borderId="4" xfId="8" applyFont="1" applyFill="1" applyBorder="1" applyAlignment="1">
      <alignment horizontal="left"/>
    </xf>
    <xf numFmtId="0" fontId="4" fillId="0" borderId="4" xfId="8" applyFont="1" applyFill="1" applyBorder="1" applyAlignment="1">
      <alignment horizontal="justify" vertical="center" wrapText="1"/>
    </xf>
    <xf numFmtId="0" fontId="4" fillId="0" borderId="59" xfId="8" applyFont="1" applyFill="1" applyBorder="1" applyAlignment="1">
      <alignment horizontal="center" vertical="center"/>
    </xf>
    <xf numFmtId="0" fontId="111" fillId="0" borderId="4" xfId="27709" applyFont="1" applyBorder="1" applyAlignment="1">
      <alignment horizontal="center"/>
    </xf>
    <xf numFmtId="172" fontId="111" fillId="5" borderId="59" xfId="27709" applyNumberFormat="1" applyFont="1" applyFill="1" applyBorder="1" applyAlignment="1">
      <alignment vertical="center"/>
    </xf>
    <xf numFmtId="0" fontId="111" fillId="0" borderId="61" xfId="27709" applyFont="1" applyBorder="1" applyAlignment="1">
      <alignment horizontal="center"/>
    </xf>
    <xf numFmtId="0" fontId="6" fillId="0" borderId="58" xfId="8" applyFont="1" applyFill="1" applyBorder="1" applyAlignment="1">
      <alignment horizontal="left"/>
    </xf>
    <xf numFmtId="0" fontId="6" fillId="0" borderId="58" xfId="8" applyFont="1" applyFill="1" applyBorder="1" applyAlignment="1">
      <alignment horizontal="left" vertical="center" wrapText="1"/>
    </xf>
    <xf numFmtId="0" fontId="111" fillId="0" borderId="63" xfId="27709" applyFont="1" applyBorder="1" applyAlignment="1">
      <alignment horizontal="center"/>
    </xf>
    <xf numFmtId="0" fontId="111" fillId="0" borderId="58" xfId="27709" applyFont="1" applyBorder="1" applyAlignment="1">
      <alignment horizontal="center"/>
    </xf>
    <xf numFmtId="0" fontId="6" fillId="0" borderId="65" xfId="8" applyFont="1" applyFill="1" applyBorder="1" applyAlignment="1">
      <alignment horizontal="left" vertical="justify"/>
    </xf>
    <xf numFmtId="0" fontId="4" fillId="0" borderId="58" xfId="8" applyFont="1" applyFill="1" applyBorder="1" applyAlignment="1">
      <alignment horizontal="left"/>
    </xf>
    <xf numFmtId="0" fontId="50" fillId="0" borderId="52" xfId="27709" applyFont="1" applyBorder="1" applyAlignment="1">
      <alignment horizontal="center" vertical="center"/>
    </xf>
    <xf numFmtId="0" fontId="4" fillId="0" borderId="58" xfId="8" applyFont="1" applyFill="1" applyBorder="1" applyAlignment="1">
      <alignment horizontal="center" vertical="center"/>
    </xf>
    <xf numFmtId="0" fontId="50" fillId="0" borderId="0" xfId="27709" applyFont="1" applyBorder="1" applyAlignment="1">
      <alignment horizontal="center" vertical="center"/>
    </xf>
    <xf numFmtId="0" fontId="111" fillId="5" borderId="58" xfId="27709" applyFont="1" applyFill="1" applyBorder="1" applyAlignment="1">
      <alignment horizontal="center" wrapText="1"/>
    </xf>
    <xf numFmtId="0" fontId="50" fillId="0" borderId="61" xfId="27709" applyFont="1" applyBorder="1" applyAlignment="1">
      <alignment horizontal="center" vertical="center"/>
    </xf>
    <xf numFmtId="0" fontId="4" fillId="0" borderId="59" xfId="8" applyFont="1" applyFill="1" applyBorder="1" applyAlignment="1">
      <alignment horizontal="justify" vertical="center" wrapText="1"/>
    </xf>
    <xf numFmtId="0" fontId="111" fillId="0" borderId="0" xfId="27709" applyFont="1" applyBorder="1" applyAlignment="1">
      <alignment horizontal="center"/>
    </xf>
    <xf numFmtId="0" fontId="6" fillId="0" borderId="59" xfId="8" applyFont="1" applyFill="1" applyBorder="1" applyAlignment="1">
      <alignment horizontal="left" vertical="justify" wrapText="1"/>
    </xf>
    <xf numFmtId="0" fontId="4" fillId="0" borderId="4" xfId="8" applyFont="1" applyFill="1" applyBorder="1" applyAlignment="1">
      <alignment horizontal="center" vertical="center"/>
    </xf>
    <xf numFmtId="0" fontId="111" fillId="0" borderId="54" xfId="27709" applyFont="1" applyBorder="1" applyAlignment="1">
      <alignment horizontal="center"/>
    </xf>
    <xf numFmtId="0" fontId="50" fillId="0" borderId="64" xfId="8" applyFont="1" applyFill="1" applyBorder="1" applyAlignment="1">
      <alignment horizontal="left" vertical="justify"/>
    </xf>
    <xf numFmtId="0" fontId="4" fillId="0" borderId="4" xfId="8" applyFont="1" applyFill="1" applyBorder="1" applyAlignment="1">
      <alignment horizontal="left"/>
    </xf>
    <xf numFmtId="0" fontId="111" fillId="5" borderId="4" xfId="27709" applyFont="1" applyFill="1" applyBorder="1" applyAlignment="1">
      <alignment horizontal="center" wrapText="1"/>
    </xf>
    <xf numFmtId="0" fontId="6" fillId="0" borderId="59" xfId="8" applyFont="1" applyFill="1" applyBorder="1" applyAlignment="1">
      <alignment horizontal="left"/>
    </xf>
    <xf numFmtId="0" fontId="111" fillId="0" borderId="59" xfId="27709" applyFont="1" applyBorder="1" applyAlignment="1">
      <alignment horizontal="center"/>
    </xf>
    <xf numFmtId="0" fontId="6" fillId="0" borderId="66" xfId="8" applyFont="1" applyFill="1" applyBorder="1" applyAlignment="1">
      <alignment horizontal="left" vertical="justify"/>
    </xf>
    <xf numFmtId="0" fontId="50" fillId="0" borderId="53" xfId="27709" applyFont="1" applyBorder="1" applyAlignment="1">
      <alignment horizontal="center" vertical="center"/>
    </xf>
    <xf numFmtId="0" fontId="50" fillId="0" borderId="0" xfId="0" applyFont="1"/>
    <xf numFmtId="0" fontId="4" fillId="0" borderId="59" xfId="8" applyFont="1" applyFill="1" applyBorder="1" applyAlignment="1">
      <alignment horizontal="left"/>
    </xf>
    <xf numFmtId="0" fontId="50" fillId="0" borderId="60" xfId="27709" applyFont="1" applyBorder="1" applyAlignment="1">
      <alignment horizontal="center" vertical="center"/>
    </xf>
    <xf numFmtId="0" fontId="50" fillId="0" borderId="50" xfId="27709" applyFont="1" applyBorder="1" applyAlignment="1">
      <alignment horizontal="center" vertical="center"/>
    </xf>
    <xf numFmtId="0" fontId="4" fillId="0" borderId="58" xfId="8" applyFont="1" applyFill="1" applyBorder="1" applyAlignment="1">
      <alignment horizontal="justify" vertical="center" wrapText="1"/>
    </xf>
    <xf numFmtId="0" fontId="111" fillId="0" borderId="53" xfId="27709" applyFont="1" applyBorder="1" applyAlignment="1">
      <alignment horizontal="center"/>
    </xf>
    <xf numFmtId="0" fontId="6" fillId="0" borderId="58" xfId="8" applyFont="1" applyFill="1" applyBorder="1" applyAlignment="1">
      <alignment horizontal="left" vertical="justify" wrapText="1"/>
    </xf>
    <xf numFmtId="0" fontId="111" fillId="0" borderId="62" xfId="27709" applyFont="1" applyBorder="1" applyAlignment="1">
      <alignment horizontal="center"/>
    </xf>
    <xf numFmtId="0" fontId="54" fillId="0" borderId="0" xfId="27712"/>
    <xf numFmtId="0" fontId="4" fillId="0" borderId="0" xfId="8" applyFont="1" applyFill="1" applyBorder="1" applyAlignment="1">
      <alignment vertical="center"/>
    </xf>
    <xf numFmtId="0" fontId="6" fillId="0" borderId="0" xfId="8" applyFont="1" applyFill="1" applyBorder="1" applyAlignment="1">
      <alignment horizontal="left"/>
    </xf>
    <xf numFmtId="0" fontId="6" fillId="0" borderId="0" xfId="8" applyFont="1" applyFill="1" applyBorder="1" applyAlignment="1"/>
    <xf numFmtId="0" fontId="4" fillId="0" borderId="0" xfId="8" applyFont="1" applyFill="1" applyBorder="1" applyAlignment="1">
      <alignment vertical="justify" wrapText="1"/>
    </xf>
    <xf numFmtId="0" fontId="4" fillId="0" borderId="0" xfId="8" applyFont="1" applyFill="1" applyBorder="1" applyAlignment="1">
      <alignment vertical="center" wrapText="1"/>
    </xf>
  </cellXfs>
  <cellStyles count="27713">
    <cellStyle name="20% - Accent1" xfId="13" xr:uid="{A8941B2C-2454-493B-ADFB-8C98C5CD8CA4}"/>
    <cellStyle name="20% - Accent2" xfId="14" xr:uid="{C626B0CD-3441-480A-B3BA-83BDABCDF444}"/>
    <cellStyle name="20% - Accent3" xfId="15" xr:uid="{32027104-3826-4AE7-8C58-57C96DFCC700}"/>
    <cellStyle name="20% - Accent4" xfId="16" xr:uid="{A5E43070-DD21-4C16-8864-72C6B786C30D}"/>
    <cellStyle name="20% - Accent5" xfId="17" xr:uid="{0546D2BF-24B0-4F3F-8B67-8B9C7B21AD3E}"/>
    <cellStyle name="20% - Accent6" xfId="18" xr:uid="{20216359-4976-4A25-83A6-10FE9D7FC08A}"/>
    <cellStyle name="20% - Ênfase1 2" xfId="19" xr:uid="{58ADA24C-BE24-4E37-8873-E63A8CFD5D59}"/>
    <cellStyle name="20% - Ênfase1 2 2" xfId="20" xr:uid="{3525D392-321B-4E7E-B314-77DB984F0D18}"/>
    <cellStyle name="20% - Ênfase1 2 2 2" xfId="21" xr:uid="{B0E3B6BF-A258-4334-AF60-44EE71599A52}"/>
    <cellStyle name="20% - Ênfase1 2 2 2 2" xfId="22" xr:uid="{35BA182D-F808-41F4-AC8C-A27E5F24748A}"/>
    <cellStyle name="20% - Ênfase1 2 2 2 2 2" xfId="1915" xr:uid="{6C5CE7C7-E434-49C5-8D81-B13C75C92C6B}"/>
    <cellStyle name="20% - Ênfase1 2 2 2 2 3" xfId="6576" xr:uid="{4092BF2B-2219-4FEE-AFFA-2AA6DE6F1D54}"/>
    <cellStyle name="20% - Ênfase1 2 2 2 2 4" xfId="3541" xr:uid="{3DBD3A7D-2AAB-4166-8CDA-9145256C8D42}"/>
    <cellStyle name="20% - Ênfase1 2 2 2 3" xfId="23" xr:uid="{96EA2D7C-7570-46E2-A573-BF32042C8688}"/>
    <cellStyle name="20% - Ênfase1 2 2 2 3 2" xfId="1916" xr:uid="{095DEE54-B185-4FFB-A4AD-4A3B7A0FEE66}"/>
    <cellStyle name="20% - Ênfase1 2 2 2 3 3" xfId="6577" xr:uid="{A3521C55-D882-4837-BC2B-E22FDC313099}"/>
    <cellStyle name="20% - Ênfase1 2 2 2 3 4" xfId="3542" xr:uid="{886D1F9F-3CDD-4858-AE58-CA91CAAFC4D4}"/>
    <cellStyle name="20% - Ênfase1 2 2 2 4" xfId="1914" xr:uid="{B6C6AF82-F5B1-417E-B253-0AEA63D945E6}"/>
    <cellStyle name="20% - Ênfase1 2 2 2 5" xfId="6575" xr:uid="{8FF2021D-CFD7-4347-AA95-24D0AD4C0A16}"/>
    <cellStyle name="20% - Ênfase1 2 2 2 6" xfId="3540" xr:uid="{A46BCD1A-3E9A-4307-8DBE-364C8AD683C3}"/>
    <cellStyle name="20% - Ênfase1 2 2 2_Anexo II e IIA Proposta e Planilha" xfId="24" xr:uid="{E53FE872-56BB-4D16-BE4B-E77B6EE3C726}"/>
    <cellStyle name="20% - Ênfase1 2 2 3" xfId="25" xr:uid="{2187839D-8F01-474F-89BC-A037DA640E1B}"/>
    <cellStyle name="20% - Ênfase1 2 2 3 2" xfId="1917" xr:uid="{37ECAE49-4CEE-453B-877C-45E44C1A823C}"/>
    <cellStyle name="20% - Ênfase1 2 2 3 3" xfId="6578" xr:uid="{1677B405-70C9-4FAE-97A6-21C912AC8C29}"/>
    <cellStyle name="20% - Ênfase1 2 2 3 4" xfId="3543" xr:uid="{4185283F-A4C5-4991-8941-047C8BD4D8CC}"/>
    <cellStyle name="20% - Ênfase1 2 2 4" xfId="26" xr:uid="{395D0B07-E309-4E5A-BB10-9BADEBA5E778}"/>
    <cellStyle name="20% - Ênfase1 2 2 4 2" xfId="1918" xr:uid="{74D6DB66-D5F0-41A2-9A2E-6398C7C8A46B}"/>
    <cellStyle name="20% - Ênfase1 2 2 4 3" xfId="6579" xr:uid="{8D42C40D-8329-4502-B2C1-A514B5E650C5}"/>
    <cellStyle name="20% - Ênfase1 2 2 4 4" xfId="3544" xr:uid="{7CB9B419-5CE6-4B7A-8523-587713ED6ED1}"/>
    <cellStyle name="20% - Ênfase1 2 2 5" xfId="1913" xr:uid="{B39D6312-6C7D-499D-9663-9053D02B1DC6}"/>
    <cellStyle name="20% - Ênfase1 2 2 6" xfId="6574" xr:uid="{D07B48DC-3497-4142-B90D-A14087C8D905}"/>
    <cellStyle name="20% - Ênfase1 2 2 7" xfId="3539" xr:uid="{7B84FEE1-0392-4AA5-A0AF-A81AB77FCEA5}"/>
    <cellStyle name="20% - Ênfase1 2 2_Anexo II e IIA Proposta e Planilha" xfId="27" xr:uid="{F1F95B7E-5E91-4B56-9427-E0C7695A485C}"/>
    <cellStyle name="20% - Ênfase1 2 3" xfId="28" xr:uid="{13614F36-4E71-4AB9-B5EA-5C6B5F934F26}"/>
    <cellStyle name="20% - Ênfase1 2 3 2" xfId="29" xr:uid="{58409EAA-5C72-4107-A1F2-9C1F9BFE03B1}"/>
    <cellStyle name="20% - Ênfase1 2 3 2 2" xfId="1920" xr:uid="{BF17C945-80BC-4E50-A4AE-878B2074FB87}"/>
    <cellStyle name="20% - Ênfase1 2 3 2 3" xfId="6581" xr:uid="{D1026E53-4016-46EE-B306-5BA521F75F2C}"/>
    <cellStyle name="20% - Ênfase1 2 3 2 4" xfId="3546" xr:uid="{42890CB4-6557-4C2D-B245-AA075EBCF2FF}"/>
    <cellStyle name="20% - Ênfase1 2 3 3" xfId="30" xr:uid="{BEBCEB0E-B804-42C1-930A-48D5F1EFC09D}"/>
    <cellStyle name="20% - Ênfase1 2 3 3 2" xfId="1921" xr:uid="{A0B01FF3-9D9F-4CB8-8D1D-2C8DC3B30A88}"/>
    <cellStyle name="20% - Ênfase1 2 3 3 3" xfId="6582" xr:uid="{E5B405E5-C5E9-409C-A23B-1A0FFBE582D2}"/>
    <cellStyle name="20% - Ênfase1 2 3 3 4" xfId="3547" xr:uid="{795DA4BE-85F0-4A15-ABC5-0E014CAFE851}"/>
    <cellStyle name="20% - Ênfase1 2 3 4" xfId="1919" xr:uid="{36129B05-CA1F-477D-8244-B3ACB02813E3}"/>
    <cellStyle name="20% - Ênfase1 2 3 5" xfId="6580" xr:uid="{0BA5FCCF-A7D9-4229-92D2-11479C0A7D75}"/>
    <cellStyle name="20% - Ênfase1 2 3 6" xfId="3545" xr:uid="{0D246C9F-E7F4-43A2-A11D-F8295BC278F9}"/>
    <cellStyle name="20% - Ênfase1 2 3_Anexo II e IIA Proposta e Planilha" xfId="31" xr:uid="{BB806C6F-8053-4FDC-97F7-23D56CFF0B22}"/>
    <cellStyle name="20% - Ênfase1 2 4" xfId="32" xr:uid="{496F396E-A982-415B-9CA2-62C966819D31}"/>
    <cellStyle name="20% - Ênfase1 2 4 2" xfId="1922" xr:uid="{A6E1C32F-57A8-49AA-9590-4ABA5F42D6AE}"/>
    <cellStyle name="20% - Ênfase1 2 4 3" xfId="6583" xr:uid="{C5DC3B00-C236-4468-AB57-AC1C39101730}"/>
    <cellStyle name="20% - Ênfase1 2 4 4" xfId="3548" xr:uid="{D70EDD38-AA68-4773-93BB-437D4ABC5CC3}"/>
    <cellStyle name="20% - Ênfase1 2 5" xfId="33" xr:uid="{156DF104-AB8A-4AAC-A620-4013753ECF95}"/>
    <cellStyle name="20% - Ênfase1 2 5 2" xfId="1923" xr:uid="{D3F459EC-2E00-4DAC-A892-BD2136D15BEF}"/>
    <cellStyle name="20% - Ênfase1 2 5 3" xfId="6584" xr:uid="{4C098E5B-F007-400D-A2C6-93D33B0F9287}"/>
    <cellStyle name="20% - Ênfase1 2 5 4" xfId="3549" xr:uid="{6D412A56-4316-4B54-9BE7-E59F9591EBB9}"/>
    <cellStyle name="20% - Ênfase1 2 6" xfId="34" xr:uid="{7AE4E96A-7E2B-4579-8C60-40F263F6C325}"/>
    <cellStyle name="20% - Ênfase1 2 6 2" xfId="1924" xr:uid="{6076C586-7343-4A94-9753-AE9B3137DDD0}"/>
    <cellStyle name="20% - Ênfase1 2 6 3" xfId="6585" xr:uid="{F92802B8-D98B-475B-B4CD-9C24A765AFF9}"/>
    <cellStyle name="20% - Ênfase1 2 6 4" xfId="3550" xr:uid="{0B0B0AEC-E6E1-4197-A80D-28C7D913C6C2}"/>
    <cellStyle name="20% - Ênfase1 2 7" xfId="1912" xr:uid="{8C76898B-E239-4B02-BF50-A0623C556401}"/>
    <cellStyle name="20% - Ênfase1 2 8" xfId="6573" xr:uid="{5799FA22-BF95-41F3-8898-8796C9C622DB}"/>
    <cellStyle name="20% - Ênfase1 2 9" xfId="3538" xr:uid="{83ABEF31-7C43-4CDA-BC94-F43A43317B8C}"/>
    <cellStyle name="20% - Ênfase1 2_Anexo II e IIA Proposta e Planilha" xfId="35" xr:uid="{4DD9A90F-2A97-4751-83A8-2DB3DFF152B4}"/>
    <cellStyle name="20% - Ênfase1 3" xfId="1824" xr:uid="{717FDC65-59D4-4F8F-96A3-0807CA3D140E}"/>
    <cellStyle name="20% - Ênfase1 3 2" xfId="8196" xr:uid="{4812E98D-6F12-41BB-865F-7DB8EFE6F94A}"/>
    <cellStyle name="20% - Ênfase1 3 2 2" xfId="16849" xr:uid="{7A19B10A-B23F-4619-9F3E-0356BFAABB07}"/>
    <cellStyle name="20% - Ênfase1 3 2 3" xfId="25830" xr:uid="{A3185957-E270-44EE-A0B0-7D359DE810F5}"/>
    <cellStyle name="20% - Ênfase1 3 3" xfId="5142" xr:uid="{4D0A4868-88E7-4FAE-9A6B-C7E44CB0A366}"/>
    <cellStyle name="20% - Ênfase1 3 3 2" xfId="13995" xr:uid="{0AF8F5EB-363B-473D-B2CA-B24A9ADA0A4A}"/>
    <cellStyle name="20% - Ênfase1 3 3 3" xfId="22964" xr:uid="{AF8696F9-693C-4BEF-A742-4E998659BBE3}"/>
    <cellStyle name="20% - Ênfase1 3 4" xfId="11130" xr:uid="{6046BC57-35B0-40D7-93DB-440B1F95D102}"/>
    <cellStyle name="20% - Ênfase1 3 5" xfId="20100" xr:uid="{C08048BD-2DD9-4B57-8CFA-E4CC6A1C1A6B}"/>
    <cellStyle name="20% - Ênfase1 4" xfId="1825" xr:uid="{82E46F25-6E6F-4F66-8275-EED705D753CA}"/>
    <cellStyle name="20% - Ênfase2 2" xfId="36" xr:uid="{8CEB713D-CC53-4E1D-8E13-FEAB6DCDECA3}"/>
    <cellStyle name="20% - Ênfase2 2 2" xfId="37" xr:uid="{091655A6-D11C-4279-B402-B5102922A4AC}"/>
    <cellStyle name="20% - Ênfase2 2 2 2" xfId="38" xr:uid="{2274F5EB-286D-4363-A959-A6A737E528BF}"/>
    <cellStyle name="20% - Ênfase2 2 2 2 2" xfId="39" xr:uid="{79EB9A65-1AE7-412B-81E7-CDB9F5AD5569}"/>
    <cellStyle name="20% - Ênfase2 2 2 2 2 2" xfId="1928" xr:uid="{EA22C0E9-462F-435B-8432-A6210D5F679E}"/>
    <cellStyle name="20% - Ênfase2 2 2 2 2 3" xfId="6589" xr:uid="{126E3A8E-843B-428A-BB87-A4DAEB22AAD8}"/>
    <cellStyle name="20% - Ênfase2 2 2 2 2 4" xfId="3554" xr:uid="{C3F71A79-BC7F-435C-A629-BB1D5A6DEED9}"/>
    <cellStyle name="20% - Ênfase2 2 2 2 3" xfId="40" xr:uid="{939472B8-18B0-4AA0-A02F-2E8883D36221}"/>
    <cellStyle name="20% - Ênfase2 2 2 2 3 2" xfId="1929" xr:uid="{CD0FB4FF-FAE7-4500-8CFC-B322A20EE2F4}"/>
    <cellStyle name="20% - Ênfase2 2 2 2 3 3" xfId="6590" xr:uid="{C17A1B46-36AE-4651-89D4-9B3B7F0DDBA4}"/>
    <cellStyle name="20% - Ênfase2 2 2 2 3 4" xfId="3555" xr:uid="{A96AA39D-A448-44FA-9445-BC9F8D8525D8}"/>
    <cellStyle name="20% - Ênfase2 2 2 2 4" xfId="1927" xr:uid="{6FC336E7-7E32-455A-B066-6355BCA9E337}"/>
    <cellStyle name="20% - Ênfase2 2 2 2 5" xfId="6588" xr:uid="{41DC551B-3395-4C08-897C-D90561CF09DC}"/>
    <cellStyle name="20% - Ênfase2 2 2 2 6" xfId="3553" xr:uid="{30DAB08F-F8E1-400D-AD59-F1CBE986ABEF}"/>
    <cellStyle name="20% - Ênfase2 2 2 2_Anexo II e IIA Proposta e Planilha" xfId="41" xr:uid="{AB5394CC-EEBF-47FA-8150-61A914D62624}"/>
    <cellStyle name="20% - Ênfase2 2 2 3" xfId="42" xr:uid="{9ADDEE5F-B73D-4D4C-BDF8-0ED244FDC8D9}"/>
    <cellStyle name="20% - Ênfase2 2 2 3 2" xfId="1930" xr:uid="{D5692988-0D2B-46ED-BBB2-15B722B83242}"/>
    <cellStyle name="20% - Ênfase2 2 2 3 3" xfId="6591" xr:uid="{616B05AF-3D31-4DD0-8BEF-460C42531CAD}"/>
    <cellStyle name="20% - Ênfase2 2 2 3 4" xfId="3556" xr:uid="{CB6E0434-808F-4340-9BDD-22C1A22203CA}"/>
    <cellStyle name="20% - Ênfase2 2 2 4" xfId="43" xr:uid="{02CB014D-A8B7-482E-A779-14C680D6E37E}"/>
    <cellStyle name="20% - Ênfase2 2 2 4 2" xfId="1931" xr:uid="{18E5860D-BFE3-4942-B4CA-C1F436CB4480}"/>
    <cellStyle name="20% - Ênfase2 2 2 4 3" xfId="6592" xr:uid="{F441F95A-7008-4328-8882-D37F3AC836CE}"/>
    <cellStyle name="20% - Ênfase2 2 2 4 4" xfId="3557" xr:uid="{822022B1-9C4F-4CA9-829A-EED9E055C6B2}"/>
    <cellStyle name="20% - Ênfase2 2 2 5" xfId="1926" xr:uid="{02FE1B60-87E5-4C0F-857E-4909303CB3C5}"/>
    <cellStyle name="20% - Ênfase2 2 2 6" xfId="6587" xr:uid="{4C2614D8-EA4A-427A-A163-15D683D7A79A}"/>
    <cellStyle name="20% - Ênfase2 2 2 7" xfId="3552" xr:uid="{806AF08E-92D8-473D-9E80-FDDA175C83A5}"/>
    <cellStyle name="20% - Ênfase2 2 2_Anexo II e IIA Proposta e Planilha" xfId="44" xr:uid="{955B837B-A2DA-4818-BEB8-ACAA1DDCAF1A}"/>
    <cellStyle name="20% - Ênfase2 2 3" xfId="45" xr:uid="{6DECBAC5-4D1D-4C59-A7DE-D696DFAA15A4}"/>
    <cellStyle name="20% - Ênfase2 2 3 2" xfId="46" xr:uid="{76D3BA42-5262-4D79-9817-629D646DFD46}"/>
    <cellStyle name="20% - Ênfase2 2 3 2 2" xfId="1933" xr:uid="{6C70BC1D-D4A3-412D-AD54-0B229E0C5F60}"/>
    <cellStyle name="20% - Ênfase2 2 3 2 3" xfId="6594" xr:uid="{4D1C9A93-FDA0-4CAF-A50E-F980D9C7CCEF}"/>
    <cellStyle name="20% - Ênfase2 2 3 2 4" xfId="3559" xr:uid="{4431F79A-5095-4830-A947-E9A231F64EA0}"/>
    <cellStyle name="20% - Ênfase2 2 3 3" xfId="47" xr:uid="{331266C6-2DC3-4FCB-8B50-F64E4917D0A9}"/>
    <cellStyle name="20% - Ênfase2 2 3 3 2" xfId="1934" xr:uid="{B2A44407-42A5-4073-9368-81D37DA39C44}"/>
    <cellStyle name="20% - Ênfase2 2 3 3 3" xfId="6595" xr:uid="{99A525D4-803B-4F0D-AD4D-108CF8BA4B26}"/>
    <cellStyle name="20% - Ênfase2 2 3 3 4" xfId="3560" xr:uid="{6A5AE52C-A162-4F70-80C0-765F1AB92B04}"/>
    <cellStyle name="20% - Ênfase2 2 3 4" xfId="1932" xr:uid="{DABB62E7-1B27-4231-9F4C-A53196384ED0}"/>
    <cellStyle name="20% - Ênfase2 2 3 5" xfId="6593" xr:uid="{B34B5247-7552-43D8-ADF3-BFFA3C3EE1F2}"/>
    <cellStyle name="20% - Ênfase2 2 3 6" xfId="3558" xr:uid="{28F24D70-05D0-4B47-B8C1-7FA1A8E3A8F8}"/>
    <cellStyle name="20% - Ênfase2 2 3_Anexo II e IIA Proposta e Planilha" xfId="48" xr:uid="{BF931EF3-52A1-41BF-84A3-3FA27182FE96}"/>
    <cellStyle name="20% - Ênfase2 2 4" xfId="49" xr:uid="{16A65D2B-558C-464B-BAC7-6A653E1272DF}"/>
    <cellStyle name="20% - Ênfase2 2 4 2" xfId="1935" xr:uid="{FB5DB5EA-0166-4834-97BA-AE20AB513868}"/>
    <cellStyle name="20% - Ênfase2 2 4 3" xfId="6596" xr:uid="{1C053BD6-8419-42F8-B669-043F9BE5F00A}"/>
    <cellStyle name="20% - Ênfase2 2 4 4" xfId="3561" xr:uid="{16E30D9A-8D5A-4D73-A774-42D23969E118}"/>
    <cellStyle name="20% - Ênfase2 2 5" xfId="50" xr:uid="{4522C713-3087-4979-912E-D96E5B098D69}"/>
    <cellStyle name="20% - Ênfase2 2 5 2" xfId="1936" xr:uid="{84886C92-A4C8-42E4-AB64-03A3474615EA}"/>
    <cellStyle name="20% - Ênfase2 2 5 3" xfId="6597" xr:uid="{DE122047-8B20-41A0-B7CD-BD588D694C4C}"/>
    <cellStyle name="20% - Ênfase2 2 5 4" xfId="3562" xr:uid="{5CDA6D96-DDBD-4479-B1BA-D51D809D7177}"/>
    <cellStyle name="20% - Ênfase2 2 6" xfId="51" xr:uid="{78307EA9-BFED-4410-9BB8-C7952D6D81E4}"/>
    <cellStyle name="20% - Ênfase2 2 6 2" xfId="1937" xr:uid="{D4B87B74-3DAF-4900-AC9E-B60FF4805A82}"/>
    <cellStyle name="20% - Ênfase2 2 6 3" xfId="6598" xr:uid="{4E0D60DB-A7EB-4734-B6FF-CC32C56322DA}"/>
    <cellStyle name="20% - Ênfase2 2 6 4" xfId="3563" xr:uid="{D552E6EF-6EE0-4B5F-80CF-DCAB7476D93D}"/>
    <cellStyle name="20% - Ênfase2 2 7" xfId="1925" xr:uid="{AC6BFE6A-71A8-4078-92C7-EA039696221E}"/>
    <cellStyle name="20% - Ênfase2 2 8" xfId="6586" xr:uid="{C5E2F0C4-DCBE-4416-A569-C6966ED4BF1F}"/>
    <cellStyle name="20% - Ênfase2 2 9" xfId="3551" xr:uid="{A21CEEDA-88AF-4F37-A9E8-09B38E54DCA7}"/>
    <cellStyle name="20% - Ênfase2 2_Anexo II e IIA Proposta e Planilha" xfId="52" xr:uid="{4A0A0953-5C5F-4DD1-9C13-B18394E67CB2}"/>
    <cellStyle name="20% - Ênfase2 3" xfId="1826" xr:uid="{ECFFAB15-37C2-4221-9353-77325021358A}"/>
    <cellStyle name="20% - Ênfase2 3 2" xfId="8197" xr:uid="{A22D5AC5-9C81-4AA3-BCB4-9921D4007887}"/>
    <cellStyle name="20% - Ênfase2 3 2 2" xfId="16850" xr:uid="{2BEFC1F7-AB48-4BAA-895D-0D44B833D599}"/>
    <cellStyle name="20% - Ênfase2 3 2 3" xfId="25831" xr:uid="{B4E9A462-D73E-45BA-A33C-7C581D767402}"/>
    <cellStyle name="20% - Ênfase2 3 3" xfId="5143" xr:uid="{38E2B683-45C9-4EBF-A3D1-C7667AC46D4F}"/>
    <cellStyle name="20% - Ênfase2 3 3 2" xfId="13996" xr:uid="{571C62A9-B715-4726-872C-BDD2422FCA7F}"/>
    <cellStyle name="20% - Ênfase2 3 3 3" xfId="22965" xr:uid="{BBDD461B-AC20-4497-9B33-D9C9ECE96F5F}"/>
    <cellStyle name="20% - Ênfase2 3 4" xfId="11131" xr:uid="{1A93A60A-1010-41DC-80B2-C11D335FAAFF}"/>
    <cellStyle name="20% - Ênfase2 3 5" xfId="20101" xr:uid="{5E0740C4-6175-4CCE-B031-0D2FFF60E2CD}"/>
    <cellStyle name="20% - Ênfase2 4" xfId="1827" xr:uid="{7E6D62E6-92EE-466A-8030-5F5D1244E5D0}"/>
    <cellStyle name="20% - Ênfase3 2" xfId="53" xr:uid="{92B10C08-FF79-422C-8903-700390801394}"/>
    <cellStyle name="20% - Ênfase3 2 2" xfId="54" xr:uid="{C6640654-ED59-411E-82DB-DAAC13241AA9}"/>
    <cellStyle name="20% - Ênfase3 2 2 2" xfId="55" xr:uid="{81141C27-8598-447C-B9B7-0966665C7B3F}"/>
    <cellStyle name="20% - Ênfase3 2 2 2 2" xfId="56" xr:uid="{88D3225A-907C-43C3-90EE-09D0DBB89A6F}"/>
    <cellStyle name="20% - Ênfase3 2 2 2 2 2" xfId="1941" xr:uid="{9B80D57F-ABB7-4EB5-84F2-2E19A23E71C3}"/>
    <cellStyle name="20% - Ênfase3 2 2 2 2 3" xfId="6602" xr:uid="{C858F608-151A-41FC-BCEE-A62B3AE0DD2D}"/>
    <cellStyle name="20% - Ênfase3 2 2 2 2 4" xfId="3567" xr:uid="{44DF4B85-D867-4AA4-89C3-82FCEC59CF77}"/>
    <cellStyle name="20% - Ênfase3 2 2 2 3" xfId="57" xr:uid="{94A6BD28-1A47-4E33-9A2C-0DF0A4BED0C6}"/>
    <cellStyle name="20% - Ênfase3 2 2 2 3 2" xfId="1942" xr:uid="{68BE7BC8-30C0-4E62-ABFD-E1952A8579F8}"/>
    <cellStyle name="20% - Ênfase3 2 2 2 3 3" xfId="6603" xr:uid="{F118E13A-42C2-4FF2-A687-16B06CC863B2}"/>
    <cellStyle name="20% - Ênfase3 2 2 2 3 4" xfId="3568" xr:uid="{62763917-9812-43B0-96A6-05D2160D88EE}"/>
    <cellStyle name="20% - Ênfase3 2 2 2 4" xfId="1940" xr:uid="{56871547-0730-46B4-8990-78B3F5B79BE5}"/>
    <cellStyle name="20% - Ênfase3 2 2 2 5" xfId="6601" xr:uid="{95ABE780-4501-4A89-AB1C-8F4476F0E87A}"/>
    <cellStyle name="20% - Ênfase3 2 2 2 6" xfId="3566" xr:uid="{BFDFE126-54D7-4779-8570-90882D2DDC1A}"/>
    <cellStyle name="20% - Ênfase3 2 2 2_Anexo II e IIA Proposta e Planilha" xfId="58" xr:uid="{4791FD27-A60F-4E82-B9E3-7723055F3463}"/>
    <cellStyle name="20% - Ênfase3 2 2 3" xfId="59" xr:uid="{4482934F-2C88-4419-B73B-F05B7BCC4E59}"/>
    <cellStyle name="20% - Ênfase3 2 2 3 2" xfId="1943" xr:uid="{6AFC6FBB-EE62-44DC-8390-FB229F0E7FFB}"/>
    <cellStyle name="20% - Ênfase3 2 2 3 3" xfId="6604" xr:uid="{38FB9DF7-ECFB-47E2-9C0E-569356C8364B}"/>
    <cellStyle name="20% - Ênfase3 2 2 3 4" xfId="3569" xr:uid="{2FE5F59D-D566-4FA2-AF3B-D4A553A95903}"/>
    <cellStyle name="20% - Ênfase3 2 2 4" xfId="60" xr:uid="{23E1B716-1856-4F9A-B230-D7B9E71D56E5}"/>
    <cellStyle name="20% - Ênfase3 2 2 4 2" xfId="1944" xr:uid="{CB5D071A-7C8B-4050-9686-8D083C309FEB}"/>
    <cellStyle name="20% - Ênfase3 2 2 4 3" xfId="6605" xr:uid="{3F3B7E1A-49A1-4008-B288-718835D33A26}"/>
    <cellStyle name="20% - Ênfase3 2 2 4 4" xfId="3570" xr:uid="{3A937EE5-E532-4DC7-AADC-958A6FABC3A2}"/>
    <cellStyle name="20% - Ênfase3 2 2 5" xfId="1939" xr:uid="{066DE9EE-3DC0-45CA-9A03-7AEF529F11C6}"/>
    <cellStyle name="20% - Ênfase3 2 2 6" xfId="6600" xr:uid="{8C6B3127-5536-4457-8E8A-9019D77E847B}"/>
    <cellStyle name="20% - Ênfase3 2 2 7" xfId="3565" xr:uid="{F700FC7C-8E48-4812-96A0-5338D7E33487}"/>
    <cellStyle name="20% - Ênfase3 2 2_Anexo II e IIA Proposta e Planilha" xfId="61" xr:uid="{B26B268A-9F19-4396-8F50-AF628DDA8172}"/>
    <cellStyle name="20% - Ênfase3 2 3" xfId="62" xr:uid="{EE82D062-22E6-429C-AAA4-C9059940F143}"/>
    <cellStyle name="20% - Ênfase3 2 3 2" xfId="63" xr:uid="{A2A78E81-1698-4BEA-AB3E-12B7EEF72FB9}"/>
    <cellStyle name="20% - Ênfase3 2 3 2 2" xfId="1946" xr:uid="{648362EA-18F5-483E-B8AA-40ED566C48C9}"/>
    <cellStyle name="20% - Ênfase3 2 3 2 3" xfId="6607" xr:uid="{79439524-C4D0-46DE-BD4B-24A6F8525403}"/>
    <cellStyle name="20% - Ênfase3 2 3 2 4" xfId="3572" xr:uid="{5682F0D9-461B-4466-8271-27B38BF59176}"/>
    <cellStyle name="20% - Ênfase3 2 3 3" xfId="64" xr:uid="{82697822-8304-4089-810F-942DF7022EAB}"/>
    <cellStyle name="20% - Ênfase3 2 3 3 2" xfId="1947" xr:uid="{05DB9A7B-44C2-4391-BCEA-5CB72A0FAC7A}"/>
    <cellStyle name="20% - Ênfase3 2 3 3 3" xfId="6608" xr:uid="{B942B5CF-9063-4A55-978D-E2F35DDF0BF7}"/>
    <cellStyle name="20% - Ênfase3 2 3 3 4" xfId="3573" xr:uid="{58C7743E-DA66-43D6-A8D3-C040499DB286}"/>
    <cellStyle name="20% - Ênfase3 2 3 4" xfId="1945" xr:uid="{E82A5717-D611-4680-A077-E6B42EC8857C}"/>
    <cellStyle name="20% - Ênfase3 2 3 5" xfId="6606" xr:uid="{C9259EA4-8FBE-401B-9538-566E49612A1B}"/>
    <cellStyle name="20% - Ênfase3 2 3 6" xfId="3571" xr:uid="{26C6DA86-78FF-4E2A-9093-2BD7D8608C0B}"/>
    <cellStyle name="20% - Ênfase3 2 3_Anexo II e IIA Proposta e Planilha" xfId="65" xr:uid="{46E17E70-4909-43EC-9EDF-66095157EBBD}"/>
    <cellStyle name="20% - Ênfase3 2 4" xfId="66" xr:uid="{1E307E0D-B417-485C-84B8-D10F0B691B3F}"/>
    <cellStyle name="20% - Ênfase3 2 4 2" xfId="1948" xr:uid="{FF2103FD-1E9A-4374-8E64-D6BFC63A62ED}"/>
    <cellStyle name="20% - Ênfase3 2 4 3" xfId="6609" xr:uid="{A617D5F7-AA3E-4D9E-AF55-2EAAF343DB08}"/>
    <cellStyle name="20% - Ênfase3 2 4 4" xfId="3574" xr:uid="{BCF472C8-167C-4A40-89FF-379AFFE845C5}"/>
    <cellStyle name="20% - Ênfase3 2 5" xfId="67" xr:uid="{321BDBAD-8D2D-4FD0-A766-0B766F31A43F}"/>
    <cellStyle name="20% - Ênfase3 2 5 2" xfId="1949" xr:uid="{09C07C59-A63C-4BC9-9539-E1F094AE42AC}"/>
    <cellStyle name="20% - Ênfase3 2 5 3" xfId="6610" xr:uid="{E7C87AAA-2D98-4D73-8265-AF1A48AAFE2A}"/>
    <cellStyle name="20% - Ênfase3 2 5 4" xfId="3575" xr:uid="{D23C9EDE-9838-48E1-BBB4-1DDE370B5BF0}"/>
    <cellStyle name="20% - Ênfase3 2 6" xfId="68" xr:uid="{0DFC408A-283C-45A7-B1CB-1018B5742AD5}"/>
    <cellStyle name="20% - Ênfase3 2 6 2" xfId="1950" xr:uid="{0344377F-FC43-4880-BCE4-5C869769231B}"/>
    <cellStyle name="20% - Ênfase3 2 6 3" xfId="6611" xr:uid="{36517A19-733C-4C70-8A8B-8F5A42CF3C10}"/>
    <cellStyle name="20% - Ênfase3 2 6 4" xfId="3576" xr:uid="{C463E5C7-BCCF-464E-A906-7E66E71BDBEB}"/>
    <cellStyle name="20% - Ênfase3 2 7" xfId="1938" xr:uid="{F78AD0E9-684F-4F83-9F64-0CFD5C64C87C}"/>
    <cellStyle name="20% - Ênfase3 2 8" xfId="6599" xr:uid="{B937629F-72DF-4282-AC1A-B885B0A99D14}"/>
    <cellStyle name="20% - Ênfase3 2 9" xfId="3564" xr:uid="{DBB775CC-06B8-4875-AFE6-5A3BFBE7EDC2}"/>
    <cellStyle name="20% - Ênfase3 2_Anexo II e IIA Proposta e Planilha" xfId="69" xr:uid="{99ED8DA0-EE4E-44B9-B5C3-4989E3FF5557}"/>
    <cellStyle name="20% - Ênfase3 3" xfId="1828" xr:uid="{A099E69B-7824-4F40-82A3-6711432CDA9C}"/>
    <cellStyle name="20% - Ênfase3 3 2" xfId="8198" xr:uid="{2E2B10B0-973F-4617-A529-BC3311E64E10}"/>
    <cellStyle name="20% - Ênfase3 3 2 2" xfId="16851" xr:uid="{1AC22DEA-F76B-4535-9942-40D4C5409DDC}"/>
    <cellStyle name="20% - Ênfase3 3 2 3" xfId="25832" xr:uid="{774BB855-5982-4993-AC6F-9BBCD56D43DC}"/>
    <cellStyle name="20% - Ênfase3 3 3" xfId="5144" xr:uid="{02711526-34A9-4B6C-B721-8FA1C4B278FB}"/>
    <cellStyle name="20% - Ênfase3 3 3 2" xfId="13997" xr:uid="{631E1392-0A80-4A03-96C8-ED096262FA95}"/>
    <cellStyle name="20% - Ênfase3 3 3 3" xfId="22966" xr:uid="{548FCCED-7718-4F7D-AA43-1441BCC5111E}"/>
    <cellStyle name="20% - Ênfase3 3 4" xfId="11132" xr:uid="{B069F649-425E-46F1-BE9B-ECDAF2E87557}"/>
    <cellStyle name="20% - Ênfase3 3 5" xfId="20102" xr:uid="{8DFB423B-3D4C-4C15-9AE0-E197FC54EE77}"/>
    <cellStyle name="20% - Ênfase3 4" xfId="1829" xr:uid="{24BF3391-2D97-42B5-9956-754E45A502EB}"/>
    <cellStyle name="20% - Ênfase4 2" xfId="70" xr:uid="{B82E095E-E742-46F7-BD6E-0311F731E0EE}"/>
    <cellStyle name="20% - Ênfase4 2 2" xfId="71" xr:uid="{DB811D1C-5FF9-4C27-86D9-6C83EB94682E}"/>
    <cellStyle name="20% - Ênfase4 2 2 2" xfId="72" xr:uid="{06B7E3A9-F2CE-48CC-A2BB-E435FD7E258B}"/>
    <cellStyle name="20% - Ênfase4 2 2 2 2" xfId="73" xr:uid="{7BB7A6B7-26A0-4CF0-9BDC-1C26C4AC3AFB}"/>
    <cellStyle name="20% - Ênfase4 2 2 2 2 2" xfId="1954" xr:uid="{4426E7D1-1939-470B-BB05-4899ECFE6258}"/>
    <cellStyle name="20% - Ênfase4 2 2 2 2 3" xfId="6615" xr:uid="{B5B54692-147E-41EA-98A2-5842970CE5FF}"/>
    <cellStyle name="20% - Ênfase4 2 2 2 2 4" xfId="3580" xr:uid="{9E89B42E-7D62-4329-A4A8-43F26D57C0D2}"/>
    <cellStyle name="20% - Ênfase4 2 2 2 3" xfId="74" xr:uid="{2EC8242A-560D-4ABC-85D8-84241FBACA4E}"/>
    <cellStyle name="20% - Ênfase4 2 2 2 3 2" xfId="1955" xr:uid="{EDDFD3F0-7E82-435D-8069-CD153AC4AF7D}"/>
    <cellStyle name="20% - Ênfase4 2 2 2 3 3" xfId="6616" xr:uid="{2C3FC752-1CDF-434E-9F2A-33A247EA013C}"/>
    <cellStyle name="20% - Ênfase4 2 2 2 3 4" xfId="3581" xr:uid="{8B2F94F5-C668-4B12-B2B1-B2AFB00F69E4}"/>
    <cellStyle name="20% - Ênfase4 2 2 2 4" xfId="1953" xr:uid="{FE185056-5BD5-4F4E-A36D-0492CBDD467B}"/>
    <cellStyle name="20% - Ênfase4 2 2 2 5" xfId="6614" xr:uid="{B8D53D17-084A-497A-A4B3-EDCD54C3B4F4}"/>
    <cellStyle name="20% - Ênfase4 2 2 2 6" xfId="3579" xr:uid="{E610894B-1A9A-4BA6-913A-1ADE9B99CF3F}"/>
    <cellStyle name="20% - Ênfase4 2 2 2_Anexo II e IIA Proposta e Planilha" xfId="75" xr:uid="{BB7D443E-F455-439F-9160-7FD2FE3C7EF9}"/>
    <cellStyle name="20% - Ênfase4 2 2 3" xfId="76" xr:uid="{384C179D-3382-4BC4-83F9-A2B08536B7E2}"/>
    <cellStyle name="20% - Ênfase4 2 2 3 2" xfId="1956" xr:uid="{E3EE7886-5564-4AC5-94AF-18D0B6B2F0FF}"/>
    <cellStyle name="20% - Ênfase4 2 2 3 3" xfId="6617" xr:uid="{552C7C52-6484-44D7-8C47-9F6C8A8ED221}"/>
    <cellStyle name="20% - Ênfase4 2 2 3 4" xfId="3582" xr:uid="{C84B401B-9DC1-4FE7-A925-11FDDC645E19}"/>
    <cellStyle name="20% - Ênfase4 2 2 4" xfId="77" xr:uid="{C57DF273-0623-45EE-A662-5F92ABBE248E}"/>
    <cellStyle name="20% - Ênfase4 2 2 4 2" xfId="1957" xr:uid="{6D5CD6B1-11AD-437F-A2E5-EB05B83C0043}"/>
    <cellStyle name="20% - Ênfase4 2 2 4 3" xfId="6618" xr:uid="{A67FBCCC-51CE-491F-A74F-6F38BB922626}"/>
    <cellStyle name="20% - Ênfase4 2 2 4 4" xfId="3583" xr:uid="{8700EEC1-6F68-473F-B8A7-885C5F43CC29}"/>
    <cellStyle name="20% - Ênfase4 2 2 5" xfId="1952" xr:uid="{27D24C32-7708-4190-988C-EB260E95980A}"/>
    <cellStyle name="20% - Ênfase4 2 2 6" xfId="6613" xr:uid="{0892C969-F679-4996-81AE-6845C2FB8E2F}"/>
    <cellStyle name="20% - Ênfase4 2 2 7" xfId="3578" xr:uid="{2EB97ACA-1699-4F5D-9331-1D6E02E756F7}"/>
    <cellStyle name="20% - Ênfase4 2 2_Anexo II e IIA Proposta e Planilha" xfId="78" xr:uid="{4BE6887C-710F-48F9-B852-C7DE39A243C6}"/>
    <cellStyle name="20% - Ênfase4 2 3" xfId="79" xr:uid="{21EF1290-43FA-4A7E-AC14-9E5B79549F40}"/>
    <cellStyle name="20% - Ênfase4 2 3 2" xfId="80" xr:uid="{D7BC690F-217A-41B2-B653-E279FE4BADCA}"/>
    <cellStyle name="20% - Ênfase4 2 3 2 2" xfId="1959" xr:uid="{0F210BC7-4F5C-456D-A4B0-5C90CADE15A3}"/>
    <cellStyle name="20% - Ênfase4 2 3 2 3" xfId="6620" xr:uid="{7551E558-CF97-4674-A900-6BD6F4AABBDA}"/>
    <cellStyle name="20% - Ênfase4 2 3 2 4" xfId="3585" xr:uid="{1038C326-DFDB-4826-A7AD-E98D5A3A1A4C}"/>
    <cellStyle name="20% - Ênfase4 2 3 3" xfId="81" xr:uid="{2ED7F59B-FAF7-4FFF-A27E-99AF8D09727D}"/>
    <cellStyle name="20% - Ênfase4 2 3 3 2" xfId="1960" xr:uid="{DC961D13-2B23-423A-A56F-ADE2491EF484}"/>
    <cellStyle name="20% - Ênfase4 2 3 3 3" xfId="6621" xr:uid="{B15D6DF2-D6B9-4A36-9F86-29F859D91B5D}"/>
    <cellStyle name="20% - Ênfase4 2 3 3 4" xfId="3586" xr:uid="{1BD5E137-CEFE-4FFB-9750-583D1BFDEFEA}"/>
    <cellStyle name="20% - Ênfase4 2 3 4" xfId="1958" xr:uid="{628A796A-A844-4A93-A9E7-464FB6F4ECCB}"/>
    <cellStyle name="20% - Ênfase4 2 3 5" xfId="6619" xr:uid="{B2A06856-D444-4278-AA71-D3FDCBC13B1F}"/>
    <cellStyle name="20% - Ênfase4 2 3 6" xfId="3584" xr:uid="{DF4BCF4B-497C-4DDA-B0C1-2D08744C2A3C}"/>
    <cellStyle name="20% - Ênfase4 2 3_Anexo II e IIA Proposta e Planilha" xfId="82" xr:uid="{28CA1DFA-DF1B-491E-A033-D30A5CE3907D}"/>
    <cellStyle name="20% - Ênfase4 2 4" xfId="83" xr:uid="{FE7F4BA9-1F1A-4F39-8F95-7BCB1D1528C9}"/>
    <cellStyle name="20% - Ênfase4 2 4 2" xfId="1961" xr:uid="{A48CA4FD-6A3F-4BC8-8F50-864E645DEE75}"/>
    <cellStyle name="20% - Ênfase4 2 4 3" xfId="6622" xr:uid="{6AB911DD-8573-4D8C-A882-2CE6E6B9387B}"/>
    <cellStyle name="20% - Ênfase4 2 4 4" xfId="3587" xr:uid="{282A59BD-F8BD-4839-989A-0D4E7C32CD8B}"/>
    <cellStyle name="20% - Ênfase4 2 5" xfId="84" xr:uid="{63AD11FB-90FB-4FF4-BAB8-090749CB366B}"/>
    <cellStyle name="20% - Ênfase4 2 5 2" xfId="1962" xr:uid="{ACBFC3E1-AFF1-4C49-9C8C-3D5CD57CB360}"/>
    <cellStyle name="20% - Ênfase4 2 5 3" xfId="6623" xr:uid="{79957AD9-D8F6-4463-9ED4-EC93C3BA33DE}"/>
    <cellStyle name="20% - Ênfase4 2 5 4" xfId="3588" xr:uid="{48AB1B33-A390-4D66-8959-E966239C4E4A}"/>
    <cellStyle name="20% - Ênfase4 2 6" xfId="85" xr:uid="{1B749D01-3FC2-4108-A524-BBC4289360BA}"/>
    <cellStyle name="20% - Ênfase4 2 6 2" xfId="1963" xr:uid="{B89CC298-459B-4D2F-A774-127F342A9B40}"/>
    <cellStyle name="20% - Ênfase4 2 6 3" xfId="6624" xr:uid="{2A0AF4A3-C0FE-49D9-81A6-E9AD0C0BB982}"/>
    <cellStyle name="20% - Ênfase4 2 6 4" xfId="3589" xr:uid="{03D04329-DBF0-4BE1-BA1D-5C499BC25814}"/>
    <cellStyle name="20% - Ênfase4 2 7" xfId="1951" xr:uid="{5C5BACC8-621E-4B33-B70F-B8CB8F765587}"/>
    <cellStyle name="20% - Ênfase4 2 8" xfId="6612" xr:uid="{7AB87A39-47EE-4051-AD94-A0C99322BA8F}"/>
    <cellStyle name="20% - Ênfase4 2 9" xfId="3577" xr:uid="{E87287E9-3D26-4B71-9F84-9F6870901E10}"/>
    <cellStyle name="20% - Ênfase4 2_Anexo II e IIA Proposta e Planilha" xfId="86" xr:uid="{6173E606-8E4C-4DAF-915C-D5A76AA22DB3}"/>
    <cellStyle name="20% - Ênfase4 3" xfId="1830" xr:uid="{45D392DD-BD8B-40DC-A3E8-58D0E941B19A}"/>
    <cellStyle name="20% - Ênfase4 3 2" xfId="8199" xr:uid="{B2C86C6C-5ACE-43D8-87A7-C550457BDACB}"/>
    <cellStyle name="20% - Ênfase4 3 2 2" xfId="16852" xr:uid="{30E19A58-65E9-4457-8BE9-DA5B71D74234}"/>
    <cellStyle name="20% - Ênfase4 3 2 3" xfId="25833" xr:uid="{C1704F61-9A16-4480-A3E1-026D12DC2BC2}"/>
    <cellStyle name="20% - Ênfase4 3 3" xfId="5145" xr:uid="{A4A1DB8A-B227-4C51-93B7-29981B01DE0F}"/>
    <cellStyle name="20% - Ênfase4 3 3 2" xfId="13998" xr:uid="{329797A0-AE1F-4641-88AD-1491A16E1700}"/>
    <cellStyle name="20% - Ênfase4 3 3 3" xfId="22967" xr:uid="{87F3AFC1-C8CD-4116-BF5D-6D468AD615C5}"/>
    <cellStyle name="20% - Ênfase4 3 4" xfId="11133" xr:uid="{F321513F-E4FE-47C8-BAE6-EDC13AC9691F}"/>
    <cellStyle name="20% - Ênfase4 3 5" xfId="20103" xr:uid="{CEB0545F-D4F9-4EED-9856-FF17FA2610D4}"/>
    <cellStyle name="20% - Ênfase4 4" xfId="1831" xr:uid="{F0E9B4E6-D2A8-4146-B895-FD71F26E9527}"/>
    <cellStyle name="20% - Ênfase5 2" xfId="87" xr:uid="{673F25C9-9F58-42E6-A96D-D1876459AF9B}"/>
    <cellStyle name="20% - Ênfase5 2 2" xfId="88" xr:uid="{96EA0B5A-6EE2-4F9A-9EA6-8CBC1A73422E}"/>
    <cellStyle name="20% - Ênfase5 2 2 2" xfId="89" xr:uid="{F89BF36F-A183-4020-B634-6193CDD011FD}"/>
    <cellStyle name="20% - Ênfase5 2 2 2 2" xfId="90" xr:uid="{828063D4-1AE4-4BDF-B305-8926EBBCB3E2}"/>
    <cellStyle name="20% - Ênfase5 2 2 2 2 2" xfId="1967" xr:uid="{5A36BA6C-0840-4BE9-9D94-C6332C96999F}"/>
    <cellStyle name="20% - Ênfase5 2 2 2 2 3" xfId="6628" xr:uid="{B0D47F89-392B-40A7-B59C-62867F4034E4}"/>
    <cellStyle name="20% - Ênfase5 2 2 2 2 4" xfId="3593" xr:uid="{64C3A9C3-D75F-404F-BD99-C8B621862AF1}"/>
    <cellStyle name="20% - Ênfase5 2 2 2 3" xfId="91" xr:uid="{0FDB0359-F49C-4DCC-9068-D7524C3C295F}"/>
    <cellStyle name="20% - Ênfase5 2 2 2 3 2" xfId="1968" xr:uid="{D1C69F93-E016-497E-AB75-6B59B1884317}"/>
    <cellStyle name="20% - Ênfase5 2 2 2 3 3" xfId="6629" xr:uid="{E0C62BBF-251C-46AE-85E8-E2ECD1F24F06}"/>
    <cellStyle name="20% - Ênfase5 2 2 2 3 4" xfId="3594" xr:uid="{7A66E056-400A-4225-A10B-7FF95AA3DEFE}"/>
    <cellStyle name="20% - Ênfase5 2 2 2 4" xfId="1966" xr:uid="{C2D3E196-A7FF-4855-94FB-00FE11B79844}"/>
    <cellStyle name="20% - Ênfase5 2 2 2 5" xfId="6627" xr:uid="{6B72A359-B02E-4869-AFDA-2DCA697FC8D9}"/>
    <cellStyle name="20% - Ênfase5 2 2 2 6" xfId="3592" xr:uid="{9E2FF156-8043-4839-A2FC-2703A2BC9A53}"/>
    <cellStyle name="20% - Ênfase5 2 2 2_Anexo II e IIA Proposta e Planilha" xfId="92" xr:uid="{4A5FFABC-D0CE-4A43-BB65-29BF4DF374CE}"/>
    <cellStyle name="20% - Ênfase5 2 2 3" xfId="93" xr:uid="{FD7B26A2-DF5F-458B-B081-4760257A203F}"/>
    <cellStyle name="20% - Ênfase5 2 2 3 2" xfId="1969" xr:uid="{F14CD2CD-4FB2-42F2-9727-816C7DD5C57D}"/>
    <cellStyle name="20% - Ênfase5 2 2 3 3" xfId="6630" xr:uid="{842C7826-23A7-464B-941B-B8A2D404B10B}"/>
    <cellStyle name="20% - Ênfase5 2 2 3 4" xfId="3595" xr:uid="{E1748392-BC22-4D0F-AC63-C5DDE5F658D3}"/>
    <cellStyle name="20% - Ênfase5 2 2 4" xfId="94" xr:uid="{D276C8AB-B9F5-4AA7-9FDC-F59A3259843D}"/>
    <cellStyle name="20% - Ênfase5 2 2 4 2" xfId="1970" xr:uid="{70670B98-F257-41AB-A873-83C8C4D50DAB}"/>
    <cellStyle name="20% - Ênfase5 2 2 4 3" xfId="6631" xr:uid="{A4D258F8-8050-4018-865C-2E9FA03EC614}"/>
    <cellStyle name="20% - Ênfase5 2 2 4 4" xfId="3596" xr:uid="{88FBA744-059F-476E-880B-75E53D78A71C}"/>
    <cellStyle name="20% - Ênfase5 2 2 5" xfId="1965" xr:uid="{F93307EB-30CE-4ECF-B309-1CB62EA83CB1}"/>
    <cellStyle name="20% - Ênfase5 2 2 6" xfId="6626" xr:uid="{470EC4C3-C0CE-4C4A-9DF8-24BB047C974E}"/>
    <cellStyle name="20% - Ênfase5 2 2 7" xfId="3591" xr:uid="{F35A206E-423C-4D1D-B713-5072203277C5}"/>
    <cellStyle name="20% - Ênfase5 2 2_Anexo II e IIA Proposta e Planilha" xfId="95" xr:uid="{80E2BB12-1DDE-40BC-8A71-B420DD20D924}"/>
    <cellStyle name="20% - Ênfase5 2 3" xfId="96" xr:uid="{B7F39A65-FC9C-4136-AFE5-0E0D331C198D}"/>
    <cellStyle name="20% - Ênfase5 2 3 2" xfId="97" xr:uid="{2105FBB8-3C5C-4D43-9015-EF50321CA3DD}"/>
    <cellStyle name="20% - Ênfase5 2 3 2 2" xfId="1972" xr:uid="{7BFC00C0-FC1B-483B-A839-7AE3E7D6408B}"/>
    <cellStyle name="20% - Ênfase5 2 3 2 3" xfId="6633" xr:uid="{E1B7DB61-C02C-4FA0-88B0-00DD110DCD7A}"/>
    <cellStyle name="20% - Ênfase5 2 3 2 4" xfId="3598" xr:uid="{04C33465-0F3C-4B3B-8259-52FF73942813}"/>
    <cellStyle name="20% - Ênfase5 2 3 3" xfId="98" xr:uid="{196543EE-B712-4C56-B7D1-1D06566F9A4B}"/>
    <cellStyle name="20% - Ênfase5 2 3 3 2" xfId="1973" xr:uid="{7707EF9A-3F7F-4AC2-88A2-10A923B187E8}"/>
    <cellStyle name="20% - Ênfase5 2 3 3 3" xfId="6634" xr:uid="{AD79466E-5254-486A-AEF6-0A5F47FA8C37}"/>
    <cellStyle name="20% - Ênfase5 2 3 3 4" xfId="3599" xr:uid="{E7EB8368-2B18-415B-89EA-36DE37E49D02}"/>
    <cellStyle name="20% - Ênfase5 2 3 4" xfId="1971" xr:uid="{8F324936-7DE2-4ED2-B3B2-935D92601E63}"/>
    <cellStyle name="20% - Ênfase5 2 3 5" xfId="6632" xr:uid="{AD8C362F-6719-4AD9-8E0D-A96CAA23B7D5}"/>
    <cellStyle name="20% - Ênfase5 2 3 6" xfId="3597" xr:uid="{1C95D0BD-353A-46E2-9760-9C76A5DD3686}"/>
    <cellStyle name="20% - Ênfase5 2 3_Anexo II e IIA Proposta e Planilha" xfId="99" xr:uid="{93756542-5F42-40FA-B182-15ED9FDFE455}"/>
    <cellStyle name="20% - Ênfase5 2 4" xfId="100" xr:uid="{27DD918B-337B-4D3F-B80D-C57E0905CF5D}"/>
    <cellStyle name="20% - Ênfase5 2 4 2" xfId="1974" xr:uid="{154193B9-DEEF-429B-ABC1-41030EB2AD26}"/>
    <cellStyle name="20% - Ênfase5 2 4 3" xfId="6635" xr:uid="{8DEF6939-AA44-4EA5-84D4-333095378823}"/>
    <cellStyle name="20% - Ênfase5 2 4 4" xfId="3600" xr:uid="{AD7011CE-573C-4B89-ABE3-CE88768A49C1}"/>
    <cellStyle name="20% - Ênfase5 2 5" xfId="101" xr:uid="{88C0E5F0-08D2-49F6-A20D-6F2617DDD3D6}"/>
    <cellStyle name="20% - Ênfase5 2 5 2" xfId="1975" xr:uid="{53A7C624-10C7-463C-B164-4AB5B2655BA5}"/>
    <cellStyle name="20% - Ênfase5 2 5 3" xfId="6636" xr:uid="{F8A6A570-F16B-4E62-808B-7B402A942752}"/>
    <cellStyle name="20% - Ênfase5 2 5 4" xfId="3601" xr:uid="{EE51B7B8-9419-4D36-979E-4E4A44AE26C2}"/>
    <cellStyle name="20% - Ênfase5 2 6" xfId="102" xr:uid="{578F6891-F230-47A3-80A2-6C692C29E467}"/>
    <cellStyle name="20% - Ênfase5 2 6 2" xfId="1976" xr:uid="{64C4809E-FB28-4BDA-AD25-41DFC59B71C6}"/>
    <cellStyle name="20% - Ênfase5 2 6 3" xfId="6637" xr:uid="{6E8AD766-3F6F-41EF-8596-4387A118A5F9}"/>
    <cellStyle name="20% - Ênfase5 2 6 4" xfId="3602" xr:uid="{6F4ADDC4-658D-4521-8DF2-9445FA8E86F5}"/>
    <cellStyle name="20% - Ênfase5 2 7" xfId="1964" xr:uid="{5150BB49-333D-4941-B81E-D7F7C2D1F2F6}"/>
    <cellStyle name="20% - Ênfase5 2 8" xfId="6625" xr:uid="{34AB4091-FD6F-4829-9975-AC3FFA956EF6}"/>
    <cellStyle name="20% - Ênfase5 2 9" xfId="3590" xr:uid="{72659BAE-3E31-4CA3-8B9C-E07E8C06A9B3}"/>
    <cellStyle name="20% - Ênfase5 2_Anexo II e IIA Proposta e Planilha" xfId="103" xr:uid="{A89A497C-7D2E-4768-9C85-443850A1F4F7}"/>
    <cellStyle name="20% - Ênfase6 2" xfId="104" xr:uid="{4A84A1C0-0500-477F-B1C6-3B087D3AD14A}"/>
    <cellStyle name="20% - Ênfase6 2 2" xfId="105" xr:uid="{2E2A5D34-4488-4B60-BA29-1E8791F1B1B3}"/>
    <cellStyle name="20% - Ênfase6 2 2 2" xfId="106" xr:uid="{F952C297-64EA-4D76-856F-1CF73FA464D5}"/>
    <cellStyle name="20% - Ênfase6 2 2 2 2" xfId="107" xr:uid="{0826D61F-D6E8-4A3C-92B3-88775BC958C1}"/>
    <cellStyle name="20% - Ênfase6 2 2 2 2 2" xfId="1980" xr:uid="{C281A9B0-DDD6-4D09-B825-8061E8078CE0}"/>
    <cellStyle name="20% - Ênfase6 2 2 2 2 3" xfId="6641" xr:uid="{F24024EB-C48B-47A8-83CF-8EF9018F8238}"/>
    <cellStyle name="20% - Ênfase6 2 2 2 2 4" xfId="3606" xr:uid="{CDD83E4D-FB54-4E07-9A0C-35509149E6F7}"/>
    <cellStyle name="20% - Ênfase6 2 2 2 3" xfId="108" xr:uid="{C05108E5-B568-4CC4-98EB-5A1602F0929D}"/>
    <cellStyle name="20% - Ênfase6 2 2 2 3 2" xfId="1981" xr:uid="{2BAAD0F9-2793-4EFA-89E6-32F906328A10}"/>
    <cellStyle name="20% - Ênfase6 2 2 2 3 3" xfId="6642" xr:uid="{67F6D978-F671-415C-BBFC-F99D4ACDAD28}"/>
    <cellStyle name="20% - Ênfase6 2 2 2 3 4" xfId="3607" xr:uid="{047D10E8-630D-41CE-9C0B-97022A6E3D1A}"/>
    <cellStyle name="20% - Ênfase6 2 2 2 4" xfId="1979" xr:uid="{40DE9B47-F47F-4718-8946-AEBDD6569A89}"/>
    <cellStyle name="20% - Ênfase6 2 2 2 5" xfId="6640" xr:uid="{A4F9EA67-6C8D-457A-9418-E81EDD1E99E7}"/>
    <cellStyle name="20% - Ênfase6 2 2 2 6" xfId="3605" xr:uid="{279B44D1-2BE0-4C4B-9837-F21C2B0E8924}"/>
    <cellStyle name="20% - Ênfase6 2 2 2_Anexo II e IIA Proposta e Planilha" xfId="109" xr:uid="{C6E805C7-7672-4C05-825C-3A585CE7F386}"/>
    <cellStyle name="20% - Ênfase6 2 2 3" xfId="110" xr:uid="{A0AC01BB-EB49-46E1-96A4-288C9204028E}"/>
    <cellStyle name="20% - Ênfase6 2 2 3 2" xfId="1982" xr:uid="{8B0B2C12-155E-4689-9DB9-5AEB3E7F629F}"/>
    <cellStyle name="20% - Ênfase6 2 2 3 3" xfId="6643" xr:uid="{B8C7C5BA-9D82-45E1-9216-FBBEF5AB4D6A}"/>
    <cellStyle name="20% - Ênfase6 2 2 3 4" xfId="3608" xr:uid="{4F9514D3-52D9-4DCB-84CC-BC01F43501D6}"/>
    <cellStyle name="20% - Ênfase6 2 2 4" xfId="111" xr:uid="{47BC3740-DFD8-4D1F-AFFB-11074F89DDB0}"/>
    <cellStyle name="20% - Ênfase6 2 2 4 2" xfId="1983" xr:uid="{D97F2B41-C851-461B-8C3C-1C5EA8796C2D}"/>
    <cellStyle name="20% - Ênfase6 2 2 4 3" xfId="6644" xr:uid="{02F83503-ED91-4D1A-869A-22829A62BBB8}"/>
    <cellStyle name="20% - Ênfase6 2 2 4 4" xfId="3609" xr:uid="{C59A011A-CDD0-4C1E-BE61-59BEFD0A3FE5}"/>
    <cellStyle name="20% - Ênfase6 2 2 5" xfId="1978" xr:uid="{B037995B-618E-4B88-BE6E-2ACB20C214BE}"/>
    <cellStyle name="20% - Ênfase6 2 2 6" xfId="6639" xr:uid="{A5C8E166-9A4C-48BF-AA5E-AC0A62B0B1FE}"/>
    <cellStyle name="20% - Ênfase6 2 2 7" xfId="3604" xr:uid="{3F66178D-AD23-4339-BF16-6B1EA2D82220}"/>
    <cellStyle name="20% - Ênfase6 2 2_Anexo II e IIA Proposta e Planilha" xfId="112" xr:uid="{814A6BBD-DD2E-448D-8002-23B9E245D489}"/>
    <cellStyle name="20% - Ênfase6 2 3" xfId="113" xr:uid="{F38C3127-44F2-4CB9-AED1-A1FC0DE8B1A1}"/>
    <cellStyle name="20% - Ênfase6 2 3 2" xfId="114" xr:uid="{819A8A37-4EAF-4B1F-8A4A-EC43B70DBE26}"/>
    <cellStyle name="20% - Ênfase6 2 3 2 2" xfId="1985" xr:uid="{FF3A2F41-E0A7-407D-B4E4-7C1E6014A815}"/>
    <cellStyle name="20% - Ênfase6 2 3 2 3" xfId="6646" xr:uid="{406F77C2-3D65-4271-A95F-22E754BA8340}"/>
    <cellStyle name="20% - Ênfase6 2 3 2 4" xfId="3611" xr:uid="{AF6C92F4-B99E-4C33-BB12-75F3188A5447}"/>
    <cellStyle name="20% - Ênfase6 2 3 3" xfId="115" xr:uid="{857461B4-3735-45FF-81F9-A14FD2517F2C}"/>
    <cellStyle name="20% - Ênfase6 2 3 3 2" xfId="1986" xr:uid="{DFDDA08A-278A-4F92-BA07-5311948965BA}"/>
    <cellStyle name="20% - Ênfase6 2 3 3 3" xfId="6647" xr:uid="{9BD6E9CF-267F-4E6D-B072-D9DF47F59211}"/>
    <cellStyle name="20% - Ênfase6 2 3 3 4" xfId="3612" xr:uid="{B8D4BEBF-16FF-4234-8EB0-243AD5FC82A4}"/>
    <cellStyle name="20% - Ênfase6 2 3 4" xfId="1984" xr:uid="{3984AE76-1015-4E5A-95ED-B3F4EAB1290D}"/>
    <cellStyle name="20% - Ênfase6 2 3 5" xfId="6645" xr:uid="{16B6D5A5-B609-4F2C-8CFF-9358DB9A4279}"/>
    <cellStyle name="20% - Ênfase6 2 3 6" xfId="3610" xr:uid="{AA2BE75A-8033-4BE0-B013-7EC5A9D435F6}"/>
    <cellStyle name="20% - Ênfase6 2 3_Anexo II e IIA Proposta e Planilha" xfId="116" xr:uid="{21FE86A8-1120-4C80-A6D2-97E87D08A23C}"/>
    <cellStyle name="20% - Ênfase6 2 4" xfId="117" xr:uid="{E38717BA-20E7-4EC3-98EA-B8827F34E0D5}"/>
    <cellStyle name="20% - Ênfase6 2 4 2" xfId="1987" xr:uid="{50B1848E-E5FA-4B06-9E7A-107C0CD42658}"/>
    <cellStyle name="20% - Ênfase6 2 4 3" xfId="6648" xr:uid="{2BFCDDEE-2DDE-4767-A8BF-DF11CD1C1D66}"/>
    <cellStyle name="20% - Ênfase6 2 4 4" xfId="3613" xr:uid="{3FFC385F-E9A6-45E5-AFF5-ACE6E878DD78}"/>
    <cellStyle name="20% - Ênfase6 2 5" xfId="118" xr:uid="{37774E76-D928-4DF4-80DE-3DE4FF5F2280}"/>
    <cellStyle name="20% - Ênfase6 2 5 2" xfId="1988" xr:uid="{3BC4BF0E-8979-4FA7-861C-39C365A15BC1}"/>
    <cellStyle name="20% - Ênfase6 2 5 3" xfId="6649" xr:uid="{2767B006-84F7-4DF7-B1A6-5660075D6AC9}"/>
    <cellStyle name="20% - Ênfase6 2 5 4" xfId="3614" xr:uid="{D6B1A577-804D-4E96-BC96-4691F479BBF0}"/>
    <cellStyle name="20% - Ênfase6 2 6" xfId="119" xr:uid="{1547BAFC-A0CA-44F6-A81D-63FD4C5BBCAD}"/>
    <cellStyle name="20% - Ênfase6 2 6 2" xfId="1989" xr:uid="{7C69883F-9F0D-434C-83C7-EC122511E12E}"/>
    <cellStyle name="20% - Ênfase6 2 6 3" xfId="6650" xr:uid="{C4C032B3-1BB7-418C-B9FD-3B4CEEEF7D60}"/>
    <cellStyle name="20% - Ênfase6 2 6 4" xfId="3615" xr:uid="{D8192516-F215-4CA4-99EE-20D01F85AC46}"/>
    <cellStyle name="20% - Ênfase6 2 7" xfId="1977" xr:uid="{397B0F47-B6EE-4DE0-80BF-E389D9081F49}"/>
    <cellStyle name="20% - Ênfase6 2 8" xfId="6638" xr:uid="{5526CC24-9D5A-4D94-ABB5-C3695DEB9CBE}"/>
    <cellStyle name="20% - Ênfase6 2 9" xfId="3603" xr:uid="{94C2E70C-018C-41E8-962B-21EC495C1634}"/>
    <cellStyle name="20% - Ênfase6 2_Anexo II e IIA Proposta e Planilha" xfId="120" xr:uid="{28E3F1DC-72C6-48EE-8898-B725E6BC4748}"/>
    <cellStyle name="40% - Accent1" xfId="121" xr:uid="{3D129589-D009-4A17-AF96-0DDB0E6AF23B}"/>
    <cellStyle name="40% - Accent2" xfId="122" xr:uid="{E1B76545-0568-483F-9B32-AC388825A2EB}"/>
    <cellStyle name="40% - Accent3" xfId="123" xr:uid="{9B3C7BCF-408C-46A5-A3EB-0208F17333E3}"/>
    <cellStyle name="40% - Accent4" xfId="124" xr:uid="{CB105BC2-86CB-42C5-BB57-553182D700AB}"/>
    <cellStyle name="40% - Accent5" xfId="125" xr:uid="{A0EE7480-21BF-4B4B-988E-E00D98D732EB}"/>
    <cellStyle name="40% - Accent6" xfId="126" xr:uid="{33D693EB-A50E-419E-ACEF-350A15291B4E}"/>
    <cellStyle name="40% - Ênfase1 2" xfId="127" xr:uid="{3D2D46D3-155E-4728-A1ED-95413CAD7294}"/>
    <cellStyle name="40% - Ênfase1 2 2" xfId="128" xr:uid="{027898E2-65CC-4CBB-BC4A-9C113A682DF1}"/>
    <cellStyle name="40% - Ênfase1 2 2 2" xfId="129" xr:uid="{91AEAA0F-93FD-4AF8-B6BF-D4C21C1A45FE}"/>
    <cellStyle name="40% - Ênfase1 2 2 2 2" xfId="130" xr:uid="{35B44FD8-3831-40BA-BEDF-DA9776602F8C}"/>
    <cellStyle name="40% - Ênfase1 2 2 2 2 2" xfId="1993" xr:uid="{C135FB53-1941-4D94-9428-43037192AF79}"/>
    <cellStyle name="40% - Ênfase1 2 2 2 2 3" xfId="6654" xr:uid="{DAD258C9-1811-44A2-9578-EAD25ED957AA}"/>
    <cellStyle name="40% - Ênfase1 2 2 2 2 4" xfId="3619" xr:uid="{C08EBF53-108B-4DA9-AAE5-21CCED3ED41F}"/>
    <cellStyle name="40% - Ênfase1 2 2 2 3" xfId="131" xr:uid="{28C5E4E1-62F0-4EE3-AE48-97FB86ED6D5F}"/>
    <cellStyle name="40% - Ênfase1 2 2 2 3 2" xfId="1994" xr:uid="{D03D1571-38E9-482F-A08C-FCD82C3A08F7}"/>
    <cellStyle name="40% - Ênfase1 2 2 2 3 3" xfId="6655" xr:uid="{B848C480-EE03-495A-A4D5-C7E6BD0A2E82}"/>
    <cellStyle name="40% - Ênfase1 2 2 2 3 4" xfId="3620" xr:uid="{7622C038-F7CA-4D6E-A8E4-DD89616E226B}"/>
    <cellStyle name="40% - Ênfase1 2 2 2 4" xfId="1992" xr:uid="{EBCED015-1959-49C6-8BEC-E841A2468D6A}"/>
    <cellStyle name="40% - Ênfase1 2 2 2 5" xfId="6653" xr:uid="{2314DD5F-984E-4D25-8D11-1E9694BAEDF2}"/>
    <cellStyle name="40% - Ênfase1 2 2 2 6" xfId="3618" xr:uid="{0A226C1B-8E1D-4843-A41C-4B379F3368EC}"/>
    <cellStyle name="40% - Ênfase1 2 2 2_Anexo II e IIA Proposta e Planilha" xfId="132" xr:uid="{C7E9CF2B-CD22-4B28-A5DF-8FA57C4D1197}"/>
    <cellStyle name="40% - Ênfase1 2 2 3" xfId="133" xr:uid="{187457DC-A192-4096-9882-E07E9767DFA7}"/>
    <cellStyle name="40% - Ênfase1 2 2 3 2" xfId="1995" xr:uid="{92EE2DA8-484C-49C8-9309-F1C7AB686DA5}"/>
    <cellStyle name="40% - Ênfase1 2 2 3 3" xfId="6656" xr:uid="{E230E653-2FBA-4BBB-AF3D-EEF7E9AC3DF8}"/>
    <cellStyle name="40% - Ênfase1 2 2 3 4" xfId="3621" xr:uid="{3CF8289C-E0CE-459E-814F-417D7AFBD731}"/>
    <cellStyle name="40% - Ênfase1 2 2 4" xfId="134" xr:uid="{8B5CFCC3-FC8A-4C0A-B3E3-1982472F974F}"/>
    <cellStyle name="40% - Ênfase1 2 2 4 2" xfId="1996" xr:uid="{08420E2D-C357-4DA1-BEE8-1FDF54DFDBD6}"/>
    <cellStyle name="40% - Ênfase1 2 2 4 3" xfId="6657" xr:uid="{B3C0880B-83E8-420C-A3D5-0020B7330519}"/>
    <cellStyle name="40% - Ênfase1 2 2 4 4" xfId="3622" xr:uid="{695926B7-9A15-4F7E-8163-4D4D485BB6A6}"/>
    <cellStyle name="40% - Ênfase1 2 2 5" xfId="1991" xr:uid="{657DB91E-AF93-420F-897B-4D0721FB171E}"/>
    <cellStyle name="40% - Ênfase1 2 2 6" xfId="6652" xr:uid="{9EDA8C30-4C0E-4148-9FF4-509ED78F197E}"/>
    <cellStyle name="40% - Ênfase1 2 2 7" xfId="3617" xr:uid="{1C75B9CA-1420-4EE8-983D-F5B6FC562B43}"/>
    <cellStyle name="40% - Ênfase1 2 2_Anexo II e IIA Proposta e Planilha" xfId="135" xr:uid="{4B64A11B-4557-41CC-A02B-6E5FF04FD8E3}"/>
    <cellStyle name="40% - Ênfase1 2 3" xfId="136" xr:uid="{B18CA5B1-B012-4DBB-A48C-6185F466DA00}"/>
    <cellStyle name="40% - Ênfase1 2 3 2" xfId="137" xr:uid="{C9003586-E87D-4CC3-AB7B-9355893923C7}"/>
    <cellStyle name="40% - Ênfase1 2 3 2 2" xfId="1998" xr:uid="{AE2B9AA0-F1E6-4AD3-AD2C-2DF679CCAF88}"/>
    <cellStyle name="40% - Ênfase1 2 3 2 3" xfId="6659" xr:uid="{DECBD9C3-CD05-4732-974D-C42C428B439C}"/>
    <cellStyle name="40% - Ênfase1 2 3 2 4" xfId="3624" xr:uid="{B22554EF-F3ED-421C-8A17-E3B27AA969AC}"/>
    <cellStyle name="40% - Ênfase1 2 3 3" xfId="138" xr:uid="{29DADFF6-2DD2-4480-8678-5D7E4910ECC6}"/>
    <cellStyle name="40% - Ênfase1 2 3 3 2" xfId="1999" xr:uid="{522963F1-79B2-478F-BBF3-4C7AF62675B0}"/>
    <cellStyle name="40% - Ênfase1 2 3 3 3" xfId="6660" xr:uid="{C8118418-2F16-408E-B491-CE45CA7957B4}"/>
    <cellStyle name="40% - Ênfase1 2 3 3 4" xfId="3625" xr:uid="{042241A4-1685-4102-B948-D0318A1355DF}"/>
    <cellStyle name="40% - Ênfase1 2 3 4" xfId="1997" xr:uid="{53956705-A031-47D2-BF9A-2C535DF71F50}"/>
    <cellStyle name="40% - Ênfase1 2 3 5" xfId="6658" xr:uid="{0D36F41C-67AD-452E-A3A0-30255B7EF708}"/>
    <cellStyle name="40% - Ênfase1 2 3 6" xfId="3623" xr:uid="{C36B9906-15E8-4D97-8039-6CE9597E8F5D}"/>
    <cellStyle name="40% - Ênfase1 2 3_Anexo II e IIA Proposta e Planilha" xfId="139" xr:uid="{7BD9ECB8-59A5-480B-9851-1433C138B28A}"/>
    <cellStyle name="40% - Ênfase1 2 4" xfId="140" xr:uid="{CD8599F7-D45E-49E8-856B-C7287FA17E0B}"/>
    <cellStyle name="40% - Ênfase1 2 4 2" xfId="2000" xr:uid="{7DBDC2EB-7532-4B5A-AA70-B975207B0FF2}"/>
    <cellStyle name="40% - Ênfase1 2 4 3" xfId="6661" xr:uid="{3A2B61FB-9A41-4E44-B567-6F61602DE745}"/>
    <cellStyle name="40% - Ênfase1 2 4 4" xfId="3626" xr:uid="{C1DF23D1-6C12-4229-9495-E1B92C8140BD}"/>
    <cellStyle name="40% - Ênfase1 2 5" xfId="141" xr:uid="{3FF302C2-F519-44C2-BFF4-3D9B85EBAC8A}"/>
    <cellStyle name="40% - Ênfase1 2 5 2" xfId="2001" xr:uid="{ABEABD19-D254-40C9-A5DA-AA45AB0A1F46}"/>
    <cellStyle name="40% - Ênfase1 2 5 3" xfId="6662" xr:uid="{9D523D86-94DB-42F9-8524-C083107EC761}"/>
    <cellStyle name="40% - Ênfase1 2 5 4" xfId="3627" xr:uid="{3A03E1B0-F17B-4A0C-8590-59DEA576D3A0}"/>
    <cellStyle name="40% - Ênfase1 2 6" xfId="142" xr:uid="{5256C9AC-CECD-460B-9118-9F9E4DABB4E1}"/>
    <cellStyle name="40% - Ênfase1 2 6 2" xfId="2002" xr:uid="{85E73B2E-C037-4BA0-9BEE-9059E525F9EF}"/>
    <cellStyle name="40% - Ênfase1 2 6 3" xfId="6663" xr:uid="{1E4F1432-35FB-46FC-B539-0AAF10EBA69F}"/>
    <cellStyle name="40% - Ênfase1 2 6 4" xfId="3628" xr:uid="{5D1315E5-A786-44CF-B807-E6E189C6618B}"/>
    <cellStyle name="40% - Ênfase1 2 7" xfId="1990" xr:uid="{368DE9B2-B122-4D04-AD65-0EC35698ECC6}"/>
    <cellStyle name="40% - Ênfase1 2 8" xfId="6651" xr:uid="{6B16E449-78EE-4ED9-BF86-2E28F868FCF0}"/>
    <cellStyle name="40% - Ênfase1 2 9" xfId="3616" xr:uid="{F65DE63E-DCB2-48AD-8B99-79298D213C32}"/>
    <cellStyle name="40% - Ênfase1 2_Anexo II e IIA Proposta e Planilha" xfId="143" xr:uid="{355A94CE-AC0F-44EE-A1B3-523630E8EF82}"/>
    <cellStyle name="40% - Ênfase2 2" xfId="144" xr:uid="{4E02C891-4662-4982-A891-99C416CDFDCF}"/>
    <cellStyle name="40% - Ênfase2 2 2" xfId="145" xr:uid="{EAE6A95A-790C-480E-A541-F4132D7F390A}"/>
    <cellStyle name="40% - Ênfase2 2 2 2" xfId="146" xr:uid="{6A9FCC54-5679-4AB9-92A5-B0D2C2185251}"/>
    <cellStyle name="40% - Ênfase2 2 2 2 2" xfId="147" xr:uid="{778FA629-EB18-4A05-89C6-F02BD12B3F2C}"/>
    <cellStyle name="40% - Ênfase2 2 2 2 2 2" xfId="2006" xr:uid="{906727B7-1AF8-4D8E-8012-349924CE7B18}"/>
    <cellStyle name="40% - Ênfase2 2 2 2 2 3" xfId="6667" xr:uid="{57B67F05-A6BF-4353-9E03-C9A4D3FCEED0}"/>
    <cellStyle name="40% - Ênfase2 2 2 2 2 4" xfId="3632" xr:uid="{62483203-A0FA-4A9F-8E30-816445B491A5}"/>
    <cellStyle name="40% - Ênfase2 2 2 2 3" xfId="148" xr:uid="{D73481E5-0BD4-4363-AB49-E9C2E305BDF9}"/>
    <cellStyle name="40% - Ênfase2 2 2 2 3 2" xfId="2007" xr:uid="{707FD1C8-B571-4681-946F-D58EB38B15BD}"/>
    <cellStyle name="40% - Ênfase2 2 2 2 3 3" xfId="6668" xr:uid="{26AC8E45-F4EF-416D-813A-A28E42DD4238}"/>
    <cellStyle name="40% - Ênfase2 2 2 2 3 4" xfId="3633" xr:uid="{DD986CC6-7F2E-40AB-9D50-2B6CA4D71A8A}"/>
    <cellStyle name="40% - Ênfase2 2 2 2 4" xfId="2005" xr:uid="{7F2BDBD5-0A78-427C-9DDB-E5F7CF7D8D1B}"/>
    <cellStyle name="40% - Ênfase2 2 2 2 5" xfId="6666" xr:uid="{5BA07F0B-F4D6-4F21-8B28-4E68A7C0D73A}"/>
    <cellStyle name="40% - Ênfase2 2 2 2 6" xfId="3631" xr:uid="{BFF6FCF6-704D-4B25-9151-1BBFF76F5D78}"/>
    <cellStyle name="40% - Ênfase2 2 2 2_Anexo II e IIA Proposta e Planilha" xfId="149" xr:uid="{A8A99E7B-F948-43F1-B232-2C55371D889F}"/>
    <cellStyle name="40% - Ênfase2 2 2 3" xfId="150" xr:uid="{D8A3F4E2-AE51-4A01-B273-EF72888E4735}"/>
    <cellStyle name="40% - Ênfase2 2 2 3 2" xfId="2008" xr:uid="{B22706B9-3460-4E51-BDED-A723400D492C}"/>
    <cellStyle name="40% - Ênfase2 2 2 3 3" xfId="6669" xr:uid="{E9FC2657-3F96-478F-A15C-0BF8BFCBECB0}"/>
    <cellStyle name="40% - Ênfase2 2 2 3 4" xfId="3634" xr:uid="{93F4952C-1031-4E32-BF0A-6E45AD6BDF4F}"/>
    <cellStyle name="40% - Ênfase2 2 2 4" xfId="151" xr:uid="{CEC86E88-9BAB-4547-86DC-152051C0686C}"/>
    <cellStyle name="40% - Ênfase2 2 2 4 2" xfId="2009" xr:uid="{B2AA79AE-0032-4E5C-98F7-C492B630F428}"/>
    <cellStyle name="40% - Ênfase2 2 2 4 3" xfId="6670" xr:uid="{15113438-9AFB-43CD-90B7-07489DE32725}"/>
    <cellStyle name="40% - Ênfase2 2 2 4 4" xfId="3635" xr:uid="{87350903-15B3-41C1-AB05-D7DF2EF3D676}"/>
    <cellStyle name="40% - Ênfase2 2 2 5" xfId="2004" xr:uid="{9DFE4633-EAF3-4AC1-AC26-5EA615C3A9F9}"/>
    <cellStyle name="40% - Ênfase2 2 2 6" xfId="6665" xr:uid="{4152DBB3-94E7-4D25-82B4-38A54EC46ACC}"/>
    <cellStyle name="40% - Ênfase2 2 2 7" xfId="3630" xr:uid="{A81A8F38-1967-4474-AAC9-490B01361F71}"/>
    <cellStyle name="40% - Ênfase2 2 2_Anexo II e IIA Proposta e Planilha" xfId="152" xr:uid="{7F0796AE-1A05-4E68-993B-0591C0B0D3F6}"/>
    <cellStyle name="40% - Ênfase2 2 3" xfId="153" xr:uid="{7056039C-4600-488C-862B-62D5D2CFF212}"/>
    <cellStyle name="40% - Ênfase2 2 3 2" xfId="154" xr:uid="{AD242FAA-84EB-48F9-8D92-FEE59D85725C}"/>
    <cellStyle name="40% - Ênfase2 2 3 2 2" xfId="2011" xr:uid="{8A99ECBC-F792-47F5-BAA4-30B5D719D9A2}"/>
    <cellStyle name="40% - Ênfase2 2 3 2 3" xfId="6672" xr:uid="{CB2062B7-42F5-404F-92F9-02B71E4E548C}"/>
    <cellStyle name="40% - Ênfase2 2 3 2 4" xfId="3637" xr:uid="{C0C9C431-CA44-46B8-8D2F-3F21CD348570}"/>
    <cellStyle name="40% - Ênfase2 2 3 3" xfId="155" xr:uid="{D111685E-79B1-4AC9-93D0-CE8FBE8A91B9}"/>
    <cellStyle name="40% - Ênfase2 2 3 3 2" xfId="2012" xr:uid="{107BC7AE-0F2B-48A8-B13F-9B5E06063F5E}"/>
    <cellStyle name="40% - Ênfase2 2 3 3 3" xfId="6673" xr:uid="{B7B681B6-D18F-4F2F-9110-314888170967}"/>
    <cellStyle name="40% - Ênfase2 2 3 3 4" xfId="3638" xr:uid="{FCA59946-AAEA-4576-8FE8-7BDDD17F862B}"/>
    <cellStyle name="40% - Ênfase2 2 3 4" xfId="2010" xr:uid="{1D682AC6-BE0B-4E46-8091-F73126FCC370}"/>
    <cellStyle name="40% - Ênfase2 2 3 5" xfId="6671" xr:uid="{14705B25-9D18-42F7-89DA-5410E4A2F7BA}"/>
    <cellStyle name="40% - Ênfase2 2 3 6" xfId="3636" xr:uid="{4E90C1DD-2E3D-4F6E-8EDA-AB163316FDF8}"/>
    <cellStyle name="40% - Ênfase2 2 3_Anexo II e IIA Proposta e Planilha" xfId="156" xr:uid="{DE14EC68-FBA7-44BD-9E87-02C2768090DC}"/>
    <cellStyle name="40% - Ênfase2 2 4" xfId="157" xr:uid="{480D4C09-366F-4FDD-B59C-DCE5F0A0A33D}"/>
    <cellStyle name="40% - Ênfase2 2 4 2" xfId="2013" xr:uid="{75C6B08E-EC08-4297-90AA-1863400B4E4D}"/>
    <cellStyle name="40% - Ênfase2 2 4 3" xfId="6674" xr:uid="{CEFC2A49-C8B4-41D9-A595-74249ECA76E8}"/>
    <cellStyle name="40% - Ênfase2 2 4 4" xfId="3639" xr:uid="{CD2E358D-9169-4A88-95F7-A60A2EE22A69}"/>
    <cellStyle name="40% - Ênfase2 2 5" xfId="158" xr:uid="{749A73D2-1A3D-4325-BFB1-5B97FF5FA68A}"/>
    <cellStyle name="40% - Ênfase2 2 5 2" xfId="2014" xr:uid="{7BB9DB16-DF5C-4FAA-9199-4BF7C9E129D6}"/>
    <cellStyle name="40% - Ênfase2 2 5 3" xfId="6675" xr:uid="{5DA48568-D8C5-4A14-B0B8-E0B2C2BB67B0}"/>
    <cellStyle name="40% - Ênfase2 2 5 4" xfId="3640" xr:uid="{4C98495C-C6BD-403D-9B97-0FA1EBFCC87C}"/>
    <cellStyle name="40% - Ênfase2 2 6" xfId="159" xr:uid="{DF156405-7B3E-464A-81DF-18A6DFBAC0F1}"/>
    <cellStyle name="40% - Ênfase2 2 6 2" xfId="2015" xr:uid="{81708202-1382-42C4-87BB-4F92168AAAC9}"/>
    <cellStyle name="40% - Ênfase2 2 6 3" xfId="6676" xr:uid="{D9860C24-8BC3-4E3D-AB71-B09E522D7C90}"/>
    <cellStyle name="40% - Ênfase2 2 6 4" xfId="3641" xr:uid="{A616DFE8-B582-4739-8DDB-F8E3CA41B9D6}"/>
    <cellStyle name="40% - Ênfase2 2 7" xfId="2003" xr:uid="{FCAC4226-886F-4B9E-8419-1E60E7B0E19A}"/>
    <cellStyle name="40% - Ênfase2 2 8" xfId="6664" xr:uid="{8BEDF623-7F4A-4036-964E-BBEBF9935E76}"/>
    <cellStyle name="40% - Ênfase2 2 9" xfId="3629" xr:uid="{8EB453D6-CA30-4DFE-8026-D7C6B4AB0EEB}"/>
    <cellStyle name="40% - Ênfase2 2_Anexo II e IIA Proposta e Planilha" xfId="160" xr:uid="{7F34B8F3-FABA-4E6B-8345-7A2FBE5D2320}"/>
    <cellStyle name="40% - Ênfase3 2" xfId="161" xr:uid="{3B26B319-BE39-42B2-AF1E-49E8E8D8D698}"/>
    <cellStyle name="40% - Ênfase3 2 2" xfId="162" xr:uid="{63DD5608-A9B9-4316-9234-295CD0F98FDA}"/>
    <cellStyle name="40% - Ênfase3 2 2 2" xfId="163" xr:uid="{6B2777AB-9F53-4075-9B6A-25165C64FDC4}"/>
    <cellStyle name="40% - Ênfase3 2 2 2 2" xfId="164" xr:uid="{55ED0D31-9D6E-485F-BC09-086E3AF5E120}"/>
    <cellStyle name="40% - Ênfase3 2 2 2 2 2" xfId="2019" xr:uid="{34CF2C12-F520-4666-95B7-460E609D34E9}"/>
    <cellStyle name="40% - Ênfase3 2 2 2 2 3" xfId="6680" xr:uid="{8D1EBA0E-0DA1-4624-8696-8505C8F38FED}"/>
    <cellStyle name="40% - Ênfase3 2 2 2 2 4" xfId="3645" xr:uid="{5F2FD30B-7C81-4383-BE21-B385F9D43126}"/>
    <cellStyle name="40% - Ênfase3 2 2 2 3" xfId="165" xr:uid="{CFEB710C-C114-4A23-BA1C-D188D720DBDB}"/>
    <cellStyle name="40% - Ênfase3 2 2 2 3 2" xfId="2020" xr:uid="{89D8CF1A-C64E-4000-9450-82BC80363847}"/>
    <cellStyle name="40% - Ênfase3 2 2 2 3 3" xfId="6681" xr:uid="{ADE7AF34-BC28-4C36-A11A-6998A7524FD9}"/>
    <cellStyle name="40% - Ênfase3 2 2 2 3 4" xfId="3646" xr:uid="{53703891-ED50-4F78-AE43-3065A1AA4111}"/>
    <cellStyle name="40% - Ênfase3 2 2 2 4" xfId="2018" xr:uid="{54C3992E-341D-4F8F-8454-D029965B2DCA}"/>
    <cellStyle name="40% - Ênfase3 2 2 2 5" xfId="6679" xr:uid="{7008A656-2B63-4A98-9436-57B73030C174}"/>
    <cellStyle name="40% - Ênfase3 2 2 2 6" xfId="3644" xr:uid="{6D664A67-7142-4CDD-ABBB-87F007EE4523}"/>
    <cellStyle name="40% - Ênfase3 2 2 2_Anexo II e IIA Proposta e Planilha" xfId="166" xr:uid="{4C950C80-B653-45B1-A266-D6A41A7E3F8B}"/>
    <cellStyle name="40% - Ênfase3 2 2 3" xfId="167" xr:uid="{2B6E2220-5705-464D-ACB6-75147119C463}"/>
    <cellStyle name="40% - Ênfase3 2 2 3 2" xfId="2021" xr:uid="{27E8D654-5984-438F-B3EB-90091BB2E004}"/>
    <cellStyle name="40% - Ênfase3 2 2 3 3" xfId="6682" xr:uid="{3E978B66-6C47-4188-98B0-E0295B79A569}"/>
    <cellStyle name="40% - Ênfase3 2 2 3 4" xfId="3647" xr:uid="{69BF4C56-0992-4113-BC05-72477449F5A7}"/>
    <cellStyle name="40% - Ênfase3 2 2 4" xfId="168" xr:uid="{FB7FE185-2AF1-499F-A6F3-367D374F6227}"/>
    <cellStyle name="40% - Ênfase3 2 2 4 2" xfId="2022" xr:uid="{B89EBECC-9885-4024-B120-74250DD54598}"/>
    <cellStyle name="40% - Ênfase3 2 2 4 3" xfId="6683" xr:uid="{FBFD2AE7-FF70-4682-85C0-D1B3509344F7}"/>
    <cellStyle name="40% - Ênfase3 2 2 4 4" xfId="3648" xr:uid="{9D8A2733-CB94-499B-9D35-C57AD51E6BB7}"/>
    <cellStyle name="40% - Ênfase3 2 2 5" xfId="2017" xr:uid="{33978EEB-C2A4-4707-A6BA-1EEBCE25C58D}"/>
    <cellStyle name="40% - Ênfase3 2 2 6" xfId="6678" xr:uid="{6DA0BA69-2E74-426A-85BB-E622686ECAFC}"/>
    <cellStyle name="40% - Ênfase3 2 2 7" xfId="3643" xr:uid="{1F34F1E7-BACC-4BA3-9CAD-CCE8E2953622}"/>
    <cellStyle name="40% - Ênfase3 2 2_Anexo II e IIA Proposta e Planilha" xfId="169" xr:uid="{FAA94750-F8A8-4DEB-8A64-C2A92A3BB544}"/>
    <cellStyle name="40% - Ênfase3 2 3" xfId="170" xr:uid="{074FA999-2AF3-4BA0-A4A2-C02716A57F78}"/>
    <cellStyle name="40% - Ênfase3 2 3 2" xfId="171" xr:uid="{D035FDAA-CC2E-4656-AE90-F105FA68E6D4}"/>
    <cellStyle name="40% - Ênfase3 2 3 2 2" xfId="2024" xr:uid="{8656593B-D3D8-4061-B5FB-6A01432F95DA}"/>
    <cellStyle name="40% - Ênfase3 2 3 2 3" xfId="6685" xr:uid="{A681A226-ED50-4652-A79B-6117873C9EA1}"/>
    <cellStyle name="40% - Ênfase3 2 3 2 4" xfId="3650" xr:uid="{3F3E8CEB-83C7-4B5A-BB9F-46B1BC4F6C3D}"/>
    <cellStyle name="40% - Ênfase3 2 3 3" xfId="172" xr:uid="{4485443A-0726-49B6-914E-A3504EA6C804}"/>
    <cellStyle name="40% - Ênfase3 2 3 3 2" xfId="2025" xr:uid="{FE99EBAE-6BC8-4B1E-ACB6-A2FBE91FCD97}"/>
    <cellStyle name="40% - Ênfase3 2 3 3 3" xfId="6686" xr:uid="{F349A1F2-3468-436C-9F76-849690D3D06E}"/>
    <cellStyle name="40% - Ênfase3 2 3 3 4" xfId="3651" xr:uid="{AA72FAC9-085B-41D3-8FBF-5FC138EF2BCD}"/>
    <cellStyle name="40% - Ênfase3 2 3 4" xfId="2023" xr:uid="{075B335D-799D-4CD6-9516-6CCF9D28043E}"/>
    <cellStyle name="40% - Ênfase3 2 3 5" xfId="6684" xr:uid="{1F7A267D-9D7B-496F-A908-4330E8C88A74}"/>
    <cellStyle name="40% - Ênfase3 2 3 6" xfId="3649" xr:uid="{FE5E5473-EC4A-463D-AE8C-F68D05D12132}"/>
    <cellStyle name="40% - Ênfase3 2 3_Anexo II e IIA Proposta e Planilha" xfId="173" xr:uid="{66FFFA5D-F62A-4A6A-931D-B7D074434609}"/>
    <cellStyle name="40% - Ênfase3 2 4" xfId="174" xr:uid="{B119FC08-11EB-43E6-9CA1-0F745F38477E}"/>
    <cellStyle name="40% - Ênfase3 2 4 2" xfId="2026" xr:uid="{7B47F5ED-52C3-4981-A56D-B84B2D45F5FD}"/>
    <cellStyle name="40% - Ênfase3 2 4 3" xfId="6687" xr:uid="{A4F3266F-0465-4241-B033-28F4489D2B9C}"/>
    <cellStyle name="40% - Ênfase3 2 4 4" xfId="3652" xr:uid="{F8F822C1-16AB-4189-A47F-36D61219BE02}"/>
    <cellStyle name="40% - Ênfase3 2 5" xfId="175" xr:uid="{FA593784-3A36-438E-90F6-497642BD8CB1}"/>
    <cellStyle name="40% - Ênfase3 2 5 2" xfId="2027" xr:uid="{B855065C-874A-41C1-A26A-F2517691B175}"/>
    <cellStyle name="40% - Ênfase3 2 5 3" xfId="6688" xr:uid="{A065CA67-9195-474B-B286-19EBCDC366EB}"/>
    <cellStyle name="40% - Ênfase3 2 5 4" xfId="3653" xr:uid="{F4DFBE4A-01C3-4E71-B5B6-8940188B006B}"/>
    <cellStyle name="40% - Ênfase3 2 6" xfId="176" xr:uid="{AE8ADAFA-7CEC-4758-A554-822948CA0A8F}"/>
    <cellStyle name="40% - Ênfase3 2 6 2" xfId="2028" xr:uid="{4C819AA5-81E3-4025-833D-273F07B6071F}"/>
    <cellStyle name="40% - Ênfase3 2 6 3" xfId="6689" xr:uid="{90035D0F-9A8C-492E-938C-E878831D1791}"/>
    <cellStyle name="40% - Ênfase3 2 6 4" xfId="3654" xr:uid="{98D01A1E-99AC-42BD-B779-7E7114DA35BB}"/>
    <cellStyle name="40% - Ênfase3 2 7" xfId="2016" xr:uid="{E29A6948-6015-448B-8C4C-3313A0D905D8}"/>
    <cellStyle name="40% - Ênfase3 2 8" xfId="6677" xr:uid="{F4671F07-23AC-4963-92B8-AD3A5A643EA0}"/>
    <cellStyle name="40% - Ênfase3 2 9" xfId="3642" xr:uid="{91973BBD-737D-41C0-9BD7-42735CD9D358}"/>
    <cellStyle name="40% - Ênfase3 2_Anexo II e IIA Proposta e Planilha" xfId="177" xr:uid="{2E17E739-271C-4700-871E-96F6E4445608}"/>
    <cellStyle name="40% - Ênfase3 3" xfId="1832" xr:uid="{53EEFE02-A7AA-4DD9-820A-973C0BBD494E}"/>
    <cellStyle name="40% - Ênfase3 3 2" xfId="8200" xr:uid="{7EE7F338-B99E-44E5-AE56-8520015300BB}"/>
    <cellStyle name="40% - Ênfase3 3 2 2" xfId="16853" xr:uid="{DE4D285A-97B1-4613-8C05-9D615153FABA}"/>
    <cellStyle name="40% - Ênfase3 3 2 3" xfId="25834" xr:uid="{C87902C0-B949-486D-A61E-A029F2DD219D}"/>
    <cellStyle name="40% - Ênfase3 3 3" xfId="5146" xr:uid="{2466E282-E7F5-4ABA-92E5-07A02445CDA5}"/>
    <cellStyle name="40% - Ênfase3 3 3 2" xfId="13999" xr:uid="{F1584572-F601-4CB6-AC60-E6776D0FC8C6}"/>
    <cellStyle name="40% - Ênfase3 3 3 3" xfId="22968" xr:uid="{DAD3C5C8-B8C5-4614-92D7-CBCF9ADFC4BD}"/>
    <cellStyle name="40% - Ênfase3 3 4" xfId="11134" xr:uid="{E361DF24-F232-4811-BB49-6D9C2C55B967}"/>
    <cellStyle name="40% - Ênfase3 3 5" xfId="20104" xr:uid="{1A282B61-0992-4CB1-BFD1-FA6256B8B381}"/>
    <cellStyle name="40% - Ênfase3 4" xfId="1833" xr:uid="{A070084D-E40B-404A-84FA-5781D6B48B7A}"/>
    <cellStyle name="40% - Ênfase4 2" xfId="178" xr:uid="{D689C9C6-F552-44F5-839E-038416D09701}"/>
    <cellStyle name="40% - Ênfase4 2 2" xfId="179" xr:uid="{E8B2450F-8471-442E-B62C-1BB7A4A35727}"/>
    <cellStyle name="40% - Ênfase4 2 2 2" xfId="180" xr:uid="{5A54A54F-AD90-416D-87A3-5649C65745ED}"/>
    <cellStyle name="40% - Ênfase4 2 2 2 2" xfId="181" xr:uid="{43486983-5E3A-4644-9C63-073EA5603A7D}"/>
    <cellStyle name="40% - Ênfase4 2 2 2 2 2" xfId="2032" xr:uid="{CC575EE9-EA39-4118-96B2-E39B203535B6}"/>
    <cellStyle name="40% - Ênfase4 2 2 2 2 3" xfId="6693" xr:uid="{2CFB1011-2B78-4872-AD4F-FA94365DC263}"/>
    <cellStyle name="40% - Ênfase4 2 2 2 2 4" xfId="3658" xr:uid="{4833C736-1B56-441B-9BAF-2D40050A9890}"/>
    <cellStyle name="40% - Ênfase4 2 2 2 3" xfId="182" xr:uid="{765222FB-B391-48B2-8D06-929E1A99D33E}"/>
    <cellStyle name="40% - Ênfase4 2 2 2 3 2" xfId="2033" xr:uid="{756AE8E5-913D-419E-8159-AC2885701E1C}"/>
    <cellStyle name="40% - Ênfase4 2 2 2 3 3" xfId="6694" xr:uid="{91E807A9-3118-4F62-A75F-B062AA8203D4}"/>
    <cellStyle name="40% - Ênfase4 2 2 2 3 4" xfId="3659" xr:uid="{3DC5E8F4-88E2-476D-BEE4-564D0C2B92FD}"/>
    <cellStyle name="40% - Ênfase4 2 2 2 4" xfId="2031" xr:uid="{1CCF7C11-01C2-49FA-9757-6AC478F754DD}"/>
    <cellStyle name="40% - Ênfase4 2 2 2 5" xfId="6692" xr:uid="{329DB58B-F190-4BCA-A1FB-DAE1F15C185F}"/>
    <cellStyle name="40% - Ênfase4 2 2 2 6" xfId="3657" xr:uid="{9A08B7E3-6E24-4FD1-82F0-67EBDE9EFCB1}"/>
    <cellStyle name="40% - Ênfase4 2 2 2_Anexo II e IIA Proposta e Planilha" xfId="183" xr:uid="{3046231E-B07C-479F-AFDF-B58DCB2225AB}"/>
    <cellStyle name="40% - Ênfase4 2 2 3" xfId="184" xr:uid="{6F3E5E9E-F350-4191-980F-917342BB4B5F}"/>
    <cellStyle name="40% - Ênfase4 2 2 3 2" xfId="2034" xr:uid="{473614C4-F2E1-47E7-8B02-C64A7C8ED8F3}"/>
    <cellStyle name="40% - Ênfase4 2 2 3 3" xfId="6695" xr:uid="{F6E28472-D623-480B-9F04-C95E8237AF70}"/>
    <cellStyle name="40% - Ênfase4 2 2 3 4" xfId="3660" xr:uid="{1F5D07FF-73C0-4D39-A08F-AEB7C347C10A}"/>
    <cellStyle name="40% - Ênfase4 2 2 4" xfId="185" xr:uid="{D4161AC1-2346-43D8-B6D7-7CEE44A40407}"/>
    <cellStyle name="40% - Ênfase4 2 2 4 2" xfId="2035" xr:uid="{CB2F6C58-5784-428E-8E85-580CF4E5E0A7}"/>
    <cellStyle name="40% - Ênfase4 2 2 4 3" xfId="6696" xr:uid="{4583BC16-891B-4F8D-9649-D0A836629821}"/>
    <cellStyle name="40% - Ênfase4 2 2 4 4" xfId="3661" xr:uid="{191C2F1D-8181-4181-A104-6AED5740DD2F}"/>
    <cellStyle name="40% - Ênfase4 2 2 5" xfId="2030" xr:uid="{CF18DEF5-0560-4166-8622-58987FE08C54}"/>
    <cellStyle name="40% - Ênfase4 2 2 6" xfId="6691" xr:uid="{1E0AED8E-1EA6-4299-B9BF-01309BFDC7D1}"/>
    <cellStyle name="40% - Ênfase4 2 2 7" xfId="3656" xr:uid="{5B2A2EB8-4A7D-47BF-A189-2534B2474A8D}"/>
    <cellStyle name="40% - Ênfase4 2 2_Anexo II e IIA Proposta e Planilha" xfId="186" xr:uid="{84B58146-BA6A-488E-B0EA-0F24FC99A3C2}"/>
    <cellStyle name="40% - Ênfase4 2 3" xfId="187" xr:uid="{45E6FBAE-0C3B-4983-AA8B-D7BA04EC6826}"/>
    <cellStyle name="40% - Ênfase4 2 3 2" xfId="188" xr:uid="{6F257320-8938-496B-94F1-8C772DE59398}"/>
    <cellStyle name="40% - Ênfase4 2 3 2 2" xfId="2037" xr:uid="{9BFB51CA-D61D-4DBE-A3BF-CAB0D02FDBD4}"/>
    <cellStyle name="40% - Ênfase4 2 3 2 3" xfId="6698" xr:uid="{2F464033-9FF4-4E79-A149-58A2E32941C8}"/>
    <cellStyle name="40% - Ênfase4 2 3 2 4" xfId="3663" xr:uid="{48CFD514-8A99-4284-BC68-CCD5ADB83EC3}"/>
    <cellStyle name="40% - Ênfase4 2 3 3" xfId="189" xr:uid="{59422D52-4B19-451F-88F1-3528FBFC4A96}"/>
    <cellStyle name="40% - Ênfase4 2 3 3 2" xfId="2038" xr:uid="{F89F6A5B-BC53-4FB7-A832-5162CAF73736}"/>
    <cellStyle name="40% - Ênfase4 2 3 3 3" xfId="6699" xr:uid="{C25297E6-7018-4DC7-8A9A-4AECD56E6D72}"/>
    <cellStyle name="40% - Ênfase4 2 3 3 4" xfId="3664" xr:uid="{13DABDA7-4A92-45F9-AD4D-5B399CD02949}"/>
    <cellStyle name="40% - Ênfase4 2 3 4" xfId="2036" xr:uid="{DC0DDA53-AD11-4D2C-A11A-889D011DA564}"/>
    <cellStyle name="40% - Ênfase4 2 3 5" xfId="6697" xr:uid="{7316B5EC-31AF-42F3-8CE7-9615BF0CC79C}"/>
    <cellStyle name="40% - Ênfase4 2 3 6" xfId="3662" xr:uid="{8B8D9DB1-61CC-4995-93E4-2F462F9B5503}"/>
    <cellStyle name="40% - Ênfase4 2 3_Anexo II e IIA Proposta e Planilha" xfId="190" xr:uid="{6D05DE3E-BB61-4C68-A5F2-3B89273770AF}"/>
    <cellStyle name="40% - Ênfase4 2 4" xfId="191" xr:uid="{13BD07CC-800C-46DA-B661-E298AAD66B10}"/>
    <cellStyle name="40% - Ênfase4 2 4 2" xfId="2039" xr:uid="{DCFB9122-071E-4EA9-A308-66CC0FD8EF8F}"/>
    <cellStyle name="40% - Ênfase4 2 4 3" xfId="6700" xr:uid="{30FD201E-A0E7-4A0C-BB38-7FE405B7D6A8}"/>
    <cellStyle name="40% - Ênfase4 2 4 4" xfId="3665" xr:uid="{0EFF65B7-8388-4762-9C7F-4039869D197B}"/>
    <cellStyle name="40% - Ênfase4 2 5" xfId="192" xr:uid="{E8DB2038-4A11-4C3B-9EE2-A1FE1638FE3E}"/>
    <cellStyle name="40% - Ênfase4 2 5 2" xfId="2040" xr:uid="{837B5714-A25A-4DE5-AC27-18B577A9A6F0}"/>
    <cellStyle name="40% - Ênfase4 2 5 3" xfId="6701" xr:uid="{AA842A8F-41F0-41C8-8128-A75B7CF03C79}"/>
    <cellStyle name="40% - Ênfase4 2 5 4" xfId="3666" xr:uid="{17375BFC-AEAA-489E-822C-7400375FC7F2}"/>
    <cellStyle name="40% - Ênfase4 2 6" xfId="193" xr:uid="{825318B3-26F6-4488-9255-9272E6DFA4BD}"/>
    <cellStyle name="40% - Ênfase4 2 6 2" xfId="2041" xr:uid="{39F4C19A-1343-4D1A-946E-4A8B71BFF83C}"/>
    <cellStyle name="40% - Ênfase4 2 6 3" xfId="6702" xr:uid="{14D5977A-F7FD-46EF-AE45-5E3811100EB1}"/>
    <cellStyle name="40% - Ênfase4 2 6 4" xfId="3667" xr:uid="{CC0A3816-44EB-4A6D-90F0-41F311E1A305}"/>
    <cellStyle name="40% - Ênfase4 2 7" xfId="2029" xr:uid="{6812CA7E-77A9-44FE-92B4-249EA5B499D9}"/>
    <cellStyle name="40% - Ênfase4 2 8" xfId="6690" xr:uid="{D32D56D4-092F-40DF-B2F1-C1EBDC2F7FBE}"/>
    <cellStyle name="40% - Ênfase4 2 9" xfId="3655" xr:uid="{46838D76-FBF1-490C-B6C6-0F321A454FBD}"/>
    <cellStyle name="40% - Ênfase4 2_Anexo II e IIA Proposta e Planilha" xfId="194" xr:uid="{9085E90E-AE39-4FE7-BE92-2C96D3633F7C}"/>
    <cellStyle name="40% - Ênfase5 2" xfId="195" xr:uid="{0AD88AE3-7319-42EC-A2B4-53CC72E5180D}"/>
    <cellStyle name="40% - Ênfase5 2 2" xfId="196" xr:uid="{17A0FCF5-E3F3-4FF9-AB29-47680E5989C7}"/>
    <cellStyle name="40% - Ênfase5 2 2 2" xfId="197" xr:uid="{3D62831B-7B90-4A71-9460-32783C2B6A76}"/>
    <cellStyle name="40% - Ênfase5 2 2 2 2" xfId="198" xr:uid="{2C108FA3-E06C-41D6-88DB-715F99D05195}"/>
    <cellStyle name="40% - Ênfase5 2 2 2 2 2" xfId="2045" xr:uid="{6F02B886-7C7C-4607-AF17-45695157FF70}"/>
    <cellStyle name="40% - Ênfase5 2 2 2 2 3" xfId="6706" xr:uid="{B160B7D7-3B2A-4E5F-AC2C-04722EBDEABC}"/>
    <cellStyle name="40% - Ênfase5 2 2 2 2 4" xfId="3671" xr:uid="{CA50367C-4E82-45F6-B398-400F4067E0C6}"/>
    <cellStyle name="40% - Ênfase5 2 2 2 3" xfId="199" xr:uid="{944C8A49-7BDA-4BA6-9035-7530C6444F11}"/>
    <cellStyle name="40% - Ênfase5 2 2 2 3 2" xfId="2046" xr:uid="{E188759D-BD54-4707-943B-AA6E21BBC830}"/>
    <cellStyle name="40% - Ênfase5 2 2 2 3 3" xfId="6707" xr:uid="{43A794A1-681D-49D0-AB04-CA74ABD5422B}"/>
    <cellStyle name="40% - Ênfase5 2 2 2 3 4" xfId="3672" xr:uid="{6D547387-3FCD-4AC0-ACDB-45D298C0E592}"/>
    <cellStyle name="40% - Ênfase5 2 2 2 4" xfId="2044" xr:uid="{78D41F41-D50A-4375-87F4-FFA4AB388495}"/>
    <cellStyle name="40% - Ênfase5 2 2 2 5" xfId="6705" xr:uid="{3B8EAB58-06ED-48B3-929D-EB45F0FC1392}"/>
    <cellStyle name="40% - Ênfase5 2 2 2 6" xfId="3670" xr:uid="{C753FB05-E98D-4C86-B334-7F164D2DECFC}"/>
    <cellStyle name="40% - Ênfase5 2 2 2_Anexo II e IIA Proposta e Planilha" xfId="200" xr:uid="{D6E3FCA5-5D87-4A1A-A090-3BAB5AC01A3E}"/>
    <cellStyle name="40% - Ênfase5 2 2 3" xfId="201" xr:uid="{BC83DA44-C7D2-4988-A425-80D3912DB668}"/>
    <cellStyle name="40% - Ênfase5 2 2 3 2" xfId="2047" xr:uid="{2A8636B7-A286-4B12-9918-CB05025596E1}"/>
    <cellStyle name="40% - Ênfase5 2 2 3 3" xfId="6708" xr:uid="{C561A75C-95A0-4C8F-B5EB-4DB73001ED2D}"/>
    <cellStyle name="40% - Ênfase5 2 2 3 4" xfId="3673" xr:uid="{59C22CD2-2B65-4F82-A656-3AD83781E6B8}"/>
    <cellStyle name="40% - Ênfase5 2 2 4" xfId="202" xr:uid="{8C68D11E-9311-4E2F-BD7C-50B3AC6B90B3}"/>
    <cellStyle name="40% - Ênfase5 2 2 4 2" xfId="2048" xr:uid="{FAB4A6D5-D197-4AA0-9CF9-4B20EA29406A}"/>
    <cellStyle name="40% - Ênfase5 2 2 4 3" xfId="6709" xr:uid="{9E7DC8E5-D15A-4A50-9843-33ED21185C13}"/>
    <cellStyle name="40% - Ênfase5 2 2 4 4" xfId="3674" xr:uid="{04D37CC8-ED31-45CD-A444-A748A43B0151}"/>
    <cellStyle name="40% - Ênfase5 2 2 5" xfId="2043" xr:uid="{3F42DA61-FE7F-4E93-A34F-6356986900C5}"/>
    <cellStyle name="40% - Ênfase5 2 2 6" xfId="6704" xr:uid="{C27C5A58-6F9A-49B8-8CBF-FCE73B2C5BB3}"/>
    <cellStyle name="40% - Ênfase5 2 2 7" xfId="3669" xr:uid="{8FDBFF7C-3C41-4F29-A9F2-D1B3241D21DF}"/>
    <cellStyle name="40% - Ênfase5 2 2_Anexo II e IIA Proposta e Planilha" xfId="203" xr:uid="{27FF573D-5BA3-4C7F-9BEC-EBE7554DFA8F}"/>
    <cellStyle name="40% - Ênfase5 2 3" xfId="204" xr:uid="{90E2A623-0276-4E07-A40E-946A532339BF}"/>
    <cellStyle name="40% - Ênfase5 2 3 2" xfId="205" xr:uid="{44DFF307-7DB6-4687-86D9-7F7710507A91}"/>
    <cellStyle name="40% - Ênfase5 2 3 2 2" xfId="2050" xr:uid="{15449982-D2C8-46DB-9A27-1B63D6B86BF3}"/>
    <cellStyle name="40% - Ênfase5 2 3 2 3" xfId="6711" xr:uid="{9BC1EA5F-A5B6-4CBD-84E1-23B4866B6E55}"/>
    <cellStyle name="40% - Ênfase5 2 3 2 4" xfId="3676" xr:uid="{35878FBE-1C87-4AF6-A752-24E55B5154D4}"/>
    <cellStyle name="40% - Ênfase5 2 3 3" xfId="206" xr:uid="{755603F9-5759-458E-AC4E-B848E3B6474A}"/>
    <cellStyle name="40% - Ênfase5 2 3 3 2" xfId="2051" xr:uid="{01429C94-58B7-4FEA-B8C5-6B7582DB765F}"/>
    <cellStyle name="40% - Ênfase5 2 3 3 3" xfId="6712" xr:uid="{A27463F5-CD3D-477B-936E-41007C2D7489}"/>
    <cellStyle name="40% - Ênfase5 2 3 3 4" xfId="3677" xr:uid="{C3288DE9-E19F-4123-815C-006152610B40}"/>
    <cellStyle name="40% - Ênfase5 2 3 4" xfId="2049" xr:uid="{4F592746-51BC-43C7-B1B4-54E843F19B29}"/>
    <cellStyle name="40% - Ênfase5 2 3 5" xfId="6710" xr:uid="{B1C43DDA-3134-4305-B6AA-02842F7150C6}"/>
    <cellStyle name="40% - Ênfase5 2 3 6" xfId="3675" xr:uid="{7AFB81F9-EB2F-4C8C-9530-D57CFF86A7BD}"/>
    <cellStyle name="40% - Ênfase5 2 3_Anexo II e IIA Proposta e Planilha" xfId="207" xr:uid="{AAF5AC01-854E-4469-9A90-239F25677E5F}"/>
    <cellStyle name="40% - Ênfase5 2 4" xfId="208" xr:uid="{C9678A6F-BC9A-4C2F-8164-4E1B59A41AEC}"/>
    <cellStyle name="40% - Ênfase5 2 4 2" xfId="2052" xr:uid="{1AD04391-6228-4DF0-9CA9-7CF3B109E09A}"/>
    <cellStyle name="40% - Ênfase5 2 4 3" xfId="6713" xr:uid="{38493816-EB06-474F-8B44-E460F105352C}"/>
    <cellStyle name="40% - Ênfase5 2 4 4" xfId="3678" xr:uid="{79C346A7-5D8C-4FEC-A18D-74EBED250EA0}"/>
    <cellStyle name="40% - Ênfase5 2 5" xfId="209" xr:uid="{C022706D-B7E3-40DA-A776-133B6519C638}"/>
    <cellStyle name="40% - Ênfase5 2 5 2" xfId="2053" xr:uid="{7F0D5E84-261A-4CCE-9AFC-0C1A3E928571}"/>
    <cellStyle name="40% - Ênfase5 2 5 3" xfId="6714" xr:uid="{B92F9330-C339-4610-B5A9-C300727D3F83}"/>
    <cellStyle name="40% - Ênfase5 2 5 4" xfId="3679" xr:uid="{227311AF-5D19-4607-AF33-E37E1755F88E}"/>
    <cellStyle name="40% - Ênfase5 2 6" xfId="210" xr:uid="{66250F05-23AE-4588-925C-F74AAD556163}"/>
    <cellStyle name="40% - Ênfase5 2 6 2" xfId="2054" xr:uid="{A0B69364-DBA2-4262-A64E-B5FA358D728E}"/>
    <cellStyle name="40% - Ênfase5 2 6 3" xfId="6715" xr:uid="{29A7792D-96C4-4BB9-9E71-1AB0CFF50BB0}"/>
    <cellStyle name="40% - Ênfase5 2 6 4" xfId="3680" xr:uid="{5B778EEF-4FF0-481F-8581-6282E0080DEC}"/>
    <cellStyle name="40% - Ênfase5 2 7" xfId="2042" xr:uid="{128F9B17-A4D5-4383-A371-A8BB20569E02}"/>
    <cellStyle name="40% - Ênfase5 2 8" xfId="6703" xr:uid="{7B9B994E-A5FD-42B5-B94E-9B0E033CB86A}"/>
    <cellStyle name="40% - Ênfase5 2 9" xfId="3668" xr:uid="{2D1CD25C-A1EF-4BD8-AEDC-C2B82B86BA8B}"/>
    <cellStyle name="40% - Ênfase5 2_Anexo II e IIA Proposta e Planilha" xfId="211" xr:uid="{E79A0F0F-85C5-46EA-9AF3-7B89599F2786}"/>
    <cellStyle name="40% - Ênfase6 2" xfId="212" xr:uid="{D0D46B7C-8A91-4AB7-B360-650EC0A03789}"/>
    <cellStyle name="40% - Ênfase6 2 2" xfId="213" xr:uid="{CEEC2440-63F4-4753-B7B9-572368E393F9}"/>
    <cellStyle name="40% - Ênfase6 2 2 2" xfId="214" xr:uid="{40AC116F-883B-43B9-8199-7221E50FC926}"/>
    <cellStyle name="40% - Ênfase6 2 2 2 2" xfId="215" xr:uid="{1879DC83-415E-4042-B001-3AEC0EA7E0E8}"/>
    <cellStyle name="40% - Ênfase6 2 2 2 2 2" xfId="2058" xr:uid="{D53FF02E-18D9-4526-9427-46178A685052}"/>
    <cellStyle name="40% - Ênfase6 2 2 2 2 3" xfId="6719" xr:uid="{A7435267-FC96-4860-8A87-D264CA238838}"/>
    <cellStyle name="40% - Ênfase6 2 2 2 2 4" xfId="3684" xr:uid="{165D5E97-E081-4C94-96F2-20A5426ED70E}"/>
    <cellStyle name="40% - Ênfase6 2 2 2 3" xfId="216" xr:uid="{A4EBEA9A-71A7-453C-9B25-7ADC0C1E0DA1}"/>
    <cellStyle name="40% - Ênfase6 2 2 2 3 2" xfId="2059" xr:uid="{F5CEAEFC-EEA5-4E10-8096-AA82C586C0B6}"/>
    <cellStyle name="40% - Ênfase6 2 2 2 3 3" xfId="6720" xr:uid="{B12B4F23-61BD-4308-8280-08D440A132A3}"/>
    <cellStyle name="40% - Ênfase6 2 2 2 3 4" xfId="3685" xr:uid="{5F8E2B3D-8DFD-4B68-8907-EF36554B6747}"/>
    <cellStyle name="40% - Ênfase6 2 2 2 4" xfId="2057" xr:uid="{AD652375-1B4F-4F2A-AB99-27D73B7E37AE}"/>
    <cellStyle name="40% - Ênfase6 2 2 2 5" xfId="6718" xr:uid="{DFAB6252-A0FB-4ED0-8648-83EC964C9822}"/>
    <cellStyle name="40% - Ênfase6 2 2 2 6" xfId="3683" xr:uid="{823BCE08-6744-46ED-9642-7147B0A6BF07}"/>
    <cellStyle name="40% - Ênfase6 2 2 2_Anexo II e IIA Proposta e Planilha" xfId="217" xr:uid="{35750535-30D8-454F-9899-08E109CEEB2A}"/>
    <cellStyle name="40% - Ênfase6 2 2 3" xfId="218" xr:uid="{D6DE4E85-8615-43FA-A8A0-E37DC3445643}"/>
    <cellStyle name="40% - Ênfase6 2 2 3 2" xfId="2060" xr:uid="{C38D0812-375D-4338-A029-A4F0C65C6AE3}"/>
    <cellStyle name="40% - Ênfase6 2 2 3 3" xfId="6721" xr:uid="{D9CB79AC-6F62-451E-ACD3-1304260A75BE}"/>
    <cellStyle name="40% - Ênfase6 2 2 3 4" xfId="3686" xr:uid="{09940660-00D0-452B-8590-9AA724328E6F}"/>
    <cellStyle name="40% - Ênfase6 2 2 4" xfId="219" xr:uid="{44DA237E-820A-4E50-BD92-D25F46078844}"/>
    <cellStyle name="40% - Ênfase6 2 2 4 2" xfId="2061" xr:uid="{A36FB66C-F56E-4703-A464-BB004BE9B8F8}"/>
    <cellStyle name="40% - Ênfase6 2 2 4 3" xfId="6722" xr:uid="{AFBEEEA1-E5EF-44AB-919B-56A5AFC6D3B2}"/>
    <cellStyle name="40% - Ênfase6 2 2 4 4" xfId="3687" xr:uid="{173FA130-1CF3-483A-B8DD-A323E27A9AC1}"/>
    <cellStyle name="40% - Ênfase6 2 2 5" xfId="2056" xr:uid="{1C649F0A-B14E-4247-B641-F5ED933084C2}"/>
    <cellStyle name="40% - Ênfase6 2 2 6" xfId="6717" xr:uid="{CD608EA4-155D-471B-B36B-103B1DEED82F}"/>
    <cellStyle name="40% - Ênfase6 2 2 7" xfId="3682" xr:uid="{476CFC0D-CA65-40F9-BEE9-C615E469E634}"/>
    <cellStyle name="40% - Ênfase6 2 2_Anexo II e IIA Proposta e Planilha" xfId="220" xr:uid="{82E5FCC3-221C-4897-A00F-5DD1B14B198B}"/>
    <cellStyle name="40% - Ênfase6 2 3" xfId="221" xr:uid="{3DC9DF7B-C409-4CD8-892E-F9D48456DE43}"/>
    <cellStyle name="40% - Ênfase6 2 3 2" xfId="222" xr:uid="{73D7A2C4-5D83-4C26-89A8-5B8B3A83CC7C}"/>
    <cellStyle name="40% - Ênfase6 2 3 2 2" xfId="2063" xr:uid="{16CF5E6D-744C-4B62-9FEE-FE647192B125}"/>
    <cellStyle name="40% - Ênfase6 2 3 2 3" xfId="6724" xr:uid="{2332B00B-00FB-4AA1-91B7-8520E4C15F66}"/>
    <cellStyle name="40% - Ênfase6 2 3 2 4" xfId="3689" xr:uid="{6417C572-49FF-4FF7-A32A-2074733081A2}"/>
    <cellStyle name="40% - Ênfase6 2 3 3" xfId="223" xr:uid="{CCB96C48-00D9-4414-A1DB-9C2BA6C0002E}"/>
    <cellStyle name="40% - Ênfase6 2 3 3 2" xfId="2064" xr:uid="{D41F09CA-BB42-41ED-AE38-26EE95BBD2C6}"/>
    <cellStyle name="40% - Ênfase6 2 3 3 3" xfId="6725" xr:uid="{4A797081-4996-43FB-8FE0-89EDCCA63286}"/>
    <cellStyle name="40% - Ênfase6 2 3 3 4" xfId="3690" xr:uid="{50B009D7-06A4-482A-A102-6F42A613670A}"/>
    <cellStyle name="40% - Ênfase6 2 3 4" xfId="2062" xr:uid="{DA054C62-737F-4EB7-B495-2FC4A4EA49BD}"/>
    <cellStyle name="40% - Ênfase6 2 3 5" xfId="6723" xr:uid="{D85EF7D8-27A2-44F9-AAA0-C8EB8C8B6EB4}"/>
    <cellStyle name="40% - Ênfase6 2 3 6" xfId="3688" xr:uid="{412D4E77-13F5-4777-8644-67A62E4765AB}"/>
    <cellStyle name="40% - Ênfase6 2 3_Anexo II e IIA Proposta e Planilha" xfId="224" xr:uid="{97BFD9BF-2068-4B3A-91C2-E3ADDA90B772}"/>
    <cellStyle name="40% - Ênfase6 2 4" xfId="225" xr:uid="{8B5F3CDA-6BC0-4A7B-A2F8-2237187AF07A}"/>
    <cellStyle name="40% - Ênfase6 2 4 2" xfId="2065" xr:uid="{7C05135D-B05B-4341-8473-6066B0F39B37}"/>
    <cellStyle name="40% - Ênfase6 2 4 3" xfId="6726" xr:uid="{C90A45CC-D5EC-44F6-A5DB-0C0A2FB3638C}"/>
    <cellStyle name="40% - Ênfase6 2 4 4" xfId="3691" xr:uid="{9FD22C3F-55FE-40DF-B11D-7E5A2A6B57D8}"/>
    <cellStyle name="40% - Ênfase6 2 5" xfId="226" xr:uid="{3B96F284-AE03-4ECF-985E-FBB62F7B38AA}"/>
    <cellStyle name="40% - Ênfase6 2 5 2" xfId="2066" xr:uid="{18B2F584-8399-43BC-A98F-4EDC7938D91F}"/>
    <cellStyle name="40% - Ênfase6 2 5 3" xfId="6727" xr:uid="{156D0EAA-F3E3-43E4-BFEA-F2BC183EA73A}"/>
    <cellStyle name="40% - Ênfase6 2 5 4" xfId="3692" xr:uid="{938C4ACA-C83A-44CB-B23F-7FAAE9261B89}"/>
    <cellStyle name="40% - Ênfase6 2 6" xfId="227" xr:uid="{CE6B5673-C84B-4D4E-8B05-1E0F8CC0E93A}"/>
    <cellStyle name="40% - Ênfase6 2 6 2" xfId="2067" xr:uid="{3B960DFB-1BBC-4177-930C-79E264B0B55B}"/>
    <cellStyle name="40% - Ênfase6 2 6 3" xfId="6728" xr:uid="{683C9D63-853E-4128-A88E-977F6D92B47C}"/>
    <cellStyle name="40% - Ênfase6 2 6 4" xfId="3693" xr:uid="{ED524AF8-5BCF-498A-A600-B177652A67A8}"/>
    <cellStyle name="40% - Ênfase6 2 7" xfId="2055" xr:uid="{AE1A1EF0-DAEE-4B62-BBE2-F5A27941D71E}"/>
    <cellStyle name="40% - Ênfase6 2 8" xfId="6716" xr:uid="{A6855282-D0B3-4F31-A874-42F95333A804}"/>
    <cellStyle name="40% - Ênfase6 2 9" xfId="3681" xr:uid="{83B61305-E212-4C6B-9D3C-1EC452DF94F8}"/>
    <cellStyle name="40% - Ênfase6 2_Anexo II e IIA Proposta e Planilha" xfId="228" xr:uid="{678701BE-0021-4009-94F2-D60B66C47522}"/>
    <cellStyle name="60% - Accent1" xfId="229" xr:uid="{D7293906-2DBE-4FF7-9697-AD0B922E4870}"/>
    <cellStyle name="60% - Accent2" xfId="230" xr:uid="{C0E5C1D9-6154-468A-A4DB-6CBC1092B8E8}"/>
    <cellStyle name="60% - Accent3" xfId="231" xr:uid="{6EF6E0AA-386C-49C5-BFF2-57FB5A9B1ABC}"/>
    <cellStyle name="60% - Accent4" xfId="232" xr:uid="{061874BC-186F-4339-8DE2-361B0EE392F8}"/>
    <cellStyle name="60% - Accent5" xfId="233" xr:uid="{7627D640-F9CB-4B0A-BA14-4209DA3F5D84}"/>
    <cellStyle name="60% - Accent6" xfId="234" xr:uid="{C87E602E-C6D7-467D-A9CE-431D149B8961}"/>
    <cellStyle name="60% - Ênfase1 2" xfId="235" xr:uid="{929A4AAB-3536-41C7-91E8-F0F1B0187C72}"/>
    <cellStyle name="60% - Ênfase1 2 2" xfId="2068" xr:uid="{AE8BB873-5D74-4F18-B095-049B6A740E0D}"/>
    <cellStyle name="60% - Ênfase2 2" xfId="236" xr:uid="{A193F9A5-3D0F-4CD5-8C9E-E4FEBDD6CE7A}"/>
    <cellStyle name="60% - Ênfase2 2 2" xfId="2069" xr:uid="{DF2DE2DA-28DF-450A-B250-A2CF50CA91D8}"/>
    <cellStyle name="60% - Ênfase3 2" xfId="237" xr:uid="{8CE4F783-9461-402F-BFAF-73E9D18E5F03}"/>
    <cellStyle name="60% - Ênfase3 2 2" xfId="2070" xr:uid="{D58E972B-FA75-44D2-8B3C-08164CC0122C}"/>
    <cellStyle name="60% - Ênfase3 3" xfId="1834" xr:uid="{70E50381-8DC1-4335-903A-50C890282AA4}"/>
    <cellStyle name="60% - Ênfase3 4" xfId="1835" xr:uid="{2CE9CEE4-AE77-4B2B-8FB8-04A4BD69E7CC}"/>
    <cellStyle name="60% - Ênfase4 2" xfId="238" xr:uid="{B54608E1-52C7-4076-AA98-562120949DC1}"/>
    <cellStyle name="60% - Ênfase4 2 2" xfId="2071" xr:uid="{B5980627-DC15-477C-8C71-82BD679312C4}"/>
    <cellStyle name="60% - Ênfase4 3" xfId="1836" xr:uid="{ED44B0CD-E213-44BE-8F89-DA4D52DAB0D8}"/>
    <cellStyle name="60% - Ênfase4 4" xfId="1837" xr:uid="{73785D18-C83C-42A3-817B-85A431D6FA8C}"/>
    <cellStyle name="60% - Ênfase5 2" xfId="239" xr:uid="{E65BCAC3-503A-4027-AA6D-0DB8B09170EF}"/>
    <cellStyle name="60% - Ênfase5 2 2" xfId="2072" xr:uid="{C21D1E59-F36E-4072-B404-BFF80F674C1D}"/>
    <cellStyle name="60% - Ênfase6 2" xfId="240" xr:uid="{DEE7E535-C415-4094-8CC6-B852ED1CD9A9}"/>
    <cellStyle name="60% - Ênfase6 2 2" xfId="2073" xr:uid="{981563B0-D51C-464C-AE38-F39CFDE2B721}"/>
    <cellStyle name="60% - Ênfase6 3" xfId="1838" xr:uid="{14EAC09F-4B31-421D-AF92-8335A3C0F571}"/>
    <cellStyle name="60% - Ênfase6 4" xfId="1839" xr:uid="{E2336FB0-FC0C-4861-B181-6F562D579E1B}"/>
    <cellStyle name="Accent1" xfId="241" xr:uid="{1D1715F6-8A89-46EE-9D16-89857DFCF267}"/>
    <cellStyle name="Accent2" xfId="242" xr:uid="{DF369CEF-CC4B-488A-8671-D24F81CD8D15}"/>
    <cellStyle name="Accent3" xfId="243" xr:uid="{F5BC21CD-7445-40F8-A956-101AD53731F4}"/>
    <cellStyle name="Accent4" xfId="244" xr:uid="{4A756F8D-1FA3-4004-8864-2325B1AECB06}"/>
    <cellStyle name="Accent5" xfId="245" xr:uid="{FBE1130B-31A1-4B09-8833-F8BF66ADE890}"/>
    <cellStyle name="Accent6" xfId="246" xr:uid="{C8DB51F8-318C-42EE-B3FE-EB32ED6D6BC5}"/>
    <cellStyle name="Bad" xfId="247" xr:uid="{F30EE78E-8545-420A-9E62-9A8950CCBDF8}"/>
    <cellStyle name="Bom 2" xfId="248" xr:uid="{9D1821A2-7855-4092-8AE2-73416FDAF81B}"/>
    <cellStyle name="Bom 2 2" xfId="2074" xr:uid="{B04BE5A9-E190-49FC-8BBA-0E046D390E62}"/>
    <cellStyle name="Calculation" xfId="249" xr:uid="{B7ECBF93-221C-4F6D-9E71-3E864DB46054}"/>
    <cellStyle name="Calculation 2" xfId="6729" xr:uid="{3229FD22-54EB-4DE7-9BCA-3722D4033C27}"/>
    <cellStyle name="Calculation 2 10" xfId="27570" xr:uid="{70758402-1EEE-4199-A32A-A6FCDE864F95}"/>
    <cellStyle name="Calculation 2 11" xfId="27559" xr:uid="{722D010C-26AB-4BD3-B16A-2E1B77593C4F}"/>
    <cellStyle name="Calculation 2 12" xfId="27697" xr:uid="{FF6AE63A-8D84-4453-B689-C91846F2AF88}"/>
    <cellStyle name="Calculation 2 2" xfId="18486" xr:uid="{230179E5-F806-4040-9A56-1B5E73EE2770}"/>
    <cellStyle name="Calculation 2 3" xfId="18394" xr:uid="{EA804E03-879F-4CB0-A782-BF8239BD2F57}"/>
    <cellStyle name="Calculation 2 4" xfId="18536" xr:uid="{F992BDF5-4322-4883-8DC2-6928431747BB}"/>
    <cellStyle name="Calculation 2 5" xfId="18403" xr:uid="{D764DD7E-4938-4416-842F-5C1868865446}"/>
    <cellStyle name="Calculation 2 6" xfId="18413" xr:uid="{587AE1EB-00F0-4159-850F-6121F1AD3DFA}"/>
    <cellStyle name="Calculation 2 7" xfId="24395" xr:uid="{A564D95F-F45C-4D31-9635-54722BD953D4}"/>
    <cellStyle name="Calculation 2 8" xfId="27509" xr:uid="{9BC876A1-FF1C-45F1-AFE9-FAD02075A9A9}"/>
    <cellStyle name="Calculation 2 9" xfId="27552" xr:uid="{F43A0ACA-412B-4576-8ECD-3A810D21248C}"/>
    <cellStyle name="Cálculo 2" xfId="250" xr:uid="{6FCE159E-E4FE-4481-B2D3-87328CE68928}"/>
    <cellStyle name="Cálculo 2 2" xfId="1840" xr:uid="{E9CADB5E-2251-4119-8737-47A378FDEE5E}"/>
    <cellStyle name="Cálculo 2 2 2" xfId="8201" xr:uid="{583A6F42-1240-4D0A-8141-BF21B8BEF18E}"/>
    <cellStyle name="Cálculo 2 2 2 10" xfId="20116" xr:uid="{441DBB88-0641-4D8D-9083-6D116D08A3F7}"/>
    <cellStyle name="Cálculo 2 2 2 11" xfId="27332" xr:uid="{B5696CA5-2DA9-47B9-99F9-410CEB2A7D7A}"/>
    <cellStyle name="Cálculo 2 2 2 12" xfId="27388" xr:uid="{CEC935E4-1FC6-408F-B318-029E82DFD67E}"/>
    <cellStyle name="Cálculo 2 2 2 2" xfId="18553" xr:uid="{8635FB1F-0A35-4F20-AAA5-561EFAF8F1CB}"/>
    <cellStyle name="Cálculo 2 2 2 3" xfId="18500" xr:uid="{3A3786E2-E724-451D-AFC8-8B0D054C9ADC}"/>
    <cellStyle name="Cálculo 2 2 2 4" xfId="18630" xr:uid="{53D39542-260D-435B-9F72-2E72B711893F}"/>
    <cellStyle name="Cálculo 2 2 2 5" xfId="18443" xr:uid="{C76B1DED-6F05-42FC-8A01-9A27BEC42269}"/>
    <cellStyle name="Cálculo 2 2 2 6" xfId="18387" xr:uid="{B90B3950-9131-4035-B975-1B498F28273E}"/>
    <cellStyle name="Cálculo 2 2 2 7" xfId="25835" xr:uid="{DF44E8F6-167D-4A7E-8F62-C174EE816AA2}"/>
    <cellStyle name="Cálculo 2 2 2 8" xfId="27588" xr:uid="{6332DDEB-FB14-4497-84BC-C052B958C953}"/>
    <cellStyle name="Cálculo 2 2 2 9" xfId="27655" xr:uid="{E33D2FD4-AFC5-4AAF-B8F7-B45E104FD7EB}"/>
    <cellStyle name="Cálculo 2 3" xfId="1841" xr:uid="{F07C1028-B684-4D81-A85C-067B4FDE5B8D}"/>
    <cellStyle name="Cálculo 2 3 2" xfId="8202" xr:uid="{A00E7F43-A8E5-458A-9443-391163D2FDBF}"/>
    <cellStyle name="Cálculo 2 3 2 10" xfId="27352" xr:uid="{B9893F88-742D-4B85-A308-DDA70B72C070}"/>
    <cellStyle name="Cálculo 2 3 2 11" xfId="27685" xr:uid="{32B79667-47D5-4D77-AFE4-996B8055E880}"/>
    <cellStyle name="Cálculo 2 3 2 12" xfId="27399" xr:uid="{3F1882CD-7EFE-4D10-A3BB-369C114FBF66}"/>
    <cellStyle name="Cálculo 2 3 2 2" xfId="18554" xr:uid="{73685B18-97D7-4C92-93C2-30AD0EBD16C9}"/>
    <cellStyle name="Cálculo 2 3 2 3" xfId="18439" xr:uid="{4BA930A4-A2A7-402F-8A5D-558E639C1EBC}"/>
    <cellStyle name="Cálculo 2 3 2 4" xfId="18637" xr:uid="{4B088DA3-F5F2-4457-B256-4729A08272B9}"/>
    <cellStyle name="Cálculo 2 3 2 5" xfId="18547" xr:uid="{7146D89F-BD58-4DD2-9DB4-89511E0AB5FD}"/>
    <cellStyle name="Cálculo 2 3 2 6" xfId="16854" xr:uid="{7995C9AA-20AA-4607-B7FF-DF604446DA12}"/>
    <cellStyle name="Cálculo 2 3 2 7" xfId="25836" xr:uid="{22318727-D5E8-4254-BAB9-62AEE766274C}"/>
    <cellStyle name="Cálculo 2 3 2 8" xfId="27589" xr:uid="{B5455842-DBE2-4A9E-A656-019E1A5356B9}"/>
    <cellStyle name="Cálculo 2 3 2 9" xfId="27358" xr:uid="{9F5004F0-03A0-4FC8-9D95-7ACFBADEE3F2}"/>
    <cellStyle name="Cálculo 2 4" xfId="1842" xr:uid="{F96CE991-BE5E-427F-979E-095EE12ED06A}"/>
    <cellStyle name="Cálculo 2 4 2" xfId="8203" xr:uid="{6BFA51BE-565B-4761-8BCC-5AA0820B5400}"/>
    <cellStyle name="Cálculo 2 4 2 10" xfId="27582" xr:uid="{1DC38E94-AF17-4344-8262-61C8B4810708}"/>
    <cellStyle name="Cálculo 2 4 2 11" xfId="27702" xr:uid="{409F76D5-7488-499F-AF29-6F2E9DDB8662}"/>
    <cellStyle name="Cálculo 2 4 2 12" xfId="21542" xr:uid="{E6092553-7D98-449D-A5DB-672A27ACD78F}"/>
    <cellStyle name="Cálculo 2 4 2 2" xfId="18555" xr:uid="{10687CEC-A859-4B56-BB24-BE76D9CAF59D}"/>
    <cellStyle name="Cálculo 2 4 2 3" xfId="18623" xr:uid="{489E2D99-2D1F-4A73-848B-DEEE62CA324A}"/>
    <cellStyle name="Cálculo 2 4 2 4" xfId="18306" xr:uid="{772792B9-88B9-4B7B-8FB5-C563526B398D}"/>
    <cellStyle name="Cálculo 2 4 2 5" xfId="18351" xr:uid="{5BCA1751-37C5-4AF4-96B2-3B47C88C4F09}"/>
    <cellStyle name="Cálculo 2 4 2 6" xfId="18290" xr:uid="{DC3C9838-273D-4640-BFD3-5AC85FDE97B1}"/>
    <cellStyle name="Cálculo 2 4 2 7" xfId="25837" xr:uid="{EB1833CF-5881-4B2E-A7A1-AC26014BFEAC}"/>
    <cellStyle name="Cálculo 2 4 2 8" xfId="27590" xr:uid="{6533BF07-B78F-4056-8CB0-94E5714EC0C1}"/>
    <cellStyle name="Cálculo 2 4 2 9" xfId="27419" xr:uid="{1F651336-A208-4A6F-85EF-90AD2C75C00B}"/>
    <cellStyle name="Cálculo 2 5" xfId="1843" xr:uid="{ED157BF3-3E44-41EC-A6A5-D89DF6C731B6}"/>
    <cellStyle name="Cálculo 2 5 2" xfId="8204" xr:uid="{E414A951-8735-460E-AB36-B757DC947BA1}"/>
    <cellStyle name="Cálculo 2 5 2 10" xfId="27387" xr:uid="{BE2F3008-1374-465F-A715-68266D4A10C6}"/>
    <cellStyle name="Cálculo 2 5 2 11" xfId="27376" xr:uid="{41FC2FE6-B286-4EC5-B04C-70A23F030945}"/>
    <cellStyle name="Cálculo 2 5 2 12" xfId="27348" xr:uid="{BA7B0B54-63B9-4428-BD87-FBFB0BBB7D33}"/>
    <cellStyle name="Cálculo 2 5 2 2" xfId="18556" xr:uid="{932095B7-18C0-4FA8-8ED4-D5B7A979E05D}"/>
    <cellStyle name="Cálculo 2 5 2 3" xfId="18329" xr:uid="{0D17CC19-4FEE-4D9A-8679-24582C7DF11E}"/>
    <cellStyle name="Cálculo 2 5 2 4" xfId="18544" xr:uid="{1228CDD2-66C7-4437-ACE1-D30C693E0E38}"/>
    <cellStyle name="Cálculo 2 5 2 5" xfId="18353" xr:uid="{E7E06101-CFBB-4A76-8215-F2B65C41A08C}"/>
    <cellStyle name="Cálculo 2 5 2 6" xfId="18305" xr:uid="{F46C0C3F-C616-49D2-84E2-73631350E461}"/>
    <cellStyle name="Cálculo 2 5 2 7" xfId="25838" xr:uid="{24BDE0E4-0D2E-4C31-8774-8C468AE26794}"/>
    <cellStyle name="Cálculo 2 5 2 8" xfId="27591" xr:uid="{0462664D-27C1-4984-B8E5-316457C2380E}"/>
    <cellStyle name="Cálculo 2 5 2 9" xfId="27524" xr:uid="{27386C07-700F-4DF1-967C-A101B7B9D965}"/>
    <cellStyle name="Cálculo 2 6" xfId="1844" xr:uid="{0938A8E5-3744-4621-8F6E-35BE3B87D96B}"/>
    <cellStyle name="Cálculo 2 6 2" xfId="8205" xr:uid="{8117FACD-B6E6-4958-B4A9-17121D928750}"/>
    <cellStyle name="Cálculo 2 6 2 10" xfId="20118" xr:uid="{BDEFAEDF-AB62-4A00-B361-9280F787FB1E}"/>
    <cellStyle name="Cálculo 2 6 2 11" xfId="27347" xr:uid="{06BD81FD-602A-4CD4-89FA-CBB62EB84A01}"/>
    <cellStyle name="Cálculo 2 6 2 12" xfId="27480" xr:uid="{EC1E1A6F-983F-4D6B-A3FD-405EAB27061E}"/>
    <cellStyle name="Cálculo 2 6 2 2" xfId="18557" xr:uid="{9BFAB665-7CBB-41FE-98CE-4D30DEAD5E3A}"/>
    <cellStyle name="Cálculo 2 6 2 3" xfId="9781" xr:uid="{E17A296D-CFBC-48AA-AACB-CE57B6447688}"/>
    <cellStyle name="Cálculo 2 6 2 4" xfId="18480" xr:uid="{54044215-1CCD-495E-80F8-8015EB34093D}"/>
    <cellStyle name="Cálculo 2 6 2 5" xfId="18445" xr:uid="{C47B1404-E58C-43B0-9654-363D23EBE6B3}"/>
    <cellStyle name="Cálculo 2 6 2 6" xfId="18299" xr:uid="{C622F64E-2144-45E6-B03E-B4B54F870C41}"/>
    <cellStyle name="Cálculo 2 6 2 7" xfId="25839" xr:uid="{530C7989-41A7-4E76-91FB-0779A8433EBF}"/>
    <cellStyle name="Cálculo 2 6 2 8" xfId="27592" xr:uid="{A5EE7F95-820E-4CC2-AE15-1F3D85B6D465}"/>
    <cellStyle name="Cálculo 2 6 2 9" xfId="27470" xr:uid="{EDD99F93-2DAE-41D6-9CB0-5487C27102C4}"/>
    <cellStyle name="Cálculo 2 7" xfId="2075" xr:uid="{A70DD520-22C5-4ADD-96D0-5C64448945C7}"/>
    <cellStyle name="Cálculo 2 7 2" xfId="8268" xr:uid="{DDBEFD46-94AA-4C84-820A-B7D8BCD8A7C1}"/>
    <cellStyle name="Cálculo 2 7 2 10" xfId="27579" xr:uid="{1FB6C43B-E324-44DB-967C-FD42AA6212E1}"/>
    <cellStyle name="Cálculo 2 7 2 11" xfId="27692" xr:uid="{DB5C504C-EC6E-49E0-862B-139C826CE056}"/>
    <cellStyle name="Cálculo 2 7 2 12" xfId="27647" xr:uid="{7D82432D-69EE-4B57-951E-2A5A5944ECE5}"/>
    <cellStyle name="Cálculo 2 7 2 2" xfId="18610" xr:uid="{52214315-B517-47DD-A464-914182751991}"/>
    <cellStyle name="Cálculo 2 7 2 3" xfId="18491" xr:uid="{891715E1-CDBF-4BC0-8C72-6754133C0FE7}"/>
    <cellStyle name="Cálculo 2 7 2 4" xfId="18448" xr:uid="{1AE721F7-71C6-4350-9C16-481653B8BB83}"/>
    <cellStyle name="Cálculo 2 7 2 5" xfId="18534" xr:uid="{99CC90B7-0BF4-46C9-9C88-ED8122C1C854}"/>
    <cellStyle name="Cálculo 2 7 2 6" xfId="18516" xr:uid="{64A317DB-9E58-48B9-B669-7F905E99D488}"/>
    <cellStyle name="Cálculo 2 7 2 7" xfId="25900" xr:uid="{2F661EDF-0654-4556-9A80-9669FF2B3A49}"/>
    <cellStyle name="Cálculo 2 7 2 8" xfId="27646" xr:uid="{4CC4DE85-3759-435B-960F-A017679B5C45}"/>
    <cellStyle name="Cálculo 2 7 2 9" xfId="20105" xr:uid="{AC370B86-AA81-46F4-8492-B4E1177000DB}"/>
    <cellStyle name="Cálculo 2 8" xfId="6730" xr:uid="{6C89D618-9551-40B9-8A72-DA3DEB7735C8}"/>
    <cellStyle name="Cálculo 2 8 10" xfId="27369" xr:uid="{E1B68DC9-6570-4BDC-829D-3D8C15DE787C}"/>
    <cellStyle name="Cálculo 2 8 11" xfId="18676" xr:uid="{4A629612-38B9-4CD9-92B6-B366FE3CB547}"/>
    <cellStyle name="Cálculo 2 8 12" xfId="27488" xr:uid="{3CC302F5-0CA2-4E6E-B780-967B951344C9}"/>
    <cellStyle name="Cálculo 2 8 2" xfId="18487" xr:uid="{1B7AF1BD-862C-4DB2-9AC8-3B604B9223AB}"/>
    <cellStyle name="Cálculo 2 8 3" xfId="18526" xr:uid="{FFE783A2-4311-4C70-934E-3D65F0416090}"/>
    <cellStyle name="Cálculo 2 8 4" xfId="18337" xr:uid="{1B6E80BA-6B69-4B2B-9DC9-3B2E742FDBCE}"/>
    <cellStyle name="Cálculo 2 8 5" xfId="18283" xr:uid="{26C2EBC1-7F1E-49A6-8E40-4B2506E66974}"/>
    <cellStyle name="Cálculo 2 8 6" xfId="15507" xr:uid="{E5C95F5B-D5AD-4E56-B7FF-024EE974078D}"/>
    <cellStyle name="Cálculo 2 8 7" xfId="24396" xr:uid="{0EE106D9-95FA-4E6A-B698-D5126D8EED0A}"/>
    <cellStyle name="Cálculo 2 8 8" xfId="27510" xr:uid="{FD86A5C3-8543-45D7-AB28-55675FDDCC01}"/>
    <cellStyle name="Cálculo 2 8 9" xfId="27477" xr:uid="{683DFEEF-B64E-45D1-9B26-38EEC3D91A5C}"/>
    <cellStyle name="Cálculo 3" xfId="1845" xr:uid="{D6BEDF55-01A1-47C9-9292-1069A0C865D9}"/>
    <cellStyle name="Cálculo 3 2" xfId="1846" xr:uid="{22FF1CB2-862B-460F-85C3-D37ABDA3178B}"/>
    <cellStyle name="Cálculo 3 2 2" xfId="8207" xr:uid="{62A08CE5-3678-4C1C-A736-05EE2E904F62}"/>
    <cellStyle name="Cálculo 3 2 2 10" xfId="20202" xr:uid="{66285425-270C-4CA1-982A-37DC89326C08}"/>
    <cellStyle name="Cálculo 3 2 2 11" xfId="27687" xr:uid="{2A0D4CC4-B75D-427B-93A0-9605B1F0C6E9}"/>
    <cellStyle name="Cálculo 3 2 2 12" xfId="27404" xr:uid="{58C9F71F-92C2-4D7C-8E3D-9C24FC5ED42A}"/>
    <cellStyle name="Cálculo 3 2 2 2" xfId="18559" xr:uid="{CC353431-DADC-435A-AF15-0E2FAB6B6D0F}"/>
    <cellStyle name="Cálculo 3 2 2 3" xfId="18381" xr:uid="{619E0F35-5C78-44D4-A341-DF6F4B60797B}"/>
    <cellStyle name="Cálculo 3 2 2 4" xfId="18467" xr:uid="{D7AFA066-AE0C-4508-8FDE-4A9C01FEC105}"/>
    <cellStyle name="Cálculo 3 2 2 5" xfId="18652" xr:uid="{D4515F44-A2BD-44B8-A0F8-4EE1DCBE2B49}"/>
    <cellStyle name="Cálculo 3 2 2 6" xfId="18298" xr:uid="{08802B20-17C2-48E5-9041-503250E5EB81}"/>
    <cellStyle name="Cálculo 3 2 2 7" xfId="25841" xr:uid="{CE1F391A-261E-48FD-B61B-0BCCA0FDBCE9}"/>
    <cellStyle name="Cálculo 3 2 2 8" xfId="27594" xr:uid="{AF66F5A9-E94D-45FB-B477-EB3000215B7D}"/>
    <cellStyle name="Cálculo 3 2 2 9" xfId="27362" xr:uid="{D2A3FA00-FD21-44C8-9E57-41DCA9827054}"/>
    <cellStyle name="Cálculo 3 3" xfId="1847" xr:uid="{76D09461-DE82-4D1F-B040-456997842E4A}"/>
    <cellStyle name="Cálculo 3 3 2" xfId="8208" xr:uid="{09F95751-453C-4E6D-808E-5F7CED65E5C7}"/>
    <cellStyle name="Cálculo 3 3 2 10" xfId="27450" xr:uid="{5B029C8A-ACD9-4B17-8325-631CD82DFF6C}"/>
    <cellStyle name="Cálculo 3 3 2 11" xfId="27700" xr:uid="{3A863136-321E-4B1C-BEC1-BCAADF76C3C2}"/>
    <cellStyle name="Cálculo 3 3 2 12" xfId="27561" xr:uid="{FD585361-6C00-405B-B003-2CAB0825654F}"/>
    <cellStyle name="Cálculo 3 3 2 2" xfId="18560" xr:uid="{B40A5014-42E1-4D07-8585-3609737DC4B0}"/>
    <cellStyle name="Cálculo 3 3 2 3" xfId="18495" xr:uid="{FE514CE5-E8AA-4D48-8C63-FD4B05D76DAE}"/>
    <cellStyle name="Cálculo 3 3 2 4" xfId="18631" xr:uid="{615A2B8E-3091-4837-897F-9BA4A1831CC0}"/>
    <cellStyle name="Cálculo 3 3 2 5" xfId="18365" xr:uid="{12C7E94F-5FF5-436B-86BC-2F97838E0A99}"/>
    <cellStyle name="Cálculo 3 3 2 6" xfId="18287" xr:uid="{AF8C48BC-11FB-4282-8E06-6A1E87BC41A7}"/>
    <cellStyle name="Cálculo 3 3 2 7" xfId="25842" xr:uid="{87174853-17FD-4D85-804C-D639453B09BC}"/>
    <cellStyle name="Cálculo 3 3 2 8" xfId="27595" xr:uid="{95D1CE07-1178-4EBA-A4D0-B44F984AB7B4}"/>
    <cellStyle name="Cálculo 3 3 2 9" xfId="18669" xr:uid="{69687B00-9D0F-4B2F-8DCB-4BB12304B8FD}"/>
    <cellStyle name="Cálculo 3 4" xfId="1848" xr:uid="{E25CF215-B0FD-4A6B-9826-B61DC5B51FD4}"/>
    <cellStyle name="Cálculo 3 4 2" xfId="8209" xr:uid="{2C6BD151-9E73-48E9-82B6-9B14C375FD66}"/>
    <cellStyle name="Cálculo 3 4 2 10" xfId="27587" xr:uid="{701A1610-A40C-453A-8133-175EC1B284EA}"/>
    <cellStyle name="Cálculo 3 4 2 11" xfId="27557" xr:uid="{91BC1C5A-2CF1-4BB1-9412-EFE9C7E154F4}"/>
    <cellStyle name="Cálculo 3 4 2 12" xfId="27546" xr:uid="{C1F22F44-C352-49B8-82E2-F314BFCA4228}"/>
    <cellStyle name="Cálculo 3 4 2 2" xfId="18561" xr:uid="{6DA99D6B-3451-4FA0-97F4-E02F6C7A4A04}"/>
    <cellStyle name="Cálculo 3 4 2 3" xfId="18434" xr:uid="{A28A9725-476F-4849-84E5-C288DE38A875}"/>
    <cellStyle name="Cálculo 3 4 2 4" xfId="18530" xr:uid="{D15B741D-E169-4F46-9D88-DBDBA649A780}"/>
    <cellStyle name="Cálculo 3 4 2 5" xfId="18533" xr:uid="{6BD2AE03-C67B-4DD7-AF5E-1DD5EE6E3B9D}"/>
    <cellStyle name="Cálculo 3 4 2 6" xfId="18442" xr:uid="{03C5857C-A0E5-4770-818E-5443DED8EE13}"/>
    <cellStyle name="Cálculo 3 4 2 7" xfId="25843" xr:uid="{CA4432AD-3352-4E1F-8D65-F78F2EBA1889}"/>
    <cellStyle name="Cálculo 3 4 2 8" xfId="27596" xr:uid="{2E258C76-816B-4888-8DBA-C3BEF276698B}"/>
    <cellStyle name="Cálculo 3 4 2 9" xfId="27417" xr:uid="{A4CA2CBD-571A-46F6-B96B-733CBC19849B}"/>
    <cellStyle name="Cálculo 3 5" xfId="1849" xr:uid="{253657AD-9032-48AB-822B-DF1A3C3E66D3}"/>
    <cellStyle name="Cálculo 3 5 2" xfId="8210" xr:uid="{59E4D4FF-70B2-47DF-A0EB-55DA5B6375AC}"/>
    <cellStyle name="Cálculo 3 5 2 10" xfId="27490" xr:uid="{2A0F8C15-6EF0-425F-83DF-5EB522DF3AF4}"/>
    <cellStyle name="Cálculo 3 5 2 11" xfId="20307" xr:uid="{D7C8F7FE-6845-462C-B621-5D9B0D42FB8F}"/>
    <cellStyle name="Cálculo 3 5 2 12" xfId="27327" xr:uid="{7CC40144-F5BA-42D0-AF25-1A8F9AA130B4}"/>
    <cellStyle name="Cálculo 3 5 2 2" xfId="18562" xr:uid="{7D28086E-8506-4920-A464-5C512D48BF88}"/>
    <cellStyle name="Cálculo 3 5 2 3" xfId="18618" xr:uid="{A11FCF4B-657D-4FF4-8FBE-35DA3495F128}"/>
    <cellStyle name="Cálculo 3 5 2 4" xfId="18310" xr:uid="{37427E29-B167-4CFC-9DD9-70F18D309D45}"/>
    <cellStyle name="Cálculo 3 5 2 5" xfId="18549" xr:uid="{3C1261DA-83F2-4ECB-A8D3-8B31B6E9AFEA}"/>
    <cellStyle name="Cálculo 3 5 2 6" xfId="18391" xr:uid="{87C106BA-9520-4535-BE5D-A323BCCEE3B0}"/>
    <cellStyle name="Cálculo 3 5 2 7" xfId="25844" xr:uid="{E9DA37E3-60D9-4241-8A03-F9A4BE275009}"/>
    <cellStyle name="Cálculo 3 5 2 8" xfId="27597" xr:uid="{3313F7C0-DCDB-4187-99F2-E5464E35A4B1}"/>
    <cellStyle name="Cálculo 3 5 2 9" xfId="27522" xr:uid="{8AFAFA6E-A0F4-4790-AD0D-B7193EA28889}"/>
    <cellStyle name="Cálculo 3 6" xfId="1850" xr:uid="{D95849D0-DC6D-43AD-AD9A-FAD7CD3C572D}"/>
    <cellStyle name="Cálculo 3 6 2" xfId="8211" xr:uid="{6C10452C-2F23-4C40-9885-AC4BF0DAA2F6}"/>
    <cellStyle name="Cálculo 3 6 2 10" xfId="27665" xr:uid="{D40D8D2F-0F7F-4360-B0F9-BA0EF1BB5391}"/>
    <cellStyle name="Cálculo 3 6 2 11" xfId="27328" xr:uid="{3061FF82-0BE6-465D-948F-ED84E8F27824}"/>
    <cellStyle name="Cálculo 3 6 2 12" xfId="27454" xr:uid="{D1CA65DB-02B5-4544-8600-87AA141B6985}"/>
    <cellStyle name="Cálculo 3 6 2 2" xfId="18563" xr:uid="{D655D371-BE23-430C-A96A-17B9CB5EC8F3}"/>
    <cellStyle name="Cálculo 3 6 2 3" xfId="18324" xr:uid="{99D31AD0-8C45-49C2-A277-FDCF28D776F4}"/>
    <cellStyle name="Cálculo 3 6 2 4" xfId="18415" xr:uid="{0C1302ED-5530-4234-A3C0-D531593BA90C}"/>
    <cellStyle name="Cálculo 3 6 2 5" xfId="18369" xr:uid="{1CDF9BA3-0BBB-4FEC-A2DF-D8FCE093E54F}"/>
    <cellStyle name="Cálculo 3 6 2 6" xfId="18463" xr:uid="{254FD8F6-B569-453A-9161-1133AB056625}"/>
    <cellStyle name="Cálculo 3 6 2 7" xfId="25845" xr:uid="{3D72E3A5-94A2-4B1F-A638-CBC22D5CB999}"/>
    <cellStyle name="Cálculo 3 6 2 8" xfId="27598" xr:uid="{75A92E7C-AA49-4258-A4C6-88354F288E72}"/>
    <cellStyle name="Cálculo 3 6 2 9" xfId="27468" xr:uid="{EE301E45-8D48-4FD3-9FD5-92B1A85B0B31}"/>
    <cellStyle name="Cálculo 3 7" xfId="8206" xr:uid="{A17E3469-0BE0-4D48-B4C1-150C163AAE10}"/>
    <cellStyle name="Cálculo 3 7 10" xfId="27672" xr:uid="{31AE36CA-E5E1-4C99-9706-AC8E66E2EE11}"/>
    <cellStyle name="Cálculo 3 7 11" xfId="27394" xr:uid="{0BF3BFC5-4BD3-48D3-8A3C-E826375D96B2}"/>
    <cellStyle name="Cálculo 3 7 12" xfId="27427" xr:uid="{D36E12F1-B85F-49D5-A406-F3061904090B}"/>
    <cellStyle name="Cálculo 3 7 2" xfId="18558" xr:uid="{DDA3DDA6-542B-4385-AB8E-5C5BB938DD17}"/>
    <cellStyle name="Cálculo 3 7 3" xfId="11234" xr:uid="{6C903F66-294D-4551-A913-06AE64B7ED83}"/>
    <cellStyle name="Cálculo 3 7 4" xfId="18552" xr:uid="{C1127E30-5675-4F67-BE33-B51722B12061}"/>
    <cellStyle name="Cálculo 3 7 5" xfId="18625" xr:uid="{49FEA6FA-C6CF-4D7D-8B1E-DDCAA5CA9383}"/>
    <cellStyle name="Cálculo 3 7 6" xfId="18535" xr:uid="{020521AF-00C7-4B58-BD4F-236F5FE5615A}"/>
    <cellStyle name="Cálculo 3 7 7" xfId="25840" xr:uid="{FA535E8E-4667-4F53-A5BA-3154542BBD7E}"/>
    <cellStyle name="Cálculo 3 7 8" xfId="27593" xr:uid="{881801EC-F9A7-48B1-BB2B-BBA46D01771F}"/>
    <cellStyle name="Cálculo 3 7 9" xfId="27659" xr:uid="{66396594-530A-4E23-86FF-C0D425DC3C3C}"/>
    <cellStyle name="Cancel 2" xfId="251" xr:uid="{AF544B81-CB6E-4D1D-A7AE-21E1DD280DEF}"/>
    <cellStyle name="Célula de Verificação 2" xfId="252" xr:uid="{E008E983-1BDF-40DF-95EA-7F28DE2351EA}"/>
    <cellStyle name="Célula de Verificação 2 2" xfId="2076" xr:uid="{D645ECE4-14D9-4CD9-A15D-9A86BEDCC4C8}"/>
    <cellStyle name="Célula Vinculada 2" xfId="253" xr:uid="{C30FA457-F7F7-483D-A24F-65973B5EA169}"/>
    <cellStyle name="Célula Vinculada 2 2" xfId="2077" xr:uid="{69EB6B1A-E383-46D9-8CF3-3CA8EAABBA10}"/>
    <cellStyle name="Célula Vinculada 2 2 2" xfId="20123" xr:uid="{77F12AE3-5FDC-4F3E-B176-A61E32B7975E}"/>
    <cellStyle name="Célula Vinculada 2 3" xfId="18678" xr:uid="{3387E102-962D-41F3-9FC9-D9D85C7E4FBA}"/>
    <cellStyle name="Check Cell" xfId="254" xr:uid="{C1E5CADA-3A61-4AA7-97B5-958F7C347FA4}"/>
    <cellStyle name="Comma 2" xfId="255" xr:uid="{950E958B-027E-490F-B84E-38FED70C4357}"/>
    <cellStyle name="Comma 2 10" xfId="18679" xr:uid="{75A55581-BAD8-4DB6-A8C4-B2F1979CDD4D}"/>
    <cellStyle name="Comma 2 2" xfId="256" xr:uid="{16468CDA-FF03-44F4-83A3-139237880243}"/>
    <cellStyle name="Comma 2 2 10" xfId="6732" xr:uid="{2862DEE5-CA56-4762-ABDF-51277B7D065A}"/>
    <cellStyle name="Comma 2 2 10 2" xfId="15430" xr:uid="{5E13489A-09DC-4644-AD17-DC7054A2BBC6}"/>
    <cellStyle name="Comma 2 2 10 3" xfId="24398" xr:uid="{773C301D-1C0A-46F8-BC02-F0E14E0B2703}"/>
    <cellStyle name="Comma 2 2 11" xfId="3695" xr:uid="{001A44FF-E784-409F-A224-7C02BDEDB1FC}"/>
    <cellStyle name="Comma 2 2 11 2" xfId="12577" xr:uid="{3EFF4E8F-E563-40A9-ABEE-698FE839F467}"/>
    <cellStyle name="Comma 2 2 11 3" xfId="21548" xr:uid="{96113026-9A1C-47FF-B74D-A416B1E1F16B}"/>
    <cellStyle name="Comma 2 2 12" xfId="9704" xr:uid="{73AA6970-E9B6-4EAF-A3C9-13A3F2DD9EA6}"/>
    <cellStyle name="Comma 2 2 13" xfId="18680" xr:uid="{1112D224-9A87-4395-9D6D-04CEC5D0802D}"/>
    <cellStyle name="Comma 2 2 2" xfId="257" xr:uid="{A1337E20-2212-445D-B893-0A38E6DAC36B}"/>
    <cellStyle name="Comma 2 2 2 10" xfId="3696" xr:uid="{54696ACF-759E-49D5-9D28-C96E989EF96D}"/>
    <cellStyle name="Comma 2 2 2 10 2" xfId="12578" xr:uid="{77471873-603E-42C9-929D-F05B17B21827}"/>
    <cellStyle name="Comma 2 2 2 10 3" xfId="21549" xr:uid="{751D278B-8F8C-4BFE-B847-571D477EC05D}"/>
    <cellStyle name="Comma 2 2 2 11" xfId="9705" xr:uid="{D3F9BE9B-ECB8-48C6-A2BA-4D2C74DA880C}"/>
    <cellStyle name="Comma 2 2 2 12" xfId="18681" xr:uid="{3F68B248-CA6F-42FA-9A2B-57388BCC20F4}"/>
    <cellStyle name="Comma 2 2 2 2" xfId="258" xr:uid="{5C32C839-9B7B-46C4-B1EC-2D846FE955B1}"/>
    <cellStyle name="Comma 2 2 2 2 10" xfId="9706" xr:uid="{A7059BC1-C96D-46FE-B2DD-863285F7D71D}"/>
    <cellStyle name="Comma 2 2 2 2 11" xfId="18682" xr:uid="{8E273FED-A3AE-4E14-B404-44A981ECC3FB}"/>
    <cellStyle name="Comma 2 2 2 2 2" xfId="259" xr:uid="{9343A76A-503F-4F7C-8BE8-A79CC3B84661}"/>
    <cellStyle name="Comma 2 2 2 2 2 2" xfId="260" xr:uid="{25C559A6-66ED-4485-8858-9C1DB28D0BCA}"/>
    <cellStyle name="Comma 2 2 2 2 2 2 2" xfId="261" xr:uid="{BBECEC50-4EA6-48FD-896F-71907AEDB1CC}"/>
    <cellStyle name="Comma 2 2 2 2 2 2 2 2" xfId="2084" xr:uid="{56AE3537-6FDB-498C-A338-87ABAF7B4876}"/>
    <cellStyle name="Comma 2 2 2 2 2 2 2 2 2" xfId="8275" xr:uid="{57B6E44A-9AEA-47C5-9DA7-C6325E654CBE}"/>
    <cellStyle name="Comma 2 2 2 2 2 2 2 2 2 2" xfId="16873" xr:uid="{84EDAD2B-B937-4603-A8DF-9A2B686D0627}"/>
    <cellStyle name="Comma 2 2 2 2 2 2 2 2 2 3" xfId="25907" xr:uid="{9AC7E5FA-B112-4038-A868-04FE4928F38C}"/>
    <cellStyle name="Comma 2 2 2 2 2 2 2 2 3" xfId="5164" xr:uid="{D35D72AD-D642-4222-9B23-F45EE78AA155}"/>
    <cellStyle name="Comma 2 2 2 2 2 2 2 2 3 2" xfId="14017" xr:uid="{E12574BB-F6B7-4D1C-818B-32CD4F8CEAC8}"/>
    <cellStyle name="Comma 2 2 2 2 2 2 2 2 3 3" xfId="22984" xr:uid="{556290D0-5D53-492F-A07B-1AB631226692}"/>
    <cellStyle name="Comma 2 2 2 2 2 2 2 2 4" xfId="11162" xr:uid="{1423A782-EF24-417D-A726-A475B4171906}"/>
    <cellStyle name="Comma 2 2 2 2 2 2 2 2 5" xfId="20130" xr:uid="{9F95993A-4F8C-4252-966C-6EEF7381FF1D}"/>
    <cellStyle name="Comma 2 2 2 2 2 2 2 3" xfId="6737" xr:uid="{BADEBE81-D354-4A3A-A188-460E9A02E004}"/>
    <cellStyle name="Comma 2 2 2 2 2 2 2 3 2" xfId="15435" xr:uid="{B0B4D36E-7D1B-4C70-B4C8-E63E593559E6}"/>
    <cellStyle name="Comma 2 2 2 2 2 2 2 3 3" xfId="24403" xr:uid="{82C11BD5-745F-4396-817A-AAF501EBA867}"/>
    <cellStyle name="Comma 2 2 2 2 2 2 2 4" xfId="3700" xr:uid="{89A7B27F-BBCE-495C-8463-CED817E5EFF9}"/>
    <cellStyle name="Comma 2 2 2 2 2 2 2 4 2" xfId="12582" xr:uid="{89D52CB0-B9AD-466E-9B21-F137295E2CE9}"/>
    <cellStyle name="Comma 2 2 2 2 2 2 2 4 3" xfId="21553" xr:uid="{3B6EFFCC-0174-4654-83CD-0D55C0AB72F0}"/>
    <cellStyle name="Comma 2 2 2 2 2 2 2 5" xfId="9709" xr:uid="{0F985D1E-7A39-471D-BD93-8B9A6A80395C}"/>
    <cellStyle name="Comma 2 2 2 2 2 2 2 6" xfId="18685" xr:uid="{5EA31498-C9EC-4CA7-B453-A988BF7958FA}"/>
    <cellStyle name="Comma 2 2 2 2 2 2 3" xfId="2083" xr:uid="{60793DB0-6798-4749-B236-1CD5A74424C9}"/>
    <cellStyle name="Comma 2 2 2 2 2 2 3 2" xfId="8274" xr:uid="{2D5E875E-5BAF-49A2-B037-3B101AAF5043}"/>
    <cellStyle name="Comma 2 2 2 2 2 2 3 2 2" xfId="16872" xr:uid="{FF57AF46-4D7E-48AC-8C5B-FC626DB5D160}"/>
    <cellStyle name="Comma 2 2 2 2 2 2 3 2 3" xfId="25906" xr:uid="{D76DF7BA-1D27-477D-91D4-A790AD950480}"/>
    <cellStyle name="Comma 2 2 2 2 2 2 3 3" xfId="5163" xr:uid="{A1252DCE-94A0-49F4-BCD0-9392FFC54E4D}"/>
    <cellStyle name="Comma 2 2 2 2 2 2 3 3 2" xfId="14016" xr:uid="{C71921D9-1236-4D98-BF4A-B71D37153A51}"/>
    <cellStyle name="Comma 2 2 2 2 2 2 3 3 3" xfId="22983" xr:uid="{F3F1B380-B071-4DDC-9ADC-41A604B20D77}"/>
    <cellStyle name="Comma 2 2 2 2 2 2 3 4" xfId="11161" xr:uid="{83DF6D5A-4CC5-4525-8A05-6C17298BC94E}"/>
    <cellStyle name="Comma 2 2 2 2 2 2 3 5" xfId="20129" xr:uid="{4BB60529-4F5A-4DBE-BFE9-A56984C6787F}"/>
    <cellStyle name="Comma 2 2 2 2 2 2 4" xfId="6736" xr:uid="{31BBB1F7-BF3A-4174-B755-AD0C42D6C8A7}"/>
    <cellStyle name="Comma 2 2 2 2 2 2 4 2" xfId="15434" xr:uid="{8C0731CC-38A8-4CE0-8E55-4525DA71E693}"/>
    <cellStyle name="Comma 2 2 2 2 2 2 4 3" xfId="24402" xr:uid="{9B4D70F8-80E5-4376-8479-8204957730A1}"/>
    <cellStyle name="Comma 2 2 2 2 2 2 5" xfId="3699" xr:uid="{F20F7A26-015C-4891-ABAC-B6ADBBDA6183}"/>
    <cellStyle name="Comma 2 2 2 2 2 2 5 2" xfId="12581" xr:uid="{D2B99592-6C2E-4034-B2AC-B677058210E5}"/>
    <cellStyle name="Comma 2 2 2 2 2 2 5 3" xfId="21552" xr:uid="{E0C451B8-680C-4D59-B73B-CCDEA84003CE}"/>
    <cellStyle name="Comma 2 2 2 2 2 2 6" xfId="9708" xr:uid="{0ADD8A44-A5BA-4A74-BF2F-8318A73BD905}"/>
    <cellStyle name="Comma 2 2 2 2 2 2 7" xfId="18684" xr:uid="{DDDE529D-B54F-4796-BC19-FF8C37A6A250}"/>
    <cellStyle name="Comma 2 2 2 2 2 3" xfId="262" xr:uid="{4B61C863-7C0A-46BB-80D2-D0F7E84D30BD}"/>
    <cellStyle name="Comma 2 2 2 2 2 3 2" xfId="263" xr:uid="{A54357F8-08DA-49B2-B6B7-495F7E221BB0}"/>
    <cellStyle name="Comma 2 2 2 2 2 3 2 2" xfId="2086" xr:uid="{F7A8F831-62B8-4E18-B902-BF8D9504EB71}"/>
    <cellStyle name="Comma 2 2 2 2 2 3 2 2 2" xfId="8277" xr:uid="{28751EB5-2849-48DA-B798-4BD3C86982D5}"/>
    <cellStyle name="Comma 2 2 2 2 2 3 2 2 2 2" xfId="16875" xr:uid="{493BA621-F1B8-4E7F-9281-67F91FB01F59}"/>
    <cellStyle name="Comma 2 2 2 2 2 3 2 2 2 3" xfId="25909" xr:uid="{E8B079B3-0783-4D1D-BD97-557827FE9A22}"/>
    <cellStyle name="Comma 2 2 2 2 2 3 2 2 3" xfId="5166" xr:uid="{568295F4-3CEE-463A-924C-9C8793136D77}"/>
    <cellStyle name="Comma 2 2 2 2 2 3 2 2 3 2" xfId="14019" xr:uid="{255CE55A-FF43-4827-AC48-1C0C2EE246C0}"/>
    <cellStyle name="Comma 2 2 2 2 2 3 2 2 3 3" xfId="22986" xr:uid="{31229EA1-F2ED-4E46-9002-73D37D1F482C}"/>
    <cellStyle name="Comma 2 2 2 2 2 3 2 2 4" xfId="11164" xr:uid="{69200636-F73E-4F66-A2F2-5CE2C8508F46}"/>
    <cellStyle name="Comma 2 2 2 2 2 3 2 2 5" xfId="20132" xr:uid="{13057B52-C675-450F-A413-53E6D0F25120}"/>
    <cellStyle name="Comma 2 2 2 2 2 3 2 3" xfId="6739" xr:uid="{A275BA78-68B2-49A3-96D8-211F7FED33A1}"/>
    <cellStyle name="Comma 2 2 2 2 2 3 2 3 2" xfId="15437" xr:uid="{F2CA313A-62D2-4A72-BF43-BFEC06B4C274}"/>
    <cellStyle name="Comma 2 2 2 2 2 3 2 3 3" xfId="24405" xr:uid="{F78F741A-FC4F-46ED-85D2-DAD8DE37BFBB}"/>
    <cellStyle name="Comma 2 2 2 2 2 3 2 4" xfId="3702" xr:uid="{B2F1130D-7F5C-4A27-B5DD-7416755C7420}"/>
    <cellStyle name="Comma 2 2 2 2 2 3 2 4 2" xfId="12584" xr:uid="{50326EB4-33B1-493F-94EB-BCB4EE45B73E}"/>
    <cellStyle name="Comma 2 2 2 2 2 3 2 4 3" xfId="21555" xr:uid="{3FC7100F-3866-4216-807E-F92F36E703D9}"/>
    <cellStyle name="Comma 2 2 2 2 2 3 2 5" xfId="9711" xr:uid="{202900FE-9AF4-4541-AE5A-8811F5D9F6D5}"/>
    <cellStyle name="Comma 2 2 2 2 2 3 2 6" xfId="18687" xr:uid="{A262D59C-6414-4A7C-8141-65589B9B4246}"/>
    <cellStyle name="Comma 2 2 2 2 2 3 3" xfId="2085" xr:uid="{17A37C37-E74C-4D11-AEF7-F6D39E9E9FE3}"/>
    <cellStyle name="Comma 2 2 2 2 2 3 3 2" xfId="8276" xr:uid="{9144FBF2-A3EE-40C4-A947-9980822DE67F}"/>
    <cellStyle name="Comma 2 2 2 2 2 3 3 2 2" xfId="16874" xr:uid="{85AF177F-8D7B-4743-8690-3CB8B4E4830A}"/>
    <cellStyle name="Comma 2 2 2 2 2 3 3 2 3" xfId="25908" xr:uid="{39B49911-4F6F-4B7B-B150-2B8BC9704ADE}"/>
    <cellStyle name="Comma 2 2 2 2 2 3 3 3" xfId="5165" xr:uid="{577CB9A3-8430-4F0B-A913-024467F860C6}"/>
    <cellStyle name="Comma 2 2 2 2 2 3 3 3 2" xfId="14018" xr:uid="{ED3025FC-BDC4-4DD1-8AA3-8981C0529D5A}"/>
    <cellStyle name="Comma 2 2 2 2 2 3 3 3 3" xfId="22985" xr:uid="{01B7A67A-8886-4F6D-9557-E231E9E95B60}"/>
    <cellStyle name="Comma 2 2 2 2 2 3 3 4" xfId="11163" xr:uid="{3E5F604A-186C-43D0-92AE-8951B2281225}"/>
    <cellStyle name="Comma 2 2 2 2 2 3 3 5" xfId="20131" xr:uid="{DBF11FF6-5BC2-41CF-AA0E-AA0105032DE1}"/>
    <cellStyle name="Comma 2 2 2 2 2 3 4" xfId="6738" xr:uid="{1502A9CD-DDF0-4E4C-BC7D-69ACE6B8E7D3}"/>
    <cellStyle name="Comma 2 2 2 2 2 3 4 2" xfId="15436" xr:uid="{45137DF2-4643-4535-8630-1BF7E2A3E181}"/>
    <cellStyle name="Comma 2 2 2 2 2 3 4 3" xfId="24404" xr:uid="{7C7D8B61-B1FF-4AFA-ADB8-99A405EDF7A0}"/>
    <cellStyle name="Comma 2 2 2 2 2 3 5" xfId="3701" xr:uid="{4B2C9EE2-81D3-44D0-AB41-15A70D83FC63}"/>
    <cellStyle name="Comma 2 2 2 2 2 3 5 2" xfId="12583" xr:uid="{545C923D-959A-46D0-8E44-C26857B9995D}"/>
    <cellStyle name="Comma 2 2 2 2 2 3 5 3" xfId="21554" xr:uid="{FE2B1636-491F-4423-BAD8-9B5DE380FB35}"/>
    <cellStyle name="Comma 2 2 2 2 2 3 6" xfId="9710" xr:uid="{EF4713A6-5CBA-4AB8-ADFF-66447B32C3F4}"/>
    <cellStyle name="Comma 2 2 2 2 2 3 7" xfId="18686" xr:uid="{31FCC3EA-8903-4044-AB33-FE8CB21A022C}"/>
    <cellStyle name="Comma 2 2 2 2 2 4" xfId="264" xr:uid="{E69837A2-156F-420E-9B35-1808172723A4}"/>
    <cellStyle name="Comma 2 2 2 2 2 4 2" xfId="2087" xr:uid="{013CFBC8-9A15-40A4-A2CD-5F1C333B8120}"/>
    <cellStyle name="Comma 2 2 2 2 2 4 2 2" xfId="8278" xr:uid="{E1FA6123-D25F-48F0-8C83-E1616E08AB59}"/>
    <cellStyle name="Comma 2 2 2 2 2 4 2 2 2" xfId="16876" xr:uid="{03B32A34-9938-44EB-BCF7-93BFD668E6A6}"/>
    <cellStyle name="Comma 2 2 2 2 2 4 2 2 3" xfId="25910" xr:uid="{8C4DE968-9B55-42F8-91B8-0A528F5133D6}"/>
    <cellStyle name="Comma 2 2 2 2 2 4 2 3" xfId="5167" xr:uid="{0A557D88-B74E-4C66-AA67-501CBEFB6734}"/>
    <cellStyle name="Comma 2 2 2 2 2 4 2 3 2" xfId="14020" xr:uid="{A1E3FF30-6208-48F6-B742-E61ED6749D91}"/>
    <cellStyle name="Comma 2 2 2 2 2 4 2 3 3" xfId="22987" xr:uid="{39EBFDD5-E241-4163-BF51-D19E101BA275}"/>
    <cellStyle name="Comma 2 2 2 2 2 4 2 4" xfId="11165" xr:uid="{8EA58121-0C95-4C9F-ADD0-26DFCD471148}"/>
    <cellStyle name="Comma 2 2 2 2 2 4 2 5" xfId="20133" xr:uid="{75AF1063-19A0-4F7C-9B99-D5EA20DEEAE0}"/>
    <cellStyle name="Comma 2 2 2 2 2 4 3" xfId="6740" xr:uid="{9F689F49-88FA-4298-BE7A-5F92751DDCC1}"/>
    <cellStyle name="Comma 2 2 2 2 2 4 3 2" xfId="15438" xr:uid="{C73E388B-5065-409A-A285-C8924E2611F1}"/>
    <cellStyle name="Comma 2 2 2 2 2 4 3 3" xfId="24406" xr:uid="{89B0D9C6-1F17-4072-AC79-B5D997CA8249}"/>
    <cellStyle name="Comma 2 2 2 2 2 4 4" xfId="3703" xr:uid="{33764C70-4AC5-4AF6-B8E2-20D4E2799FF0}"/>
    <cellStyle name="Comma 2 2 2 2 2 4 4 2" xfId="12585" xr:uid="{19F3111F-2C95-4050-AC7C-BA53A1CB3030}"/>
    <cellStyle name="Comma 2 2 2 2 2 4 4 3" xfId="21556" xr:uid="{75635832-94C9-4C48-AA9B-FF497F106259}"/>
    <cellStyle name="Comma 2 2 2 2 2 4 5" xfId="9712" xr:uid="{E8B372CF-92BA-4F47-BA54-384BE566EB86}"/>
    <cellStyle name="Comma 2 2 2 2 2 4 6" xfId="18688" xr:uid="{A079B010-6CAD-4A0A-B66F-24F4274049A3}"/>
    <cellStyle name="Comma 2 2 2 2 2 5" xfId="2082" xr:uid="{0F1FA0B0-9A47-4554-B01C-315C1FFFB172}"/>
    <cellStyle name="Comma 2 2 2 2 2 5 2" xfId="8273" xr:uid="{718F5BD7-4503-4B71-9DF8-213ADD51BB94}"/>
    <cellStyle name="Comma 2 2 2 2 2 5 2 2" xfId="16871" xr:uid="{27A7FE06-12E4-4308-A565-DCDC19E0548F}"/>
    <cellStyle name="Comma 2 2 2 2 2 5 2 3" xfId="25905" xr:uid="{BA350E3F-3BD9-4E92-BFBB-B40FD550C774}"/>
    <cellStyle name="Comma 2 2 2 2 2 5 3" xfId="5162" xr:uid="{3E9A9BE1-83F9-4ED3-AF3C-D574B8DD24A4}"/>
    <cellStyle name="Comma 2 2 2 2 2 5 3 2" xfId="14015" xr:uid="{908A2405-C7A6-453D-B6EC-36C30D362368}"/>
    <cellStyle name="Comma 2 2 2 2 2 5 3 3" xfId="22982" xr:uid="{78852E31-A9B9-4D40-B941-94C4BC603E08}"/>
    <cellStyle name="Comma 2 2 2 2 2 5 4" xfId="11160" xr:uid="{8CDE8DFB-EAB2-4A71-B8B3-EF5265B6345B}"/>
    <cellStyle name="Comma 2 2 2 2 2 5 5" xfId="20128" xr:uid="{736422BE-7773-454D-A2AD-0BB2C5750D41}"/>
    <cellStyle name="Comma 2 2 2 2 2 6" xfId="6735" xr:uid="{D9129BEC-23C5-4645-9549-DAD6104B93D4}"/>
    <cellStyle name="Comma 2 2 2 2 2 6 2" xfId="15433" xr:uid="{AB34B52D-2AF9-43C4-9E06-76BDC7DDCF21}"/>
    <cellStyle name="Comma 2 2 2 2 2 6 3" xfId="24401" xr:uid="{172049CA-4942-4FB4-9C00-3B5CCF0A2C15}"/>
    <cellStyle name="Comma 2 2 2 2 2 7" xfId="3698" xr:uid="{95D0A69A-A08C-48D8-A132-D6E9716C2032}"/>
    <cellStyle name="Comma 2 2 2 2 2 7 2" xfId="12580" xr:uid="{F1DFD552-4919-4ED2-872F-430EAD4E5015}"/>
    <cellStyle name="Comma 2 2 2 2 2 7 3" xfId="21551" xr:uid="{4D2174C8-0F13-4D1D-A748-DBD6E97BD0F1}"/>
    <cellStyle name="Comma 2 2 2 2 2 8" xfId="9707" xr:uid="{9589805F-4CDF-4A9B-9731-BCAA609F7E73}"/>
    <cellStyle name="Comma 2 2 2 2 2 9" xfId="18683" xr:uid="{E8FFF7C5-8639-4F9E-A97C-0C19E0343A5E}"/>
    <cellStyle name="Comma 2 2 2 2 3" xfId="265" xr:uid="{9BF32DEB-94A0-40D4-9A03-2C12A32B27CF}"/>
    <cellStyle name="Comma 2 2 2 2 3 2" xfId="266" xr:uid="{446DA6AB-3CD5-4A1E-AF53-B64093A0880D}"/>
    <cellStyle name="Comma 2 2 2 2 3 2 2" xfId="267" xr:uid="{5EAE64C7-0FBD-4C48-B7E5-1D68298A1F1D}"/>
    <cellStyle name="Comma 2 2 2 2 3 2 2 2" xfId="2090" xr:uid="{FAEC57A5-A205-4EAC-B548-D20F4DFF55C0}"/>
    <cellStyle name="Comma 2 2 2 2 3 2 2 2 2" xfId="8281" xr:uid="{F8174202-8E80-47FD-90F1-070511167795}"/>
    <cellStyle name="Comma 2 2 2 2 3 2 2 2 2 2" xfId="16879" xr:uid="{A8C5F8F1-7EB4-4576-8F94-40C11FDD116E}"/>
    <cellStyle name="Comma 2 2 2 2 3 2 2 2 2 3" xfId="25913" xr:uid="{01EAB9EA-2D9B-41CE-985F-12F33306189B}"/>
    <cellStyle name="Comma 2 2 2 2 3 2 2 2 3" xfId="5170" xr:uid="{0D396B88-9F35-4FA6-A945-874F3F7E64B9}"/>
    <cellStyle name="Comma 2 2 2 2 3 2 2 2 3 2" xfId="14023" xr:uid="{F22248D9-D04A-4594-8C98-69F75142A152}"/>
    <cellStyle name="Comma 2 2 2 2 3 2 2 2 3 3" xfId="22990" xr:uid="{BFC752D2-4634-4609-8F35-1EFA840A98D2}"/>
    <cellStyle name="Comma 2 2 2 2 3 2 2 2 4" xfId="11168" xr:uid="{F5A9A915-15A5-4651-A008-08B6DFC120D4}"/>
    <cellStyle name="Comma 2 2 2 2 3 2 2 2 5" xfId="20136" xr:uid="{C619F5C6-ACF1-473C-9399-D29322076766}"/>
    <cellStyle name="Comma 2 2 2 2 3 2 2 3" xfId="6743" xr:uid="{CDD0C7BE-C086-4C50-80AD-8E7C55EB0A5A}"/>
    <cellStyle name="Comma 2 2 2 2 3 2 2 3 2" xfId="15441" xr:uid="{0BA07008-625E-4B0B-8997-8909EC093F37}"/>
    <cellStyle name="Comma 2 2 2 2 3 2 2 3 3" xfId="24409" xr:uid="{031E75EB-FDA9-4DC5-9DB9-0904E033046A}"/>
    <cellStyle name="Comma 2 2 2 2 3 2 2 4" xfId="3706" xr:uid="{C3A9081C-A140-4517-B395-6F7735469C4C}"/>
    <cellStyle name="Comma 2 2 2 2 3 2 2 4 2" xfId="12588" xr:uid="{6B499839-817B-4F15-95B0-F10FD00F7405}"/>
    <cellStyle name="Comma 2 2 2 2 3 2 2 4 3" xfId="21559" xr:uid="{D47B7B68-B3A4-457E-BD47-C95BBB083158}"/>
    <cellStyle name="Comma 2 2 2 2 3 2 2 5" xfId="9715" xr:uid="{F405FE59-A504-422A-B9EC-EFC55E0A896A}"/>
    <cellStyle name="Comma 2 2 2 2 3 2 2 6" xfId="18691" xr:uid="{8190B0D5-8E54-482A-A936-36999AA865E6}"/>
    <cellStyle name="Comma 2 2 2 2 3 2 3" xfId="2089" xr:uid="{A21E049E-6735-4505-8B77-2377C532D205}"/>
    <cellStyle name="Comma 2 2 2 2 3 2 3 2" xfId="8280" xr:uid="{C93E15D8-939A-4DBD-ADE6-DAC406C1E8A4}"/>
    <cellStyle name="Comma 2 2 2 2 3 2 3 2 2" xfId="16878" xr:uid="{A5C42FEF-997F-4EBE-87AC-390FBEE05815}"/>
    <cellStyle name="Comma 2 2 2 2 3 2 3 2 3" xfId="25912" xr:uid="{60269600-2949-46DB-B0F0-2C4EC0ADF20F}"/>
    <cellStyle name="Comma 2 2 2 2 3 2 3 3" xfId="5169" xr:uid="{47B6A9B4-7860-4AFD-932D-F014B2A71B1B}"/>
    <cellStyle name="Comma 2 2 2 2 3 2 3 3 2" xfId="14022" xr:uid="{B5011FB5-89AC-4160-A0FA-0040C2F1D6F5}"/>
    <cellStyle name="Comma 2 2 2 2 3 2 3 3 3" xfId="22989" xr:uid="{FA429C4A-2242-450E-9D8B-B61413AF3E4F}"/>
    <cellStyle name="Comma 2 2 2 2 3 2 3 4" xfId="11167" xr:uid="{BB42CE4F-88A3-442B-B357-C796C2760B66}"/>
    <cellStyle name="Comma 2 2 2 2 3 2 3 5" xfId="20135" xr:uid="{D300AE16-C446-4541-9963-75A9FA4C9303}"/>
    <cellStyle name="Comma 2 2 2 2 3 2 4" xfId="6742" xr:uid="{0C2B1227-3013-4752-8B2B-D8A179410800}"/>
    <cellStyle name="Comma 2 2 2 2 3 2 4 2" xfId="15440" xr:uid="{8DFEDB90-F8DC-49C4-8A1B-76F419C39A74}"/>
    <cellStyle name="Comma 2 2 2 2 3 2 4 3" xfId="24408" xr:uid="{37446B63-422F-426C-9935-9BEC7A375BAB}"/>
    <cellStyle name="Comma 2 2 2 2 3 2 5" xfId="3705" xr:uid="{7F286481-DD15-4854-B538-23A93D8C4019}"/>
    <cellStyle name="Comma 2 2 2 2 3 2 5 2" xfId="12587" xr:uid="{D8D494A5-038E-40EB-AA9E-9A4E1620FA4A}"/>
    <cellStyle name="Comma 2 2 2 2 3 2 5 3" xfId="21558" xr:uid="{6B70127B-1B2D-4829-8BB3-C724E9BC85F0}"/>
    <cellStyle name="Comma 2 2 2 2 3 2 6" xfId="9714" xr:uid="{5A2A82C5-5149-4F16-B6B4-86A2CE346DB4}"/>
    <cellStyle name="Comma 2 2 2 2 3 2 7" xfId="18690" xr:uid="{6CCA6C6C-DE11-447B-B545-810CD43E5964}"/>
    <cellStyle name="Comma 2 2 2 2 3 3" xfId="268" xr:uid="{3AE8ACCF-5016-4313-A39D-40DB63AAFD70}"/>
    <cellStyle name="Comma 2 2 2 2 3 3 2" xfId="269" xr:uid="{70B056AF-6DC1-495C-B492-EF9F76FCF205}"/>
    <cellStyle name="Comma 2 2 2 2 3 3 2 2" xfId="2092" xr:uid="{940D8553-55B5-4D31-BB9F-CBFEE34822F8}"/>
    <cellStyle name="Comma 2 2 2 2 3 3 2 2 2" xfId="8283" xr:uid="{14DC6EAE-F4E6-49A3-A618-F29A1B1B17D3}"/>
    <cellStyle name="Comma 2 2 2 2 3 3 2 2 2 2" xfId="16881" xr:uid="{063927FB-8EC2-4A9D-A78E-F1237F007147}"/>
    <cellStyle name="Comma 2 2 2 2 3 3 2 2 2 3" xfId="25915" xr:uid="{724B0A4B-4FB8-41B5-8CDD-88E9BF03C0AE}"/>
    <cellStyle name="Comma 2 2 2 2 3 3 2 2 3" xfId="5172" xr:uid="{D3C540E9-F444-4D6B-A709-27174A594EF4}"/>
    <cellStyle name="Comma 2 2 2 2 3 3 2 2 3 2" xfId="14025" xr:uid="{67E54062-9C67-419E-BE73-51F14AF4F733}"/>
    <cellStyle name="Comma 2 2 2 2 3 3 2 2 3 3" xfId="22992" xr:uid="{A4C7E569-408A-4612-A815-584BDD60FF8C}"/>
    <cellStyle name="Comma 2 2 2 2 3 3 2 2 4" xfId="11170" xr:uid="{20B44871-9DA1-4907-B6E2-35BCF88F6D0D}"/>
    <cellStyle name="Comma 2 2 2 2 3 3 2 2 5" xfId="20138" xr:uid="{F03789C1-939D-47C2-84EA-31B89F0FC2B3}"/>
    <cellStyle name="Comma 2 2 2 2 3 3 2 3" xfId="6745" xr:uid="{2074B7F3-789F-4FFC-92BF-B4FAEEB3465D}"/>
    <cellStyle name="Comma 2 2 2 2 3 3 2 3 2" xfId="15443" xr:uid="{DD6C66FD-E5A5-4E81-A2E0-07354A09D91D}"/>
    <cellStyle name="Comma 2 2 2 2 3 3 2 3 3" xfId="24411" xr:uid="{202F54A6-B297-462E-A862-C359A9E7E79B}"/>
    <cellStyle name="Comma 2 2 2 2 3 3 2 4" xfId="3708" xr:uid="{AEBD6C9F-88CD-462C-86A7-078B9AB98449}"/>
    <cellStyle name="Comma 2 2 2 2 3 3 2 4 2" xfId="12590" xr:uid="{59042C38-7BBD-41D1-8BCC-F0EDEE7FD496}"/>
    <cellStyle name="Comma 2 2 2 2 3 3 2 4 3" xfId="21561" xr:uid="{AD7F02A4-A7E0-42E8-88E6-6A7397352EC3}"/>
    <cellStyle name="Comma 2 2 2 2 3 3 2 5" xfId="9717" xr:uid="{69D38332-C3B1-4264-9DF1-A88C094D23BE}"/>
    <cellStyle name="Comma 2 2 2 2 3 3 2 6" xfId="18693" xr:uid="{E170D452-E89E-4C9F-B47A-5108952DCBAF}"/>
    <cellStyle name="Comma 2 2 2 2 3 3 3" xfId="2091" xr:uid="{052A11A9-0540-4A9B-86C0-6298F3A82300}"/>
    <cellStyle name="Comma 2 2 2 2 3 3 3 2" xfId="8282" xr:uid="{E053DCC4-FDD4-4A1A-9A58-2BA8733CE670}"/>
    <cellStyle name="Comma 2 2 2 2 3 3 3 2 2" xfId="16880" xr:uid="{D16BF1E2-D43C-4DF0-8D84-D3F0B03498AE}"/>
    <cellStyle name="Comma 2 2 2 2 3 3 3 2 3" xfId="25914" xr:uid="{3A3F2E63-D82B-46AE-B393-B2FD5F1F3FD3}"/>
    <cellStyle name="Comma 2 2 2 2 3 3 3 3" xfId="5171" xr:uid="{3BED3259-87D2-41FA-BB62-34B7B5F59C98}"/>
    <cellStyle name="Comma 2 2 2 2 3 3 3 3 2" xfId="14024" xr:uid="{0F9C508D-9E45-48A6-A62B-9F07F4E1EC00}"/>
    <cellStyle name="Comma 2 2 2 2 3 3 3 3 3" xfId="22991" xr:uid="{CAE47045-3CED-4D2F-B902-8D3C064F6F7B}"/>
    <cellStyle name="Comma 2 2 2 2 3 3 3 4" xfId="11169" xr:uid="{C4147729-4AC1-4CC5-99EB-1A593C462CF9}"/>
    <cellStyle name="Comma 2 2 2 2 3 3 3 5" xfId="20137" xr:uid="{E15C5F66-34A5-4D5F-ACC5-E448A395B030}"/>
    <cellStyle name="Comma 2 2 2 2 3 3 4" xfId="6744" xr:uid="{882DF890-FD32-453A-AD72-9797961559E5}"/>
    <cellStyle name="Comma 2 2 2 2 3 3 4 2" xfId="15442" xr:uid="{FF68BE69-4755-4606-8633-7397C0A4F9B1}"/>
    <cellStyle name="Comma 2 2 2 2 3 3 4 3" xfId="24410" xr:uid="{0D6E8094-91C4-4D61-8AE6-E0B57E6F0BEF}"/>
    <cellStyle name="Comma 2 2 2 2 3 3 5" xfId="3707" xr:uid="{5949A42A-910E-48FE-BC15-47E416377586}"/>
    <cellStyle name="Comma 2 2 2 2 3 3 5 2" xfId="12589" xr:uid="{CB064F48-46B3-4872-BF56-624FFD5C95DC}"/>
    <cellStyle name="Comma 2 2 2 2 3 3 5 3" xfId="21560" xr:uid="{6ADBB119-4ECE-4C8A-B202-DAC48200A7BD}"/>
    <cellStyle name="Comma 2 2 2 2 3 3 6" xfId="9716" xr:uid="{EEDFF777-6FB0-4B78-9EC0-E5DCB18954B1}"/>
    <cellStyle name="Comma 2 2 2 2 3 3 7" xfId="18692" xr:uid="{DA68FE3A-BE85-47FF-B8D2-AF8DA0FAF93A}"/>
    <cellStyle name="Comma 2 2 2 2 3 4" xfId="270" xr:uid="{D3FBC7B3-2865-435A-A6DA-37AB82DFF416}"/>
    <cellStyle name="Comma 2 2 2 2 3 4 2" xfId="2093" xr:uid="{9D956446-8AD7-4171-8622-1E527061F804}"/>
    <cellStyle name="Comma 2 2 2 2 3 4 2 2" xfId="8284" xr:uid="{A554628A-521B-4B5D-A291-C76ED915B6BC}"/>
    <cellStyle name="Comma 2 2 2 2 3 4 2 2 2" xfId="16882" xr:uid="{E75402FB-472A-4E1B-B2B8-327BDF9E89F7}"/>
    <cellStyle name="Comma 2 2 2 2 3 4 2 2 3" xfId="25916" xr:uid="{EC4DD81A-F2E6-4C4E-A93B-8D61BC207FE4}"/>
    <cellStyle name="Comma 2 2 2 2 3 4 2 3" xfId="5173" xr:uid="{318FFE40-FA0F-4BCB-A2FB-76FA1376CFF8}"/>
    <cellStyle name="Comma 2 2 2 2 3 4 2 3 2" xfId="14026" xr:uid="{5CDEA36E-7630-489D-94CC-5ADE7EF3DCE0}"/>
    <cellStyle name="Comma 2 2 2 2 3 4 2 3 3" xfId="22993" xr:uid="{030B69C7-DCC8-4A2C-827A-434246467053}"/>
    <cellStyle name="Comma 2 2 2 2 3 4 2 4" xfId="11171" xr:uid="{5235E6C6-3E8A-4F8C-807B-B6F6EE99568C}"/>
    <cellStyle name="Comma 2 2 2 2 3 4 2 5" xfId="20139" xr:uid="{38833492-B715-46D7-842F-6ADEB04C3D79}"/>
    <cellStyle name="Comma 2 2 2 2 3 4 3" xfId="6746" xr:uid="{653C6775-4B15-4D69-A8AF-EF2DCA1BF4D3}"/>
    <cellStyle name="Comma 2 2 2 2 3 4 3 2" xfId="15444" xr:uid="{532E1EBF-14F3-4359-908B-0848FD87E4C9}"/>
    <cellStyle name="Comma 2 2 2 2 3 4 3 3" xfId="24412" xr:uid="{51F89C8C-EA8F-42FE-8813-D851A729738A}"/>
    <cellStyle name="Comma 2 2 2 2 3 4 4" xfId="3709" xr:uid="{A862E4A9-09A9-4EC2-9C5A-881A92F5B025}"/>
    <cellStyle name="Comma 2 2 2 2 3 4 4 2" xfId="12591" xr:uid="{6488F3C0-347C-498A-B54E-79C3CB0B20B9}"/>
    <cellStyle name="Comma 2 2 2 2 3 4 4 3" xfId="21562" xr:uid="{B30C8187-CD4B-461E-AFDE-3E98CC1B968C}"/>
    <cellStyle name="Comma 2 2 2 2 3 4 5" xfId="9718" xr:uid="{414F8917-856B-4AB2-BE1B-E7F3718A7087}"/>
    <cellStyle name="Comma 2 2 2 2 3 4 6" xfId="18694" xr:uid="{CC6016CE-335C-4466-A141-D72092AB2ED8}"/>
    <cellStyle name="Comma 2 2 2 2 3 5" xfId="2088" xr:uid="{E5A3B29A-B94D-4597-891D-C35F3072917F}"/>
    <cellStyle name="Comma 2 2 2 2 3 5 2" xfId="8279" xr:uid="{0D95CF09-C715-401C-984D-993A4929E8FF}"/>
    <cellStyle name="Comma 2 2 2 2 3 5 2 2" xfId="16877" xr:uid="{6960547E-46B3-49F6-BBA9-F95824F67F58}"/>
    <cellStyle name="Comma 2 2 2 2 3 5 2 3" xfId="25911" xr:uid="{1E55241C-BF56-4E67-B1E8-389272C907C8}"/>
    <cellStyle name="Comma 2 2 2 2 3 5 3" xfId="5168" xr:uid="{F19C7EF8-549A-4461-961D-E4C6C970FB1B}"/>
    <cellStyle name="Comma 2 2 2 2 3 5 3 2" xfId="14021" xr:uid="{5B1D91CE-9DB9-4457-AA3F-01D8B259E1CC}"/>
    <cellStyle name="Comma 2 2 2 2 3 5 3 3" xfId="22988" xr:uid="{0DF1E207-D4F0-49B0-B25E-B43644927F3A}"/>
    <cellStyle name="Comma 2 2 2 2 3 5 4" xfId="11166" xr:uid="{996CCCD8-2961-4A8F-833B-D4DE4DD2FD94}"/>
    <cellStyle name="Comma 2 2 2 2 3 5 5" xfId="20134" xr:uid="{D2EE5218-17F9-4946-9DBF-C83133ADC1E9}"/>
    <cellStyle name="Comma 2 2 2 2 3 6" xfId="6741" xr:uid="{49F43ECE-07FE-4181-A701-999F214B35B4}"/>
    <cellStyle name="Comma 2 2 2 2 3 6 2" xfId="15439" xr:uid="{28E3B553-59A5-413F-B6B8-146BAA2280C2}"/>
    <cellStyle name="Comma 2 2 2 2 3 6 3" xfId="24407" xr:uid="{61810C87-8D22-4922-A3C6-5CE06D959B47}"/>
    <cellStyle name="Comma 2 2 2 2 3 7" xfId="3704" xr:uid="{E312C099-5CE6-4C8F-9288-3851F906DB2E}"/>
    <cellStyle name="Comma 2 2 2 2 3 7 2" xfId="12586" xr:uid="{49622BCD-D721-4A8A-A8C5-1FF62A64708C}"/>
    <cellStyle name="Comma 2 2 2 2 3 7 3" xfId="21557" xr:uid="{8E7B0717-1DFC-4220-B96A-13139314C540}"/>
    <cellStyle name="Comma 2 2 2 2 3 8" xfId="9713" xr:uid="{6FEB1526-63C5-4A3D-87CE-7E3E4C1855BF}"/>
    <cellStyle name="Comma 2 2 2 2 3 9" xfId="18689" xr:uid="{BE5DE95C-096E-431C-8921-689F912EF06A}"/>
    <cellStyle name="Comma 2 2 2 2 4" xfId="271" xr:uid="{1E6974DA-D172-4F05-8A94-269FE29CA270}"/>
    <cellStyle name="Comma 2 2 2 2 4 2" xfId="272" xr:uid="{12566661-3B1F-4CBE-82AA-474B640E4E67}"/>
    <cellStyle name="Comma 2 2 2 2 4 2 2" xfId="2095" xr:uid="{E666E448-66F6-4B67-A5D3-181041FAED8C}"/>
    <cellStyle name="Comma 2 2 2 2 4 2 2 2" xfId="8286" xr:uid="{7B356C5E-6B3D-414A-BCD4-A8A58D225F1D}"/>
    <cellStyle name="Comma 2 2 2 2 4 2 2 2 2" xfId="16884" xr:uid="{246DAC7C-EB31-4182-8958-3910BB281715}"/>
    <cellStyle name="Comma 2 2 2 2 4 2 2 2 3" xfId="25918" xr:uid="{271F2102-C92E-488A-B2AA-2F7D6AD47604}"/>
    <cellStyle name="Comma 2 2 2 2 4 2 2 3" xfId="5175" xr:uid="{7D73F209-56B3-43A4-ABB9-DC3661791F4C}"/>
    <cellStyle name="Comma 2 2 2 2 4 2 2 3 2" xfId="14028" xr:uid="{824A48A0-F6C7-48DE-8A64-62B83FBCB5EC}"/>
    <cellStyle name="Comma 2 2 2 2 4 2 2 3 3" xfId="22995" xr:uid="{0DBDD042-5B5D-45D9-AD10-7C421D3455E8}"/>
    <cellStyle name="Comma 2 2 2 2 4 2 2 4" xfId="11173" xr:uid="{7415105B-FD4C-42D5-95D9-26BA39B36DA2}"/>
    <cellStyle name="Comma 2 2 2 2 4 2 2 5" xfId="20141" xr:uid="{F6B468AE-ECFD-4D78-AE72-2BA281D83508}"/>
    <cellStyle name="Comma 2 2 2 2 4 2 3" xfId="6748" xr:uid="{36535CBE-AA0E-4749-A602-55EE9FC1FD53}"/>
    <cellStyle name="Comma 2 2 2 2 4 2 3 2" xfId="15446" xr:uid="{7E30F0AD-0CB6-4FE5-BF5C-1B1F7F2B4046}"/>
    <cellStyle name="Comma 2 2 2 2 4 2 3 3" xfId="24414" xr:uid="{9638701A-E274-451E-A058-4CC39747DAB1}"/>
    <cellStyle name="Comma 2 2 2 2 4 2 4" xfId="3711" xr:uid="{B619ACC7-36C2-4A5A-BF81-5FD42B0F5718}"/>
    <cellStyle name="Comma 2 2 2 2 4 2 4 2" xfId="12593" xr:uid="{CF0D61F5-4A7F-4402-ACCD-C347767CB989}"/>
    <cellStyle name="Comma 2 2 2 2 4 2 4 3" xfId="21564" xr:uid="{96B51082-8F1E-4F9F-9EBE-A2079E9805EE}"/>
    <cellStyle name="Comma 2 2 2 2 4 2 5" xfId="9720" xr:uid="{846E0163-F78A-4040-94C3-89486988D145}"/>
    <cellStyle name="Comma 2 2 2 2 4 2 6" xfId="18696" xr:uid="{AC336D51-40D5-4F76-B31E-76B3F591C058}"/>
    <cellStyle name="Comma 2 2 2 2 4 3" xfId="2094" xr:uid="{1DF28830-63E2-4F12-BB1D-F1C0D674E3B9}"/>
    <cellStyle name="Comma 2 2 2 2 4 3 2" xfId="8285" xr:uid="{B958070D-50CD-4B02-9634-6B9CF7272A45}"/>
    <cellStyle name="Comma 2 2 2 2 4 3 2 2" xfId="16883" xr:uid="{8E40E2E9-2E42-4455-B6C9-9A1CB699B952}"/>
    <cellStyle name="Comma 2 2 2 2 4 3 2 3" xfId="25917" xr:uid="{5AF0E846-AD47-4DD9-B427-590F4A723ADE}"/>
    <cellStyle name="Comma 2 2 2 2 4 3 3" xfId="5174" xr:uid="{BC5E246E-47EF-4418-8EAB-C4E7107C7BEB}"/>
    <cellStyle name="Comma 2 2 2 2 4 3 3 2" xfId="14027" xr:uid="{52831042-B586-48E1-A088-1CC71FCE1D8A}"/>
    <cellStyle name="Comma 2 2 2 2 4 3 3 3" xfId="22994" xr:uid="{61B3FD5E-D5FA-46D0-96D1-AFC4FE5192FB}"/>
    <cellStyle name="Comma 2 2 2 2 4 3 4" xfId="11172" xr:uid="{965CC289-7D97-4226-A52D-CE67046FCC8F}"/>
    <cellStyle name="Comma 2 2 2 2 4 3 5" xfId="20140" xr:uid="{4B59B752-9905-4E97-8C7B-7C7EC64A0BDB}"/>
    <cellStyle name="Comma 2 2 2 2 4 4" xfId="6747" xr:uid="{105B7186-378B-4007-8BEA-C7BB7D9BC46C}"/>
    <cellStyle name="Comma 2 2 2 2 4 4 2" xfId="15445" xr:uid="{E562B2B5-3BD9-40FA-9DF5-3970B91896C8}"/>
    <cellStyle name="Comma 2 2 2 2 4 4 3" xfId="24413" xr:uid="{6A917D34-D078-43E0-AE51-F985746076E4}"/>
    <cellStyle name="Comma 2 2 2 2 4 5" xfId="3710" xr:uid="{7D6EADC2-98BD-4E93-BB83-FC961183856C}"/>
    <cellStyle name="Comma 2 2 2 2 4 5 2" xfId="12592" xr:uid="{A3D7545E-A575-49F6-BAC1-8AE222437A54}"/>
    <cellStyle name="Comma 2 2 2 2 4 5 3" xfId="21563" xr:uid="{53A7014C-D870-4629-AB3B-0D2171683997}"/>
    <cellStyle name="Comma 2 2 2 2 4 6" xfId="9719" xr:uid="{7B906995-D8AC-476B-9367-D1EB18A3F21E}"/>
    <cellStyle name="Comma 2 2 2 2 4 7" xfId="18695" xr:uid="{86A200E5-AADD-4AE8-99A4-C54E196CCCA3}"/>
    <cellStyle name="Comma 2 2 2 2 5" xfId="273" xr:uid="{8201F62B-5F87-4666-BBC8-F0825B113D2D}"/>
    <cellStyle name="Comma 2 2 2 2 5 2" xfId="274" xr:uid="{C12EC2C6-5CD4-4A36-87B8-3C827F9F19BE}"/>
    <cellStyle name="Comma 2 2 2 2 5 2 2" xfId="2097" xr:uid="{C13C2DB7-8B45-4053-BDAB-A9FCEB66B36C}"/>
    <cellStyle name="Comma 2 2 2 2 5 2 2 2" xfId="8288" xr:uid="{420C4B34-98DD-4AE4-96A2-E421AE15CF0A}"/>
    <cellStyle name="Comma 2 2 2 2 5 2 2 2 2" xfId="16886" xr:uid="{DAE2057F-FA4B-4A76-854E-58ED14A5053D}"/>
    <cellStyle name="Comma 2 2 2 2 5 2 2 2 3" xfId="25920" xr:uid="{D14CFD64-5D2A-4148-A683-455675A2C9C6}"/>
    <cellStyle name="Comma 2 2 2 2 5 2 2 3" xfId="5177" xr:uid="{19575930-A579-483F-91DE-D40324625E0A}"/>
    <cellStyle name="Comma 2 2 2 2 5 2 2 3 2" xfId="14030" xr:uid="{60353962-DD01-4C54-B03D-E234064446DF}"/>
    <cellStyle name="Comma 2 2 2 2 5 2 2 3 3" xfId="22997" xr:uid="{3543BD21-DAF9-45DD-991D-12F3CCBF0ED9}"/>
    <cellStyle name="Comma 2 2 2 2 5 2 2 4" xfId="11175" xr:uid="{4E6EF913-DBCF-491D-B469-CECD9E17B228}"/>
    <cellStyle name="Comma 2 2 2 2 5 2 2 5" xfId="20143" xr:uid="{2D3023EB-B8F5-4DA9-B06D-C8FB12D3DC34}"/>
    <cellStyle name="Comma 2 2 2 2 5 2 3" xfId="6750" xr:uid="{6F496635-DD7D-46B7-87B3-75CD2B30A7D3}"/>
    <cellStyle name="Comma 2 2 2 2 5 2 3 2" xfId="15448" xr:uid="{E8C710EE-3931-46F9-8FFD-4F92B2A9F9F8}"/>
    <cellStyle name="Comma 2 2 2 2 5 2 3 3" xfId="24416" xr:uid="{9E2373CC-3E9D-4E14-B6DA-9CFDEB038A6C}"/>
    <cellStyle name="Comma 2 2 2 2 5 2 4" xfId="3713" xr:uid="{765D0339-C5A5-4F19-8EAE-038AAD71007A}"/>
    <cellStyle name="Comma 2 2 2 2 5 2 4 2" xfId="12595" xr:uid="{DB1BBC8D-FDAA-43B2-8DB3-2B36B5430121}"/>
    <cellStyle name="Comma 2 2 2 2 5 2 4 3" xfId="21566" xr:uid="{8FF83095-1637-417C-B210-202D0BCE24A2}"/>
    <cellStyle name="Comma 2 2 2 2 5 2 5" xfId="9722" xr:uid="{6C75269E-6755-4F6B-B531-80A7E179CEB9}"/>
    <cellStyle name="Comma 2 2 2 2 5 2 6" xfId="18698" xr:uid="{F98074C6-96EA-4B37-878F-1349B122A636}"/>
    <cellStyle name="Comma 2 2 2 2 5 3" xfId="2096" xr:uid="{A356366E-0EB6-4C5E-BEA6-EFCC6F6FAE07}"/>
    <cellStyle name="Comma 2 2 2 2 5 3 2" xfId="8287" xr:uid="{B5788260-CD2E-4167-9C1F-603296DE317D}"/>
    <cellStyle name="Comma 2 2 2 2 5 3 2 2" xfId="16885" xr:uid="{9C341A4B-F9C7-4F19-808B-C7E75CC15D64}"/>
    <cellStyle name="Comma 2 2 2 2 5 3 2 3" xfId="25919" xr:uid="{21A09830-7968-4978-B23F-9A231D6C71FB}"/>
    <cellStyle name="Comma 2 2 2 2 5 3 3" xfId="5176" xr:uid="{6D9E9D1F-7AB1-4B6E-9C4E-2B4F5C839AB3}"/>
    <cellStyle name="Comma 2 2 2 2 5 3 3 2" xfId="14029" xr:uid="{C7F3BE79-503E-4C35-AC65-D045E70C5A07}"/>
    <cellStyle name="Comma 2 2 2 2 5 3 3 3" xfId="22996" xr:uid="{F375B685-3B0D-4360-944C-63603860EA9D}"/>
    <cellStyle name="Comma 2 2 2 2 5 3 4" xfId="11174" xr:uid="{4A47694E-876D-45B3-8B55-97562197619A}"/>
    <cellStyle name="Comma 2 2 2 2 5 3 5" xfId="20142" xr:uid="{67B6AE45-638F-427B-97AD-5A875FC94889}"/>
    <cellStyle name="Comma 2 2 2 2 5 4" xfId="6749" xr:uid="{8C40076F-41E0-4C11-ADD2-7E770947DDB0}"/>
    <cellStyle name="Comma 2 2 2 2 5 4 2" xfId="15447" xr:uid="{24A9E2C9-1101-4E9D-86E4-55BDD5911A4F}"/>
    <cellStyle name="Comma 2 2 2 2 5 4 3" xfId="24415" xr:uid="{DC84AA78-1718-4B65-A20D-85212C545BEC}"/>
    <cellStyle name="Comma 2 2 2 2 5 5" xfId="3712" xr:uid="{75048642-2AF9-4C90-BF22-028B47B003C0}"/>
    <cellStyle name="Comma 2 2 2 2 5 5 2" xfId="12594" xr:uid="{97203E61-32DA-4135-97D1-A40FDA23169E}"/>
    <cellStyle name="Comma 2 2 2 2 5 5 3" xfId="21565" xr:uid="{5137294A-3688-438F-84BE-F654FDA8FA06}"/>
    <cellStyle name="Comma 2 2 2 2 5 6" xfId="9721" xr:uid="{2724A9A2-85A9-4DCD-80F9-EB337503B327}"/>
    <cellStyle name="Comma 2 2 2 2 5 7" xfId="18697" xr:uid="{AD6FDD05-699F-44E0-BE60-4BA0D2A41F68}"/>
    <cellStyle name="Comma 2 2 2 2 6" xfId="275" xr:uid="{640196F5-C92B-4986-9B19-8BB4DCF460E8}"/>
    <cellStyle name="Comma 2 2 2 2 6 2" xfId="2098" xr:uid="{63256EBF-B137-4695-ACA9-6BC1C27B2DCB}"/>
    <cellStyle name="Comma 2 2 2 2 6 2 2" xfId="8289" xr:uid="{C634BB71-C6A9-4500-9618-6391E4F2B3D4}"/>
    <cellStyle name="Comma 2 2 2 2 6 2 2 2" xfId="16887" xr:uid="{E5930306-1734-4D91-BB3B-ED8F9022FF20}"/>
    <cellStyle name="Comma 2 2 2 2 6 2 2 3" xfId="25921" xr:uid="{7DA3FA28-27B1-4DFF-8521-7D8928F5ACD6}"/>
    <cellStyle name="Comma 2 2 2 2 6 2 3" xfId="5178" xr:uid="{2D48A61D-8C9F-429A-B55B-F3D09276BD91}"/>
    <cellStyle name="Comma 2 2 2 2 6 2 3 2" xfId="14031" xr:uid="{7D7921E9-34D3-4417-8078-729CB3A9CCD5}"/>
    <cellStyle name="Comma 2 2 2 2 6 2 3 3" xfId="22998" xr:uid="{310821A4-0985-41C4-B327-E7F50E32286B}"/>
    <cellStyle name="Comma 2 2 2 2 6 2 4" xfId="11176" xr:uid="{05A69ABC-CFC3-467B-8D1F-3BC734D1ED67}"/>
    <cellStyle name="Comma 2 2 2 2 6 2 5" xfId="20144" xr:uid="{5035342C-C776-46E7-8170-69C7EDF2D9A2}"/>
    <cellStyle name="Comma 2 2 2 2 6 3" xfId="6751" xr:uid="{2AD1C873-1B77-4CDB-8D9E-7C739648FD93}"/>
    <cellStyle name="Comma 2 2 2 2 6 3 2" xfId="15449" xr:uid="{E3BF3F15-B808-4340-9C9A-FF66228F4133}"/>
    <cellStyle name="Comma 2 2 2 2 6 3 3" xfId="24417" xr:uid="{330B1B33-1FBD-47F3-9047-F78037890BF4}"/>
    <cellStyle name="Comma 2 2 2 2 6 4" xfId="3714" xr:uid="{70326B5C-77F8-4E46-9F6D-EEB8EC3D8013}"/>
    <cellStyle name="Comma 2 2 2 2 6 4 2" xfId="12596" xr:uid="{631A8220-F8F6-4544-8292-927E1E18A405}"/>
    <cellStyle name="Comma 2 2 2 2 6 4 3" xfId="21567" xr:uid="{AFC1E042-AE4C-43B5-B30E-CC38BD15A694}"/>
    <cellStyle name="Comma 2 2 2 2 6 5" xfId="9723" xr:uid="{2323E99A-EC05-4C85-8CEA-43582309BDAD}"/>
    <cellStyle name="Comma 2 2 2 2 6 6" xfId="18699" xr:uid="{CDD6AC8C-ECDB-4512-A875-45B92D422BD1}"/>
    <cellStyle name="Comma 2 2 2 2 7" xfId="2081" xr:uid="{69C1EAD6-7277-4F15-909F-32ADEC3D5023}"/>
    <cellStyle name="Comma 2 2 2 2 7 2" xfId="8272" xr:uid="{8DC26BF0-F458-4FDA-9419-5630CBBD32C7}"/>
    <cellStyle name="Comma 2 2 2 2 7 2 2" xfId="16870" xr:uid="{49AC1288-4A3F-4B42-A875-AD57E5C54AB9}"/>
    <cellStyle name="Comma 2 2 2 2 7 2 3" xfId="25904" xr:uid="{272F930E-3A6A-4DEC-89D0-4C2A7BB7ACB5}"/>
    <cellStyle name="Comma 2 2 2 2 7 3" xfId="5161" xr:uid="{B498BE3F-199D-4864-B88B-5D48CDA7A44D}"/>
    <cellStyle name="Comma 2 2 2 2 7 3 2" xfId="14014" xr:uid="{E0370DEC-F230-48CC-8D96-6D3F7AEF6940}"/>
    <cellStyle name="Comma 2 2 2 2 7 3 3" xfId="22981" xr:uid="{19B1DB08-7696-47C1-B5F6-87EA959264C1}"/>
    <cellStyle name="Comma 2 2 2 2 7 4" xfId="11159" xr:uid="{C0818E42-4A70-45AC-9F07-E87B03FC0C30}"/>
    <cellStyle name="Comma 2 2 2 2 7 5" xfId="20127" xr:uid="{2995E2B5-DF71-43AA-B05C-7CC1706B1424}"/>
    <cellStyle name="Comma 2 2 2 2 8" xfId="6734" xr:uid="{5CDA0C40-5025-4E29-9C77-6960C2C5699D}"/>
    <cellStyle name="Comma 2 2 2 2 8 2" xfId="15432" xr:uid="{D2BEB949-DF8F-4835-98D4-4AFB29B37BC1}"/>
    <cellStyle name="Comma 2 2 2 2 8 3" xfId="24400" xr:uid="{A40AF119-D9E1-406F-B0AC-B1EFE0850A83}"/>
    <cellStyle name="Comma 2 2 2 2 9" xfId="3697" xr:uid="{FD64AFC2-D25F-42F3-9EB2-5E1E21656683}"/>
    <cellStyle name="Comma 2 2 2 2 9 2" xfId="12579" xr:uid="{9222F914-10B7-4A85-BA86-9231332C16FD}"/>
    <cellStyle name="Comma 2 2 2 2 9 3" xfId="21550" xr:uid="{A4294898-7011-40EF-BEA3-C0BE7544B8E2}"/>
    <cellStyle name="Comma 2 2 2 3" xfId="276" xr:uid="{12A1A0ED-DC0D-4D3E-A251-00FD15293514}"/>
    <cellStyle name="Comma 2 2 2 3 2" xfId="277" xr:uid="{58BD7AB7-EB98-4ACC-8D51-477680318931}"/>
    <cellStyle name="Comma 2 2 2 3 2 2" xfId="278" xr:uid="{74DC3304-BD2F-4421-9489-E23D5521ACBC}"/>
    <cellStyle name="Comma 2 2 2 3 2 2 2" xfId="2101" xr:uid="{AF7C46B6-8238-4F22-97B6-0C360F553828}"/>
    <cellStyle name="Comma 2 2 2 3 2 2 2 2" xfId="8292" xr:uid="{EC0A0401-9304-4825-BC47-2786BCF2B6A0}"/>
    <cellStyle name="Comma 2 2 2 3 2 2 2 2 2" xfId="16890" xr:uid="{00CDEE87-0F8E-49F9-BD12-AA6E90612DE3}"/>
    <cellStyle name="Comma 2 2 2 3 2 2 2 2 3" xfId="25924" xr:uid="{69D7E5EE-1C61-4AF4-975C-E778285F64B4}"/>
    <cellStyle name="Comma 2 2 2 3 2 2 2 3" xfId="5181" xr:uid="{417A1414-9E4E-44A4-9273-4006401D60AE}"/>
    <cellStyle name="Comma 2 2 2 3 2 2 2 3 2" xfId="14034" xr:uid="{399BE35A-5953-4F02-928D-8DD66D2BBB66}"/>
    <cellStyle name="Comma 2 2 2 3 2 2 2 3 3" xfId="23001" xr:uid="{D0948819-6DFD-423C-8D55-767D08E60140}"/>
    <cellStyle name="Comma 2 2 2 3 2 2 2 4" xfId="11179" xr:uid="{452A4217-FAF8-48EA-8264-A41BC1822319}"/>
    <cellStyle name="Comma 2 2 2 3 2 2 2 5" xfId="20147" xr:uid="{68C180E2-C3DC-4502-AAD6-040832FAE0C0}"/>
    <cellStyle name="Comma 2 2 2 3 2 2 3" xfId="6754" xr:uid="{EF56E318-D31A-4DA8-8ECC-6F5BCE53BB01}"/>
    <cellStyle name="Comma 2 2 2 3 2 2 3 2" xfId="15452" xr:uid="{CE170D44-0223-42F4-95CD-C6E2EFAEC1D6}"/>
    <cellStyle name="Comma 2 2 2 3 2 2 3 3" xfId="24420" xr:uid="{2178DD43-2585-4FD6-9984-0128FDEB0D14}"/>
    <cellStyle name="Comma 2 2 2 3 2 2 4" xfId="3717" xr:uid="{7743E310-9F86-496F-A688-6EF131F4EA1F}"/>
    <cellStyle name="Comma 2 2 2 3 2 2 4 2" xfId="12599" xr:uid="{EC8EF7A5-4092-4C3E-8FA8-72638D2FDBCA}"/>
    <cellStyle name="Comma 2 2 2 3 2 2 4 3" xfId="21570" xr:uid="{0708713A-6600-4B6C-AB00-7911FE7A40A4}"/>
    <cellStyle name="Comma 2 2 2 3 2 2 5" xfId="9726" xr:uid="{6396D104-8A34-471B-9633-C0405DAE8146}"/>
    <cellStyle name="Comma 2 2 2 3 2 2 6" xfId="18702" xr:uid="{E20CA9D3-77C5-4CCD-BAB2-D5E6939CC612}"/>
    <cellStyle name="Comma 2 2 2 3 2 3" xfId="2100" xr:uid="{BB1829F1-9489-48C1-8302-3E336A679A63}"/>
    <cellStyle name="Comma 2 2 2 3 2 3 2" xfId="8291" xr:uid="{C616C84E-9364-4997-9EB4-4365123B8020}"/>
    <cellStyle name="Comma 2 2 2 3 2 3 2 2" xfId="16889" xr:uid="{537CCE63-3FC6-4A5B-9ACE-9C6D05D3E055}"/>
    <cellStyle name="Comma 2 2 2 3 2 3 2 3" xfId="25923" xr:uid="{CF70BF10-B118-44D3-910F-387242BB127F}"/>
    <cellStyle name="Comma 2 2 2 3 2 3 3" xfId="5180" xr:uid="{03A87332-B7A2-4F1B-8D5D-9EA7A048BF68}"/>
    <cellStyle name="Comma 2 2 2 3 2 3 3 2" xfId="14033" xr:uid="{D476F7CB-2581-4445-8D27-D36EC6DE9A15}"/>
    <cellStyle name="Comma 2 2 2 3 2 3 3 3" xfId="23000" xr:uid="{F7A92F05-1320-4B0F-8BCA-E075DBA3DABF}"/>
    <cellStyle name="Comma 2 2 2 3 2 3 4" xfId="11178" xr:uid="{8B2AE267-982C-4EF4-AE2B-13262A4816B1}"/>
    <cellStyle name="Comma 2 2 2 3 2 3 5" xfId="20146" xr:uid="{CE8CFC25-6801-4992-954E-A78806D4BE31}"/>
    <cellStyle name="Comma 2 2 2 3 2 4" xfId="6753" xr:uid="{E4F7349C-B545-4F30-B780-34BF7F26871E}"/>
    <cellStyle name="Comma 2 2 2 3 2 4 2" xfId="15451" xr:uid="{BE9B7943-B58B-4E99-9870-579067DB996F}"/>
    <cellStyle name="Comma 2 2 2 3 2 4 3" xfId="24419" xr:uid="{F6C5D98C-43E9-408D-97E2-6388921C4BFB}"/>
    <cellStyle name="Comma 2 2 2 3 2 5" xfId="3716" xr:uid="{6CDC35AD-E865-4BBF-9B68-7D462D9C33D1}"/>
    <cellStyle name="Comma 2 2 2 3 2 5 2" xfId="12598" xr:uid="{9142E7AF-1AC3-464A-BDB8-819E9243ACDF}"/>
    <cellStyle name="Comma 2 2 2 3 2 5 3" xfId="21569" xr:uid="{A17541E2-0B8D-49BD-AAC1-5D43BC41A0D7}"/>
    <cellStyle name="Comma 2 2 2 3 2 6" xfId="9725" xr:uid="{CF6F872C-6999-427D-844E-B4B87FF452BA}"/>
    <cellStyle name="Comma 2 2 2 3 2 7" xfId="18701" xr:uid="{831742DB-4780-45DC-BD97-E524B38FAE65}"/>
    <cellStyle name="Comma 2 2 2 3 3" xfId="279" xr:uid="{E58E5E49-F4C3-4280-ACC8-54C7EEB1A7AF}"/>
    <cellStyle name="Comma 2 2 2 3 3 2" xfId="280" xr:uid="{FAFD5A63-53F3-490C-8544-A0B9CACE42AE}"/>
    <cellStyle name="Comma 2 2 2 3 3 2 2" xfId="2103" xr:uid="{50CAEF37-2713-4CA9-AFA0-C3C06C03B21D}"/>
    <cellStyle name="Comma 2 2 2 3 3 2 2 2" xfId="8294" xr:uid="{D05E2FB9-A88D-403C-A5C2-9B071D03C0E4}"/>
    <cellStyle name="Comma 2 2 2 3 3 2 2 2 2" xfId="16892" xr:uid="{A6D2AC08-F0C7-4926-BF00-6444BB1A93FF}"/>
    <cellStyle name="Comma 2 2 2 3 3 2 2 2 3" xfId="25926" xr:uid="{03ED6BB8-40EE-4CF5-943B-15745A79D693}"/>
    <cellStyle name="Comma 2 2 2 3 3 2 2 3" xfId="5183" xr:uid="{2EFF4562-23B0-4B4B-ACBE-2515B2300427}"/>
    <cellStyle name="Comma 2 2 2 3 3 2 2 3 2" xfId="14036" xr:uid="{3F2216C3-9209-4EBC-98F9-55128FD1C94D}"/>
    <cellStyle name="Comma 2 2 2 3 3 2 2 3 3" xfId="23003" xr:uid="{029B1C5B-B2FD-4D35-B652-5731700E6AEF}"/>
    <cellStyle name="Comma 2 2 2 3 3 2 2 4" xfId="11181" xr:uid="{C882E7D9-86A6-4A15-9FF8-704B2D901D1C}"/>
    <cellStyle name="Comma 2 2 2 3 3 2 2 5" xfId="20149" xr:uid="{7CADF3B4-B46C-4396-8A0D-E2DDC6601C2B}"/>
    <cellStyle name="Comma 2 2 2 3 3 2 3" xfId="6756" xr:uid="{CBE0FC92-6240-45A1-88F6-7BBA64118E5D}"/>
    <cellStyle name="Comma 2 2 2 3 3 2 3 2" xfId="15454" xr:uid="{B9F8CA18-D29C-4B0D-8D96-90C8908C401D}"/>
    <cellStyle name="Comma 2 2 2 3 3 2 3 3" xfId="24422" xr:uid="{62834984-BB83-4694-998D-DB97134602CB}"/>
    <cellStyle name="Comma 2 2 2 3 3 2 4" xfId="3719" xr:uid="{E8212956-AC52-4855-97A4-6BF600270595}"/>
    <cellStyle name="Comma 2 2 2 3 3 2 4 2" xfId="12601" xr:uid="{94A18D88-A6D6-4D26-A5EF-D931720BECA9}"/>
    <cellStyle name="Comma 2 2 2 3 3 2 4 3" xfId="21572" xr:uid="{7A2DD7C2-85B7-44C3-884A-13EFA652E21B}"/>
    <cellStyle name="Comma 2 2 2 3 3 2 5" xfId="9728" xr:uid="{0362C7FB-D79B-4780-9780-BEB62FBCC0B6}"/>
    <cellStyle name="Comma 2 2 2 3 3 2 6" xfId="18704" xr:uid="{2BCEA154-B560-46A9-9335-434712B5F270}"/>
    <cellStyle name="Comma 2 2 2 3 3 3" xfId="2102" xr:uid="{E5F363E7-68AF-4CCC-9C45-59BFEAC29A17}"/>
    <cellStyle name="Comma 2 2 2 3 3 3 2" xfId="8293" xr:uid="{A6EAE04C-79CC-41AF-8B11-658AFE19957F}"/>
    <cellStyle name="Comma 2 2 2 3 3 3 2 2" xfId="16891" xr:uid="{18C19B43-F157-4B45-82C7-A1F5DF8D54B4}"/>
    <cellStyle name="Comma 2 2 2 3 3 3 2 3" xfId="25925" xr:uid="{4E577FA4-9EA1-44FD-8EBD-49CC44AB9AA6}"/>
    <cellStyle name="Comma 2 2 2 3 3 3 3" xfId="5182" xr:uid="{77B3C4AD-099B-4ECC-8F60-52DEB94B6AA3}"/>
    <cellStyle name="Comma 2 2 2 3 3 3 3 2" xfId="14035" xr:uid="{BEE9813F-AC11-4E83-885B-F05FBA334E88}"/>
    <cellStyle name="Comma 2 2 2 3 3 3 3 3" xfId="23002" xr:uid="{AD558150-8D19-487A-8A0A-CC8127B83DE7}"/>
    <cellStyle name="Comma 2 2 2 3 3 3 4" xfId="11180" xr:uid="{181ECA6C-1B0B-4471-9B4E-151FD9E5BC7D}"/>
    <cellStyle name="Comma 2 2 2 3 3 3 5" xfId="20148" xr:uid="{97E8C277-2392-4D3E-ABD9-CD41F466F3B6}"/>
    <cellStyle name="Comma 2 2 2 3 3 4" xfId="6755" xr:uid="{73F2B6B6-75A6-46B5-BB5D-706D9420B133}"/>
    <cellStyle name="Comma 2 2 2 3 3 4 2" xfId="15453" xr:uid="{45A4B5C7-FB00-4538-AE24-18C1ABC89FC1}"/>
    <cellStyle name="Comma 2 2 2 3 3 4 3" xfId="24421" xr:uid="{E94CDC3B-5C6D-4E87-A885-0743D2C35027}"/>
    <cellStyle name="Comma 2 2 2 3 3 5" xfId="3718" xr:uid="{01474CFD-041B-4626-B5A1-2CC8D222E49B}"/>
    <cellStyle name="Comma 2 2 2 3 3 5 2" xfId="12600" xr:uid="{589571EE-58F0-464E-BDF0-76860328BC0A}"/>
    <cellStyle name="Comma 2 2 2 3 3 5 3" xfId="21571" xr:uid="{F350652A-51FF-49D4-B61C-14835D792F86}"/>
    <cellStyle name="Comma 2 2 2 3 3 6" xfId="9727" xr:uid="{8B841675-7F55-4471-8904-F60AE21FFC41}"/>
    <cellStyle name="Comma 2 2 2 3 3 7" xfId="18703" xr:uid="{55623EB3-2F93-47C7-8C74-3B7A841DA835}"/>
    <cellStyle name="Comma 2 2 2 3 4" xfId="281" xr:uid="{53833E6F-C598-4EA7-ACCD-F28AEF4E8F2B}"/>
    <cellStyle name="Comma 2 2 2 3 4 2" xfId="2104" xr:uid="{61B767BF-A4B9-45DF-AE2E-6EBCC12C9735}"/>
    <cellStyle name="Comma 2 2 2 3 4 2 2" xfId="8295" xr:uid="{0355299F-8BB2-4202-BC8B-8949EAB64F6E}"/>
    <cellStyle name="Comma 2 2 2 3 4 2 2 2" xfId="16893" xr:uid="{F89CBE8C-BA27-4619-8C74-B2167AFAD1B0}"/>
    <cellStyle name="Comma 2 2 2 3 4 2 2 3" xfId="25927" xr:uid="{C30BEC36-4D6E-47E2-AE85-260A89F492A9}"/>
    <cellStyle name="Comma 2 2 2 3 4 2 3" xfId="5184" xr:uid="{2DB21523-F1DB-45BC-9834-23522F98E6F5}"/>
    <cellStyle name="Comma 2 2 2 3 4 2 3 2" xfId="14037" xr:uid="{DFE22A92-1080-460F-B66E-490B915F2494}"/>
    <cellStyle name="Comma 2 2 2 3 4 2 3 3" xfId="23004" xr:uid="{64AEF17E-E953-4E65-9529-F04235304C09}"/>
    <cellStyle name="Comma 2 2 2 3 4 2 4" xfId="11182" xr:uid="{285968E1-6025-4555-9130-B003DAACFE60}"/>
    <cellStyle name="Comma 2 2 2 3 4 2 5" xfId="20150" xr:uid="{41D02775-4D78-44D8-956D-65611AF43D66}"/>
    <cellStyle name="Comma 2 2 2 3 4 3" xfId="6757" xr:uid="{DFC6D423-FB8F-4943-9015-CB81330AA951}"/>
    <cellStyle name="Comma 2 2 2 3 4 3 2" xfId="15455" xr:uid="{66DFE9DD-49E4-487E-A5C0-B17E967FD1B8}"/>
    <cellStyle name="Comma 2 2 2 3 4 3 3" xfId="24423" xr:uid="{A0F37874-0075-42D9-9D90-14B9230501E9}"/>
    <cellStyle name="Comma 2 2 2 3 4 4" xfId="3720" xr:uid="{E8CB6938-4E07-45AE-BE0E-0C568A433243}"/>
    <cellStyle name="Comma 2 2 2 3 4 4 2" xfId="12602" xr:uid="{8FC5627E-B4C7-4EB4-AB87-8438FFD11F74}"/>
    <cellStyle name="Comma 2 2 2 3 4 4 3" xfId="21573" xr:uid="{390F9BC2-F40E-4896-AB62-C899835A3EE9}"/>
    <cellStyle name="Comma 2 2 2 3 4 5" xfId="9729" xr:uid="{7D60D08E-D6FB-4140-B809-971E893D8B65}"/>
    <cellStyle name="Comma 2 2 2 3 4 6" xfId="18705" xr:uid="{AABCD0F5-3F81-489D-8AE0-E19AFA5903B2}"/>
    <cellStyle name="Comma 2 2 2 3 5" xfId="2099" xr:uid="{8F9CED65-A90A-4892-B6E8-EDAAD5372B58}"/>
    <cellStyle name="Comma 2 2 2 3 5 2" xfId="8290" xr:uid="{3113C3AB-A7E1-4742-8368-E9C77F069153}"/>
    <cellStyle name="Comma 2 2 2 3 5 2 2" xfId="16888" xr:uid="{C7EB6B3B-359E-45BF-995B-FD038116DF58}"/>
    <cellStyle name="Comma 2 2 2 3 5 2 3" xfId="25922" xr:uid="{A0A857AB-C402-4B7F-8DBA-B430ABA63C23}"/>
    <cellStyle name="Comma 2 2 2 3 5 3" xfId="5179" xr:uid="{5EB4A6B1-89C0-49FA-AF75-4E45FBB53BD4}"/>
    <cellStyle name="Comma 2 2 2 3 5 3 2" xfId="14032" xr:uid="{8E810051-8F0F-46A2-B864-3F7AD521924B}"/>
    <cellStyle name="Comma 2 2 2 3 5 3 3" xfId="22999" xr:uid="{93AEF647-4B87-4A91-9A66-069F9DAF5556}"/>
    <cellStyle name="Comma 2 2 2 3 5 4" xfId="11177" xr:uid="{6E7DB5B8-474D-453A-BA65-CA6724703C11}"/>
    <cellStyle name="Comma 2 2 2 3 5 5" xfId="20145" xr:uid="{1C981AAE-CD07-4977-BD0A-7696B67D39B0}"/>
    <cellStyle name="Comma 2 2 2 3 6" xfId="6752" xr:uid="{D61C14C1-4866-4C3A-94DF-41FE75C66D3B}"/>
    <cellStyle name="Comma 2 2 2 3 6 2" xfId="15450" xr:uid="{15C1F8C3-71DA-42E1-BC7D-D158CE4FBFA4}"/>
    <cellStyle name="Comma 2 2 2 3 6 3" xfId="24418" xr:uid="{3DE3A303-95D5-4BB3-8D32-9C06060F09CC}"/>
    <cellStyle name="Comma 2 2 2 3 7" xfId="3715" xr:uid="{109E841B-68D6-4705-80AD-3D442D8F2854}"/>
    <cellStyle name="Comma 2 2 2 3 7 2" xfId="12597" xr:uid="{B1D465B6-DF9D-4669-A996-F16BA53D242E}"/>
    <cellStyle name="Comma 2 2 2 3 7 3" xfId="21568" xr:uid="{6F324947-30AB-4F69-83F9-924EC613D82B}"/>
    <cellStyle name="Comma 2 2 2 3 8" xfId="9724" xr:uid="{8350DBEB-397D-4079-9806-9CC2D1418924}"/>
    <cellStyle name="Comma 2 2 2 3 9" xfId="18700" xr:uid="{6B332BF7-662B-4E9D-B86D-D5C11CF2E231}"/>
    <cellStyle name="Comma 2 2 2 4" xfId="282" xr:uid="{0F7F588B-AE79-4D6B-AE8D-F0FEAF8C0228}"/>
    <cellStyle name="Comma 2 2 2 4 2" xfId="283" xr:uid="{FDC77EB2-C8CA-432A-8C1B-15331F94AC18}"/>
    <cellStyle name="Comma 2 2 2 4 2 2" xfId="284" xr:uid="{415B926B-342E-4A4D-9D5B-40EB4C5CEF7A}"/>
    <cellStyle name="Comma 2 2 2 4 2 2 2" xfId="2107" xr:uid="{CE91C5B5-D1DC-4E88-9F35-E18053EC81A6}"/>
    <cellStyle name="Comma 2 2 2 4 2 2 2 2" xfId="8298" xr:uid="{0C786286-1507-4322-9483-242AD7F2B4FF}"/>
    <cellStyle name="Comma 2 2 2 4 2 2 2 2 2" xfId="16896" xr:uid="{60E0BDAC-5144-4DF5-9416-5BB10712162A}"/>
    <cellStyle name="Comma 2 2 2 4 2 2 2 2 3" xfId="25930" xr:uid="{FF9273DB-BE2B-446D-923E-1F4885AEC947}"/>
    <cellStyle name="Comma 2 2 2 4 2 2 2 3" xfId="5187" xr:uid="{979B0019-8571-4BC8-81C8-D04DCCD8F939}"/>
    <cellStyle name="Comma 2 2 2 4 2 2 2 3 2" xfId="14040" xr:uid="{F4D81D39-C28C-4600-8E43-BC8969201C5B}"/>
    <cellStyle name="Comma 2 2 2 4 2 2 2 3 3" xfId="23007" xr:uid="{0D9E0755-45D1-4429-8220-F6C1BB94196C}"/>
    <cellStyle name="Comma 2 2 2 4 2 2 2 4" xfId="11185" xr:uid="{114177C9-6722-4AE5-A893-200306CC84BF}"/>
    <cellStyle name="Comma 2 2 2 4 2 2 2 5" xfId="20153" xr:uid="{867A0B78-EE9E-4D4D-A354-2FE3CD115BED}"/>
    <cellStyle name="Comma 2 2 2 4 2 2 3" xfId="6760" xr:uid="{E047C8DA-A965-44B0-AA9B-F9B044E86F6E}"/>
    <cellStyle name="Comma 2 2 2 4 2 2 3 2" xfId="15458" xr:uid="{D58B2C36-8B7D-4E87-AF95-8224BA8F546D}"/>
    <cellStyle name="Comma 2 2 2 4 2 2 3 3" xfId="24426" xr:uid="{B952B99A-E8A1-490B-BFAB-D6BD00CD5A52}"/>
    <cellStyle name="Comma 2 2 2 4 2 2 4" xfId="3723" xr:uid="{55FA021F-6436-4ABC-B61A-2E14EBB0451F}"/>
    <cellStyle name="Comma 2 2 2 4 2 2 4 2" xfId="12605" xr:uid="{D228001C-5F2C-4797-A3A8-8A52B8845E8B}"/>
    <cellStyle name="Comma 2 2 2 4 2 2 4 3" xfId="21576" xr:uid="{E70E0E14-DA20-4D76-A074-7CB5CA036740}"/>
    <cellStyle name="Comma 2 2 2 4 2 2 5" xfId="9732" xr:uid="{8876728B-174C-41C8-8B1D-E37AA96CCAA3}"/>
    <cellStyle name="Comma 2 2 2 4 2 2 6" xfId="18708" xr:uid="{8F6D3B27-31A5-416C-BA8B-B119D655D21E}"/>
    <cellStyle name="Comma 2 2 2 4 2 3" xfId="2106" xr:uid="{5A0AB167-E835-43F5-B1DD-E3F270462B00}"/>
    <cellStyle name="Comma 2 2 2 4 2 3 2" xfId="8297" xr:uid="{F7856420-28A6-416E-B45D-EBDF8337B6BA}"/>
    <cellStyle name="Comma 2 2 2 4 2 3 2 2" xfId="16895" xr:uid="{E36E2008-975D-4342-8ED1-C5C868D3577D}"/>
    <cellStyle name="Comma 2 2 2 4 2 3 2 3" xfId="25929" xr:uid="{251BA890-50AD-4CEB-BE01-4D3195B82515}"/>
    <cellStyle name="Comma 2 2 2 4 2 3 3" xfId="5186" xr:uid="{0556A702-9489-4B01-916C-74E7478C0985}"/>
    <cellStyle name="Comma 2 2 2 4 2 3 3 2" xfId="14039" xr:uid="{CA0A7E62-28D6-47E3-994E-422BBE176BE1}"/>
    <cellStyle name="Comma 2 2 2 4 2 3 3 3" xfId="23006" xr:uid="{492B529F-FEC0-44B0-A85B-FFB214BCE08F}"/>
    <cellStyle name="Comma 2 2 2 4 2 3 4" xfId="11184" xr:uid="{73CA4B04-7134-4941-B70B-C48140C7FE33}"/>
    <cellStyle name="Comma 2 2 2 4 2 3 5" xfId="20152" xr:uid="{5BB975C9-46C7-4E36-84F2-2DD122F0A377}"/>
    <cellStyle name="Comma 2 2 2 4 2 4" xfId="6759" xr:uid="{DC9D35A3-F1FF-4C9A-B07E-86B049E50B2F}"/>
    <cellStyle name="Comma 2 2 2 4 2 4 2" xfId="15457" xr:uid="{F887CBEE-8B2D-406B-898F-3CBEFDC12640}"/>
    <cellStyle name="Comma 2 2 2 4 2 4 3" xfId="24425" xr:uid="{97BD8CC1-6C01-43D8-87B7-2BADBF4ED418}"/>
    <cellStyle name="Comma 2 2 2 4 2 5" xfId="3722" xr:uid="{93B9DF09-F448-4C80-9174-5BCF1D7A8B80}"/>
    <cellStyle name="Comma 2 2 2 4 2 5 2" xfId="12604" xr:uid="{4E8CBB4B-6512-4BB8-9FDF-FE08AB55FBEB}"/>
    <cellStyle name="Comma 2 2 2 4 2 5 3" xfId="21575" xr:uid="{30A6C19A-3C92-4E66-9BD7-7DD380530986}"/>
    <cellStyle name="Comma 2 2 2 4 2 6" xfId="9731" xr:uid="{DCE27E0E-2B1E-4FF9-BAD7-384E2A177AD1}"/>
    <cellStyle name="Comma 2 2 2 4 2 7" xfId="18707" xr:uid="{F82FFC0F-DCB9-4D8E-9DCE-FD3661A2F640}"/>
    <cellStyle name="Comma 2 2 2 4 3" xfId="285" xr:uid="{974DF250-E6D3-401A-8C8D-9CEAF5423E66}"/>
    <cellStyle name="Comma 2 2 2 4 3 2" xfId="286" xr:uid="{9E1E8E0C-4013-4960-B366-550B70D31D3E}"/>
    <cellStyle name="Comma 2 2 2 4 3 2 2" xfId="2109" xr:uid="{FEFFEA34-D530-463C-BB4C-51F4692B60BC}"/>
    <cellStyle name="Comma 2 2 2 4 3 2 2 2" xfId="8300" xr:uid="{2C67AEBA-54EA-46CD-B81C-22E42C3A8C13}"/>
    <cellStyle name="Comma 2 2 2 4 3 2 2 2 2" xfId="16898" xr:uid="{2FE1BABC-B6E7-4F53-9322-2BD4EEE598E5}"/>
    <cellStyle name="Comma 2 2 2 4 3 2 2 2 3" xfId="25932" xr:uid="{BCC8ABF9-48FC-45F3-AEEE-26720D002EDB}"/>
    <cellStyle name="Comma 2 2 2 4 3 2 2 3" xfId="5189" xr:uid="{D5243B8A-87C2-46CC-B1A5-5A7FC9B40ADD}"/>
    <cellStyle name="Comma 2 2 2 4 3 2 2 3 2" xfId="14042" xr:uid="{F4041C0D-C1D3-4605-9DB6-25FC19E532C3}"/>
    <cellStyle name="Comma 2 2 2 4 3 2 2 3 3" xfId="23009" xr:uid="{DE667E18-8F82-42B7-8D3F-5E080F125413}"/>
    <cellStyle name="Comma 2 2 2 4 3 2 2 4" xfId="11187" xr:uid="{674D5FC9-3BE2-4524-88EC-1F73FAAF7D3C}"/>
    <cellStyle name="Comma 2 2 2 4 3 2 2 5" xfId="20155" xr:uid="{51FBEE5C-D700-4767-8093-E3B87832883D}"/>
    <cellStyle name="Comma 2 2 2 4 3 2 3" xfId="6762" xr:uid="{E5B87558-5985-4ECB-9970-C40EB86E47FE}"/>
    <cellStyle name="Comma 2 2 2 4 3 2 3 2" xfId="15460" xr:uid="{DEE0CB9C-7612-4785-AB36-54922EC56154}"/>
    <cellStyle name="Comma 2 2 2 4 3 2 3 3" xfId="24428" xr:uid="{1A5153ED-87AE-42A5-82E5-537E6A564438}"/>
    <cellStyle name="Comma 2 2 2 4 3 2 4" xfId="3725" xr:uid="{D2946F9D-2B49-4304-9ECF-7008BC202649}"/>
    <cellStyle name="Comma 2 2 2 4 3 2 4 2" xfId="12607" xr:uid="{98AF3A30-2708-4C67-868C-F5E596C8A243}"/>
    <cellStyle name="Comma 2 2 2 4 3 2 4 3" xfId="21578" xr:uid="{AC35A6FC-70C7-4D70-9DEF-FA039ED2918B}"/>
    <cellStyle name="Comma 2 2 2 4 3 2 5" xfId="9734" xr:uid="{27E0190F-4238-427E-8CAD-3470E78EA9D4}"/>
    <cellStyle name="Comma 2 2 2 4 3 2 6" xfId="18710" xr:uid="{0AAC7C21-3B29-478C-96DC-58F1BEC4F08D}"/>
    <cellStyle name="Comma 2 2 2 4 3 3" xfId="2108" xr:uid="{4AE86832-8DC2-431D-8FFF-C4F581781176}"/>
    <cellStyle name="Comma 2 2 2 4 3 3 2" xfId="8299" xr:uid="{1C1D5D90-39DE-478F-8BA3-E5D51B836E36}"/>
    <cellStyle name="Comma 2 2 2 4 3 3 2 2" xfId="16897" xr:uid="{8E029183-DABD-4428-B217-AC6A6E7DE000}"/>
    <cellStyle name="Comma 2 2 2 4 3 3 2 3" xfId="25931" xr:uid="{9142680E-6A85-47E0-AD90-C1F9E98515E3}"/>
    <cellStyle name="Comma 2 2 2 4 3 3 3" xfId="5188" xr:uid="{218B26C9-5ACC-44B0-ADE9-056B5C538E0F}"/>
    <cellStyle name="Comma 2 2 2 4 3 3 3 2" xfId="14041" xr:uid="{4F61BE78-84EF-4954-A542-55E638CE4A94}"/>
    <cellStyle name="Comma 2 2 2 4 3 3 3 3" xfId="23008" xr:uid="{19E255B3-E809-4107-A63C-71339B2D8F0A}"/>
    <cellStyle name="Comma 2 2 2 4 3 3 4" xfId="11186" xr:uid="{E723D1F3-9221-4DE8-873F-506640202604}"/>
    <cellStyle name="Comma 2 2 2 4 3 3 5" xfId="20154" xr:uid="{03582E1B-97BD-457A-8FCC-CD8AD47778EE}"/>
    <cellStyle name="Comma 2 2 2 4 3 4" xfId="6761" xr:uid="{3BFEA33A-7191-4F71-B280-EAD15A2A0734}"/>
    <cellStyle name="Comma 2 2 2 4 3 4 2" xfId="15459" xr:uid="{D9ED3794-49C7-4C9F-83E5-05744A510F4F}"/>
    <cellStyle name="Comma 2 2 2 4 3 4 3" xfId="24427" xr:uid="{08912FE4-C620-4935-841A-19526985D3D5}"/>
    <cellStyle name="Comma 2 2 2 4 3 5" xfId="3724" xr:uid="{08A88A3C-6F12-47A7-BD64-EDEA3AA2F679}"/>
    <cellStyle name="Comma 2 2 2 4 3 5 2" xfId="12606" xr:uid="{365DF13E-FDF0-4094-8F4D-A1840730D1C8}"/>
    <cellStyle name="Comma 2 2 2 4 3 5 3" xfId="21577" xr:uid="{78876597-5385-4AB3-BC7D-02D2FD17BC8C}"/>
    <cellStyle name="Comma 2 2 2 4 3 6" xfId="9733" xr:uid="{C5197A0B-2F01-4854-8DD1-2AA1B91C4311}"/>
    <cellStyle name="Comma 2 2 2 4 3 7" xfId="18709" xr:uid="{0320FA1F-C401-472D-9206-0ABA976ABAAE}"/>
    <cellStyle name="Comma 2 2 2 4 4" xfId="287" xr:uid="{55803E1F-B680-4F90-8239-CB00A7DE0AB6}"/>
    <cellStyle name="Comma 2 2 2 4 4 2" xfId="2110" xr:uid="{523D4102-D45E-4BB1-9358-34856EDFC8B2}"/>
    <cellStyle name="Comma 2 2 2 4 4 2 2" xfId="8301" xr:uid="{4897EE93-D87D-4739-AEDC-23307D05BF28}"/>
    <cellStyle name="Comma 2 2 2 4 4 2 2 2" xfId="16899" xr:uid="{EB2EF3C6-C13F-4397-845B-D64BC6E9B0DF}"/>
    <cellStyle name="Comma 2 2 2 4 4 2 2 3" xfId="25933" xr:uid="{4FBFB15F-877A-48DE-8318-219B92BF0726}"/>
    <cellStyle name="Comma 2 2 2 4 4 2 3" xfId="5190" xr:uid="{36C2042E-3DF2-40F9-903A-1081FD3FD24A}"/>
    <cellStyle name="Comma 2 2 2 4 4 2 3 2" xfId="14043" xr:uid="{346B5DAC-A7E5-4A43-B7FE-B7AADB2E57F9}"/>
    <cellStyle name="Comma 2 2 2 4 4 2 3 3" xfId="23010" xr:uid="{A90328B5-E6CD-4C3F-897B-97BD94A87296}"/>
    <cellStyle name="Comma 2 2 2 4 4 2 4" xfId="11188" xr:uid="{F59FA358-E51F-4E45-ADB4-446E92409883}"/>
    <cellStyle name="Comma 2 2 2 4 4 2 5" xfId="20156" xr:uid="{DA3B9066-FEC5-409A-BF9D-20F705887702}"/>
    <cellStyle name="Comma 2 2 2 4 4 3" xfId="6763" xr:uid="{6A2FA5F1-515A-429A-A5B4-CFF797D59200}"/>
    <cellStyle name="Comma 2 2 2 4 4 3 2" xfId="15461" xr:uid="{42A10003-CA67-4579-AC25-1C30FF58E3EE}"/>
    <cellStyle name="Comma 2 2 2 4 4 3 3" xfId="24429" xr:uid="{AAAC105D-32BB-468F-943E-B6F2524B77DA}"/>
    <cellStyle name="Comma 2 2 2 4 4 4" xfId="3726" xr:uid="{BA5D1542-506B-455A-9EAA-D09EB7E7FC47}"/>
    <cellStyle name="Comma 2 2 2 4 4 4 2" xfId="12608" xr:uid="{7B256352-54FA-4B74-8E5C-3B9B690E7C39}"/>
    <cellStyle name="Comma 2 2 2 4 4 4 3" xfId="21579" xr:uid="{D767823C-D376-4D1E-AA61-6D2A2918D570}"/>
    <cellStyle name="Comma 2 2 2 4 4 5" xfId="9735" xr:uid="{BA901854-28D8-4D56-99D9-46C358C5D3F1}"/>
    <cellStyle name="Comma 2 2 2 4 4 6" xfId="18711" xr:uid="{CF7FB495-A745-488A-B3C1-BAA5AA7ACF36}"/>
    <cellStyle name="Comma 2 2 2 4 5" xfId="2105" xr:uid="{ADCA036D-766D-4BC2-B3B0-A636EAA0DA1E}"/>
    <cellStyle name="Comma 2 2 2 4 5 2" xfId="8296" xr:uid="{40BE75C3-032A-4203-BB49-2E81BEB848A6}"/>
    <cellStyle name="Comma 2 2 2 4 5 2 2" xfId="16894" xr:uid="{DEC8E897-79E1-4DE8-9A5D-0003401D0F6D}"/>
    <cellStyle name="Comma 2 2 2 4 5 2 3" xfId="25928" xr:uid="{DB579CF0-C164-4F73-871B-1E5AD12C2983}"/>
    <cellStyle name="Comma 2 2 2 4 5 3" xfId="5185" xr:uid="{2F7BD426-372F-40E7-966D-9787124E5B71}"/>
    <cellStyle name="Comma 2 2 2 4 5 3 2" xfId="14038" xr:uid="{A3B4DA42-83DF-4501-A3D4-1A84EB1B91F1}"/>
    <cellStyle name="Comma 2 2 2 4 5 3 3" xfId="23005" xr:uid="{D702CA72-5195-4DBA-AB5A-73B62CCDB8FC}"/>
    <cellStyle name="Comma 2 2 2 4 5 4" xfId="11183" xr:uid="{8DC3CB93-6004-44F2-96A0-8606DF9A4284}"/>
    <cellStyle name="Comma 2 2 2 4 5 5" xfId="20151" xr:uid="{2EFE1098-3E37-4FF1-9B4F-80CB0E4572CF}"/>
    <cellStyle name="Comma 2 2 2 4 6" xfId="6758" xr:uid="{9E2F8FD0-5B29-42EA-9D9A-5FC1F1B3F15F}"/>
    <cellStyle name="Comma 2 2 2 4 6 2" xfId="15456" xr:uid="{1ECF895B-DE91-4F1A-8D34-4568723C3945}"/>
    <cellStyle name="Comma 2 2 2 4 6 3" xfId="24424" xr:uid="{19780561-09B3-4DBB-BE61-85B04A768E58}"/>
    <cellStyle name="Comma 2 2 2 4 7" xfId="3721" xr:uid="{62532266-9214-4BA2-9A52-38A18FBDC4DB}"/>
    <cellStyle name="Comma 2 2 2 4 7 2" xfId="12603" xr:uid="{BE71FD45-FC7A-4DED-BF0A-B0A72B5C1F27}"/>
    <cellStyle name="Comma 2 2 2 4 7 3" xfId="21574" xr:uid="{5CD665EA-D7FF-4155-A8D1-15BB013B6C83}"/>
    <cellStyle name="Comma 2 2 2 4 8" xfId="9730" xr:uid="{F7DE34D4-9CF2-4D98-87B2-0F4304E98BEC}"/>
    <cellStyle name="Comma 2 2 2 4 9" xfId="18706" xr:uid="{11E7DCBC-CBF0-4A30-8102-3D815FE6FBAB}"/>
    <cellStyle name="Comma 2 2 2 5" xfId="288" xr:uid="{B8248EBF-21B4-41F3-95F8-E433D3C85600}"/>
    <cellStyle name="Comma 2 2 2 5 2" xfId="289" xr:uid="{0B2CB9D6-B048-446D-8267-3A4EDD5CDD16}"/>
    <cellStyle name="Comma 2 2 2 5 2 2" xfId="2112" xr:uid="{E124DFB8-1663-4002-8BD1-E10F0DE30935}"/>
    <cellStyle name="Comma 2 2 2 5 2 2 2" xfId="8303" xr:uid="{77F31CBE-DEDE-4C66-8BFA-C33098D7C2C1}"/>
    <cellStyle name="Comma 2 2 2 5 2 2 2 2" xfId="16901" xr:uid="{40BFBD7E-E3A1-44AF-A996-B42BFB793946}"/>
    <cellStyle name="Comma 2 2 2 5 2 2 2 3" xfId="25935" xr:uid="{4E869FAB-E180-44D3-A5D0-A836E7E0899C}"/>
    <cellStyle name="Comma 2 2 2 5 2 2 3" xfId="5192" xr:uid="{32EEE9F0-6260-4F83-8B3B-996665194A54}"/>
    <cellStyle name="Comma 2 2 2 5 2 2 3 2" xfId="14045" xr:uid="{4FBABF03-1830-473B-B331-1BF001525236}"/>
    <cellStyle name="Comma 2 2 2 5 2 2 3 3" xfId="23012" xr:uid="{1C39C769-51D3-4461-AA8F-89C3AFD4B267}"/>
    <cellStyle name="Comma 2 2 2 5 2 2 4" xfId="11190" xr:uid="{F8DF5A48-8F9F-4BB1-BECA-55C234D32149}"/>
    <cellStyle name="Comma 2 2 2 5 2 2 5" xfId="20158" xr:uid="{2FCB012C-B155-4FDE-9801-FA14850C1AC3}"/>
    <cellStyle name="Comma 2 2 2 5 2 3" xfId="6765" xr:uid="{B08000AE-D10E-43F9-912F-1303239C1B0F}"/>
    <cellStyle name="Comma 2 2 2 5 2 3 2" xfId="15463" xr:uid="{C76AAA1B-0455-41BF-A2DD-4B4750CEF0EC}"/>
    <cellStyle name="Comma 2 2 2 5 2 3 3" xfId="24431" xr:uid="{41A74213-742E-4659-85E4-D888504F658B}"/>
    <cellStyle name="Comma 2 2 2 5 2 4" xfId="3728" xr:uid="{19994AE1-DCDC-4A46-82E6-EE4B03FFEB98}"/>
    <cellStyle name="Comma 2 2 2 5 2 4 2" xfId="12610" xr:uid="{EA4477E1-D2F3-48A4-859E-1BFA810234D8}"/>
    <cellStyle name="Comma 2 2 2 5 2 4 3" xfId="21581" xr:uid="{85A20CC8-B83C-4C1E-B3A0-88DA608E6A05}"/>
    <cellStyle name="Comma 2 2 2 5 2 5" xfId="9737" xr:uid="{5CB1F60E-2B73-4F1F-B0E4-207FCCAE96B1}"/>
    <cellStyle name="Comma 2 2 2 5 2 6" xfId="18713" xr:uid="{37A5A408-34B3-4B2C-A480-58440FF6A169}"/>
    <cellStyle name="Comma 2 2 2 5 3" xfId="2111" xr:uid="{EA749CE1-9A44-4A8F-A796-477597698255}"/>
    <cellStyle name="Comma 2 2 2 5 3 2" xfId="8302" xr:uid="{C07EEC02-C38A-41B0-A0E6-C814D77E2617}"/>
    <cellStyle name="Comma 2 2 2 5 3 2 2" xfId="16900" xr:uid="{3423D8F8-E5CE-44E7-8053-A2AC47C593A2}"/>
    <cellStyle name="Comma 2 2 2 5 3 2 3" xfId="25934" xr:uid="{6429CAF9-9838-477C-A902-66F13131567A}"/>
    <cellStyle name="Comma 2 2 2 5 3 3" xfId="5191" xr:uid="{ED2DE24B-1388-4426-9FBE-3A0C098763C0}"/>
    <cellStyle name="Comma 2 2 2 5 3 3 2" xfId="14044" xr:uid="{221FBDB2-687E-47BB-90E7-E9C599A7D957}"/>
    <cellStyle name="Comma 2 2 2 5 3 3 3" xfId="23011" xr:uid="{BDFC30EC-6C94-4013-8DC9-CF6649C66C74}"/>
    <cellStyle name="Comma 2 2 2 5 3 4" xfId="11189" xr:uid="{8FA32446-4545-46B2-8F9F-7A8B4BEFB34A}"/>
    <cellStyle name="Comma 2 2 2 5 3 5" xfId="20157" xr:uid="{9D25991D-5CF3-4BDC-8478-141BF53DD607}"/>
    <cellStyle name="Comma 2 2 2 5 4" xfId="6764" xr:uid="{E69A2533-6B6B-4245-A711-8B0A8C3B19AA}"/>
    <cellStyle name="Comma 2 2 2 5 4 2" xfId="15462" xr:uid="{5D929786-761E-407F-81DC-D648FAC98E87}"/>
    <cellStyle name="Comma 2 2 2 5 4 3" xfId="24430" xr:uid="{29E5D3E0-813E-49F4-9BEF-54E1A4ACA775}"/>
    <cellStyle name="Comma 2 2 2 5 5" xfId="3727" xr:uid="{C6D6C42F-7A85-41E9-AB82-B899FD831FBB}"/>
    <cellStyle name="Comma 2 2 2 5 5 2" xfId="12609" xr:uid="{A37FA3D4-AEBD-4529-9E73-9F3174065A19}"/>
    <cellStyle name="Comma 2 2 2 5 5 3" xfId="21580" xr:uid="{8487350D-B4C6-4929-BD89-0B052AD042A3}"/>
    <cellStyle name="Comma 2 2 2 5 6" xfId="9736" xr:uid="{D5AE22E9-0546-4F15-A03F-949E2D5AC437}"/>
    <cellStyle name="Comma 2 2 2 5 7" xfId="18712" xr:uid="{C3BD792C-4142-433E-A783-9994B016CE68}"/>
    <cellStyle name="Comma 2 2 2 6" xfId="290" xr:uid="{86376759-97EB-4073-AFB5-BE6F342422AE}"/>
    <cellStyle name="Comma 2 2 2 6 2" xfId="291" xr:uid="{12C266E8-37D6-444F-B40C-999910512B8A}"/>
    <cellStyle name="Comma 2 2 2 6 2 2" xfId="2114" xr:uid="{35568D77-BE99-4C63-AC97-5694F4276073}"/>
    <cellStyle name="Comma 2 2 2 6 2 2 2" xfId="8305" xr:uid="{6C76E3E9-C523-40FF-9D5D-0E09119D3E7C}"/>
    <cellStyle name="Comma 2 2 2 6 2 2 2 2" xfId="16903" xr:uid="{67CE4946-353F-46EA-822F-3D7BAD56A2A3}"/>
    <cellStyle name="Comma 2 2 2 6 2 2 2 3" xfId="25937" xr:uid="{72116922-9E19-498F-B0C1-F81DCBD4D65F}"/>
    <cellStyle name="Comma 2 2 2 6 2 2 3" xfId="5194" xr:uid="{DEA0A081-903A-4AD2-ADF6-AE7BA49D7CE1}"/>
    <cellStyle name="Comma 2 2 2 6 2 2 3 2" xfId="14047" xr:uid="{5B5DFDF8-D906-4180-A5A5-45FC013336BD}"/>
    <cellStyle name="Comma 2 2 2 6 2 2 3 3" xfId="23014" xr:uid="{3A0A2DBC-FB63-4B99-807C-1C8056BA3409}"/>
    <cellStyle name="Comma 2 2 2 6 2 2 4" xfId="11192" xr:uid="{D1E5ED39-B508-4890-9659-9C34415BF99C}"/>
    <cellStyle name="Comma 2 2 2 6 2 2 5" xfId="20160" xr:uid="{106C098F-5170-48EF-B2DD-77DEEDF92303}"/>
    <cellStyle name="Comma 2 2 2 6 2 3" xfId="6767" xr:uid="{A097ACF0-BD16-4E16-8683-2D0E0C9FACF0}"/>
    <cellStyle name="Comma 2 2 2 6 2 3 2" xfId="15465" xr:uid="{622ECE68-F6FE-4D06-936E-E70EEAAE324A}"/>
    <cellStyle name="Comma 2 2 2 6 2 3 3" xfId="24433" xr:uid="{4B2B2F39-E5A6-45B4-9A1E-72C574DF9C44}"/>
    <cellStyle name="Comma 2 2 2 6 2 4" xfId="3730" xr:uid="{63D46768-02FE-43E4-A7B6-7CFF95BAA0FB}"/>
    <cellStyle name="Comma 2 2 2 6 2 4 2" xfId="12612" xr:uid="{C5C12EB2-ECFD-401E-80F0-936FD1E32C9B}"/>
    <cellStyle name="Comma 2 2 2 6 2 4 3" xfId="21583" xr:uid="{0C27F274-A90A-48B6-95E6-1A41CB9CD69C}"/>
    <cellStyle name="Comma 2 2 2 6 2 5" xfId="9739" xr:uid="{DF780A8E-4BD6-4CD8-83EC-7AB2D6A240CE}"/>
    <cellStyle name="Comma 2 2 2 6 2 6" xfId="18715" xr:uid="{1AE477BC-E338-4649-83A0-86039F03A85F}"/>
    <cellStyle name="Comma 2 2 2 6 3" xfId="2113" xr:uid="{3764B3B1-6767-43CB-9904-FA484BD21204}"/>
    <cellStyle name="Comma 2 2 2 6 3 2" xfId="8304" xr:uid="{D20177BC-251F-4829-A05D-30EF604CA6EB}"/>
    <cellStyle name="Comma 2 2 2 6 3 2 2" xfId="16902" xr:uid="{686CD27F-25A8-4E84-BC8C-3043B69D8385}"/>
    <cellStyle name="Comma 2 2 2 6 3 2 3" xfId="25936" xr:uid="{B9EC0AFF-821F-4CC5-A3B9-28FE4C5F5237}"/>
    <cellStyle name="Comma 2 2 2 6 3 3" xfId="5193" xr:uid="{517AD310-9F15-4423-953F-0171740D86BB}"/>
    <cellStyle name="Comma 2 2 2 6 3 3 2" xfId="14046" xr:uid="{F5C1D53F-493D-4FA4-8282-4812D08C031E}"/>
    <cellStyle name="Comma 2 2 2 6 3 3 3" xfId="23013" xr:uid="{AD6BBABB-1FCE-421A-885D-9C74FB7B70AF}"/>
    <cellStyle name="Comma 2 2 2 6 3 4" xfId="11191" xr:uid="{3F2A1B8D-0301-4F80-BDD1-C6C7BBFC60A2}"/>
    <cellStyle name="Comma 2 2 2 6 3 5" xfId="20159" xr:uid="{C2BDC401-5677-4FE9-97AD-F80D65F652BB}"/>
    <cellStyle name="Comma 2 2 2 6 4" xfId="6766" xr:uid="{4EE73061-6648-4574-937C-E2B48103CE39}"/>
    <cellStyle name="Comma 2 2 2 6 4 2" xfId="15464" xr:uid="{B91619ED-4AD8-4C54-83B5-9115DAC94548}"/>
    <cellStyle name="Comma 2 2 2 6 4 3" xfId="24432" xr:uid="{6345AAE1-614D-4426-908D-B5CC518059C6}"/>
    <cellStyle name="Comma 2 2 2 6 5" xfId="3729" xr:uid="{085F4472-C64B-40BE-9755-5B433A9D0D2E}"/>
    <cellStyle name="Comma 2 2 2 6 5 2" xfId="12611" xr:uid="{1D26140D-AAD2-4D22-99F7-308587D1A0E5}"/>
    <cellStyle name="Comma 2 2 2 6 5 3" xfId="21582" xr:uid="{018C28FD-F9B3-4929-AA62-62C67EFAD5A9}"/>
    <cellStyle name="Comma 2 2 2 6 6" xfId="9738" xr:uid="{93E86FAE-A3E6-41B2-B824-141DB5CAA7C1}"/>
    <cellStyle name="Comma 2 2 2 6 7" xfId="18714" xr:uid="{84017323-94D0-403E-B98A-2C8D23E6BF54}"/>
    <cellStyle name="Comma 2 2 2 7" xfId="292" xr:uid="{39094BD5-BD58-4008-9359-A9AAF3F38D37}"/>
    <cellStyle name="Comma 2 2 2 7 2" xfId="2115" xr:uid="{7828556F-56D6-4BED-9072-CD36C8F8C290}"/>
    <cellStyle name="Comma 2 2 2 7 2 2" xfId="8306" xr:uid="{E30D997E-8A43-4ABB-8A6B-FF982F4C7B0E}"/>
    <cellStyle name="Comma 2 2 2 7 2 2 2" xfId="16904" xr:uid="{148DCFD5-3860-4373-AC7C-D0C96B1FCAB6}"/>
    <cellStyle name="Comma 2 2 2 7 2 2 3" xfId="25938" xr:uid="{61711DC0-39B7-4D5E-B790-DB0235CC5DC3}"/>
    <cellStyle name="Comma 2 2 2 7 2 3" xfId="5195" xr:uid="{78228335-92E4-412B-A205-74D6F7B632C9}"/>
    <cellStyle name="Comma 2 2 2 7 2 3 2" xfId="14048" xr:uid="{E1FF52D2-5F28-4D36-8B45-BF1ADA15C2AB}"/>
    <cellStyle name="Comma 2 2 2 7 2 3 3" xfId="23015" xr:uid="{3275FAF0-BB2B-426A-AC9E-392BC66390B7}"/>
    <cellStyle name="Comma 2 2 2 7 2 4" xfId="11193" xr:uid="{1C99FCE6-2918-4A62-B08A-8CB426135171}"/>
    <cellStyle name="Comma 2 2 2 7 2 5" xfId="20161" xr:uid="{DEE79C3F-D1F6-4C3A-B1A5-832E2F52EA92}"/>
    <cellStyle name="Comma 2 2 2 7 3" xfId="6768" xr:uid="{A54AE5E6-C03C-42A8-A92B-68B6648DA8AD}"/>
    <cellStyle name="Comma 2 2 2 7 3 2" xfId="15466" xr:uid="{472EE946-59D1-46C2-8B94-05D4633C1086}"/>
    <cellStyle name="Comma 2 2 2 7 3 3" xfId="24434" xr:uid="{9993988B-0789-45B5-AB16-E99B01B2D3AE}"/>
    <cellStyle name="Comma 2 2 2 7 4" xfId="3731" xr:uid="{805FA4C4-45B1-49FB-8772-5DAB000BF469}"/>
    <cellStyle name="Comma 2 2 2 7 4 2" xfId="12613" xr:uid="{A6528693-F4A4-4FFF-8F15-685F19AB2A06}"/>
    <cellStyle name="Comma 2 2 2 7 4 3" xfId="21584" xr:uid="{D79E6EB3-FA03-42BF-AE04-85EB6BF27FAF}"/>
    <cellStyle name="Comma 2 2 2 7 5" xfId="9740" xr:uid="{184DB833-AD87-46D1-97A4-D799A0F70B91}"/>
    <cellStyle name="Comma 2 2 2 7 6" xfId="18716" xr:uid="{5260F052-CC18-44FC-9516-C920C5385F88}"/>
    <cellStyle name="Comma 2 2 2 8" xfId="2080" xr:uid="{FA7787F4-1B56-4A9F-8303-8F8027FDB59A}"/>
    <cellStyle name="Comma 2 2 2 8 2" xfId="8271" xr:uid="{CDC8ABA9-516C-4175-88AB-8577B53B2489}"/>
    <cellStyle name="Comma 2 2 2 8 2 2" xfId="16869" xr:uid="{E09DA64D-CC70-4D66-8CAC-29557351D74F}"/>
    <cellStyle name="Comma 2 2 2 8 2 3" xfId="25903" xr:uid="{BE06F507-6AB5-43E1-AB3F-6EE90ED49496}"/>
    <cellStyle name="Comma 2 2 2 8 3" xfId="5160" xr:uid="{5D4F7F50-14EC-43A7-AECF-B601C4E480B0}"/>
    <cellStyle name="Comma 2 2 2 8 3 2" xfId="14013" xr:uid="{2752D56F-E368-4339-A497-8121336392C4}"/>
    <cellStyle name="Comma 2 2 2 8 3 3" xfId="22980" xr:uid="{3EFAB472-926E-411C-98F6-1E5DE97D7503}"/>
    <cellStyle name="Comma 2 2 2 8 4" xfId="11158" xr:uid="{58C36DDB-E93E-4ECC-A100-3264DADE9DF4}"/>
    <cellStyle name="Comma 2 2 2 8 5" xfId="20126" xr:uid="{B75B06F1-A911-43A5-B7F6-794E72B9FE7A}"/>
    <cellStyle name="Comma 2 2 2 9" xfId="6733" xr:uid="{EB216DF5-E8FA-418B-93AE-9C16B041C6A8}"/>
    <cellStyle name="Comma 2 2 2 9 2" xfId="15431" xr:uid="{A8CAAE1D-D132-481B-812A-0C922A40DAB4}"/>
    <cellStyle name="Comma 2 2 2 9 3" xfId="24399" xr:uid="{9BF4A27B-75E5-42ED-9054-D6362C7C279E}"/>
    <cellStyle name="Comma 2 2 3" xfId="293" xr:uid="{EEECFBE5-9BEE-489E-994A-D4C17537E646}"/>
    <cellStyle name="Comma 2 2 3 10" xfId="9741" xr:uid="{BB98AB92-3177-46F3-9EF9-22C12D93167C}"/>
    <cellStyle name="Comma 2 2 3 11" xfId="18717" xr:uid="{6361C5AB-EA80-4F06-9C15-880264E56FE5}"/>
    <cellStyle name="Comma 2 2 3 2" xfId="294" xr:uid="{9C72CBB3-4CB5-4C4F-B1BD-A2553AFBCD26}"/>
    <cellStyle name="Comma 2 2 3 2 2" xfId="295" xr:uid="{242C9CB5-1DE7-41FC-AB44-AC6A67B96298}"/>
    <cellStyle name="Comma 2 2 3 2 2 2" xfId="296" xr:uid="{17D400C7-408A-4EE1-97D7-D615D51CF909}"/>
    <cellStyle name="Comma 2 2 3 2 2 2 2" xfId="2119" xr:uid="{98DF3542-2360-4836-AB3D-6CDF25353886}"/>
    <cellStyle name="Comma 2 2 3 2 2 2 2 2" xfId="8310" xr:uid="{C6DAE979-691C-4690-AD06-8DB1711F6193}"/>
    <cellStyle name="Comma 2 2 3 2 2 2 2 2 2" xfId="16908" xr:uid="{2684A138-DA96-466D-A962-FBB74C5B55F4}"/>
    <cellStyle name="Comma 2 2 3 2 2 2 2 2 3" xfId="25942" xr:uid="{BC80583D-4F63-48B1-A639-8F899AD33884}"/>
    <cellStyle name="Comma 2 2 3 2 2 2 2 3" xfId="5199" xr:uid="{8ECCBE14-B20B-4918-B6C3-AD2330C61FF3}"/>
    <cellStyle name="Comma 2 2 3 2 2 2 2 3 2" xfId="14052" xr:uid="{91FFA52F-A3C3-4FD1-BAB7-A03D972BEB58}"/>
    <cellStyle name="Comma 2 2 3 2 2 2 2 3 3" xfId="23019" xr:uid="{7FD5299A-C8D7-4346-B41C-48721271B8B4}"/>
    <cellStyle name="Comma 2 2 3 2 2 2 2 4" xfId="11197" xr:uid="{CFE85D89-65F0-44F3-8311-4BBE13783106}"/>
    <cellStyle name="Comma 2 2 3 2 2 2 2 5" xfId="20165" xr:uid="{4639C404-FAC5-44D4-B609-56A0ADA4CA76}"/>
    <cellStyle name="Comma 2 2 3 2 2 2 3" xfId="6772" xr:uid="{E8E79CBD-76BB-4EAA-9201-F5525ACF4CC2}"/>
    <cellStyle name="Comma 2 2 3 2 2 2 3 2" xfId="15470" xr:uid="{A1D17175-E185-47A8-B2B8-A2723EE123F8}"/>
    <cellStyle name="Comma 2 2 3 2 2 2 3 3" xfId="24438" xr:uid="{E9C61317-4B64-41BB-9D8B-369E54287A87}"/>
    <cellStyle name="Comma 2 2 3 2 2 2 4" xfId="3735" xr:uid="{07F0B6B7-65DC-4BFB-8425-78015B31D415}"/>
    <cellStyle name="Comma 2 2 3 2 2 2 4 2" xfId="12617" xr:uid="{30446E0F-BA49-4186-8CDA-CD58F072AEB0}"/>
    <cellStyle name="Comma 2 2 3 2 2 2 4 3" xfId="21588" xr:uid="{7F540407-1691-4BCE-A3FA-0FFA37580738}"/>
    <cellStyle name="Comma 2 2 3 2 2 2 5" xfId="9744" xr:uid="{227563F9-60ED-4F31-9E19-40EB04E9295E}"/>
    <cellStyle name="Comma 2 2 3 2 2 2 6" xfId="18720" xr:uid="{6C9DBCEA-F1CB-4617-B70F-0670DBB5C9CF}"/>
    <cellStyle name="Comma 2 2 3 2 2 3" xfId="2118" xr:uid="{5A3987B5-7B18-44D3-AF48-0C34336A942B}"/>
    <cellStyle name="Comma 2 2 3 2 2 3 2" xfId="8309" xr:uid="{DD058F14-60B7-4529-ADED-F8048F9B3D22}"/>
    <cellStyle name="Comma 2 2 3 2 2 3 2 2" xfId="16907" xr:uid="{5443EF43-90EC-4302-BD23-CCCADBADD87C}"/>
    <cellStyle name="Comma 2 2 3 2 2 3 2 3" xfId="25941" xr:uid="{3FCF0C17-0702-4942-8E86-26BAF15AD0BC}"/>
    <cellStyle name="Comma 2 2 3 2 2 3 3" xfId="5198" xr:uid="{E10CF7DF-861F-43E1-8D0A-914F12D3947D}"/>
    <cellStyle name="Comma 2 2 3 2 2 3 3 2" xfId="14051" xr:uid="{578E9F11-0E63-4809-9C47-2A157624F4E1}"/>
    <cellStyle name="Comma 2 2 3 2 2 3 3 3" xfId="23018" xr:uid="{ACC144A0-ADC2-450F-A570-E5B5A73DD0E7}"/>
    <cellStyle name="Comma 2 2 3 2 2 3 4" xfId="11196" xr:uid="{1C9754AC-0F1A-4212-B2A5-B1F6CB039EF2}"/>
    <cellStyle name="Comma 2 2 3 2 2 3 5" xfId="20164" xr:uid="{6F45647A-8E4B-45C5-A843-5F99C808B86D}"/>
    <cellStyle name="Comma 2 2 3 2 2 4" xfId="6771" xr:uid="{61DF18AE-6E5E-490F-8CA4-67623490BC6C}"/>
    <cellStyle name="Comma 2 2 3 2 2 4 2" xfId="15469" xr:uid="{DE0DBC81-098E-4B11-8F7F-3A044FDC6B47}"/>
    <cellStyle name="Comma 2 2 3 2 2 4 3" xfId="24437" xr:uid="{61723F06-70EB-474B-B62A-E08D0A38C8B0}"/>
    <cellStyle name="Comma 2 2 3 2 2 5" xfId="3734" xr:uid="{D7B05FBA-A11D-4181-87AC-A87B48E66DBF}"/>
    <cellStyle name="Comma 2 2 3 2 2 5 2" xfId="12616" xr:uid="{F7815F0F-352E-45F6-BA41-1225384768F4}"/>
    <cellStyle name="Comma 2 2 3 2 2 5 3" xfId="21587" xr:uid="{FCC70D6C-28F8-44D6-87C3-FC9E23B5D5D1}"/>
    <cellStyle name="Comma 2 2 3 2 2 6" xfId="9743" xr:uid="{3611A1CF-51FF-4CDD-8D79-303233578D0F}"/>
    <cellStyle name="Comma 2 2 3 2 2 7" xfId="18719" xr:uid="{FA406B7B-0F5A-4B4C-A93D-D5AD73D9387F}"/>
    <cellStyle name="Comma 2 2 3 2 3" xfId="297" xr:uid="{A1AA07A9-FE32-471A-9328-6E0C1F0D7BA2}"/>
    <cellStyle name="Comma 2 2 3 2 3 2" xfId="298" xr:uid="{5774B8DF-B2BC-45FF-A065-78BAE95EB951}"/>
    <cellStyle name="Comma 2 2 3 2 3 2 2" xfId="2121" xr:uid="{500267D3-473C-478D-BB25-EDE9C82CEFB2}"/>
    <cellStyle name="Comma 2 2 3 2 3 2 2 2" xfId="8312" xr:uid="{F24967F2-2DBB-40E7-B0BB-77EAF99CEEBC}"/>
    <cellStyle name="Comma 2 2 3 2 3 2 2 2 2" xfId="16910" xr:uid="{1F0E45D3-00D7-43EB-BEA4-80A3068DEF8F}"/>
    <cellStyle name="Comma 2 2 3 2 3 2 2 2 3" xfId="25944" xr:uid="{31D762BF-1444-4B11-8B6A-26FBDE96E61E}"/>
    <cellStyle name="Comma 2 2 3 2 3 2 2 3" xfId="5201" xr:uid="{A010CF16-DC66-4BA4-95E6-C0853796DCD1}"/>
    <cellStyle name="Comma 2 2 3 2 3 2 2 3 2" xfId="14054" xr:uid="{4DE3C852-3A0D-4673-91F3-DAF72DE23821}"/>
    <cellStyle name="Comma 2 2 3 2 3 2 2 3 3" xfId="23021" xr:uid="{7A204E48-8834-4ACE-B332-F40153CDBE44}"/>
    <cellStyle name="Comma 2 2 3 2 3 2 2 4" xfId="11199" xr:uid="{E03D1A18-F42D-4B42-8CF8-ADC2BB296355}"/>
    <cellStyle name="Comma 2 2 3 2 3 2 2 5" xfId="20167" xr:uid="{84699718-61F5-4C7C-80AF-211089FF530D}"/>
    <cellStyle name="Comma 2 2 3 2 3 2 3" xfId="6774" xr:uid="{3761EFEB-BE06-4A51-8E22-BB7FDFFF90B0}"/>
    <cellStyle name="Comma 2 2 3 2 3 2 3 2" xfId="15472" xr:uid="{030D53FF-D40B-4CA0-9E6D-516439C097C3}"/>
    <cellStyle name="Comma 2 2 3 2 3 2 3 3" xfId="24440" xr:uid="{1D37E6C6-9CAA-4AF6-9B5D-6F776026EB79}"/>
    <cellStyle name="Comma 2 2 3 2 3 2 4" xfId="3737" xr:uid="{2D8DD0F0-DE07-4581-839C-4763C2F7C3F4}"/>
    <cellStyle name="Comma 2 2 3 2 3 2 4 2" xfId="12619" xr:uid="{9535FE38-6185-4E35-A2B5-53DE95535035}"/>
    <cellStyle name="Comma 2 2 3 2 3 2 4 3" xfId="21590" xr:uid="{D95BA442-BC0B-4762-A641-7E66A4E80F34}"/>
    <cellStyle name="Comma 2 2 3 2 3 2 5" xfId="9746" xr:uid="{7A7F8E2A-9558-4F47-B98F-F5DDDE511DE1}"/>
    <cellStyle name="Comma 2 2 3 2 3 2 6" xfId="18722" xr:uid="{D4E03E64-221B-4866-84BA-861C55FDE8C6}"/>
    <cellStyle name="Comma 2 2 3 2 3 3" xfId="2120" xr:uid="{ACF5C7AF-C7FA-423B-ADC1-BC654751A958}"/>
    <cellStyle name="Comma 2 2 3 2 3 3 2" xfId="8311" xr:uid="{DA15BBD0-3DF6-4B1E-90DB-7BABCED1E4D1}"/>
    <cellStyle name="Comma 2 2 3 2 3 3 2 2" xfId="16909" xr:uid="{EBEAF570-5541-433E-848F-DA781C26A3B5}"/>
    <cellStyle name="Comma 2 2 3 2 3 3 2 3" xfId="25943" xr:uid="{DF59D660-171B-4F1D-97F4-07BCC3A914E2}"/>
    <cellStyle name="Comma 2 2 3 2 3 3 3" xfId="5200" xr:uid="{5936F956-B270-457D-BE47-53656C9747E0}"/>
    <cellStyle name="Comma 2 2 3 2 3 3 3 2" xfId="14053" xr:uid="{8C2D70A5-3CF4-4565-ACC8-8DA87008EE0F}"/>
    <cellStyle name="Comma 2 2 3 2 3 3 3 3" xfId="23020" xr:uid="{BA187B83-DC93-4A23-922D-E045A7FA2665}"/>
    <cellStyle name="Comma 2 2 3 2 3 3 4" xfId="11198" xr:uid="{2E300FFA-4F37-40B1-A876-DFDAED831EC1}"/>
    <cellStyle name="Comma 2 2 3 2 3 3 5" xfId="20166" xr:uid="{F2F72970-054E-4A85-B58C-6C216675DCD1}"/>
    <cellStyle name="Comma 2 2 3 2 3 4" xfId="6773" xr:uid="{5CB263C2-EE5F-4971-914C-FE0DDF3EB048}"/>
    <cellStyle name="Comma 2 2 3 2 3 4 2" xfId="15471" xr:uid="{F47E320C-6326-413D-8CFE-BA5B0455DCBD}"/>
    <cellStyle name="Comma 2 2 3 2 3 4 3" xfId="24439" xr:uid="{2903EC84-CE56-4320-8C23-1FD0A4C966DE}"/>
    <cellStyle name="Comma 2 2 3 2 3 5" xfId="3736" xr:uid="{56065DFE-32B1-4629-BCD5-BA84F5DFA92D}"/>
    <cellStyle name="Comma 2 2 3 2 3 5 2" xfId="12618" xr:uid="{A880FBA1-A0E2-4D7C-8385-CCD12434B318}"/>
    <cellStyle name="Comma 2 2 3 2 3 5 3" xfId="21589" xr:uid="{755DF3CA-15A7-4DBC-90DE-15F24E65634B}"/>
    <cellStyle name="Comma 2 2 3 2 3 6" xfId="9745" xr:uid="{11B128DA-27C2-4B96-9A51-30209395EBC6}"/>
    <cellStyle name="Comma 2 2 3 2 3 7" xfId="18721" xr:uid="{0E08E6F9-A7CB-434A-832D-1062AA13EDE7}"/>
    <cellStyle name="Comma 2 2 3 2 4" xfId="299" xr:uid="{47FF22CE-DCF8-43BC-9E68-078EFC1690E2}"/>
    <cellStyle name="Comma 2 2 3 2 4 2" xfId="2122" xr:uid="{AC0D84FB-704E-4B41-93FE-49C2DF81D8E1}"/>
    <cellStyle name="Comma 2 2 3 2 4 2 2" xfId="8313" xr:uid="{11267464-9E48-4682-BFE3-5306063128E8}"/>
    <cellStyle name="Comma 2 2 3 2 4 2 2 2" xfId="16911" xr:uid="{71FC0D5C-6832-41F7-96BE-B5F778BA4CB2}"/>
    <cellStyle name="Comma 2 2 3 2 4 2 2 3" xfId="25945" xr:uid="{5B88CF84-878A-4543-8CB7-F3650637FA4D}"/>
    <cellStyle name="Comma 2 2 3 2 4 2 3" xfId="5202" xr:uid="{362F01AE-3787-4982-B746-D4638544F435}"/>
    <cellStyle name="Comma 2 2 3 2 4 2 3 2" xfId="14055" xr:uid="{DD15F0E8-6C38-4B31-A5D0-54488910475F}"/>
    <cellStyle name="Comma 2 2 3 2 4 2 3 3" xfId="23022" xr:uid="{3E6F1161-36C5-418B-981E-53BB97954808}"/>
    <cellStyle name="Comma 2 2 3 2 4 2 4" xfId="11200" xr:uid="{54C0BD7F-2A65-4337-81E0-8F31C6E23FBE}"/>
    <cellStyle name="Comma 2 2 3 2 4 2 5" xfId="20168" xr:uid="{E8C2C683-29A2-48B1-BE85-606E880DC0A7}"/>
    <cellStyle name="Comma 2 2 3 2 4 3" xfId="6775" xr:uid="{0D73DB74-2C38-4213-8081-88342538055B}"/>
    <cellStyle name="Comma 2 2 3 2 4 3 2" xfId="15473" xr:uid="{0BCFD30C-0DF3-473A-AC5F-18F2DDCE3EC3}"/>
    <cellStyle name="Comma 2 2 3 2 4 3 3" xfId="24441" xr:uid="{61244100-E083-444E-8891-79957EC4B198}"/>
    <cellStyle name="Comma 2 2 3 2 4 4" xfId="3738" xr:uid="{FC7A1663-CF02-4C4C-BA6B-69EB367D01D4}"/>
    <cellStyle name="Comma 2 2 3 2 4 4 2" xfId="12620" xr:uid="{4094949D-AA6F-4534-9EE4-177F42715606}"/>
    <cellStyle name="Comma 2 2 3 2 4 4 3" xfId="21591" xr:uid="{0BDA9843-31AE-4E18-BD32-C16F64407AA9}"/>
    <cellStyle name="Comma 2 2 3 2 4 5" xfId="9747" xr:uid="{14E3FF36-C017-4598-B80A-F4DCAA3CE66B}"/>
    <cellStyle name="Comma 2 2 3 2 4 6" xfId="18723" xr:uid="{43D65165-C71A-4226-A02D-CF8EF34EBD08}"/>
    <cellStyle name="Comma 2 2 3 2 5" xfId="2117" xr:uid="{E1FC2949-F5BD-4C17-8376-F44C1E88CD6D}"/>
    <cellStyle name="Comma 2 2 3 2 5 2" xfId="8308" xr:uid="{E7D1B408-8B45-4BE0-82D4-73A102EDB843}"/>
    <cellStyle name="Comma 2 2 3 2 5 2 2" xfId="16906" xr:uid="{46A8A2B0-E16B-401F-B0EF-619BD264B622}"/>
    <cellStyle name="Comma 2 2 3 2 5 2 3" xfId="25940" xr:uid="{6D72D33F-3223-44B6-85C7-E3F43F1DAC1C}"/>
    <cellStyle name="Comma 2 2 3 2 5 3" xfId="5197" xr:uid="{EAA8F232-0417-437B-8F6B-75F8A297B445}"/>
    <cellStyle name="Comma 2 2 3 2 5 3 2" xfId="14050" xr:uid="{89BB8CEC-E2C2-4A52-98F0-477138094AEF}"/>
    <cellStyle name="Comma 2 2 3 2 5 3 3" xfId="23017" xr:uid="{CD53C8DD-45C7-412C-8E72-FB80A22C306B}"/>
    <cellStyle name="Comma 2 2 3 2 5 4" xfId="11195" xr:uid="{34AF5DCF-7C38-41FB-8238-6F91A5C44B32}"/>
    <cellStyle name="Comma 2 2 3 2 5 5" xfId="20163" xr:uid="{49C7F127-3F8A-46C3-ACF7-D5D3C679461C}"/>
    <cellStyle name="Comma 2 2 3 2 6" xfId="6770" xr:uid="{251EB0EA-B679-4034-8D3B-CAB9EB0B7627}"/>
    <cellStyle name="Comma 2 2 3 2 6 2" xfId="15468" xr:uid="{5BEF18C3-3E44-4275-8EE8-A1C62C2EF779}"/>
    <cellStyle name="Comma 2 2 3 2 6 3" xfId="24436" xr:uid="{7311036C-2AC6-4A75-9C50-EEDC5C481B0B}"/>
    <cellStyle name="Comma 2 2 3 2 7" xfId="3733" xr:uid="{B50BB0FD-75A0-45DA-B608-9895FA96334A}"/>
    <cellStyle name="Comma 2 2 3 2 7 2" xfId="12615" xr:uid="{9A7DB52F-5CB0-4BBB-A663-E1249C4574D3}"/>
    <cellStyle name="Comma 2 2 3 2 7 3" xfId="21586" xr:uid="{6E13B424-5789-4C7B-99A0-C4DD9A88DC85}"/>
    <cellStyle name="Comma 2 2 3 2 8" xfId="9742" xr:uid="{B539A638-F104-43DD-BA00-5C29F486CB94}"/>
    <cellStyle name="Comma 2 2 3 2 9" xfId="18718" xr:uid="{8C7A5B5C-8423-4742-A36D-7D99DDC3D4A5}"/>
    <cellStyle name="Comma 2 2 3 3" xfId="300" xr:uid="{B92B630C-DFE5-4DD2-B10F-995FE3E275B6}"/>
    <cellStyle name="Comma 2 2 3 3 2" xfId="301" xr:uid="{AF7CDF51-09ED-4479-AACD-D65D0AEC9ED4}"/>
    <cellStyle name="Comma 2 2 3 3 2 2" xfId="302" xr:uid="{EF05810E-9082-4930-8FF9-52A1FD257892}"/>
    <cellStyle name="Comma 2 2 3 3 2 2 2" xfId="2125" xr:uid="{15CFF84C-F675-4AC7-9A1E-7C8D18DC17A3}"/>
    <cellStyle name="Comma 2 2 3 3 2 2 2 2" xfId="8316" xr:uid="{BBD1E75A-FC37-4C1F-9A57-5B9E13EEFE17}"/>
    <cellStyle name="Comma 2 2 3 3 2 2 2 2 2" xfId="16914" xr:uid="{948E4DEE-4983-47DA-8D30-48C6116447EC}"/>
    <cellStyle name="Comma 2 2 3 3 2 2 2 2 3" xfId="25948" xr:uid="{E4B1EC0D-126D-484B-AA07-885A7BAA9107}"/>
    <cellStyle name="Comma 2 2 3 3 2 2 2 3" xfId="5205" xr:uid="{4995EE3B-2319-4704-BE51-DB378B188A2E}"/>
    <cellStyle name="Comma 2 2 3 3 2 2 2 3 2" xfId="14058" xr:uid="{6DD418BA-F0EF-4236-AD3C-737F4DFC2F4D}"/>
    <cellStyle name="Comma 2 2 3 3 2 2 2 3 3" xfId="23025" xr:uid="{888153B3-658F-419B-A9D3-736EC3F9F2F9}"/>
    <cellStyle name="Comma 2 2 3 3 2 2 2 4" xfId="11203" xr:uid="{616AFBF3-E9B2-49E8-BE30-437B2214DA52}"/>
    <cellStyle name="Comma 2 2 3 3 2 2 2 5" xfId="20171" xr:uid="{97C62C31-FF50-4B42-9723-2BE79DF24F7E}"/>
    <cellStyle name="Comma 2 2 3 3 2 2 3" xfId="6778" xr:uid="{01796F19-E252-455F-A5CF-841D13238E81}"/>
    <cellStyle name="Comma 2 2 3 3 2 2 3 2" xfId="15476" xr:uid="{4F951E0B-444A-48CE-BD98-1F4447FED3A1}"/>
    <cellStyle name="Comma 2 2 3 3 2 2 3 3" xfId="24444" xr:uid="{845FF93C-EB62-46DE-8693-C3F6D3088C51}"/>
    <cellStyle name="Comma 2 2 3 3 2 2 4" xfId="3741" xr:uid="{DCC75B10-2BB4-4EA7-B160-F84A83021340}"/>
    <cellStyle name="Comma 2 2 3 3 2 2 4 2" xfId="12623" xr:uid="{90E60B41-2BCD-4896-B343-475D0E9B56F3}"/>
    <cellStyle name="Comma 2 2 3 3 2 2 4 3" xfId="21594" xr:uid="{2282E957-C05A-43F9-AF6A-EAF20C586D52}"/>
    <cellStyle name="Comma 2 2 3 3 2 2 5" xfId="9750" xr:uid="{D2A9FD5F-2A8F-4CFD-8B8E-6AC746F45459}"/>
    <cellStyle name="Comma 2 2 3 3 2 2 6" xfId="18726" xr:uid="{0BF838AF-9712-4284-89CB-611EBC95BEA5}"/>
    <cellStyle name="Comma 2 2 3 3 2 3" xfId="2124" xr:uid="{3EC3E846-59CA-405F-A2EA-283529137F35}"/>
    <cellStyle name="Comma 2 2 3 3 2 3 2" xfId="8315" xr:uid="{C06334E2-BB31-4D89-BCA6-B80AC45C97C8}"/>
    <cellStyle name="Comma 2 2 3 3 2 3 2 2" xfId="16913" xr:uid="{95FD794E-743D-4FF3-948D-C131FB9B9BE5}"/>
    <cellStyle name="Comma 2 2 3 3 2 3 2 3" xfId="25947" xr:uid="{A57C2553-BE39-466C-B8C7-F364825ED4E6}"/>
    <cellStyle name="Comma 2 2 3 3 2 3 3" xfId="5204" xr:uid="{D31BD9DB-CFF2-4578-9CA6-5E29CA640313}"/>
    <cellStyle name="Comma 2 2 3 3 2 3 3 2" xfId="14057" xr:uid="{2D444828-A5BA-4A91-A815-1D9DEA067093}"/>
    <cellStyle name="Comma 2 2 3 3 2 3 3 3" xfId="23024" xr:uid="{DEE2D4E5-2215-4293-84AF-4D6018E3137E}"/>
    <cellStyle name="Comma 2 2 3 3 2 3 4" xfId="11202" xr:uid="{A48FACD2-5509-4E29-A039-7E92D0586B2F}"/>
    <cellStyle name="Comma 2 2 3 3 2 3 5" xfId="20170" xr:uid="{A0A0C9F5-A729-48B0-808C-42DB6E55E604}"/>
    <cellStyle name="Comma 2 2 3 3 2 4" xfId="6777" xr:uid="{3E200CF4-3F54-4FD3-8D51-8D45EA3B527B}"/>
    <cellStyle name="Comma 2 2 3 3 2 4 2" xfId="15475" xr:uid="{6B69F5DA-03E2-4FE5-80F3-3A936B3FF3CA}"/>
    <cellStyle name="Comma 2 2 3 3 2 4 3" xfId="24443" xr:uid="{EB790D19-281C-47CD-AA66-EB790B391DA7}"/>
    <cellStyle name="Comma 2 2 3 3 2 5" xfId="3740" xr:uid="{C94DA3F7-1005-459F-9E96-0233F8EB95FB}"/>
    <cellStyle name="Comma 2 2 3 3 2 5 2" xfId="12622" xr:uid="{FB015BE1-A09E-4FB9-BFC5-3C16CF7035B0}"/>
    <cellStyle name="Comma 2 2 3 3 2 5 3" xfId="21593" xr:uid="{C2CF7B31-A2BD-4223-872F-75390067B4D7}"/>
    <cellStyle name="Comma 2 2 3 3 2 6" xfId="9749" xr:uid="{9B095215-117A-4F19-8BB0-21D79829AF9C}"/>
    <cellStyle name="Comma 2 2 3 3 2 7" xfId="18725" xr:uid="{FAFA652A-A5CE-4064-B77C-467578460275}"/>
    <cellStyle name="Comma 2 2 3 3 3" xfId="303" xr:uid="{3B966A4B-3A4B-4D38-994D-08181346415A}"/>
    <cellStyle name="Comma 2 2 3 3 3 2" xfId="304" xr:uid="{43591896-52E7-496B-A87E-33603C768E2B}"/>
    <cellStyle name="Comma 2 2 3 3 3 2 2" xfId="2127" xr:uid="{080492D9-EEC7-40EB-AE43-926051A99FF5}"/>
    <cellStyle name="Comma 2 2 3 3 3 2 2 2" xfId="8318" xr:uid="{0A73E32E-DCC9-4C42-82B6-AF82084787A3}"/>
    <cellStyle name="Comma 2 2 3 3 3 2 2 2 2" xfId="16916" xr:uid="{15BF37E5-E47C-4DAD-AA67-3F64D486BFAE}"/>
    <cellStyle name="Comma 2 2 3 3 3 2 2 2 3" xfId="25950" xr:uid="{3F5B8DFF-FB87-49FD-82BA-6BE486AA381A}"/>
    <cellStyle name="Comma 2 2 3 3 3 2 2 3" xfId="5207" xr:uid="{2F5F27AF-633A-47D9-B254-A889FABD1B72}"/>
    <cellStyle name="Comma 2 2 3 3 3 2 2 3 2" xfId="14060" xr:uid="{B23B7051-CC6D-45F9-9C6A-619B7190DF2E}"/>
    <cellStyle name="Comma 2 2 3 3 3 2 2 3 3" xfId="23027" xr:uid="{75BE2047-7250-4860-B7E6-657896608192}"/>
    <cellStyle name="Comma 2 2 3 3 3 2 2 4" xfId="11205" xr:uid="{98412684-F91D-4BEB-8F1C-619C5D4A5B0B}"/>
    <cellStyle name="Comma 2 2 3 3 3 2 2 5" xfId="20173" xr:uid="{2203728B-E0E1-405D-B304-DD6CAE1A2575}"/>
    <cellStyle name="Comma 2 2 3 3 3 2 3" xfId="6780" xr:uid="{9BD0DFD0-3676-4236-8849-1852EF9B3180}"/>
    <cellStyle name="Comma 2 2 3 3 3 2 3 2" xfId="15478" xr:uid="{5186D982-A64B-4AEB-8FDE-1E5FE18D3E09}"/>
    <cellStyle name="Comma 2 2 3 3 3 2 3 3" xfId="24446" xr:uid="{A37812EC-B406-44F7-A4E4-38FC8DF2D1A9}"/>
    <cellStyle name="Comma 2 2 3 3 3 2 4" xfId="3743" xr:uid="{B08BD28C-680F-4848-A9BE-7060EFAD8733}"/>
    <cellStyle name="Comma 2 2 3 3 3 2 4 2" xfId="12625" xr:uid="{AFFFC99E-A29A-401B-AB0B-05BBF3F324C9}"/>
    <cellStyle name="Comma 2 2 3 3 3 2 4 3" xfId="21596" xr:uid="{521CA64D-8374-4BC2-B904-E300E5342C2F}"/>
    <cellStyle name="Comma 2 2 3 3 3 2 5" xfId="9752" xr:uid="{CF2489B2-2B1E-4072-BC05-1741C11C4606}"/>
    <cellStyle name="Comma 2 2 3 3 3 2 6" xfId="18728" xr:uid="{985CF5B0-E6B4-4C4D-BD41-9736F862F5D8}"/>
    <cellStyle name="Comma 2 2 3 3 3 3" xfId="2126" xr:uid="{DB6E5BFF-9FF3-4631-A2AD-F619E024706C}"/>
    <cellStyle name="Comma 2 2 3 3 3 3 2" xfId="8317" xr:uid="{6644F08A-A801-40BC-89AE-231D2C6DC30E}"/>
    <cellStyle name="Comma 2 2 3 3 3 3 2 2" xfId="16915" xr:uid="{1AAA981C-F43A-47D3-9242-40481907344C}"/>
    <cellStyle name="Comma 2 2 3 3 3 3 2 3" xfId="25949" xr:uid="{A560FCF9-B0FC-428F-B90C-4DA91CC3C2D7}"/>
    <cellStyle name="Comma 2 2 3 3 3 3 3" xfId="5206" xr:uid="{B1C7B166-7D73-459B-AE9B-11C310037DC0}"/>
    <cellStyle name="Comma 2 2 3 3 3 3 3 2" xfId="14059" xr:uid="{70F513EC-B90D-492B-856C-947D98934237}"/>
    <cellStyle name="Comma 2 2 3 3 3 3 3 3" xfId="23026" xr:uid="{6FE24CD0-9623-4D26-A7AE-30ED094377C0}"/>
    <cellStyle name="Comma 2 2 3 3 3 3 4" xfId="11204" xr:uid="{9269F007-A92A-4B45-A80D-1C83C877AB40}"/>
    <cellStyle name="Comma 2 2 3 3 3 3 5" xfId="20172" xr:uid="{98127A21-78FA-4A72-85FF-3796FD1CAFBE}"/>
    <cellStyle name="Comma 2 2 3 3 3 4" xfId="6779" xr:uid="{3C9575DC-1952-43A1-A5D8-B974147898AD}"/>
    <cellStyle name="Comma 2 2 3 3 3 4 2" xfId="15477" xr:uid="{F29916B5-70B2-45E6-8979-C961B4C1A901}"/>
    <cellStyle name="Comma 2 2 3 3 3 4 3" xfId="24445" xr:uid="{FAE3A69F-EDD9-4687-9074-51F3992DBA14}"/>
    <cellStyle name="Comma 2 2 3 3 3 5" xfId="3742" xr:uid="{83E6313A-377B-4588-8417-67ED86F4292B}"/>
    <cellStyle name="Comma 2 2 3 3 3 5 2" xfId="12624" xr:uid="{FA84C4B5-3C9A-4824-92CE-3446A9674BA7}"/>
    <cellStyle name="Comma 2 2 3 3 3 5 3" xfId="21595" xr:uid="{E87DCADE-5CB6-4D63-8BC6-5636AA5FB2BD}"/>
    <cellStyle name="Comma 2 2 3 3 3 6" xfId="9751" xr:uid="{46CFE1D3-5121-4624-BA53-FF42AB5076AB}"/>
    <cellStyle name="Comma 2 2 3 3 3 7" xfId="18727" xr:uid="{4DB97A59-2378-4115-A83F-8B82459569C6}"/>
    <cellStyle name="Comma 2 2 3 3 4" xfId="305" xr:uid="{3ABEF7E1-0557-4AD6-AE80-282916262618}"/>
    <cellStyle name="Comma 2 2 3 3 4 2" xfId="2128" xr:uid="{6E9CBCFE-6EB7-41D2-B63D-E441F35C2A23}"/>
    <cellStyle name="Comma 2 2 3 3 4 2 2" xfId="8319" xr:uid="{5BCD7D6C-7FF8-4CD5-9B7E-71C7EE6FE037}"/>
    <cellStyle name="Comma 2 2 3 3 4 2 2 2" xfId="16917" xr:uid="{93F0360B-7594-4426-B14E-1CE78A7B2DCA}"/>
    <cellStyle name="Comma 2 2 3 3 4 2 2 3" xfId="25951" xr:uid="{FB550899-C2E6-4706-B2B1-87D3BCB66086}"/>
    <cellStyle name="Comma 2 2 3 3 4 2 3" xfId="5208" xr:uid="{A4E7BC0E-54C1-470A-A59A-74D591637646}"/>
    <cellStyle name="Comma 2 2 3 3 4 2 3 2" xfId="14061" xr:uid="{B5C46798-DFE0-4627-8DE7-CD4B45B34F63}"/>
    <cellStyle name="Comma 2 2 3 3 4 2 3 3" xfId="23028" xr:uid="{81C8ACB3-D9DF-4170-9B48-ACDE1C8A6A42}"/>
    <cellStyle name="Comma 2 2 3 3 4 2 4" xfId="11206" xr:uid="{68D652DA-C7D6-4C38-9B2E-DFE01FD0F651}"/>
    <cellStyle name="Comma 2 2 3 3 4 2 5" xfId="20174" xr:uid="{75C83585-AA2F-49BD-AE39-F27C04A255EF}"/>
    <cellStyle name="Comma 2 2 3 3 4 3" xfId="6781" xr:uid="{4626295B-B213-4D07-9617-61CB18E3B687}"/>
    <cellStyle name="Comma 2 2 3 3 4 3 2" xfId="15479" xr:uid="{AE39DD1A-FF40-4C9F-AEDD-7E2A241DB929}"/>
    <cellStyle name="Comma 2 2 3 3 4 3 3" xfId="24447" xr:uid="{F9395522-60E8-444E-B413-44261A1C6371}"/>
    <cellStyle name="Comma 2 2 3 3 4 4" xfId="3744" xr:uid="{0881EC38-9CC9-400A-A35D-C6B22978169D}"/>
    <cellStyle name="Comma 2 2 3 3 4 4 2" xfId="12626" xr:uid="{11DE36EB-722B-4327-9C42-9C44CB363AEC}"/>
    <cellStyle name="Comma 2 2 3 3 4 4 3" xfId="21597" xr:uid="{C11B5700-CDF0-41BB-B3A5-00528A19F815}"/>
    <cellStyle name="Comma 2 2 3 3 4 5" xfId="9753" xr:uid="{9C3B87FB-8E03-49DC-91CD-6C1952873490}"/>
    <cellStyle name="Comma 2 2 3 3 4 6" xfId="18729" xr:uid="{187A7896-3447-45DE-89AB-780D57591C52}"/>
    <cellStyle name="Comma 2 2 3 3 5" xfId="2123" xr:uid="{CB423619-30C1-4C48-93BE-834860035559}"/>
    <cellStyle name="Comma 2 2 3 3 5 2" xfId="8314" xr:uid="{A6FB79E8-7CBD-45A8-A2C3-BD77E9F28132}"/>
    <cellStyle name="Comma 2 2 3 3 5 2 2" xfId="16912" xr:uid="{D611BB05-87BC-4F36-B21F-C61FD427C051}"/>
    <cellStyle name="Comma 2 2 3 3 5 2 3" xfId="25946" xr:uid="{A0472826-3A52-4C2D-B6CC-5B75A0EF1903}"/>
    <cellStyle name="Comma 2 2 3 3 5 3" xfId="5203" xr:uid="{BCF2B255-744F-4932-8F81-99C2866E8575}"/>
    <cellStyle name="Comma 2 2 3 3 5 3 2" xfId="14056" xr:uid="{006BB035-5FDD-4FE8-9209-8D16C946C2B9}"/>
    <cellStyle name="Comma 2 2 3 3 5 3 3" xfId="23023" xr:uid="{EC60CB2E-3EBB-4661-9BAC-6C2EA9276939}"/>
    <cellStyle name="Comma 2 2 3 3 5 4" xfId="11201" xr:uid="{FE3CDD6F-B238-46F5-8C98-768BA57BBC6B}"/>
    <cellStyle name="Comma 2 2 3 3 5 5" xfId="20169" xr:uid="{1533C089-0B05-47D4-9B41-B7FD33E5E770}"/>
    <cellStyle name="Comma 2 2 3 3 6" xfId="6776" xr:uid="{9C24459F-9951-43F3-B1C9-275742CF8AA6}"/>
    <cellStyle name="Comma 2 2 3 3 6 2" xfId="15474" xr:uid="{241092CC-13DC-4E03-A3CF-E5BB38302694}"/>
    <cellStyle name="Comma 2 2 3 3 6 3" xfId="24442" xr:uid="{7B6E12E9-1985-4CBA-957F-F913D3EF23CC}"/>
    <cellStyle name="Comma 2 2 3 3 7" xfId="3739" xr:uid="{FB221DAE-33C1-488E-B4D6-96996DCD333B}"/>
    <cellStyle name="Comma 2 2 3 3 7 2" xfId="12621" xr:uid="{31EBA77D-B3CB-4FCA-8F59-EED1D842BE43}"/>
    <cellStyle name="Comma 2 2 3 3 7 3" xfId="21592" xr:uid="{E701FCCE-F0BB-4E40-A00D-844C3EA1BAB1}"/>
    <cellStyle name="Comma 2 2 3 3 8" xfId="9748" xr:uid="{55693FB7-EB8F-4376-BB7A-A702E4EC6249}"/>
    <cellStyle name="Comma 2 2 3 3 9" xfId="18724" xr:uid="{6BDB9CC0-F1E0-4AE4-902C-563FA5403A53}"/>
    <cellStyle name="Comma 2 2 3 4" xfId="306" xr:uid="{073F1BB8-4552-4A22-BC55-B80FB3C17CC0}"/>
    <cellStyle name="Comma 2 2 3 4 2" xfId="307" xr:uid="{0351FCE1-1D26-4963-B8D4-6B9C906D75BD}"/>
    <cellStyle name="Comma 2 2 3 4 2 2" xfId="2130" xr:uid="{23E61535-CE84-4553-8FBE-1DAC3F0150D1}"/>
    <cellStyle name="Comma 2 2 3 4 2 2 2" xfId="8321" xr:uid="{5A08E3F2-0CD2-4E7F-94B6-FDC47A9EF21D}"/>
    <cellStyle name="Comma 2 2 3 4 2 2 2 2" xfId="16919" xr:uid="{5176C3B1-31FC-400D-BFB2-B8E2755E9F6A}"/>
    <cellStyle name="Comma 2 2 3 4 2 2 2 3" xfId="25953" xr:uid="{96261FD5-A15D-49DC-B5F5-6FDF923556E0}"/>
    <cellStyle name="Comma 2 2 3 4 2 2 3" xfId="5210" xr:uid="{5C2EA8B3-E3F5-4AF2-B05F-E5E31314775D}"/>
    <cellStyle name="Comma 2 2 3 4 2 2 3 2" xfId="14063" xr:uid="{78D22D8C-5289-4D7B-B851-7CB721E52773}"/>
    <cellStyle name="Comma 2 2 3 4 2 2 3 3" xfId="23030" xr:uid="{3201D762-BD49-4EB2-88D8-9B2D7B00ABEA}"/>
    <cellStyle name="Comma 2 2 3 4 2 2 4" xfId="11208" xr:uid="{2A609CC5-3BED-4F1D-9020-7134CBB89B08}"/>
    <cellStyle name="Comma 2 2 3 4 2 2 5" xfId="20176" xr:uid="{42A20E0E-0704-4F63-B9DB-E2F8C1BB046B}"/>
    <cellStyle name="Comma 2 2 3 4 2 3" xfId="6783" xr:uid="{51E8B6E9-65F2-4031-90A9-A91B85BB8813}"/>
    <cellStyle name="Comma 2 2 3 4 2 3 2" xfId="15481" xr:uid="{65B4D340-B42A-4ADA-AD31-1E2B60F5FFBB}"/>
    <cellStyle name="Comma 2 2 3 4 2 3 3" xfId="24449" xr:uid="{552C5DDE-7A1D-4072-9168-2C923F6A593A}"/>
    <cellStyle name="Comma 2 2 3 4 2 4" xfId="3746" xr:uid="{AD821681-F754-4014-8996-636F1D827E3F}"/>
    <cellStyle name="Comma 2 2 3 4 2 4 2" xfId="12628" xr:uid="{EA5E821B-311B-4B21-A411-43CDA24983DA}"/>
    <cellStyle name="Comma 2 2 3 4 2 4 3" xfId="21599" xr:uid="{AD7E2F9C-D961-498C-9718-32AB2C6B7030}"/>
    <cellStyle name="Comma 2 2 3 4 2 5" xfId="9755" xr:uid="{8345F531-8FF6-4012-A4C5-02DD6FF073AA}"/>
    <cellStyle name="Comma 2 2 3 4 2 6" xfId="18731" xr:uid="{831AB885-10C0-41B5-A161-BE129038564A}"/>
    <cellStyle name="Comma 2 2 3 4 3" xfId="2129" xr:uid="{71B123C0-E09B-4E8D-9197-39F44C0D3E2C}"/>
    <cellStyle name="Comma 2 2 3 4 3 2" xfId="8320" xr:uid="{6B6AFB4A-AD97-45B3-AAC9-848E945E98D6}"/>
    <cellStyle name="Comma 2 2 3 4 3 2 2" xfId="16918" xr:uid="{BF082880-6EBA-44D5-8E57-29FD56EAED30}"/>
    <cellStyle name="Comma 2 2 3 4 3 2 3" xfId="25952" xr:uid="{DF83A159-6BDE-49B9-A405-D7B875EDCED3}"/>
    <cellStyle name="Comma 2 2 3 4 3 3" xfId="5209" xr:uid="{7ABE45E0-02E3-4F46-A7F2-0C5A27A7B609}"/>
    <cellStyle name="Comma 2 2 3 4 3 3 2" xfId="14062" xr:uid="{2859DFB6-D10F-49E6-B9A0-FDC3A30ABA2E}"/>
    <cellStyle name="Comma 2 2 3 4 3 3 3" xfId="23029" xr:uid="{2866174F-087F-4099-A611-8A71F2CCD3C1}"/>
    <cellStyle name="Comma 2 2 3 4 3 4" xfId="11207" xr:uid="{7D717ECC-1C6D-48BC-9A47-E07D48B99B2F}"/>
    <cellStyle name="Comma 2 2 3 4 3 5" xfId="20175" xr:uid="{70752821-8A86-44B1-BD45-2F335E699205}"/>
    <cellStyle name="Comma 2 2 3 4 4" xfId="6782" xr:uid="{36ADD2D9-D227-49AB-84BB-CC564D747184}"/>
    <cellStyle name="Comma 2 2 3 4 4 2" xfId="15480" xr:uid="{524A1586-C344-4B52-AC9C-190DA333DC00}"/>
    <cellStyle name="Comma 2 2 3 4 4 3" xfId="24448" xr:uid="{B2B3416A-071F-4CC2-B767-9643ADAE1162}"/>
    <cellStyle name="Comma 2 2 3 4 5" xfId="3745" xr:uid="{E2F22E67-3E2D-43DA-A817-5C96A50B3F49}"/>
    <cellStyle name="Comma 2 2 3 4 5 2" xfId="12627" xr:uid="{E41166AC-4872-45DB-86C4-F25191CD6FB8}"/>
    <cellStyle name="Comma 2 2 3 4 5 3" xfId="21598" xr:uid="{317FF924-EB8B-4A98-847B-895DF3425738}"/>
    <cellStyle name="Comma 2 2 3 4 6" xfId="9754" xr:uid="{3EECC511-4237-4FFC-9329-11B34CDB92F6}"/>
    <cellStyle name="Comma 2 2 3 4 7" xfId="18730" xr:uid="{0250F3A7-9836-4647-8451-D3E6BC8DC4A7}"/>
    <cellStyle name="Comma 2 2 3 5" xfId="308" xr:uid="{B5E8C7CB-5696-4D88-BB33-E1A491B2A7EB}"/>
    <cellStyle name="Comma 2 2 3 5 2" xfId="309" xr:uid="{98FE1B00-F24A-438A-99FF-162A4AAE0D1A}"/>
    <cellStyle name="Comma 2 2 3 5 2 2" xfId="2132" xr:uid="{DD6D0B07-0BFB-4A0D-A3BC-F6CAA07428DB}"/>
    <cellStyle name="Comma 2 2 3 5 2 2 2" xfId="8323" xr:uid="{8D8EFF7A-BD7D-499D-B9EF-12EF93D3F0E6}"/>
    <cellStyle name="Comma 2 2 3 5 2 2 2 2" xfId="16921" xr:uid="{D6793A9B-F2CB-4A88-B798-F288DB236605}"/>
    <cellStyle name="Comma 2 2 3 5 2 2 2 3" xfId="25955" xr:uid="{87A3D8F4-C20A-44A8-AA4A-631C94DBDBC8}"/>
    <cellStyle name="Comma 2 2 3 5 2 2 3" xfId="5212" xr:uid="{060800CC-4EB3-46C2-90E3-2A73F8D4ADE6}"/>
    <cellStyle name="Comma 2 2 3 5 2 2 3 2" xfId="14065" xr:uid="{4347BAA4-D074-4A2F-AB54-BFA8A917C0CF}"/>
    <cellStyle name="Comma 2 2 3 5 2 2 3 3" xfId="23032" xr:uid="{72F301A1-5A79-4448-93C0-FA7C4D9EBF37}"/>
    <cellStyle name="Comma 2 2 3 5 2 2 4" xfId="11210" xr:uid="{07BFC0AF-B59E-433C-A997-4D5439F38740}"/>
    <cellStyle name="Comma 2 2 3 5 2 2 5" xfId="20178" xr:uid="{F5DE3EFD-94A3-41E2-9D03-DD0679B358DD}"/>
    <cellStyle name="Comma 2 2 3 5 2 3" xfId="6785" xr:uid="{AC85EED7-92C8-49F9-97B6-BF5A6FAC37BE}"/>
    <cellStyle name="Comma 2 2 3 5 2 3 2" xfId="15483" xr:uid="{DB500C9D-F4B5-4D40-9A5B-66B66B297CB6}"/>
    <cellStyle name="Comma 2 2 3 5 2 3 3" xfId="24451" xr:uid="{09FB32BE-43E5-4BC6-9410-EE9969A28E5B}"/>
    <cellStyle name="Comma 2 2 3 5 2 4" xfId="3748" xr:uid="{C2C20B44-F0E7-414E-B9A6-58F56CD0BD8B}"/>
    <cellStyle name="Comma 2 2 3 5 2 4 2" xfId="12630" xr:uid="{ACBD92B2-84E5-4AC7-8445-C5F071A34AC8}"/>
    <cellStyle name="Comma 2 2 3 5 2 4 3" xfId="21601" xr:uid="{77788A71-781F-4FCE-8312-D34E8C38A6CA}"/>
    <cellStyle name="Comma 2 2 3 5 2 5" xfId="9757" xr:uid="{F538F834-6637-40D0-9537-397E6224CD08}"/>
    <cellStyle name="Comma 2 2 3 5 2 6" xfId="18733" xr:uid="{D752590F-9E5E-4F5A-BC23-0ACEA3866B05}"/>
    <cellStyle name="Comma 2 2 3 5 3" xfId="2131" xr:uid="{95845210-31BF-4EE9-BE75-18A2EDA9E302}"/>
    <cellStyle name="Comma 2 2 3 5 3 2" xfId="8322" xr:uid="{922A8C31-A5C2-4DFA-ACC9-C1810F4C1B4D}"/>
    <cellStyle name="Comma 2 2 3 5 3 2 2" xfId="16920" xr:uid="{0472E9A1-7A45-47C3-8FC3-25B46976FDF4}"/>
    <cellStyle name="Comma 2 2 3 5 3 2 3" xfId="25954" xr:uid="{A0A2B6E9-8534-4A4D-9587-E9F353A31EF1}"/>
    <cellStyle name="Comma 2 2 3 5 3 3" xfId="5211" xr:uid="{2200CDDB-1348-422B-A0C2-BA04E99A8EF0}"/>
    <cellStyle name="Comma 2 2 3 5 3 3 2" xfId="14064" xr:uid="{411955DF-BCAF-4117-B6F1-1109EA1097AC}"/>
    <cellStyle name="Comma 2 2 3 5 3 3 3" xfId="23031" xr:uid="{6AECA713-1347-4A78-BA24-3B472659E971}"/>
    <cellStyle name="Comma 2 2 3 5 3 4" xfId="11209" xr:uid="{57DB1D64-2DC6-494E-9CF8-568F079BE462}"/>
    <cellStyle name="Comma 2 2 3 5 3 5" xfId="20177" xr:uid="{60E7E8D4-57DF-4F10-94BC-9FCE5CDC17A6}"/>
    <cellStyle name="Comma 2 2 3 5 4" xfId="6784" xr:uid="{D00E9C19-1623-4555-8193-993D47488762}"/>
    <cellStyle name="Comma 2 2 3 5 4 2" xfId="15482" xr:uid="{B5ED7333-9CAA-40CB-9439-EFBAFC0BEFEB}"/>
    <cellStyle name="Comma 2 2 3 5 4 3" xfId="24450" xr:uid="{AD78AF11-8943-4BCB-A352-002DA709750F}"/>
    <cellStyle name="Comma 2 2 3 5 5" xfId="3747" xr:uid="{8B2DEA90-0A81-47BC-A1F9-B07CD66B7DC1}"/>
    <cellStyle name="Comma 2 2 3 5 5 2" xfId="12629" xr:uid="{E2A00C1C-B506-4737-B06B-D2B4EF5BEF11}"/>
    <cellStyle name="Comma 2 2 3 5 5 3" xfId="21600" xr:uid="{FA228C46-A824-428E-8ED0-70A072B44922}"/>
    <cellStyle name="Comma 2 2 3 5 6" xfId="9756" xr:uid="{B7E5E95E-7CDD-420F-8B73-1A025D1866A3}"/>
    <cellStyle name="Comma 2 2 3 5 7" xfId="18732" xr:uid="{5244A615-8BB6-49DF-A95E-8567978E922D}"/>
    <cellStyle name="Comma 2 2 3 6" xfId="310" xr:uid="{1802FA99-D12D-46DF-816F-44171C8A4435}"/>
    <cellStyle name="Comma 2 2 3 6 2" xfId="2133" xr:uid="{FBD3A564-9151-4168-A9B4-B73981C85B3F}"/>
    <cellStyle name="Comma 2 2 3 6 2 2" xfId="8324" xr:uid="{67756E41-80BA-41F9-8B90-C80C62EAED03}"/>
    <cellStyle name="Comma 2 2 3 6 2 2 2" xfId="16922" xr:uid="{80CED567-D8FA-4A16-9063-DA951F1A3BD3}"/>
    <cellStyle name="Comma 2 2 3 6 2 2 3" xfId="25956" xr:uid="{66DA701F-9ED6-41FC-AA1C-475FF82DCB43}"/>
    <cellStyle name="Comma 2 2 3 6 2 3" xfId="5213" xr:uid="{58B0CD56-33F6-42E5-8DC4-ED65321240C3}"/>
    <cellStyle name="Comma 2 2 3 6 2 3 2" xfId="14066" xr:uid="{575ADEF1-6AD8-4432-98A0-767CAE8C450D}"/>
    <cellStyle name="Comma 2 2 3 6 2 3 3" xfId="23033" xr:uid="{2CED4B3D-1B0A-4089-8D46-26AB3836573D}"/>
    <cellStyle name="Comma 2 2 3 6 2 4" xfId="11211" xr:uid="{360962EE-E72F-4A39-9E6A-0D52F7A0CA28}"/>
    <cellStyle name="Comma 2 2 3 6 2 5" xfId="20179" xr:uid="{E2762CCF-84FE-4994-B971-61C4FBD60766}"/>
    <cellStyle name="Comma 2 2 3 6 3" xfId="6786" xr:uid="{88B85760-A8B9-4E24-93C1-585B6E2CD185}"/>
    <cellStyle name="Comma 2 2 3 6 3 2" xfId="15484" xr:uid="{1DAB3C6C-F45E-4A05-8A6E-29C743CAEB49}"/>
    <cellStyle name="Comma 2 2 3 6 3 3" xfId="24452" xr:uid="{914AD5C6-46E8-4FFA-8E84-3E0FD5C27C24}"/>
    <cellStyle name="Comma 2 2 3 6 4" xfId="3749" xr:uid="{2DBD3878-E7E0-4F33-80B6-EBBD26B48D38}"/>
    <cellStyle name="Comma 2 2 3 6 4 2" xfId="12631" xr:uid="{4395B210-7692-4EE1-9248-FE0916D5E308}"/>
    <cellStyle name="Comma 2 2 3 6 4 3" xfId="21602" xr:uid="{2B77E827-4A98-46DB-A5AC-B55738CB5EAC}"/>
    <cellStyle name="Comma 2 2 3 6 5" xfId="9758" xr:uid="{261079AC-6450-48CE-9FDB-B37983130813}"/>
    <cellStyle name="Comma 2 2 3 6 6" xfId="18734" xr:uid="{20F3C4DF-240F-4F27-BB83-206B70C54898}"/>
    <cellStyle name="Comma 2 2 3 7" xfId="2116" xr:uid="{527619DA-512C-4BE9-9A44-61452A0FDCA7}"/>
    <cellStyle name="Comma 2 2 3 7 2" xfId="8307" xr:uid="{BFAA17CA-26A2-4A34-BBD2-9C8AEC9FBA46}"/>
    <cellStyle name="Comma 2 2 3 7 2 2" xfId="16905" xr:uid="{F07D05D0-7130-4386-85E3-38CB1F360657}"/>
    <cellStyle name="Comma 2 2 3 7 2 3" xfId="25939" xr:uid="{F1D69997-6D07-45B9-B06E-23EFFEC1FA87}"/>
    <cellStyle name="Comma 2 2 3 7 3" xfId="5196" xr:uid="{4F66F31F-46FD-4CD1-B3D7-F6E9CAB52B6C}"/>
    <cellStyle name="Comma 2 2 3 7 3 2" xfId="14049" xr:uid="{BB02ADC8-3A9D-4F9D-BE9E-CAEACCB76D71}"/>
    <cellStyle name="Comma 2 2 3 7 3 3" xfId="23016" xr:uid="{55A3904F-56DA-4520-AA8E-45A076B53913}"/>
    <cellStyle name="Comma 2 2 3 7 4" xfId="11194" xr:uid="{F9ADDE02-1CF0-4C30-B52B-3EF46F140566}"/>
    <cellStyle name="Comma 2 2 3 7 5" xfId="20162" xr:uid="{101FE997-96F7-47E7-9FC0-C99EEB2155AF}"/>
    <cellStyle name="Comma 2 2 3 8" xfId="6769" xr:uid="{25C6DF0D-C6E2-4DD1-9B79-6FA0F0FA6212}"/>
    <cellStyle name="Comma 2 2 3 8 2" xfId="15467" xr:uid="{068E5D96-1267-4FF4-A5EA-8C4825341E00}"/>
    <cellStyle name="Comma 2 2 3 8 3" xfId="24435" xr:uid="{5D49525C-97C4-4B85-BFDE-F3277231BE11}"/>
    <cellStyle name="Comma 2 2 3 9" xfId="3732" xr:uid="{4C34B984-725B-49DB-9E84-B6DF467C134C}"/>
    <cellStyle name="Comma 2 2 3 9 2" xfId="12614" xr:uid="{579DDA91-6FD8-4C27-9FD2-944FBA72BFD0}"/>
    <cellStyle name="Comma 2 2 3 9 3" xfId="21585" xr:uid="{52CD6D0F-95EB-42BC-9B24-268DF6BF3244}"/>
    <cellStyle name="Comma 2 2 4" xfId="311" xr:uid="{29B8E63F-A06C-4544-BA55-F858A924E73C}"/>
    <cellStyle name="Comma 2 2 4 2" xfId="312" xr:uid="{E1F71C1C-4C52-4EE8-8944-4B15E1AE44AD}"/>
    <cellStyle name="Comma 2 2 4 2 2" xfId="313" xr:uid="{F9865C21-0DD7-4F3D-899E-6F42E3D3528F}"/>
    <cellStyle name="Comma 2 2 4 2 2 2" xfId="2136" xr:uid="{C87B9594-D2AE-4A92-9E98-781CBD1EDC39}"/>
    <cellStyle name="Comma 2 2 4 2 2 2 2" xfId="8327" xr:uid="{5D73FAE1-2AA8-4304-92B3-287FFF9636F5}"/>
    <cellStyle name="Comma 2 2 4 2 2 2 2 2" xfId="16925" xr:uid="{BEBFEBE4-0834-488A-AE59-30C554D2E7EC}"/>
    <cellStyle name="Comma 2 2 4 2 2 2 2 3" xfId="25959" xr:uid="{E37F49A6-97DB-4D80-8E14-E6117CD00663}"/>
    <cellStyle name="Comma 2 2 4 2 2 2 3" xfId="5216" xr:uid="{81A16ABB-B8B8-4EFF-BC8F-E1BECF6DDDEE}"/>
    <cellStyle name="Comma 2 2 4 2 2 2 3 2" xfId="14069" xr:uid="{8F2239ED-4E0D-47D3-A7E1-7B6008B2A4DB}"/>
    <cellStyle name="Comma 2 2 4 2 2 2 3 3" xfId="23036" xr:uid="{990A9428-6D6C-4D6F-B6A7-8BD085A3D86E}"/>
    <cellStyle name="Comma 2 2 4 2 2 2 4" xfId="11214" xr:uid="{AE7E1291-4B65-43FE-8C7D-819E6CDFFBC7}"/>
    <cellStyle name="Comma 2 2 4 2 2 2 5" xfId="20182" xr:uid="{16FFDF93-8F81-4811-99F2-F23FCFB9AC59}"/>
    <cellStyle name="Comma 2 2 4 2 2 3" xfId="6789" xr:uid="{5140E5ED-E345-4DF4-9DF5-1154E03C41C6}"/>
    <cellStyle name="Comma 2 2 4 2 2 3 2" xfId="15487" xr:uid="{BEAD3E91-57BE-4A68-9DB7-FE25A12A3375}"/>
    <cellStyle name="Comma 2 2 4 2 2 3 3" xfId="24455" xr:uid="{17BF995E-6A70-442C-A050-2633F83420D4}"/>
    <cellStyle name="Comma 2 2 4 2 2 4" xfId="3752" xr:uid="{898DE847-46A1-40DC-B158-500F8E55E0EB}"/>
    <cellStyle name="Comma 2 2 4 2 2 4 2" xfId="12634" xr:uid="{F918E7AB-AB34-48A0-9EB2-5D84ACCB77B9}"/>
    <cellStyle name="Comma 2 2 4 2 2 4 3" xfId="21605" xr:uid="{CAF80D7E-3EBF-4713-8BBE-D34E47466BAC}"/>
    <cellStyle name="Comma 2 2 4 2 2 5" xfId="9761" xr:uid="{32B50FCA-C151-497F-849F-8D0BA089DC2E}"/>
    <cellStyle name="Comma 2 2 4 2 2 6" xfId="18737" xr:uid="{D70DF027-38D5-472B-9EE3-C9F03D7C86AD}"/>
    <cellStyle name="Comma 2 2 4 2 3" xfId="2135" xr:uid="{9E3A46F5-E4F7-4A36-9126-FF8FB21B00EC}"/>
    <cellStyle name="Comma 2 2 4 2 3 2" xfId="8326" xr:uid="{E73C4F18-09A9-4DFD-95ED-67F14A8E7FD7}"/>
    <cellStyle name="Comma 2 2 4 2 3 2 2" xfId="16924" xr:uid="{0B4AE0F5-8023-4C4B-B5B7-FC07BDA20500}"/>
    <cellStyle name="Comma 2 2 4 2 3 2 3" xfId="25958" xr:uid="{365F972F-7941-43C6-AD07-E0181AA283C2}"/>
    <cellStyle name="Comma 2 2 4 2 3 3" xfId="5215" xr:uid="{DD4F6EC1-52D5-4358-B2BB-C8AEA61F8C1F}"/>
    <cellStyle name="Comma 2 2 4 2 3 3 2" xfId="14068" xr:uid="{D816EEDD-3A1A-47CD-8922-B508AB528655}"/>
    <cellStyle name="Comma 2 2 4 2 3 3 3" xfId="23035" xr:uid="{77AF9CF5-4AF6-45C0-99C4-0F3A3D3B823D}"/>
    <cellStyle name="Comma 2 2 4 2 3 4" xfId="11213" xr:uid="{25E79094-FC99-4D61-940E-52CAC3E8B450}"/>
    <cellStyle name="Comma 2 2 4 2 3 5" xfId="20181" xr:uid="{1593BDAA-A4F4-49F9-84CC-68BC9264AD8D}"/>
    <cellStyle name="Comma 2 2 4 2 4" xfId="6788" xr:uid="{ABB06095-A68D-459D-BBBD-C8DBA6377DDF}"/>
    <cellStyle name="Comma 2 2 4 2 4 2" xfId="15486" xr:uid="{C123C0BE-0864-4028-82A3-C8D36C554E69}"/>
    <cellStyle name="Comma 2 2 4 2 4 3" xfId="24454" xr:uid="{B27EEAA7-107A-4FE6-99E5-6E22687FF7D7}"/>
    <cellStyle name="Comma 2 2 4 2 5" xfId="3751" xr:uid="{EADE94C7-D30A-4C2C-87F3-17956E4E2062}"/>
    <cellStyle name="Comma 2 2 4 2 5 2" xfId="12633" xr:uid="{F6D5DA56-76FD-4539-A620-A3CB04A88301}"/>
    <cellStyle name="Comma 2 2 4 2 5 3" xfId="21604" xr:uid="{68249A78-8DB4-4D1E-9D51-39C188A0755E}"/>
    <cellStyle name="Comma 2 2 4 2 6" xfId="9760" xr:uid="{EF8C81FC-BAF0-4F9A-BD0F-F298A9677F3D}"/>
    <cellStyle name="Comma 2 2 4 2 7" xfId="18736" xr:uid="{BB2CE492-C383-4493-9D08-82CF1BB191BB}"/>
    <cellStyle name="Comma 2 2 4 3" xfId="314" xr:uid="{4F287820-2D32-4B90-92A7-346D92188E61}"/>
    <cellStyle name="Comma 2 2 4 3 2" xfId="315" xr:uid="{55510B55-F088-4263-9225-2C474D79FCFD}"/>
    <cellStyle name="Comma 2 2 4 3 2 2" xfId="2138" xr:uid="{A085A644-ED45-403C-B7F1-F42089EAD445}"/>
    <cellStyle name="Comma 2 2 4 3 2 2 2" xfId="8329" xr:uid="{FF49289F-AC29-4EB1-A080-3A05DA030096}"/>
    <cellStyle name="Comma 2 2 4 3 2 2 2 2" xfId="16927" xr:uid="{3EA4845D-33FF-46D4-A275-0866A1B60592}"/>
    <cellStyle name="Comma 2 2 4 3 2 2 2 3" xfId="25961" xr:uid="{5EBD41D1-ABB9-44C2-86EE-AB33174692BC}"/>
    <cellStyle name="Comma 2 2 4 3 2 2 3" xfId="5218" xr:uid="{1B3D107D-A76C-4A70-A2F2-5571E6FE5DEE}"/>
    <cellStyle name="Comma 2 2 4 3 2 2 3 2" xfId="14071" xr:uid="{6FDA3B06-EBCC-43A1-AC7F-64397BE9D3AA}"/>
    <cellStyle name="Comma 2 2 4 3 2 2 3 3" xfId="23038" xr:uid="{FC41DA8C-8269-4A3A-8935-935137756C59}"/>
    <cellStyle name="Comma 2 2 4 3 2 2 4" xfId="11216" xr:uid="{79DC00B7-EB0E-4079-A30C-32536A86BB28}"/>
    <cellStyle name="Comma 2 2 4 3 2 2 5" xfId="20184" xr:uid="{C7866E4A-5880-4017-8B39-5EE3F3E86E3C}"/>
    <cellStyle name="Comma 2 2 4 3 2 3" xfId="6791" xr:uid="{4D4C5CD8-DCF1-4F43-8982-6CC4E8FF48CA}"/>
    <cellStyle name="Comma 2 2 4 3 2 3 2" xfId="15489" xr:uid="{DF7602BC-A744-46A8-A96C-1DD9B01F83B6}"/>
    <cellStyle name="Comma 2 2 4 3 2 3 3" xfId="24457" xr:uid="{4C9776DF-B42B-4943-945A-456F8960BA40}"/>
    <cellStyle name="Comma 2 2 4 3 2 4" xfId="3754" xr:uid="{18827397-F34A-4B08-8855-143A85675260}"/>
    <cellStyle name="Comma 2 2 4 3 2 4 2" xfId="12636" xr:uid="{89EB2405-E471-4A5D-9BBC-9C84207960DF}"/>
    <cellStyle name="Comma 2 2 4 3 2 4 3" xfId="21607" xr:uid="{A7142709-6526-4F32-B620-19316756ABA7}"/>
    <cellStyle name="Comma 2 2 4 3 2 5" xfId="9763" xr:uid="{F2172282-5554-4778-9C9A-CBB736FE9B96}"/>
    <cellStyle name="Comma 2 2 4 3 2 6" xfId="18739" xr:uid="{685142A1-990D-4C9B-BC9B-4618CB662110}"/>
    <cellStyle name="Comma 2 2 4 3 3" xfId="2137" xr:uid="{56C554F2-2390-4495-8211-868F7753B5DA}"/>
    <cellStyle name="Comma 2 2 4 3 3 2" xfId="8328" xr:uid="{D4FBC42F-F7F5-41E6-B338-04AA83D0E822}"/>
    <cellStyle name="Comma 2 2 4 3 3 2 2" xfId="16926" xr:uid="{BE9F5129-31F2-4D52-B09A-5AC6F771DC4F}"/>
    <cellStyle name="Comma 2 2 4 3 3 2 3" xfId="25960" xr:uid="{D10260FC-0A9B-42EB-BA76-C408ADBF0620}"/>
    <cellStyle name="Comma 2 2 4 3 3 3" xfId="5217" xr:uid="{B700C6C1-346F-4D31-827D-233C143AAF91}"/>
    <cellStyle name="Comma 2 2 4 3 3 3 2" xfId="14070" xr:uid="{03DEE7D8-DB01-4DCC-8E0A-99D5C975EB4C}"/>
    <cellStyle name="Comma 2 2 4 3 3 3 3" xfId="23037" xr:uid="{34A55B72-EB7A-4744-8ACD-6B50F3B69E15}"/>
    <cellStyle name="Comma 2 2 4 3 3 4" xfId="11215" xr:uid="{5A422216-D6BD-4602-8CBD-831AFB756C7B}"/>
    <cellStyle name="Comma 2 2 4 3 3 5" xfId="20183" xr:uid="{D5E68559-98A9-4A37-8467-9D500B4A9E43}"/>
    <cellStyle name="Comma 2 2 4 3 4" xfId="6790" xr:uid="{0405F422-FCD5-425F-B587-C0E3D04B47EE}"/>
    <cellStyle name="Comma 2 2 4 3 4 2" xfId="15488" xr:uid="{01923A3B-E7DB-4025-9A9F-8778DE99D066}"/>
    <cellStyle name="Comma 2 2 4 3 4 3" xfId="24456" xr:uid="{ADB2B5AF-EDA2-42DC-B593-D54522B87D91}"/>
    <cellStyle name="Comma 2 2 4 3 5" xfId="3753" xr:uid="{4E9757DE-CB74-42DB-8E62-670F53C6D4DC}"/>
    <cellStyle name="Comma 2 2 4 3 5 2" xfId="12635" xr:uid="{F8249F7E-A001-4408-B812-9A0640A3C2CF}"/>
    <cellStyle name="Comma 2 2 4 3 5 3" xfId="21606" xr:uid="{31855099-F685-459C-91E5-A3FB97EFA81C}"/>
    <cellStyle name="Comma 2 2 4 3 6" xfId="9762" xr:uid="{16AACD93-37B1-46FB-B556-48FEB9CEDED4}"/>
    <cellStyle name="Comma 2 2 4 3 7" xfId="18738" xr:uid="{5673C742-7694-495B-AC9B-E6E3B474B805}"/>
    <cellStyle name="Comma 2 2 4 4" xfId="316" xr:uid="{438970B5-9E29-4EBF-885E-C31A75B9E7C9}"/>
    <cellStyle name="Comma 2 2 4 4 2" xfId="2139" xr:uid="{FA68532A-6003-4AF2-B3D4-07E8935263A0}"/>
    <cellStyle name="Comma 2 2 4 4 2 2" xfId="8330" xr:uid="{6B8AC7F9-8796-4FD8-AEAF-C849D1DC3349}"/>
    <cellStyle name="Comma 2 2 4 4 2 2 2" xfId="16928" xr:uid="{F4BF4220-27E9-4BBB-BC6D-316B6BC029FC}"/>
    <cellStyle name="Comma 2 2 4 4 2 2 3" xfId="25962" xr:uid="{D9D8393C-E022-4D83-B961-4CE523971D29}"/>
    <cellStyle name="Comma 2 2 4 4 2 3" xfId="5219" xr:uid="{DD4385A0-F979-42C5-A149-7BF8CF8FB4D3}"/>
    <cellStyle name="Comma 2 2 4 4 2 3 2" xfId="14072" xr:uid="{ABC9ECFB-2BBE-4EE1-9884-5654B294C586}"/>
    <cellStyle name="Comma 2 2 4 4 2 3 3" xfId="23039" xr:uid="{989C50B2-E137-4535-A4A7-4586E3DE0D43}"/>
    <cellStyle name="Comma 2 2 4 4 2 4" xfId="11217" xr:uid="{D4F9EEF6-0A87-44D6-9958-1C8101A3398B}"/>
    <cellStyle name="Comma 2 2 4 4 2 5" xfId="20185" xr:uid="{0BB54DC6-5FE2-452C-B5CE-1DE513C0062A}"/>
    <cellStyle name="Comma 2 2 4 4 3" xfId="6792" xr:uid="{2AFCFA6E-4083-4991-B2FB-F3A5CD856790}"/>
    <cellStyle name="Comma 2 2 4 4 3 2" xfId="15490" xr:uid="{705ED716-327E-4853-AB0C-43CAC2672813}"/>
    <cellStyle name="Comma 2 2 4 4 3 3" xfId="24458" xr:uid="{4C6AF782-D8D5-43CD-BDF9-9D3AA4776877}"/>
    <cellStyle name="Comma 2 2 4 4 4" xfId="3755" xr:uid="{93EAD3C8-CE3A-4C6C-9F73-2B32B9A17058}"/>
    <cellStyle name="Comma 2 2 4 4 4 2" xfId="12637" xr:uid="{FF578F7A-7545-4474-B812-1E1DFB880D89}"/>
    <cellStyle name="Comma 2 2 4 4 4 3" xfId="21608" xr:uid="{5910EAF5-E171-4787-9A26-5A282659224D}"/>
    <cellStyle name="Comma 2 2 4 4 5" xfId="9764" xr:uid="{D997449F-C9E4-4AE9-98A5-65F5CD2DDB63}"/>
    <cellStyle name="Comma 2 2 4 4 6" xfId="18740" xr:uid="{901EEF91-5438-4C58-90A8-66D6FE9A6E3F}"/>
    <cellStyle name="Comma 2 2 4 5" xfId="2134" xr:uid="{1CEC9FC3-88B2-4DD1-BC0A-12FC2C881D9B}"/>
    <cellStyle name="Comma 2 2 4 5 2" xfId="8325" xr:uid="{D25A6A50-48EA-482E-80D9-D3963166F4ED}"/>
    <cellStyle name="Comma 2 2 4 5 2 2" xfId="16923" xr:uid="{67B970F1-7262-470B-85AD-26DB417FFA1E}"/>
    <cellStyle name="Comma 2 2 4 5 2 3" xfId="25957" xr:uid="{6088A968-665F-4D5C-874C-FEA44613469B}"/>
    <cellStyle name="Comma 2 2 4 5 3" xfId="5214" xr:uid="{2FE5F1D1-05A1-422A-86B8-2117023F4925}"/>
    <cellStyle name="Comma 2 2 4 5 3 2" xfId="14067" xr:uid="{99607C35-4E7A-4D1F-893A-E9646CEA81D0}"/>
    <cellStyle name="Comma 2 2 4 5 3 3" xfId="23034" xr:uid="{CC48B1E7-E836-4EC4-84B2-E0679A3B0FC9}"/>
    <cellStyle name="Comma 2 2 4 5 4" xfId="11212" xr:uid="{A8A197AE-0948-4BE6-88AF-05375B4EA1AC}"/>
    <cellStyle name="Comma 2 2 4 5 5" xfId="20180" xr:uid="{801F5046-D552-496D-9158-83612DF7778A}"/>
    <cellStyle name="Comma 2 2 4 6" xfId="6787" xr:uid="{A9F95EFF-5CD0-4BF4-B102-E4C49AB29A23}"/>
    <cellStyle name="Comma 2 2 4 6 2" xfId="15485" xr:uid="{88DA5A02-7D0F-45A9-914B-B27FFF8297AA}"/>
    <cellStyle name="Comma 2 2 4 6 3" xfId="24453" xr:uid="{F4274733-214E-4DB2-8DCA-C45396CDBBF3}"/>
    <cellStyle name="Comma 2 2 4 7" xfId="3750" xr:uid="{BDA369E2-6CDB-432C-8F7D-0A18E454B130}"/>
    <cellStyle name="Comma 2 2 4 7 2" xfId="12632" xr:uid="{22773D23-949B-451E-9095-C0170A761870}"/>
    <cellStyle name="Comma 2 2 4 7 3" xfId="21603" xr:uid="{DE02A5F4-6F96-4B62-A0BD-6F70C673876F}"/>
    <cellStyle name="Comma 2 2 4 8" xfId="9759" xr:uid="{7C112F05-D159-49BD-945C-DD8FB3118043}"/>
    <cellStyle name="Comma 2 2 4 9" xfId="18735" xr:uid="{00893BF0-F457-4D6E-A997-D389A8D0471A}"/>
    <cellStyle name="Comma 2 2 5" xfId="317" xr:uid="{EE8F6C55-91CC-4B6B-BB9D-462F00B67A00}"/>
    <cellStyle name="Comma 2 2 5 2" xfId="318" xr:uid="{A81D6E1D-FBFD-4C71-B3F3-B931936435CF}"/>
    <cellStyle name="Comma 2 2 5 2 2" xfId="319" xr:uid="{FF8F6BE4-9D77-483C-AB62-4DA911E77E0A}"/>
    <cellStyle name="Comma 2 2 5 2 2 2" xfId="2142" xr:uid="{60C2E4EE-0697-434B-AE22-DC1928C03E4B}"/>
    <cellStyle name="Comma 2 2 5 2 2 2 2" xfId="8333" xr:uid="{A2A03CA8-794D-4D12-AC2D-55A86DE801FE}"/>
    <cellStyle name="Comma 2 2 5 2 2 2 2 2" xfId="16931" xr:uid="{77E1F807-25FB-4249-A7CC-93B4DCB0B9CC}"/>
    <cellStyle name="Comma 2 2 5 2 2 2 2 3" xfId="25965" xr:uid="{DA052B9A-63AC-4C8C-82B1-B3F87DD159B6}"/>
    <cellStyle name="Comma 2 2 5 2 2 2 3" xfId="5222" xr:uid="{763A9C5A-BA67-40D9-B5A4-F34A43B383CA}"/>
    <cellStyle name="Comma 2 2 5 2 2 2 3 2" xfId="14075" xr:uid="{E26DBB47-E475-463A-9A7F-6D5277CAF11A}"/>
    <cellStyle name="Comma 2 2 5 2 2 2 3 3" xfId="23042" xr:uid="{954A8C62-A917-44AB-A6A8-A679921E7953}"/>
    <cellStyle name="Comma 2 2 5 2 2 2 4" xfId="11220" xr:uid="{1E2D96BC-0B8E-47AB-9384-86E151D2ED62}"/>
    <cellStyle name="Comma 2 2 5 2 2 2 5" xfId="20188" xr:uid="{D4434F87-FACC-4B67-840E-6A192FCB9299}"/>
    <cellStyle name="Comma 2 2 5 2 2 3" xfId="6795" xr:uid="{D642BA57-7E12-482B-8359-5FD57697B987}"/>
    <cellStyle name="Comma 2 2 5 2 2 3 2" xfId="15493" xr:uid="{9F28A660-02F2-4B37-B592-7158273B6D37}"/>
    <cellStyle name="Comma 2 2 5 2 2 3 3" xfId="24461" xr:uid="{2AC22E78-41DD-4198-89CB-45BC34CAD9D9}"/>
    <cellStyle name="Comma 2 2 5 2 2 4" xfId="3758" xr:uid="{3F97356B-8043-4146-A0B3-830DD73E35C7}"/>
    <cellStyle name="Comma 2 2 5 2 2 4 2" xfId="12640" xr:uid="{909A803B-CAED-4585-8A37-3BADB8909B14}"/>
    <cellStyle name="Comma 2 2 5 2 2 4 3" xfId="21611" xr:uid="{7860094E-84BB-4758-83AD-C4333856F046}"/>
    <cellStyle name="Comma 2 2 5 2 2 5" xfId="9767" xr:uid="{823E23EE-E4F1-4C88-83EC-A066765FFCB9}"/>
    <cellStyle name="Comma 2 2 5 2 2 6" xfId="18743" xr:uid="{35B1627C-1A1F-426F-91B2-2B1DC9F5BB25}"/>
    <cellStyle name="Comma 2 2 5 2 3" xfId="2141" xr:uid="{99143373-83DE-412C-B852-8BE3C14B527A}"/>
    <cellStyle name="Comma 2 2 5 2 3 2" xfId="8332" xr:uid="{C015B2E5-BE67-476E-A312-C35D7315D133}"/>
    <cellStyle name="Comma 2 2 5 2 3 2 2" xfId="16930" xr:uid="{B98F4097-6CD6-4A10-B3CE-1EC3C8396118}"/>
    <cellStyle name="Comma 2 2 5 2 3 2 3" xfId="25964" xr:uid="{B5ED5B2C-656E-48B1-A6DF-EFFF1DFF6AAF}"/>
    <cellStyle name="Comma 2 2 5 2 3 3" xfId="5221" xr:uid="{1EB419B6-2390-4CDD-BE9A-E05D341C8BF1}"/>
    <cellStyle name="Comma 2 2 5 2 3 3 2" xfId="14074" xr:uid="{9B2B8526-FFD2-47F6-8379-0703125C6877}"/>
    <cellStyle name="Comma 2 2 5 2 3 3 3" xfId="23041" xr:uid="{BAAEB1AA-1340-4575-AC7A-0E27FF3386B5}"/>
    <cellStyle name="Comma 2 2 5 2 3 4" xfId="11219" xr:uid="{CEDFCBBC-27CF-4B03-8E63-A851EBA33B73}"/>
    <cellStyle name="Comma 2 2 5 2 3 5" xfId="20187" xr:uid="{55DBF88F-7CB5-4AC1-9004-9C9D5C16F13E}"/>
    <cellStyle name="Comma 2 2 5 2 4" xfId="6794" xr:uid="{373BCE7C-C573-4FFB-84A4-555F81533718}"/>
    <cellStyle name="Comma 2 2 5 2 4 2" xfId="15492" xr:uid="{A25571E0-4765-46B0-91CC-72E2D73C760F}"/>
    <cellStyle name="Comma 2 2 5 2 4 3" xfId="24460" xr:uid="{C2E51D2B-55C6-42B6-A8ED-ED72F0000B49}"/>
    <cellStyle name="Comma 2 2 5 2 5" xfId="3757" xr:uid="{A10E81DE-6080-49F7-9ACE-25DE60B9FA06}"/>
    <cellStyle name="Comma 2 2 5 2 5 2" xfId="12639" xr:uid="{5AA58B64-8B28-4090-A5DC-5B0683401B7B}"/>
    <cellStyle name="Comma 2 2 5 2 5 3" xfId="21610" xr:uid="{A711A68F-7EFC-4E41-A98F-9FC75A95E009}"/>
    <cellStyle name="Comma 2 2 5 2 6" xfId="9766" xr:uid="{2B4C3F64-EB44-4F0D-BDB8-AA915DED2D77}"/>
    <cellStyle name="Comma 2 2 5 2 7" xfId="18742" xr:uid="{608E166A-87B1-4FAD-BFB7-580274F7530A}"/>
    <cellStyle name="Comma 2 2 5 3" xfId="320" xr:uid="{9433107F-9314-48AD-BAB3-FBDC447028B7}"/>
    <cellStyle name="Comma 2 2 5 3 2" xfId="321" xr:uid="{03523AAF-B5CD-4349-953C-3331C551DA7A}"/>
    <cellStyle name="Comma 2 2 5 3 2 2" xfId="2144" xr:uid="{957F367A-E339-4F16-9540-BA9B35101D3F}"/>
    <cellStyle name="Comma 2 2 5 3 2 2 2" xfId="8335" xr:uid="{4F0D70F0-32E0-4392-BF35-AF4C174591C0}"/>
    <cellStyle name="Comma 2 2 5 3 2 2 2 2" xfId="16933" xr:uid="{C3C5E646-B53C-4E88-A834-530F38B12810}"/>
    <cellStyle name="Comma 2 2 5 3 2 2 2 3" xfId="25967" xr:uid="{997ED61F-34AF-48AF-9005-89B1F843703B}"/>
    <cellStyle name="Comma 2 2 5 3 2 2 3" xfId="5224" xr:uid="{508C8B6A-38D9-4816-ABE5-D386993F2929}"/>
    <cellStyle name="Comma 2 2 5 3 2 2 3 2" xfId="14077" xr:uid="{EDB2B451-971C-44FA-8CE7-2D9F40D3AAF3}"/>
    <cellStyle name="Comma 2 2 5 3 2 2 3 3" xfId="23044" xr:uid="{205A7DCE-3A9C-492E-A4A5-8BF680235ECD}"/>
    <cellStyle name="Comma 2 2 5 3 2 2 4" xfId="11222" xr:uid="{00CFBD1E-EADC-414F-89BE-C007FC48B3A6}"/>
    <cellStyle name="Comma 2 2 5 3 2 2 5" xfId="20190" xr:uid="{1CB34E19-F1BE-4B63-BFE9-75F5F67AF294}"/>
    <cellStyle name="Comma 2 2 5 3 2 3" xfId="6797" xr:uid="{6E25FEEA-9405-44D3-AC74-526A2FD697C9}"/>
    <cellStyle name="Comma 2 2 5 3 2 3 2" xfId="15495" xr:uid="{D256576D-C5CE-4489-82B1-D2E69E9A8106}"/>
    <cellStyle name="Comma 2 2 5 3 2 3 3" xfId="24463" xr:uid="{23B36A6E-A648-4DE1-B071-5484DEF25201}"/>
    <cellStyle name="Comma 2 2 5 3 2 4" xfId="3760" xr:uid="{9E447C8C-75AF-4061-84CD-82AFBC041FE6}"/>
    <cellStyle name="Comma 2 2 5 3 2 4 2" xfId="12642" xr:uid="{487634B8-837B-4814-9828-0A12C01636C4}"/>
    <cellStyle name="Comma 2 2 5 3 2 4 3" xfId="21613" xr:uid="{0A971EE4-CEC0-4E2B-9112-152E19F634ED}"/>
    <cellStyle name="Comma 2 2 5 3 2 5" xfId="9769" xr:uid="{DB8E560A-9655-490A-8CCC-5DE62AAE8A90}"/>
    <cellStyle name="Comma 2 2 5 3 2 6" xfId="18745" xr:uid="{B8E0A0C0-60A0-4452-BBEE-8DDF11EFAC84}"/>
    <cellStyle name="Comma 2 2 5 3 3" xfId="2143" xr:uid="{820C478E-9F36-4837-A1E3-C02146C91CD4}"/>
    <cellStyle name="Comma 2 2 5 3 3 2" xfId="8334" xr:uid="{401E16F9-101D-4326-A765-7D48C892AA8E}"/>
    <cellStyle name="Comma 2 2 5 3 3 2 2" xfId="16932" xr:uid="{5ADD567D-E158-40F0-84E8-91CCD4AF32B6}"/>
    <cellStyle name="Comma 2 2 5 3 3 2 3" xfId="25966" xr:uid="{D3740F63-DC93-422D-B8D6-93AD07C730EA}"/>
    <cellStyle name="Comma 2 2 5 3 3 3" xfId="5223" xr:uid="{2B11329C-2F7E-42E5-8378-A180F0E457B9}"/>
    <cellStyle name="Comma 2 2 5 3 3 3 2" xfId="14076" xr:uid="{38F799C4-FABE-463C-802C-CF0C59783622}"/>
    <cellStyle name="Comma 2 2 5 3 3 3 3" xfId="23043" xr:uid="{C5A165FD-BF95-4527-9734-D0AF64A84806}"/>
    <cellStyle name="Comma 2 2 5 3 3 4" xfId="11221" xr:uid="{15CDC6BE-BF88-4368-A9EA-D7384B3E80C3}"/>
    <cellStyle name="Comma 2 2 5 3 3 5" xfId="20189" xr:uid="{90B5371C-C388-43B2-A020-6B37A3862952}"/>
    <cellStyle name="Comma 2 2 5 3 4" xfId="6796" xr:uid="{41027B05-08AD-45D1-9EE9-C3B769AE22B7}"/>
    <cellStyle name="Comma 2 2 5 3 4 2" xfId="15494" xr:uid="{641C4541-3B64-48FD-9795-A4CD4C9F879D}"/>
    <cellStyle name="Comma 2 2 5 3 4 3" xfId="24462" xr:uid="{324E2F18-E852-46CF-8037-F604BD6FFAB7}"/>
    <cellStyle name="Comma 2 2 5 3 5" xfId="3759" xr:uid="{74E37F02-8A10-46A1-8EF3-699C07589AE3}"/>
    <cellStyle name="Comma 2 2 5 3 5 2" xfId="12641" xr:uid="{6A6A418B-AA96-4088-9CC4-AD5BAAFFC127}"/>
    <cellStyle name="Comma 2 2 5 3 5 3" xfId="21612" xr:uid="{1BD31FB8-A131-4613-A1D7-EF770FF2B577}"/>
    <cellStyle name="Comma 2 2 5 3 6" xfId="9768" xr:uid="{C69A48A9-B34A-4625-A6F1-4D88C2836BC7}"/>
    <cellStyle name="Comma 2 2 5 3 7" xfId="18744" xr:uid="{9B9C6E51-1172-4742-9B2C-5AEEB78FC353}"/>
    <cellStyle name="Comma 2 2 5 4" xfId="322" xr:uid="{A43955E5-4135-4A56-BDE4-49DDEA65A58B}"/>
    <cellStyle name="Comma 2 2 5 4 2" xfId="2145" xr:uid="{FD7169C5-C39C-472C-8C6B-2F7639FC1724}"/>
    <cellStyle name="Comma 2 2 5 4 2 2" xfId="8336" xr:uid="{26A88653-4018-48F9-AEF0-69E0958CCFD4}"/>
    <cellStyle name="Comma 2 2 5 4 2 2 2" xfId="16934" xr:uid="{FFBEE03E-063F-45E7-90DF-4A7B47F796F5}"/>
    <cellStyle name="Comma 2 2 5 4 2 2 3" xfId="25968" xr:uid="{118E3770-DB5F-470F-A654-3940529CA8C9}"/>
    <cellStyle name="Comma 2 2 5 4 2 3" xfId="5225" xr:uid="{F39EB70A-4DA5-4B8B-AEB1-AB00B41729D4}"/>
    <cellStyle name="Comma 2 2 5 4 2 3 2" xfId="14078" xr:uid="{773F847E-1B03-4D9B-90DE-51A2B4793BF4}"/>
    <cellStyle name="Comma 2 2 5 4 2 3 3" xfId="23045" xr:uid="{8BE4939B-47AC-4708-B677-885496316B42}"/>
    <cellStyle name="Comma 2 2 5 4 2 4" xfId="11223" xr:uid="{6133B480-A1D8-4124-9AB0-265AB32AC459}"/>
    <cellStyle name="Comma 2 2 5 4 2 5" xfId="20191" xr:uid="{6157624E-815B-46E9-B5EB-47C3B5DB8441}"/>
    <cellStyle name="Comma 2 2 5 4 3" xfId="6798" xr:uid="{F87068AF-44C3-4BD5-AD7A-9DB4D21255DB}"/>
    <cellStyle name="Comma 2 2 5 4 3 2" xfId="15496" xr:uid="{89C754A4-3E12-4F82-92BA-9C94B08412EE}"/>
    <cellStyle name="Comma 2 2 5 4 3 3" xfId="24464" xr:uid="{BB5A3EEE-1982-4F7E-B418-8CC90DD1B82C}"/>
    <cellStyle name="Comma 2 2 5 4 4" xfId="3761" xr:uid="{79303600-39A6-458A-BDD4-C55460C0153E}"/>
    <cellStyle name="Comma 2 2 5 4 4 2" xfId="12643" xr:uid="{51237E2E-A4F4-4727-B9C0-6C7AE6B017FE}"/>
    <cellStyle name="Comma 2 2 5 4 4 3" xfId="21614" xr:uid="{7E2C71E3-2A7A-4DCC-AA56-1AB1B555BE02}"/>
    <cellStyle name="Comma 2 2 5 4 5" xfId="9770" xr:uid="{41F0D2AE-217B-47B5-95DE-3ECDF3746A8E}"/>
    <cellStyle name="Comma 2 2 5 4 6" xfId="18746" xr:uid="{770E5966-074E-44A8-8B7D-896B3C2A4A53}"/>
    <cellStyle name="Comma 2 2 5 5" xfId="2140" xr:uid="{4E4A07F8-AB8E-495B-A2AE-67B0E7F282E8}"/>
    <cellStyle name="Comma 2 2 5 5 2" xfId="8331" xr:uid="{1A6BA4D7-ECD7-4069-BBBD-8ABE99D406EA}"/>
    <cellStyle name="Comma 2 2 5 5 2 2" xfId="16929" xr:uid="{ACEDA82D-5AE5-4FA5-AE97-BE2A9F4A416F}"/>
    <cellStyle name="Comma 2 2 5 5 2 3" xfId="25963" xr:uid="{98570125-8ED9-4485-85C0-2013759C0014}"/>
    <cellStyle name="Comma 2 2 5 5 3" xfId="5220" xr:uid="{CA6ABAFA-F92F-4DA4-9469-E7B170E3A9A7}"/>
    <cellStyle name="Comma 2 2 5 5 3 2" xfId="14073" xr:uid="{2D292C1B-2981-4B37-8BE7-1CBD70052F60}"/>
    <cellStyle name="Comma 2 2 5 5 3 3" xfId="23040" xr:uid="{FBB9AC72-79FC-4958-95DC-E055D0122F97}"/>
    <cellStyle name="Comma 2 2 5 5 4" xfId="11218" xr:uid="{0B675514-C2C8-44D0-B123-580BED6C3425}"/>
    <cellStyle name="Comma 2 2 5 5 5" xfId="20186" xr:uid="{D6DA5D3C-800D-4F57-AC6D-95D39858A4AB}"/>
    <cellStyle name="Comma 2 2 5 6" xfId="6793" xr:uid="{5938413E-2539-4EC6-BDAF-23763DF7D597}"/>
    <cellStyle name="Comma 2 2 5 6 2" xfId="15491" xr:uid="{DE583E83-E82B-4D13-B2A7-2F9395FA61B7}"/>
    <cellStyle name="Comma 2 2 5 6 3" xfId="24459" xr:uid="{F2B4EAD3-D6E8-4283-9E10-DA82B719CBE8}"/>
    <cellStyle name="Comma 2 2 5 7" xfId="3756" xr:uid="{BB89130B-FEE0-41E9-BF9C-7C124618AF30}"/>
    <cellStyle name="Comma 2 2 5 7 2" xfId="12638" xr:uid="{B52185AB-A14B-4757-9333-7315FD851712}"/>
    <cellStyle name="Comma 2 2 5 7 3" xfId="21609" xr:uid="{5DCE254C-FB22-43E7-BC1A-C9BE16F9E941}"/>
    <cellStyle name="Comma 2 2 5 8" xfId="9765" xr:uid="{0AD4D5D8-444E-4A61-A2C2-C4D32B8001E5}"/>
    <cellStyle name="Comma 2 2 5 9" xfId="18741" xr:uid="{F1F97A16-DEDF-4614-9E59-B02F5FFDA390}"/>
    <cellStyle name="Comma 2 2 6" xfId="323" xr:uid="{13C70BCF-DF6C-47CA-8BA6-2C9065EFEC62}"/>
    <cellStyle name="Comma 2 2 6 2" xfId="324" xr:uid="{BCD572E6-ADFC-4A9E-A3E5-74E6B6D4E891}"/>
    <cellStyle name="Comma 2 2 6 2 2" xfId="2147" xr:uid="{6F41C187-9B5B-4D11-848B-7E40859C45A6}"/>
    <cellStyle name="Comma 2 2 6 2 2 2" xfId="8338" xr:uid="{9F2B93A5-2FB5-44A5-8720-A872DAE3ADF0}"/>
    <cellStyle name="Comma 2 2 6 2 2 2 2" xfId="16936" xr:uid="{AC696F7E-2CF8-4940-B47D-C279CB18CFF3}"/>
    <cellStyle name="Comma 2 2 6 2 2 2 3" xfId="25970" xr:uid="{B6E735D1-F681-487E-A3DB-5EAA673AA8CB}"/>
    <cellStyle name="Comma 2 2 6 2 2 3" xfId="5227" xr:uid="{704908C9-3A0A-4A37-AE0F-D622EC9A3A6C}"/>
    <cellStyle name="Comma 2 2 6 2 2 3 2" xfId="14080" xr:uid="{C8C3F583-7747-4823-B624-F2638C5CF299}"/>
    <cellStyle name="Comma 2 2 6 2 2 3 3" xfId="23047" xr:uid="{2BC493A7-EAA4-4F2B-AF98-92B61DFC16B7}"/>
    <cellStyle name="Comma 2 2 6 2 2 4" xfId="11225" xr:uid="{0CD1B65A-4F14-4F65-8B11-6652C363C023}"/>
    <cellStyle name="Comma 2 2 6 2 2 5" xfId="20193" xr:uid="{16A5D6D2-1EDD-4883-ACFA-BA07E40B24F0}"/>
    <cellStyle name="Comma 2 2 6 2 3" xfId="6800" xr:uid="{76B28688-4DE8-4EF4-A714-8C7847587A98}"/>
    <cellStyle name="Comma 2 2 6 2 3 2" xfId="15498" xr:uid="{C8EA6799-5084-404B-A784-F21B302902C8}"/>
    <cellStyle name="Comma 2 2 6 2 3 3" xfId="24466" xr:uid="{B73F4562-616C-486F-AF5B-742D6DCEBCBA}"/>
    <cellStyle name="Comma 2 2 6 2 4" xfId="3763" xr:uid="{D29EE386-8891-4C03-B65B-42BE4E6E8A34}"/>
    <cellStyle name="Comma 2 2 6 2 4 2" xfId="12645" xr:uid="{EBD02DD7-7842-4641-8847-97855340B73C}"/>
    <cellStyle name="Comma 2 2 6 2 4 3" xfId="21616" xr:uid="{5E8FD6BC-4F16-43D7-8730-A6BF12DF19AB}"/>
    <cellStyle name="Comma 2 2 6 2 5" xfId="9772" xr:uid="{C6BD2640-E3CE-4B34-BC82-9790FDEA5CDD}"/>
    <cellStyle name="Comma 2 2 6 2 6" xfId="18748" xr:uid="{46696513-893D-4E6C-9C30-9E1B0C209236}"/>
    <cellStyle name="Comma 2 2 6 3" xfId="2146" xr:uid="{0724FF73-83C7-4249-9230-C30675D48A68}"/>
    <cellStyle name="Comma 2 2 6 3 2" xfId="8337" xr:uid="{F98D0B51-B9F0-406A-AA79-D38739D0B29A}"/>
    <cellStyle name="Comma 2 2 6 3 2 2" xfId="16935" xr:uid="{F5154DA9-9628-4C87-B6BB-093DC1BF4164}"/>
    <cellStyle name="Comma 2 2 6 3 2 3" xfId="25969" xr:uid="{19B3762B-9DBC-496B-94A9-79B9660BA132}"/>
    <cellStyle name="Comma 2 2 6 3 3" xfId="5226" xr:uid="{9B402F52-E8A0-4107-BCB0-F2D586F071DD}"/>
    <cellStyle name="Comma 2 2 6 3 3 2" xfId="14079" xr:uid="{91EC9F2E-4A61-4EF5-81C4-B025C8BA271C}"/>
    <cellStyle name="Comma 2 2 6 3 3 3" xfId="23046" xr:uid="{4C539CA0-D0BB-49E4-B39A-0BD217B95265}"/>
    <cellStyle name="Comma 2 2 6 3 4" xfId="11224" xr:uid="{D246B25E-7804-4F69-AA19-FBB63E8DEBCF}"/>
    <cellStyle name="Comma 2 2 6 3 5" xfId="20192" xr:uid="{61E9788C-4F12-431F-9B30-81B6AB7293F5}"/>
    <cellStyle name="Comma 2 2 6 4" xfId="6799" xr:uid="{CB58DBDF-44CD-4A15-AEB3-0F4FF0D8426B}"/>
    <cellStyle name="Comma 2 2 6 4 2" xfId="15497" xr:uid="{006AC486-D47E-451C-ABA8-C0EF39849212}"/>
    <cellStyle name="Comma 2 2 6 4 3" xfId="24465" xr:uid="{B46CD65E-CCCF-4863-BD9A-00DC53EB9B93}"/>
    <cellStyle name="Comma 2 2 6 5" xfId="3762" xr:uid="{091F8988-D9F0-4F73-A86A-2C3E3E385B11}"/>
    <cellStyle name="Comma 2 2 6 5 2" xfId="12644" xr:uid="{44FF5D24-6E7C-4696-92D2-8E096A051A95}"/>
    <cellStyle name="Comma 2 2 6 5 3" xfId="21615" xr:uid="{AD27F318-C6B0-42AA-B442-84A5A7420A70}"/>
    <cellStyle name="Comma 2 2 6 6" xfId="9771" xr:uid="{2FA7C662-BC84-4FCB-A6E5-CD6BC17332BA}"/>
    <cellStyle name="Comma 2 2 6 7" xfId="18747" xr:uid="{3BC9280B-8918-4671-AC5F-20E100808DED}"/>
    <cellStyle name="Comma 2 2 7" xfId="325" xr:uid="{284CE3D8-52EA-4825-9C6F-61168BF44EAD}"/>
    <cellStyle name="Comma 2 2 7 2" xfId="326" xr:uid="{11A8DEFD-B1B6-43AE-AAC0-322B514E290E}"/>
    <cellStyle name="Comma 2 2 7 2 2" xfId="2149" xr:uid="{8167E1FA-7FDE-4BD8-9199-34CF719571BF}"/>
    <cellStyle name="Comma 2 2 7 2 2 2" xfId="8340" xr:uid="{CAAC0DDC-BEF3-42FA-B5F9-F2155661F555}"/>
    <cellStyle name="Comma 2 2 7 2 2 2 2" xfId="16938" xr:uid="{1B1C8B71-FAAB-47B5-AF4D-752A37F2D416}"/>
    <cellStyle name="Comma 2 2 7 2 2 2 3" xfId="25972" xr:uid="{1554E874-FF14-457E-9E43-F9E6413E4E6A}"/>
    <cellStyle name="Comma 2 2 7 2 2 3" xfId="5229" xr:uid="{1008C4CB-B097-49DD-B947-8FAAB312A629}"/>
    <cellStyle name="Comma 2 2 7 2 2 3 2" xfId="14082" xr:uid="{EEDF4DA9-9402-41FF-9CC0-E2F0BBBD360F}"/>
    <cellStyle name="Comma 2 2 7 2 2 3 3" xfId="23049" xr:uid="{1ADBC7A6-C676-4744-B169-F0C46769966F}"/>
    <cellStyle name="Comma 2 2 7 2 2 4" xfId="11227" xr:uid="{0A608C31-8B37-40E6-A789-6086A5F079FD}"/>
    <cellStyle name="Comma 2 2 7 2 2 5" xfId="20195" xr:uid="{9D8C22A5-A4A2-471E-8137-6939DC87A9EF}"/>
    <cellStyle name="Comma 2 2 7 2 3" xfId="6802" xr:uid="{6DF499AB-F17D-4BEE-8873-24C0DC7E374B}"/>
    <cellStyle name="Comma 2 2 7 2 3 2" xfId="15500" xr:uid="{FB90AC3C-9CD6-4DC6-9858-F01D5B962290}"/>
    <cellStyle name="Comma 2 2 7 2 3 3" xfId="24468" xr:uid="{0D98AB20-BFF6-4C71-9457-DC624D7C3B4B}"/>
    <cellStyle name="Comma 2 2 7 2 4" xfId="3765" xr:uid="{70576A99-5E9E-43B4-849C-9393A1B018CE}"/>
    <cellStyle name="Comma 2 2 7 2 4 2" xfId="12647" xr:uid="{D4C5F4CE-155D-4975-8F51-2B4AA8887084}"/>
    <cellStyle name="Comma 2 2 7 2 4 3" xfId="21618" xr:uid="{30005118-C852-4EF5-A554-5C181AEBF918}"/>
    <cellStyle name="Comma 2 2 7 2 5" xfId="9774" xr:uid="{0B3F816F-C158-498F-AC56-20ABE07102EF}"/>
    <cellStyle name="Comma 2 2 7 2 6" xfId="18750" xr:uid="{3BFC0356-541F-4EA8-B10C-551209B1C6DA}"/>
    <cellStyle name="Comma 2 2 7 3" xfId="2148" xr:uid="{66D70977-938F-4C2E-9DF8-5545447AF362}"/>
    <cellStyle name="Comma 2 2 7 3 2" xfId="8339" xr:uid="{78CB6CB0-5C30-46D4-BB8C-025F1105F174}"/>
    <cellStyle name="Comma 2 2 7 3 2 2" xfId="16937" xr:uid="{600B1308-1B62-4963-B796-3705F8394EA1}"/>
    <cellStyle name="Comma 2 2 7 3 2 3" xfId="25971" xr:uid="{FF9B2A03-F1A9-4372-B5FC-FA39337E69BA}"/>
    <cellStyle name="Comma 2 2 7 3 3" xfId="5228" xr:uid="{4F464A81-7466-41B1-97E5-4FC183E5E01C}"/>
    <cellStyle name="Comma 2 2 7 3 3 2" xfId="14081" xr:uid="{52B217CF-D774-4019-B5CB-9541EC7F26D5}"/>
    <cellStyle name="Comma 2 2 7 3 3 3" xfId="23048" xr:uid="{E3FD6088-53FF-40BC-B52E-3B13590D50FD}"/>
    <cellStyle name="Comma 2 2 7 3 4" xfId="11226" xr:uid="{C4009463-E285-4397-8CDD-43B07B21F441}"/>
    <cellStyle name="Comma 2 2 7 3 5" xfId="20194" xr:uid="{7A7C89FA-4A7E-49D6-B83F-76BC2060D78E}"/>
    <cellStyle name="Comma 2 2 7 4" xfId="6801" xr:uid="{626ACC85-BA0A-446D-80C1-479C7891D896}"/>
    <cellStyle name="Comma 2 2 7 4 2" xfId="15499" xr:uid="{41E537B1-2909-4465-96D9-6A63443F7E4C}"/>
    <cellStyle name="Comma 2 2 7 4 3" xfId="24467" xr:uid="{4B5F5927-ECDD-40DB-B8D3-9219A151BEA5}"/>
    <cellStyle name="Comma 2 2 7 5" xfId="3764" xr:uid="{E71D9E23-7845-419A-AA58-B5059473535B}"/>
    <cellStyle name="Comma 2 2 7 5 2" xfId="12646" xr:uid="{8DD01742-7E47-43BC-9187-C12027738466}"/>
    <cellStyle name="Comma 2 2 7 5 3" xfId="21617" xr:uid="{370E869C-0F70-4334-B906-A0176D66CE01}"/>
    <cellStyle name="Comma 2 2 7 6" xfId="9773" xr:uid="{BE9E623E-5B5D-4022-9ECB-C0E88CB72ACE}"/>
    <cellStyle name="Comma 2 2 7 7" xfId="18749" xr:uid="{2CBDEC9C-84D2-48EF-8B4E-C63D74C103E0}"/>
    <cellStyle name="Comma 2 2 8" xfId="327" xr:uid="{EED83114-3EBC-4A8B-A134-359C81A7415A}"/>
    <cellStyle name="Comma 2 2 8 2" xfId="2150" xr:uid="{DC72E4B0-61C7-4495-AAA1-69BFF3ED2F1B}"/>
    <cellStyle name="Comma 2 2 8 2 2" xfId="8341" xr:uid="{B8539D46-BAB0-449B-93A3-CD60D713776E}"/>
    <cellStyle name="Comma 2 2 8 2 2 2" xfId="16939" xr:uid="{B8EB056C-DBD9-485C-8FDC-59E10300F22C}"/>
    <cellStyle name="Comma 2 2 8 2 2 3" xfId="25973" xr:uid="{560C074B-87CC-4243-8F9C-7E284EF886F6}"/>
    <cellStyle name="Comma 2 2 8 2 3" xfId="5230" xr:uid="{7B7942B0-8879-42AC-A27D-C86B6398421F}"/>
    <cellStyle name="Comma 2 2 8 2 3 2" xfId="14083" xr:uid="{04603742-0464-497E-88CF-4C45638C363A}"/>
    <cellStyle name="Comma 2 2 8 2 3 3" xfId="23050" xr:uid="{D85A820F-4588-4DBF-9CD4-7C387762AF4F}"/>
    <cellStyle name="Comma 2 2 8 2 4" xfId="11228" xr:uid="{EDCE27CE-7C11-460F-AA3C-F88867C41EC4}"/>
    <cellStyle name="Comma 2 2 8 2 5" xfId="20196" xr:uid="{A635BBB5-CA35-43D9-A6AA-F1A7204EB9AB}"/>
    <cellStyle name="Comma 2 2 8 3" xfId="6803" xr:uid="{CA17B937-CE58-451A-979C-149EADBC429A}"/>
    <cellStyle name="Comma 2 2 8 3 2" xfId="15501" xr:uid="{D95BDE25-A198-4E2C-B675-60F09BBBE1BB}"/>
    <cellStyle name="Comma 2 2 8 3 3" xfId="24469" xr:uid="{154109E9-9498-416A-80CD-97431C65032F}"/>
    <cellStyle name="Comma 2 2 8 4" xfId="3766" xr:uid="{5A0AA1A5-5F49-4E43-AABF-1F13200DC8DB}"/>
    <cellStyle name="Comma 2 2 8 4 2" xfId="12648" xr:uid="{655CC2F7-BA85-426C-96D1-DFC0B895CF98}"/>
    <cellStyle name="Comma 2 2 8 4 3" xfId="21619" xr:uid="{6ED67934-2EAA-44E8-B107-ADF56447A806}"/>
    <cellStyle name="Comma 2 2 8 5" xfId="9775" xr:uid="{80C553EC-5A01-4239-961D-A0E2F1B382D6}"/>
    <cellStyle name="Comma 2 2 8 6" xfId="18751" xr:uid="{CBDFCC29-0B1F-400D-9054-411227CEF750}"/>
    <cellStyle name="Comma 2 2 9" xfId="2079" xr:uid="{FBF3669B-2FE4-4CB2-A514-576E9EDFEACC}"/>
    <cellStyle name="Comma 2 2 9 2" xfId="8270" xr:uid="{50EB9705-7D54-4AD6-8254-0B284742AEDB}"/>
    <cellStyle name="Comma 2 2 9 2 2" xfId="16868" xr:uid="{B28A3197-2582-4253-B03D-C34E0A98E8E5}"/>
    <cellStyle name="Comma 2 2 9 2 3" xfId="25902" xr:uid="{C4EAAA71-1340-4D6F-92DF-E176840D0104}"/>
    <cellStyle name="Comma 2 2 9 3" xfId="5159" xr:uid="{79FDA116-57AE-45EA-8E0C-54ECD5C6C159}"/>
    <cellStyle name="Comma 2 2 9 3 2" xfId="14012" xr:uid="{F66EEC7A-73B3-4F27-B769-474786E2DEC2}"/>
    <cellStyle name="Comma 2 2 9 3 3" xfId="22979" xr:uid="{A6F340A4-CF6B-4FF3-B794-3780F0E48E79}"/>
    <cellStyle name="Comma 2 2 9 4" xfId="11157" xr:uid="{4398DE1E-63EB-4844-B7B2-0E7A269E73EE}"/>
    <cellStyle name="Comma 2 2 9 5" xfId="20125" xr:uid="{ED5D8E9D-2E9D-4A98-93F8-17DB0940680D}"/>
    <cellStyle name="Comma 2 3" xfId="328" xr:uid="{672A4ED7-2D4B-44D7-975C-E8A6ABD97835}"/>
    <cellStyle name="Comma 2 3 2" xfId="329" xr:uid="{FEC0E163-78CD-45B9-B600-77F6ED7A81F7}"/>
    <cellStyle name="Comma 2 3 2 2" xfId="2152" xr:uid="{5A239157-1F23-41D8-9862-0259888F40C0}"/>
    <cellStyle name="Comma 2 3 2 2 2" xfId="8343" xr:uid="{3A61F963-0235-4FCC-967F-1BE17B22C9CC}"/>
    <cellStyle name="Comma 2 3 2 2 2 2" xfId="16941" xr:uid="{AB3ECF14-EBAC-43C5-A1B4-1917C600C49F}"/>
    <cellStyle name="Comma 2 3 2 2 2 3" xfId="25975" xr:uid="{A4E187D1-C308-4702-B381-182C8AA1519E}"/>
    <cellStyle name="Comma 2 3 2 2 3" xfId="5232" xr:uid="{60430E7C-B1EC-4CCD-90FC-94463B59E5CB}"/>
    <cellStyle name="Comma 2 3 2 2 3 2" xfId="14085" xr:uid="{32562706-C65D-4360-912D-0904572591CB}"/>
    <cellStyle name="Comma 2 3 2 2 3 3" xfId="23052" xr:uid="{E1B70E5F-51CB-4722-A419-C9F8C63017D9}"/>
    <cellStyle name="Comma 2 3 2 2 4" xfId="11230" xr:uid="{8C27C220-C87A-452B-A2A0-7B174E32D78F}"/>
    <cellStyle name="Comma 2 3 2 2 5" xfId="20198" xr:uid="{F58456DD-2B42-4CBA-9355-5495678F9A94}"/>
    <cellStyle name="Comma 2 3 2 3" xfId="6805" xr:uid="{ADB88975-9B66-4C4A-9F95-509DDDDF967C}"/>
    <cellStyle name="Comma 2 3 2 3 2" xfId="15503" xr:uid="{F2700E82-1233-40F4-A3A0-A1A6F38314DD}"/>
    <cellStyle name="Comma 2 3 2 3 3" xfId="24471" xr:uid="{DAD52B64-7CBF-48B7-A0AD-6F717B774197}"/>
    <cellStyle name="Comma 2 3 2 4" xfId="3768" xr:uid="{FC8E0B70-668F-4FA2-9D99-9919B4500E16}"/>
    <cellStyle name="Comma 2 3 2 4 2" xfId="12650" xr:uid="{C0B351BF-9D0E-476D-9525-1E775FAB8050}"/>
    <cellStyle name="Comma 2 3 2 4 3" xfId="21621" xr:uid="{251E54AB-9B31-4D69-9F30-B00DB70F8929}"/>
    <cellStyle name="Comma 2 3 2 5" xfId="9777" xr:uid="{2976F4AE-9D50-4479-87D3-957D268D3781}"/>
    <cellStyle name="Comma 2 3 2 6" xfId="18753" xr:uid="{49B0774D-5B6A-4446-956E-60F5D38CF1D1}"/>
    <cellStyle name="Comma 2 3 3" xfId="2151" xr:uid="{67D3250E-C2D0-4A6B-9CD5-AA4059CA2C0E}"/>
    <cellStyle name="Comma 2 3 3 2" xfId="8342" xr:uid="{1D5CB610-09A3-4BF4-8947-82F47F0FA657}"/>
    <cellStyle name="Comma 2 3 3 2 2" xfId="16940" xr:uid="{81E57222-C061-47F6-8BA8-44266736160F}"/>
    <cellStyle name="Comma 2 3 3 2 3" xfId="25974" xr:uid="{F0DBA024-06C3-4068-99B5-EA6AEE5CAAA8}"/>
    <cellStyle name="Comma 2 3 3 3" xfId="5231" xr:uid="{5C8DDBDA-BE3D-432D-B11F-CE4DDEB32DBC}"/>
    <cellStyle name="Comma 2 3 3 3 2" xfId="14084" xr:uid="{8605BE50-93BB-4CFD-B0F3-D269D7AAB352}"/>
    <cellStyle name="Comma 2 3 3 3 3" xfId="23051" xr:uid="{AFDC6168-0D87-4D08-8DE7-9DA479727DF5}"/>
    <cellStyle name="Comma 2 3 3 4" xfId="11229" xr:uid="{4EBFCA86-F162-41CE-A958-B4E66D1FE4A6}"/>
    <cellStyle name="Comma 2 3 3 5" xfId="20197" xr:uid="{E16C1FFB-C3A8-4790-B23B-222A2DC57EF3}"/>
    <cellStyle name="Comma 2 3 4" xfId="6804" xr:uid="{76171E14-9FF7-4BC6-83C7-EAEB398CB05D}"/>
    <cellStyle name="Comma 2 3 4 2" xfId="15502" xr:uid="{6E843B35-A80D-4345-8F28-239C85F37C31}"/>
    <cellStyle name="Comma 2 3 4 3" xfId="24470" xr:uid="{6DBE827A-539C-4CFE-8028-81EA89812F0F}"/>
    <cellStyle name="Comma 2 3 5" xfId="3767" xr:uid="{3A18EA49-02B3-465D-A290-B219D22EDCF9}"/>
    <cellStyle name="Comma 2 3 5 2" xfId="12649" xr:uid="{77A57277-18EC-4C31-8780-7AE8D55E6AC9}"/>
    <cellStyle name="Comma 2 3 5 3" xfId="21620" xr:uid="{3FF07CD6-14A0-4550-8090-30B57B39FCB4}"/>
    <cellStyle name="Comma 2 3 6" xfId="9776" xr:uid="{9D59744E-E857-4CDE-8FDC-63D7084DEEBD}"/>
    <cellStyle name="Comma 2 3 7" xfId="18752" xr:uid="{2126AD36-3568-4D22-B5AD-96D84B63A469}"/>
    <cellStyle name="Comma 2 4" xfId="330" xr:uid="{7C0D231A-1072-45EC-A2E8-C55F1DC66DC5}"/>
    <cellStyle name="Comma 2 4 2" xfId="331" xr:uid="{9C44A107-F5ED-4D04-A959-A871AF7602BF}"/>
    <cellStyle name="Comma 2 4 2 2" xfId="2154" xr:uid="{9442CB90-C5E2-4CD7-B715-7119E391D97F}"/>
    <cellStyle name="Comma 2 4 2 2 2" xfId="8345" xr:uid="{B27D2BDB-7E35-4B43-938B-90FACAC02381}"/>
    <cellStyle name="Comma 2 4 2 2 2 2" xfId="16943" xr:uid="{4BB897D3-3457-40E5-A450-A420FB4F6315}"/>
    <cellStyle name="Comma 2 4 2 2 2 3" xfId="25977" xr:uid="{EF684EB5-6C91-4C48-96BE-B33E372A72AC}"/>
    <cellStyle name="Comma 2 4 2 2 3" xfId="5234" xr:uid="{BE868AC2-72CE-459A-9398-81EFAC50A533}"/>
    <cellStyle name="Comma 2 4 2 2 3 2" xfId="14087" xr:uid="{484D01F6-FF96-4339-9B50-9F1767FBD624}"/>
    <cellStyle name="Comma 2 4 2 2 3 3" xfId="23054" xr:uid="{B86B1105-9110-408C-A8CD-4CF82186704A}"/>
    <cellStyle name="Comma 2 4 2 2 4" xfId="11232" xr:uid="{8566B397-032F-4680-AAE9-780F6D0D6999}"/>
    <cellStyle name="Comma 2 4 2 2 5" xfId="20200" xr:uid="{D59F15D0-FA1B-45C3-8D97-8392D6D6B9F7}"/>
    <cellStyle name="Comma 2 4 2 3" xfId="6807" xr:uid="{0012D56F-2F31-436E-A757-3DC7CC1CA223}"/>
    <cellStyle name="Comma 2 4 2 3 2" xfId="15505" xr:uid="{726C86EC-56D8-47D0-9EB1-207F001C6AE9}"/>
    <cellStyle name="Comma 2 4 2 3 3" xfId="24473" xr:uid="{C6F46C0B-8E82-43E3-BA7D-8DF31830417F}"/>
    <cellStyle name="Comma 2 4 2 4" xfId="3770" xr:uid="{33225151-23B3-4DD9-A7F8-E98B0F1EBBDB}"/>
    <cellStyle name="Comma 2 4 2 4 2" xfId="12652" xr:uid="{786F9269-FB0D-4A37-BA79-768E829F862F}"/>
    <cellStyle name="Comma 2 4 2 4 3" xfId="21623" xr:uid="{227B51D5-8A24-4ED9-8666-9B7FEDE36CA3}"/>
    <cellStyle name="Comma 2 4 2 5" xfId="9779" xr:uid="{796668C2-C6DE-4AB3-95FE-6EBF98BF6DC7}"/>
    <cellStyle name="Comma 2 4 2 6" xfId="18755" xr:uid="{38C6F217-F4BD-4E88-A58E-DA5558B571ED}"/>
    <cellStyle name="Comma 2 4 3" xfId="2153" xr:uid="{683DFEA1-1657-46F8-AB01-21A9CB0A81C7}"/>
    <cellStyle name="Comma 2 4 3 2" xfId="8344" xr:uid="{728C6B57-9583-40A3-B8D3-BEA2096723D0}"/>
    <cellStyle name="Comma 2 4 3 2 2" xfId="16942" xr:uid="{5ADA951A-438A-4DA6-BA99-15927BBFA956}"/>
    <cellStyle name="Comma 2 4 3 2 3" xfId="25976" xr:uid="{CCA47A56-C8D7-4AEC-9F61-43A83C3A4E00}"/>
    <cellStyle name="Comma 2 4 3 3" xfId="5233" xr:uid="{A0F24289-CAB5-4B28-9917-192BCDAFDADB}"/>
    <cellStyle name="Comma 2 4 3 3 2" xfId="14086" xr:uid="{960A0A76-337E-4659-B0A3-B4837B31311D}"/>
    <cellStyle name="Comma 2 4 3 3 3" xfId="23053" xr:uid="{52D7BFDD-DFCA-4F5E-8103-149754685049}"/>
    <cellStyle name="Comma 2 4 3 4" xfId="11231" xr:uid="{A3539B80-892D-48DD-8593-41F1832039A2}"/>
    <cellStyle name="Comma 2 4 3 5" xfId="20199" xr:uid="{D103F6A2-EBA3-494B-A1F9-3D802E2BBC68}"/>
    <cellStyle name="Comma 2 4 4" xfId="6806" xr:uid="{50B5E80F-6897-4C1A-9F3D-6DADAB25A1D9}"/>
    <cellStyle name="Comma 2 4 4 2" xfId="15504" xr:uid="{10FC2E3F-4CE4-46BB-B508-935424F3AEB1}"/>
    <cellStyle name="Comma 2 4 4 3" xfId="24472" xr:uid="{3A822211-27F8-4013-B707-1938B58E06DF}"/>
    <cellStyle name="Comma 2 4 5" xfId="3769" xr:uid="{55CFBDB2-C7F4-4FDE-858B-89DA53F549C7}"/>
    <cellStyle name="Comma 2 4 5 2" xfId="12651" xr:uid="{1329D984-A14B-44B0-B768-52C98EA077C9}"/>
    <cellStyle name="Comma 2 4 5 3" xfId="21622" xr:uid="{34FADE65-B330-4E7D-9E75-5509782F273C}"/>
    <cellStyle name="Comma 2 4 6" xfId="9778" xr:uid="{C7361AD9-F6AE-4BFD-88FE-9C3181B6441B}"/>
    <cellStyle name="Comma 2 4 7" xfId="18754" xr:uid="{05968BD9-0BAB-40B5-B440-298BCC79ED4D}"/>
    <cellStyle name="Comma 2 5" xfId="332" xr:uid="{71C418FF-3737-40E6-9C5C-8799F6D0D084}"/>
    <cellStyle name="Comma 2 5 2" xfId="2155" xr:uid="{99793B0B-26C3-49CF-91BA-B2AA4D0472AD}"/>
    <cellStyle name="Comma 2 5 2 2" xfId="8346" xr:uid="{B00A819B-1800-439E-AA49-FD4449DBC25C}"/>
    <cellStyle name="Comma 2 5 2 2 2" xfId="16944" xr:uid="{9B6C9D72-37CD-4804-AF67-26F6E5C416F0}"/>
    <cellStyle name="Comma 2 5 2 2 3" xfId="25978" xr:uid="{8B582186-E21F-4A03-9B8C-C8B5E6E769DA}"/>
    <cellStyle name="Comma 2 5 2 3" xfId="5235" xr:uid="{F2287C1C-FC29-415C-895D-6B9600CEC4E2}"/>
    <cellStyle name="Comma 2 5 2 3 2" xfId="14088" xr:uid="{B56C46A5-1671-4A2C-B74E-E26942D29C22}"/>
    <cellStyle name="Comma 2 5 2 3 3" xfId="23055" xr:uid="{00F49DA3-412E-4F8C-BC9C-AACEAAFB2758}"/>
    <cellStyle name="Comma 2 5 2 4" xfId="11233" xr:uid="{1794EC1F-451A-4BDF-A014-CF5C44FF96AC}"/>
    <cellStyle name="Comma 2 5 2 5" xfId="20201" xr:uid="{D28FC536-5983-4486-8F65-F53D2DA2CAF7}"/>
    <cellStyle name="Comma 2 5 3" xfId="6808" xr:uid="{AA6B342A-999A-45FA-891E-F86700ED8797}"/>
    <cellStyle name="Comma 2 5 3 2" xfId="15506" xr:uid="{4D647E0D-B4E9-47AF-853F-155B46FDCA77}"/>
    <cellStyle name="Comma 2 5 3 3" xfId="24474" xr:uid="{92D6FAB1-6401-41D0-B8E3-26DCD5DBA20A}"/>
    <cellStyle name="Comma 2 5 4" xfId="3771" xr:uid="{4CC4801B-93A9-4DF8-8E69-B456C7768314}"/>
    <cellStyle name="Comma 2 5 4 2" xfId="12653" xr:uid="{934CED7C-78B9-4047-8357-E2BA4431AEB3}"/>
    <cellStyle name="Comma 2 5 4 3" xfId="21624" xr:uid="{4FC9E18C-E473-4899-A4AB-CA0B42426004}"/>
    <cellStyle name="Comma 2 5 5" xfId="9780" xr:uid="{48127BED-EFB7-4C57-AC72-6534B7D7CFE7}"/>
    <cellStyle name="Comma 2 5 6" xfId="18756" xr:uid="{F14F400F-D482-4CC0-80BA-59DEF8CCE4C5}"/>
    <cellStyle name="Comma 2 6" xfId="2078" xr:uid="{9B6A837F-F3B5-4881-9215-139EE98CC8AB}"/>
    <cellStyle name="Comma 2 6 2" xfId="8269" xr:uid="{1B202551-05CE-4389-B9B3-C57789F907C9}"/>
    <cellStyle name="Comma 2 6 2 2" xfId="16867" xr:uid="{57489B8F-AFEA-48AA-8157-FD42BECB1225}"/>
    <cellStyle name="Comma 2 6 2 3" xfId="25901" xr:uid="{886555BD-6A32-4EF2-9446-BA9FB98A90A1}"/>
    <cellStyle name="Comma 2 6 3" xfId="5158" xr:uid="{3AEC11FA-A518-42A3-859D-ED822355619A}"/>
    <cellStyle name="Comma 2 6 3 2" xfId="14011" xr:uid="{1A902580-8A9D-4C0D-9B64-B807196A1D95}"/>
    <cellStyle name="Comma 2 6 3 3" xfId="22978" xr:uid="{B795DC8C-DCA4-404C-99A1-F3F7ED99F616}"/>
    <cellStyle name="Comma 2 6 4" xfId="11156" xr:uid="{708153CB-19ED-4B88-8B44-7B449CFB3718}"/>
    <cellStyle name="Comma 2 6 5" xfId="20124" xr:uid="{F43F5E1B-F3E7-4519-9A7F-B5261C9CE44B}"/>
    <cellStyle name="Comma 2 7" xfId="6731" xr:uid="{ED933E42-D933-424C-9B57-441A509AC10D}"/>
    <cellStyle name="Comma 2 7 2" xfId="15429" xr:uid="{0F1BFCB9-F803-4356-A63C-4835E835C586}"/>
    <cellStyle name="Comma 2 7 3" xfId="24397" xr:uid="{65B34FD9-33FE-42CD-8B37-9A8F84549321}"/>
    <cellStyle name="Comma 2 8" xfId="3694" xr:uid="{769D9D37-D440-4012-BB95-F1427F74D7E0}"/>
    <cellStyle name="Comma 2 8 2" xfId="12576" xr:uid="{C04CC602-CD6C-4B81-ABF9-A3AC9CD7C94F}"/>
    <cellStyle name="Comma 2 8 3" xfId="21547" xr:uid="{8582542E-49D5-4950-BB2A-29D4E8EB109A}"/>
    <cellStyle name="Comma 2 9" xfId="9703" xr:uid="{860D70BF-EC02-4B57-AAE1-778FA2D47059}"/>
    <cellStyle name="Comma0" xfId="333" xr:uid="{13FAAFE1-F170-42D4-B17A-199A0B1400ED}"/>
    <cellStyle name="Currency 2" xfId="334" xr:uid="{762F49A8-4125-4961-98C0-E77760A49274}"/>
    <cellStyle name="Currency0" xfId="335" xr:uid="{0508A5E7-3BCE-49D1-A7F0-3E73F42204B1}"/>
    <cellStyle name="Date" xfId="336" xr:uid="{8DD32FEF-E852-4CE3-BC2E-B49215A65700}"/>
    <cellStyle name="Ênfase1 2" xfId="337" xr:uid="{929BD76A-1153-4398-AAAF-5A820FFD4416}"/>
    <cellStyle name="Ênfase1 2 2" xfId="2156" xr:uid="{1C913C4B-F4B1-4DC7-A267-0B021CF2B01A}"/>
    <cellStyle name="Ênfase2 2" xfId="338" xr:uid="{95311BAF-FC6A-4249-8596-EBB7F72FF28F}"/>
    <cellStyle name="Ênfase2 2 2" xfId="2157" xr:uid="{5F48F5D4-D855-4981-9C4D-DE599149F76F}"/>
    <cellStyle name="Ênfase3 2" xfId="339" xr:uid="{30F38122-6062-416C-AE75-29047E629745}"/>
    <cellStyle name="Ênfase3 2 2" xfId="2158" xr:uid="{ADDFA2ED-8456-4A63-ADFD-2B152B3A9948}"/>
    <cellStyle name="Ênfase4 2" xfId="340" xr:uid="{F6681092-EBCE-4413-BFB5-34110185ECFC}"/>
    <cellStyle name="Ênfase4 2 2" xfId="2159" xr:uid="{36C8E657-A7A2-4350-8D87-5ACDEF91A233}"/>
    <cellStyle name="Ênfase5 2" xfId="341" xr:uid="{0F487F9F-4D14-40E7-8B4F-CDB8A6021651}"/>
    <cellStyle name="Ênfase5 2 2" xfId="2160" xr:uid="{DEFB7093-F1BC-42C4-8143-C350FE553444}"/>
    <cellStyle name="Ênfase6 2" xfId="342" xr:uid="{B6E8E01F-4095-46C4-9131-0738755F85E1}"/>
    <cellStyle name="Ênfase6 2 2" xfId="2161" xr:uid="{E14FB5CA-96EF-482B-A5D8-E0A9DBEE801F}"/>
    <cellStyle name="Entrada 2" xfId="343" xr:uid="{E11A694B-2CA2-4C60-AEFA-4DF4A11E4F44}"/>
    <cellStyle name="Entrada 2 2" xfId="1851" xr:uid="{EB3D9659-AD77-468F-B235-2AA443DD0E17}"/>
    <cellStyle name="Entrada 2 2 2" xfId="8212" xr:uid="{1E4702BB-5EC4-4BC0-848A-DEFDFE5E7876}"/>
    <cellStyle name="Entrada 2 2 2 10" xfId="27562" xr:uid="{AE286C91-3B7D-4BFC-A28C-6822CE21CE8B}"/>
    <cellStyle name="Entrada 2 2 2 11" xfId="27670" xr:uid="{5E3DA306-7821-4B4C-92C4-D318BF989645}"/>
    <cellStyle name="Entrada 2 2 2 12" xfId="27455" xr:uid="{C47B79C2-3F76-4C6C-9DA8-D68CEABA829E}"/>
    <cellStyle name="Entrada 2 2 2 2" xfId="18564" xr:uid="{00BA84E8-2C9D-4741-BCBD-9A90D164C3DD}"/>
    <cellStyle name="Entrada 2 2 2 3" xfId="18385" xr:uid="{F1D57E13-FB93-4A76-B314-D0E9525F3D7A}"/>
    <cellStyle name="Entrada 2 2 2 4" xfId="18406" xr:uid="{0036539E-EEA6-49AB-BCAF-FB1B06E9EC31}"/>
    <cellStyle name="Entrada 2 2 2 5" xfId="18414" xr:uid="{454539D9-E89C-4E3C-B103-29D1085A8158}"/>
    <cellStyle name="Entrada 2 2 2 6" xfId="18289" xr:uid="{7EF8EC9D-5C80-4453-946B-7D4874574BB7}"/>
    <cellStyle name="Entrada 2 2 2 7" xfId="25846" xr:uid="{C3AB7056-22A0-46CE-BF01-F27932073212}"/>
    <cellStyle name="Entrada 2 2 2 8" xfId="27599" xr:uid="{FF2F70D8-56E2-4E97-B371-2C81B9782866}"/>
    <cellStyle name="Entrada 2 2 2 9" xfId="27657" xr:uid="{CB47DE90-DA02-42BA-A116-63503F5FA961}"/>
    <cellStyle name="Entrada 2 3" xfId="1852" xr:uid="{7E5B4702-B23C-49A7-8D83-A6FF28BBE51F}"/>
    <cellStyle name="Entrada 2 3 2" xfId="8213" xr:uid="{68DB77AA-4D76-4417-ABC8-3DF225955A6F}"/>
    <cellStyle name="Entrada 2 3 2 10" xfId="18758" xr:uid="{14D591CC-1822-4D12-913C-49345122E96C}"/>
    <cellStyle name="Entrada 2 3 2 11" xfId="27451" xr:uid="{2DC123FF-01A3-4584-867A-80375E47896C}"/>
    <cellStyle name="Entrada 2 3 2 12" xfId="27676" xr:uid="{7FF70DBA-5DF1-4B65-AC16-0526E6F195A2}"/>
    <cellStyle name="Entrada 2 3 2 2" xfId="18565" xr:uid="{5F422F97-723B-459C-8979-BA3089A5FAE6}"/>
    <cellStyle name="Entrada 2 3 2 3" xfId="18499" xr:uid="{F3D0A0B0-5AA6-442A-B0A1-AB7C9643FBC8}"/>
    <cellStyle name="Entrada 2 3 2 4" xfId="18523" xr:uid="{6160994B-FC0E-4EC4-BFE4-CB28B8C40FF6}"/>
    <cellStyle name="Entrada 2 3 2 5" xfId="18295" xr:uid="{ECBE7711-8D63-4881-B7E0-F43B6E3181CD}"/>
    <cellStyle name="Entrada 2 3 2 6" xfId="18366" xr:uid="{8D3713F0-16C5-466E-BA6C-66A3814013F4}"/>
    <cellStyle name="Entrada 2 3 2 7" xfId="25847" xr:uid="{06031D59-145C-461F-91C0-923831E21FFB}"/>
    <cellStyle name="Entrada 2 3 2 8" xfId="27600" xr:uid="{286B4FC1-E491-4BCF-AA1F-ACD1C073C6E1}"/>
    <cellStyle name="Entrada 2 3 2 9" xfId="27360" xr:uid="{FD0CE251-5B63-4E38-B051-C138425DAB45}"/>
    <cellStyle name="Entrada 2 4" xfId="1853" xr:uid="{59B8C906-E5E1-413E-82AB-5E4F790655BB}"/>
    <cellStyle name="Entrada 2 4 2" xfId="8214" xr:uid="{B813DE1D-BEE9-47E4-B5E9-CD551D17F11A}"/>
    <cellStyle name="Entrada 2 4 2 10" xfId="27396" xr:uid="{7278AAD5-F8C6-41EE-96E9-05D4817F987D}"/>
    <cellStyle name="Entrada 2 4 2 11" xfId="27481" xr:uid="{0F64675D-A896-4A34-8B04-05755124B72B}"/>
    <cellStyle name="Entrada 2 4 2 12" xfId="27473" xr:uid="{DF454905-D5DD-49B2-B3E6-598C971363B4}"/>
    <cellStyle name="Entrada 2 4 2 2" xfId="18566" xr:uid="{A5C1E0CC-8577-4EEB-B495-F4A70CA7F5AE}"/>
    <cellStyle name="Entrada 2 4 2 3" xfId="18438" xr:uid="{49277190-FFA8-47CC-B9BE-AC71973EA4E8}"/>
    <cellStyle name="Entrada 2 4 2 4" xfId="18531" xr:uid="{9C526E0E-60EF-482F-9FE3-E97F5A064D37}"/>
    <cellStyle name="Entrada 2 4 2 5" xfId="18314" xr:uid="{5616DDF9-C47A-453E-B63B-697F2662AFC8}"/>
    <cellStyle name="Entrada 2 4 2 6" xfId="18650" xr:uid="{AEC06226-E7F7-4CD4-B2D7-F2A2EF06F377}"/>
    <cellStyle name="Entrada 2 4 2 7" xfId="25848" xr:uid="{26ECF69E-36F1-4F45-B112-1BE773F836EA}"/>
    <cellStyle name="Entrada 2 4 2 8" xfId="27601" xr:uid="{DA9B8F6C-D8C6-4AEE-B83E-58AF27D01D41}"/>
    <cellStyle name="Entrada 2 4 2 9" xfId="27418" xr:uid="{90EBB17A-AB8F-4390-933C-F330A7C4308D}"/>
    <cellStyle name="Entrada 2 5" xfId="1854" xr:uid="{31E1CD48-0F98-43F0-8996-8C3F5F7E83D8}"/>
    <cellStyle name="Entrada 2 5 2" xfId="8215" xr:uid="{F77AC844-2D92-4D10-A733-1DAC587191B6}"/>
    <cellStyle name="Entrada 2 5 2 10" xfId="27680" xr:uid="{8040AD25-411C-42C8-98F5-7332EBB4B9B6}"/>
    <cellStyle name="Entrada 2 5 2 11" xfId="27471" xr:uid="{A4122462-E37B-4627-AD6B-141E04818101}"/>
    <cellStyle name="Entrada 2 5 2 12" xfId="27664" xr:uid="{1A8F1B44-FBD6-4818-AE9E-7C613AD0DB4A}"/>
    <cellStyle name="Entrada 2 5 2 2" xfId="18567" xr:uid="{9A4F855D-0680-4C19-86C3-7C9F9A261552}"/>
    <cellStyle name="Entrada 2 5 2 3" xfId="18622" xr:uid="{A9B29A27-A3C3-4314-9960-86E15DAD5236}"/>
    <cellStyle name="Entrada 2 5 2 4" xfId="18307" xr:uid="{B4D43338-E8C3-4D25-B411-B4C29EC6C4FE}"/>
    <cellStyle name="Entrada 2 5 2 5" xfId="18420" xr:uid="{D0FAFAD3-53CE-4ADB-84AE-B399C312CAFE}"/>
    <cellStyle name="Entrada 2 5 2 6" xfId="18626" xr:uid="{4EC9A77F-F4B5-4AC3-9E05-BEFCE3F761EE}"/>
    <cellStyle name="Entrada 2 5 2 7" xfId="25849" xr:uid="{4472E211-279A-4F5A-9500-E9FB8351C856}"/>
    <cellStyle name="Entrada 2 5 2 8" xfId="27602" xr:uid="{888F5B22-5307-4925-838D-E992902B03AE}"/>
    <cellStyle name="Entrada 2 5 2 9" xfId="27523" xr:uid="{AFFE8C4B-02F4-4B8E-9CD3-FFB85F209C06}"/>
    <cellStyle name="Entrada 2 6" xfId="1855" xr:uid="{9CE68E9A-1513-4F1F-BD43-D5EA6A0DA20E}"/>
    <cellStyle name="Entrada 2 6 2" xfId="8216" xr:uid="{F9250763-6C7A-4105-954A-CFE608A65B56}"/>
    <cellStyle name="Entrada 2 6 2 10" xfId="27374" xr:uid="{1778B285-F6B5-41C4-A62A-7E8422DB3088}"/>
    <cellStyle name="Entrada 2 6 2 11" xfId="21546" xr:uid="{6AD076ED-81B2-4345-8976-24756D37B683}"/>
    <cellStyle name="Entrada 2 6 2 12" xfId="27383" xr:uid="{3F341E9F-5FF4-47DC-8973-5702559DAC84}"/>
    <cellStyle name="Entrada 2 6 2 2" xfId="18568" xr:uid="{E44F3978-3C65-4BC3-AAC5-0A25AA3B80A1}"/>
    <cellStyle name="Entrada 2 6 2 3" xfId="18328" xr:uid="{4A0045AF-0DEF-4712-9DD7-CD20FD89021E}"/>
    <cellStyle name="Entrada 2 6 2 4" xfId="18293" xr:uid="{54C2B3E5-286C-425E-BF99-546FEBA4B860}"/>
    <cellStyle name="Entrada 2 6 2 5" xfId="18464" xr:uid="{BF6B909D-7E9F-49C9-BDE3-EAB6328DAB80}"/>
    <cellStyle name="Entrada 2 6 2 6" xfId="18393" xr:uid="{62AB57B4-8395-4766-9784-00C86CD4253F}"/>
    <cellStyle name="Entrada 2 6 2 7" xfId="25850" xr:uid="{B72EFE9C-895A-47B1-A36B-D6683437C91C}"/>
    <cellStyle name="Entrada 2 6 2 8" xfId="27603" xr:uid="{3CC15946-2C12-417B-95D5-A0EBB4E6E11D}"/>
    <cellStyle name="Entrada 2 6 2 9" xfId="27469" xr:uid="{D5BC9104-628F-4A96-BF58-A5F8561D3E8A}"/>
    <cellStyle name="Entrada 2 7" xfId="2162" xr:uid="{EA3E4EE0-F678-4A9E-B206-A58BE7F21E48}"/>
    <cellStyle name="Entrada 2 7 2" xfId="8347" xr:uid="{1299F8BB-1FD8-437D-85CB-02F7B9F062C2}"/>
    <cellStyle name="Entrada 2 7 2 10" xfId="27504" xr:uid="{6E987B38-173C-472E-93A7-0C688C96AB8D}"/>
    <cellStyle name="Entrada 2 7 2 11" xfId="27683" xr:uid="{7887BBB3-A7E9-46C6-96AC-E9B28A8398D8}"/>
    <cellStyle name="Entrada 2 7 2 12" xfId="27440" xr:uid="{7F117678-B8A1-44C8-AF72-1DC9CA1CE5DF}"/>
    <cellStyle name="Entrada 2 7 2 2" xfId="18613" xr:uid="{46C2E584-A092-463C-A12C-B0B9BE75FABD}"/>
    <cellStyle name="Entrada 2 7 2 3" xfId="9786" xr:uid="{4AC23127-99DA-4FBF-B169-BA1661596399}"/>
    <cellStyle name="Entrada 2 7 2 4" xfId="18660" xr:uid="{C33F881A-081C-4714-8C00-7C0DFCE026AC}"/>
    <cellStyle name="Entrada 2 7 2 5" xfId="18538" xr:uid="{F89DEC58-5204-4EB9-99BD-F55C675D85F7}"/>
    <cellStyle name="Entrada 2 7 2 6" xfId="18331" xr:uid="{CC9BE6CA-81B7-4899-A7CD-83414C955ADE}"/>
    <cellStyle name="Entrada 2 7 2 7" xfId="25979" xr:uid="{AD239A1D-459B-415C-A23C-FAC197B0DEF5}"/>
    <cellStyle name="Entrada 2 7 2 8" xfId="27649" xr:uid="{D0BB44A7-AFD2-423E-9899-3E0762968176}"/>
    <cellStyle name="Entrada 2 7 2 9" xfId="18757" xr:uid="{16711555-C559-4936-86A3-89A4177A0EBC}"/>
    <cellStyle name="Entrada 2 8" xfId="6809" xr:uid="{775B631C-C42C-4C7A-8231-9B93AEC358FC}"/>
    <cellStyle name="Entrada 2 8 10" xfId="27494" xr:uid="{4C024258-9BEE-4998-8DC3-30CB039CD20D}"/>
    <cellStyle name="Entrada 2 8 11" xfId="27322" xr:uid="{7B6A7165-A041-4B20-B2A3-89C23C826C71}"/>
    <cellStyle name="Entrada 2 8 12" xfId="27372" xr:uid="{F8A08859-B9DF-459E-B4A5-00F8874CFBA3}"/>
    <cellStyle name="Entrada 2 8 2" xfId="18488" xr:uid="{B7024EE1-ED45-4F16-B0E6-47D95660F8BE}"/>
    <cellStyle name="Entrada 2 8 3" xfId="18522" xr:uid="{7B5F2966-E4CD-45C6-B42F-B119F6E55492}"/>
    <cellStyle name="Entrada 2 8 4" xfId="18518" xr:uid="{3BF97878-BF00-4B63-A206-136C6A2FBEAA}"/>
    <cellStyle name="Entrada 2 8 5" xfId="18288" xr:uid="{37AC894B-2AED-49D8-9368-94F0380E8D7F}"/>
    <cellStyle name="Entrada 2 8 6" xfId="18318" xr:uid="{2DEDC3C3-7776-4DD2-9760-716F3AD5F7C3}"/>
    <cellStyle name="Entrada 2 8 7" xfId="24475" xr:uid="{58DDEC9D-DE28-491B-94BE-35BAECBB9C55}"/>
    <cellStyle name="Entrada 2 8 8" xfId="27513" xr:uid="{D042871D-5C18-4D8E-B4BF-F9900B914C6B}"/>
    <cellStyle name="Entrada 2 8 9" xfId="24394" xr:uid="{AF79958A-963F-44F7-9BF5-8707FA1A1E1A}"/>
    <cellStyle name="Entrada 3" xfId="1856" xr:uid="{BE0BFED5-4F8B-44AC-8A42-0D9A0AECF984}"/>
    <cellStyle name="Entrada 3 2" xfId="1857" xr:uid="{22B73065-B163-4D27-B66F-E7AAA83602B3}"/>
    <cellStyle name="Entrada 3 2 2" xfId="8218" xr:uid="{E8B1351F-9C35-4462-B18F-656F837C6249}"/>
    <cellStyle name="Entrada 3 2 2 10" xfId="27350" xr:uid="{F36DF46A-DC88-4E86-BB1C-C13CE85F43A2}"/>
    <cellStyle name="Entrada 3 2 2 11" xfId="27677" xr:uid="{BA4B0BD6-7710-4BD7-BEF3-662B97518874}"/>
    <cellStyle name="Entrada 3 2 2 12" xfId="27446" xr:uid="{7246C838-4265-47EC-B407-F01B572CDBD8}"/>
    <cellStyle name="Entrada 3 2 2 2" xfId="18570" xr:uid="{5DC41787-E2ED-4419-8436-774C5402B084}"/>
    <cellStyle name="Entrada 3 2 2 3" xfId="18384" xr:uid="{D39CAEC5-7F78-4DEB-B719-E2AF70A83996}"/>
    <cellStyle name="Entrada 3 2 2 4" xfId="18284" xr:uid="{DBE993E7-4D85-4D70-99AB-F19E19E12A85}"/>
    <cellStyle name="Entrada 3 2 2 5" xfId="18364" xr:uid="{33EA06D0-56C3-4C00-9F2B-67EBE0C2BC41}"/>
    <cellStyle name="Entrada 3 2 2 6" xfId="18417" xr:uid="{B7CBDA18-F0DB-4730-B959-83928169117A}"/>
    <cellStyle name="Entrada 3 2 2 7" xfId="25852" xr:uid="{D6096168-4191-4134-A121-1F5EDC111845}"/>
    <cellStyle name="Entrada 3 2 2 8" xfId="27605" xr:uid="{832A6986-AD2F-4B48-806C-FED5E1C9A9B0}"/>
    <cellStyle name="Entrada 3 2 2 9" xfId="27361" xr:uid="{0E305E27-A214-458C-BC8B-C0F3CCA6A66C}"/>
    <cellStyle name="Entrada 3 3" xfId="1858" xr:uid="{6D8F2C6B-AA03-4D32-BF4E-8AC6E49DB05F}"/>
    <cellStyle name="Entrada 3 3 2" xfId="8219" xr:uid="{2061CA3D-2DF7-4AD5-A363-80C34FE087E0}"/>
    <cellStyle name="Entrada 3 3 2 10" xfId="27331" xr:uid="{3E0A9190-5801-4783-9CC5-57041B3F9D02}"/>
    <cellStyle name="Entrada 3 3 2 11" xfId="27583" xr:uid="{0F6CA08F-2D22-4EC7-A896-18A0F5421F68}"/>
    <cellStyle name="Entrada 3 3 2 12" xfId="27576" xr:uid="{C09F076F-4D02-462B-8CCA-53FF368EDBCC}"/>
    <cellStyle name="Entrada 3 3 2 2" xfId="18571" xr:uid="{6CE71804-8A61-478B-9D43-D697A06A7AB8}"/>
    <cellStyle name="Entrada 3 3 2 3" xfId="18498" xr:uid="{2F0597F4-BB86-4351-BC2C-99C514289850}"/>
    <cellStyle name="Entrada 3 3 2 4" xfId="9697" xr:uid="{843264DE-7639-438D-8B38-0B76BEA5D7FA}"/>
    <cellStyle name="Entrada 3 3 2 5" xfId="18411" xr:uid="{36AC541D-6361-47A1-8232-A9CCC3DBBD2F}"/>
    <cellStyle name="Entrada 3 3 2 6" xfId="18461" xr:uid="{8DB46B09-3839-4AC4-9CA1-2D1B6A188C10}"/>
    <cellStyle name="Entrada 3 3 2 7" xfId="25853" xr:uid="{32E1E0C8-1AF1-43BB-86BB-779C0ECD441D}"/>
    <cellStyle name="Entrada 3 3 2 8" xfId="27606" xr:uid="{79B36968-CAEF-48A8-9F3A-EF78EFE5F6CB}"/>
    <cellStyle name="Entrada 3 3 2 9" xfId="18670" xr:uid="{BF09AF6F-C702-4FBA-92D5-45B6C74B9206}"/>
    <cellStyle name="Entrada 3 4" xfId="1859" xr:uid="{212B82F2-F3F3-47C3-8593-5ED60235133C}"/>
    <cellStyle name="Entrada 3 4 2" xfId="8220" xr:uid="{D3D7D513-A77F-4815-8F58-1FADE6708398}"/>
    <cellStyle name="Entrada 3 4 2 10" xfId="27458" xr:uid="{F58B3CCE-8C15-474F-A745-1806D492FDD5}"/>
    <cellStyle name="Entrada 3 4 2 11" xfId="27565" xr:uid="{815636A7-B3E3-484C-BFC6-B6FAEC2B8454}"/>
    <cellStyle name="Entrada 3 4 2 12" xfId="27581" xr:uid="{74CFF5A3-7E43-4651-A49D-284A854688CC}"/>
    <cellStyle name="Entrada 3 4 2 2" xfId="18572" xr:uid="{AD1E0126-B31F-4EFF-A44D-665BBB89C2CA}"/>
    <cellStyle name="Entrada 3 4 2 3" xfId="18437" xr:uid="{E329C00B-6AF0-495C-AAD4-0114FBAE86C5}"/>
    <cellStyle name="Entrada 3 4 2 4" xfId="18349" xr:uid="{A7A1C302-CE0A-4F3C-8023-77DFF261A3FE}"/>
    <cellStyle name="Entrada 3 4 2 5" xfId="18286" xr:uid="{507B1AE3-77F2-44B7-8931-7E48D02EEFB9}"/>
    <cellStyle name="Entrada 3 4 2 6" xfId="18655" xr:uid="{165A1ACE-55FC-49A2-8393-C97F86816619}"/>
    <cellStyle name="Entrada 3 4 2 7" xfId="25854" xr:uid="{C6540095-50A1-4B25-8B73-69F585F16133}"/>
    <cellStyle name="Entrada 3 4 2 8" xfId="27607" xr:uid="{95245FB9-059E-4D56-85A3-C0314DB79135}"/>
    <cellStyle name="Entrada 3 4 2 9" xfId="18671" xr:uid="{781A375F-D4FF-4F2D-92E0-4D6108428463}"/>
    <cellStyle name="Entrada 3 5" xfId="1860" xr:uid="{890F32BF-4705-462B-AC8E-C9E2BE54AE22}"/>
    <cellStyle name="Entrada 3 5 2" xfId="8221" xr:uid="{590E829E-30ED-433E-89CD-F381539D396D}"/>
    <cellStyle name="Entrada 3 5 2 10" xfId="27401" xr:uid="{BA217647-C7FF-44EA-ADBF-E916121D0DFC}"/>
    <cellStyle name="Entrada 3 5 2 11" xfId="20117" xr:uid="{94588E64-40EE-4C27-A9B8-DE25690365CA}"/>
    <cellStyle name="Entrada 3 5 2 12" xfId="27669" xr:uid="{298B716C-3D3E-4420-8610-5A625568C39E}"/>
    <cellStyle name="Entrada 3 5 2 2" xfId="18573" xr:uid="{83D72362-7F88-41A1-ADAA-B5A7EB102FE9}"/>
    <cellStyle name="Entrada 3 5 2 3" xfId="18621" xr:uid="{8A1AA4C4-4398-4DF3-A4EE-3E465BFFFF2B}"/>
    <cellStyle name="Entrada 3 5 2 4" xfId="18308" xr:uid="{6728C88B-5F7A-4C22-AB68-0B17BCCC441E}"/>
    <cellStyle name="Entrada 3 5 2 5" xfId="18661" xr:uid="{9110BAEE-DBE2-40CA-8CAC-B841BCC230C0}"/>
    <cellStyle name="Entrada 3 5 2 6" xfId="18663" xr:uid="{C70276F5-4FCA-417D-A2A0-6D2E257B6DCE}"/>
    <cellStyle name="Entrada 3 5 2 7" xfId="25855" xr:uid="{1B66174C-07FB-457C-A264-132178559D52}"/>
    <cellStyle name="Entrada 3 5 2 8" xfId="27608" xr:uid="{7BA5C95C-E199-4980-870F-CAAE1A52B13C}"/>
    <cellStyle name="Entrada 3 5 2 9" xfId="27416" xr:uid="{18D3E384-EAA1-4D40-A6D0-89E48F0EAB43}"/>
    <cellStyle name="Entrada 3 6" xfId="1861" xr:uid="{4502AC96-342C-458F-9703-47146B241DFD}"/>
    <cellStyle name="Entrada 3 6 2" xfId="8222" xr:uid="{F4E628AD-90C6-4616-BFC1-54E28EB34682}"/>
    <cellStyle name="Entrada 3 6 2 10" xfId="27442" xr:uid="{97348B41-E888-4E74-BB88-9ED8D7C7E84A}"/>
    <cellStyle name="Entrada 3 6 2 11" xfId="27407" xr:uid="{C78A362E-598D-42D5-928D-27496EC05775}"/>
    <cellStyle name="Entrada 3 6 2 12" xfId="27573" xr:uid="{B4FF35B7-892D-4852-83D1-C463A6566F30}"/>
    <cellStyle name="Entrada 3 6 2 2" xfId="18574" xr:uid="{C52B1F51-657B-4E1A-9145-31CE1501238E}"/>
    <cellStyle name="Entrada 3 6 2 3" xfId="18327" xr:uid="{A4605657-0F31-4792-8A1B-68385C38DB68}"/>
    <cellStyle name="Entrada 3 6 2 4" xfId="18649" xr:uid="{01C70883-C2F5-4F0A-80F4-B44E2857FB8C}"/>
    <cellStyle name="Entrada 3 6 2 5" xfId="18485" xr:uid="{AA077D23-0099-49FC-9813-2699CB056888}"/>
    <cellStyle name="Entrada 3 6 2 6" xfId="18484" xr:uid="{439A059A-ECC3-443B-AAA9-5CDF0F6E05D1}"/>
    <cellStyle name="Entrada 3 6 2 7" xfId="25856" xr:uid="{B87B7536-65AC-494B-A14F-C45ECF402274}"/>
    <cellStyle name="Entrada 3 6 2 8" xfId="27609" xr:uid="{CE1C1130-F0E8-4F19-889E-A20CB8DE4160}"/>
    <cellStyle name="Entrada 3 6 2 9" xfId="27521" xr:uid="{04E4F4AB-A54B-4E05-BB9C-0358F9A0140D}"/>
    <cellStyle name="Entrada 3 7" xfId="8217" xr:uid="{B2FE8D42-2D88-450A-BC2D-C8E132CAC816}"/>
    <cellStyle name="Entrada 3 7 10" xfId="27486" xr:uid="{A2048A78-74FD-4692-AC86-523F7DCC797D}"/>
    <cellStyle name="Entrada 3 7 11" xfId="27485" xr:uid="{0514FD40-F829-4471-A3BD-11C7532A775C}"/>
    <cellStyle name="Entrada 3 7 12" xfId="27678" xr:uid="{4F681ECE-944B-4CB0-8C44-53993312B62C}"/>
    <cellStyle name="Entrada 3 7 2" xfId="18569" xr:uid="{5432D80C-B922-4F13-A5D4-28B123C50F01}"/>
    <cellStyle name="Entrada 3 7 3" xfId="9782" xr:uid="{EF3B9204-F91C-456B-BBEE-5AB084666FB9}"/>
    <cellStyle name="Entrada 3 7 4" xfId="18423" xr:uid="{60D88A2F-19C4-409E-94DA-0F428022445F}"/>
    <cellStyle name="Entrada 3 7 5" xfId="18453" xr:uid="{58B54129-7A50-4F1F-81D0-F22C4E2E1359}"/>
    <cellStyle name="Entrada 3 7 6" xfId="18642" xr:uid="{FD9E6B4B-0DFC-45C3-9B52-428BAA0D6B51}"/>
    <cellStyle name="Entrada 3 7 7" xfId="25851" xr:uid="{55DE59AA-8617-406C-A0E5-C3F17A6EC4EA}"/>
    <cellStyle name="Entrada 3 7 8" xfId="27604" xr:uid="{9C0F5816-F4E1-4A74-8B37-2685EA16FCBE}"/>
    <cellStyle name="Entrada 3 7 9" xfId="27658" xr:uid="{4A441685-5BE8-4E64-9979-CB2871E2F3E7}"/>
    <cellStyle name="Excel Built-in Normal" xfId="344" xr:uid="{EDAE80B6-BFE0-4102-8021-7806FE6B2772}"/>
    <cellStyle name="Excel Built-in Normal 2" xfId="345" xr:uid="{BC8F61A6-8C6B-48A0-94B4-B76F5855E208}"/>
    <cellStyle name="Excel Built-in Normal 2 2" xfId="346" xr:uid="{272E786B-465D-43BE-80E5-709FFA581372}"/>
    <cellStyle name="Excel Built-in Normal 3" xfId="347" xr:uid="{B9EB56A4-77DF-48B4-A416-31A5EB12F4E3}"/>
    <cellStyle name="Excel Built-in Normal 4" xfId="348" xr:uid="{307E6796-BBC1-4E32-A05D-75714352B194}"/>
    <cellStyle name="Explanatory Text" xfId="349" xr:uid="{C0D3F41D-5A29-43BC-A84C-FDCC4862002D}"/>
    <cellStyle name="Fixed" xfId="350" xr:uid="{89C66EEF-86F3-42B9-AED0-15D65455DDB3}"/>
    <cellStyle name="Good" xfId="351" xr:uid="{ACB8FFA3-F662-493E-AFDC-4EB6971F9EF7}"/>
    <cellStyle name="Heading 1" xfId="352" xr:uid="{D3C2A5C0-A1EF-4BE3-AD59-8FBA3422358F}"/>
    <cellStyle name="Heading 1 2" xfId="353" xr:uid="{64302719-0305-4DE6-8C91-A0524427F27F}"/>
    <cellStyle name="Heading 2" xfId="354" xr:uid="{7C1597D5-3FA0-41A3-BD14-41642C46C39C}"/>
    <cellStyle name="Heading 2 2" xfId="355" xr:uid="{96C7432F-2F08-425A-B945-6C475B60D665}"/>
    <cellStyle name="Heading 3" xfId="356" xr:uid="{4D114B49-CC09-4285-B30A-3F0F5B3C4E7D}"/>
    <cellStyle name="Heading 3 2" xfId="6810" xr:uid="{104E01C3-0931-4BF4-A0BF-E76931D302FE}"/>
    <cellStyle name="Heading 3 2 2" xfId="15508" xr:uid="{9CCC757D-50DD-461B-97B9-306395764967}"/>
    <cellStyle name="Heading 3 2 3" xfId="18633" xr:uid="{C7E8ADF0-1A50-4304-A38C-503066B6F57E}"/>
    <cellStyle name="Heading 3 2 4" xfId="18476" xr:uid="{5DA52703-D1B0-470E-AFE0-38FB131AF989}"/>
    <cellStyle name="Heading 3 2 5" xfId="18632" xr:uid="{ECD1DBB4-76B1-4A13-8FDF-20B74849ED6B}"/>
    <cellStyle name="Heading 3 2 6" xfId="27514" xr:uid="{B2248EF5-2E8B-4234-908C-399AD6047143}"/>
    <cellStyle name="Heading 3 2 7" xfId="27482" xr:uid="{1CE6F437-3EDD-4A02-9B58-15F9F533BAF9}"/>
    <cellStyle name="Heading 3 2 8" xfId="27432" xr:uid="{2D6A672C-AC00-474D-A98E-7518F13A98D0}"/>
    <cellStyle name="Heading 3 3" xfId="3772" xr:uid="{E44A28E7-A4E9-41FE-B329-1DE4F945A4E3}"/>
    <cellStyle name="Heading 3 3 2" xfId="12654" xr:uid="{11268012-B747-491A-8E7B-1F0DA21DC993}"/>
    <cellStyle name="Heading 3 3 3" xfId="18397" xr:uid="{E63696E1-F2B5-47CD-94D2-96A0EB4572E9}"/>
    <cellStyle name="Heading 3 3 4" xfId="18449" xr:uid="{051CA70C-EC68-42B2-A589-42CEE480DBAF}"/>
    <cellStyle name="Heading 3 3 5" xfId="18348" xr:uid="{A8B999D1-8FC1-4729-9F5F-FE03B55538BD}"/>
    <cellStyle name="Heading 3 3 6" xfId="27408" xr:uid="{8DFFEAE3-B2B3-4843-9D67-6B848BAFD215}"/>
    <cellStyle name="Heading 3 3 7" xfId="27566" xr:uid="{12B1AB67-A4AD-42DC-92FC-F7E5BA084308}"/>
    <cellStyle name="Heading 3 3 8" xfId="27391" xr:uid="{B35BC57C-629D-42F5-AE6D-564C5606F20D}"/>
    <cellStyle name="Heading 3 4" xfId="9788" xr:uid="{8330C9D1-4E79-4843-8610-C49F9448B503}"/>
    <cellStyle name="Heading 4" xfId="357" xr:uid="{56F99E3E-ACC2-402B-B8CD-627321BBC9E7}"/>
    <cellStyle name="Hiperlink" xfId="10" builtinId="8"/>
    <cellStyle name="Hiperlink 2" xfId="358" xr:uid="{8EB70760-7655-42B3-B48C-39A1F3DD52B4}"/>
    <cellStyle name="Hiperlink 3" xfId="359" xr:uid="{14B84135-A747-4461-935E-35AAF65979F9}"/>
    <cellStyle name="Hiperlink 4" xfId="360" xr:uid="{2FF40469-18E9-48E8-B7A4-288B145CCBED}"/>
    <cellStyle name="Hiperlink 5" xfId="361" xr:uid="{069DDB91-3AFB-4ABE-973E-63A6D58A067D}"/>
    <cellStyle name="Hiperlink 6" xfId="3537" xr:uid="{56D2FE43-BC54-4290-9C96-0D8EEECF4B31}"/>
    <cellStyle name="Incorreto 2" xfId="362" xr:uid="{B32872C4-9032-4734-B86A-2716467576C7}"/>
    <cellStyle name="Incorreto 2 2" xfId="2163" xr:uid="{0AB805FA-1B5B-470B-8DF3-1FFF763680A2}"/>
    <cellStyle name="Input" xfId="363" xr:uid="{1F246E93-D341-40E5-9C02-9980B8DD38C0}"/>
    <cellStyle name="Input 2" xfId="6811" xr:uid="{9B0BD7AF-3A53-4EC2-883A-A021B1BFC4A5}"/>
    <cellStyle name="Input 2 10" xfId="27438" xr:uid="{4E3E7FF6-0948-48A3-9FCF-D6927FA3208E}"/>
    <cellStyle name="Input 2 11" xfId="21545" xr:uid="{2810AEF8-A954-46B3-8FEE-CF7F54126DA9}"/>
    <cellStyle name="Input 2 12" xfId="27444" xr:uid="{547A16BF-3AB5-4152-814E-EC6B745ECE41}"/>
    <cellStyle name="Input 2 2" xfId="18489" xr:uid="{B725FF23-9E37-49AA-A1CE-377C85869DD0}"/>
    <cellStyle name="Input 2 3" xfId="18629" xr:uid="{212C2E8D-ECF2-4316-BFEE-F04E931034DB}"/>
    <cellStyle name="Input 2 4" xfId="18316" xr:uid="{92A6BD45-D005-4D2B-9600-ADE35516FE85}"/>
    <cellStyle name="Input 2 5" xfId="18539" xr:uid="{535340C9-3D67-4BA0-B565-B3BE15E706A8}"/>
    <cellStyle name="Input 2 6" xfId="18483" xr:uid="{6F21528D-7601-494E-B409-39493831F63D}"/>
    <cellStyle name="Input 2 7" xfId="24476" xr:uid="{610874EA-7F19-4381-8CD2-A4E8A0814FCB}"/>
    <cellStyle name="Input 2 8" xfId="27515" xr:uid="{F222EE6C-E3A6-43CC-836D-FF4D51A25A25}"/>
    <cellStyle name="Input 2 9" xfId="27554" xr:uid="{3C99F8A4-0249-425D-8CCC-993398807576}"/>
    <cellStyle name="Linked Cell" xfId="364" xr:uid="{75610C96-DFEA-415D-A4A9-CAC57A4FE9CE}"/>
    <cellStyle name="Linked Cell 2" xfId="18759" xr:uid="{382230E1-250C-42B0-8774-744DD74C59A1}"/>
    <cellStyle name="Moeda" xfId="2" builtinId="4"/>
    <cellStyle name="Moeda 10" xfId="366" xr:uid="{F21953BD-A571-47AA-A827-3450A041451A}"/>
    <cellStyle name="Moeda 11" xfId="367" xr:uid="{6D40CC46-6D16-4603-A7BF-D2D2BC8FB199}"/>
    <cellStyle name="Moeda 12" xfId="368" xr:uid="{EDED95D2-C6A3-4ED6-B1C8-D2CB153CBA9B}"/>
    <cellStyle name="Moeda 13" xfId="365" xr:uid="{8E4B4543-B420-453B-89FC-C7DFDE6207E2}"/>
    <cellStyle name="Moeda 15" xfId="9688" xr:uid="{F5DC41D9-36C8-470B-A746-00DE9CC49985}"/>
    <cellStyle name="Moeda 15 2" xfId="18282" xr:uid="{FA16C37D-3E32-4A42-A187-450E162E8AC3}"/>
    <cellStyle name="Moeda 15 3" xfId="27318" xr:uid="{3939BF23-9607-40FE-8EA3-C0F335CF295D}"/>
    <cellStyle name="Moeda 2" xfId="369" xr:uid="{E72BE99E-FE03-4193-83F1-1722224AF440}"/>
    <cellStyle name="Moeda 2 2" xfId="5" xr:uid="{00000000-0005-0000-0000-000002000000}"/>
    <cellStyle name="Moeda 2 3" xfId="370" xr:uid="{EF18615B-568F-4384-B4AC-0ED8E7F10E39}"/>
    <cellStyle name="Moeda 3" xfId="371" xr:uid="{F71B3BDF-ACA6-46F1-BD5C-6BB0BA1AAE14}"/>
    <cellStyle name="Moeda 3 10" xfId="2164" xr:uid="{AAEE521A-4376-4FDD-95DF-4C3AD47E0562}"/>
    <cellStyle name="Moeda 3 10 2" xfId="8348" xr:uid="{21A9B7FC-5E69-40CC-AE8C-50B1E827FF2B}"/>
    <cellStyle name="Moeda 3 10 2 2" xfId="16945" xr:uid="{EEA4BF49-CCD6-4596-BF3A-7C1CE7FD85A8}"/>
    <cellStyle name="Moeda 3 10 2 3" xfId="25980" xr:uid="{2C6798F5-0AE8-4A25-BB9C-BBA78C83C6EE}"/>
    <cellStyle name="Moeda 3 10 3" xfId="5236" xr:uid="{C38785F9-7D35-4C4B-BA36-7A8BFD526C53}"/>
    <cellStyle name="Moeda 3 10 3 2" xfId="14089" xr:uid="{71257F6D-C230-4E6C-B87E-289B33C8787C}"/>
    <cellStyle name="Moeda 3 10 3 3" xfId="23056" xr:uid="{57FE0058-547C-42F0-A447-20C97DD0C0DE}"/>
    <cellStyle name="Moeda 3 10 4" xfId="11237" xr:uid="{41F6F17A-F845-4B93-9875-66724A8FCF10}"/>
    <cellStyle name="Moeda 3 10 5" xfId="20204" xr:uid="{8F0DC00C-3B5E-475F-954B-A14E89387574}"/>
    <cellStyle name="Moeda 3 11" xfId="6812" xr:uid="{1E889196-933B-49E2-B409-D4F919E5EF69}"/>
    <cellStyle name="Moeda 3 11 2" xfId="15509" xr:uid="{898ED306-BB86-4DB7-9B67-4F5FB67530B7}"/>
    <cellStyle name="Moeda 3 11 3" xfId="24477" xr:uid="{7F12D466-9C30-44DE-A475-F4D7D65C38B6}"/>
    <cellStyle name="Moeda 3 12" xfId="3773" xr:uid="{79C41E6F-03B3-4D4D-93BA-4360758B6F48}"/>
    <cellStyle name="Moeda 3 12 2" xfId="12655" xr:uid="{1589FC5A-0E2C-47CE-9E01-C491DFA7B399}"/>
    <cellStyle name="Moeda 3 12 3" xfId="21625" xr:uid="{20AEAE83-C998-426C-8499-9649E839593C}"/>
    <cellStyle name="Moeda 3 13" xfId="9789" xr:uid="{DC777468-D8E5-489C-847F-6619D27B4DD8}"/>
    <cellStyle name="Moeda 3 14" xfId="18760" xr:uid="{ECA89A8C-B754-4745-98EB-C9F6789FB892}"/>
    <cellStyle name="Moeda 3 2" xfId="372" xr:uid="{9FC2F592-7F0E-445B-9017-03D6AF479561}"/>
    <cellStyle name="Moeda 3 3" xfId="373" xr:uid="{7E8A28DD-5685-4389-BD7B-36EA3C15C193}"/>
    <cellStyle name="Moeda 3 3 10" xfId="3774" xr:uid="{13899002-DCB1-4208-8422-2AA9EB1886D2}"/>
    <cellStyle name="Moeda 3 3 10 2" xfId="12656" xr:uid="{4450048B-6B7F-4118-BF65-D80E4E3FA3E6}"/>
    <cellStyle name="Moeda 3 3 10 3" xfId="21626" xr:uid="{16060456-B13A-4063-88F4-0AB33C7291F7}"/>
    <cellStyle name="Moeda 3 3 11" xfId="9790" xr:uid="{8FD79CCB-4282-4DE6-BCF7-E65B3AA7ADD7}"/>
    <cellStyle name="Moeda 3 3 12" xfId="18761" xr:uid="{329218ED-0F0D-4B6B-B4CB-AFDB723B7592}"/>
    <cellStyle name="Moeda 3 3 2" xfId="374" xr:uid="{7D01C5E9-E2FB-4EDB-BEEB-1211BA57C34F}"/>
    <cellStyle name="Moeda 3 3 2 10" xfId="18762" xr:uid="{10582313-B50D-43A8-B6B8-ED8310847086}"/>
    <cellStyle name="Moeda 3 3 2 2" xfId="375" xr:uid="{32B424EE-1DEB-456F-906B-BD61A36713ED}"/>
    <cellStyle name="Moeda 3 3 2 2 2" xfId="376" xr:uid="{24E0E439-38CF-4569-89E6-36371E198A1A}"/>
    <cellStyle name="Moeda 3 3 2 2 2 2" xfId="377" xr:uid="{807B6BAB-3D14-474C-B374-B83405EB3EA3}"/>
    <cellStyle name="Moeda 3 3 2 2 2 2 2" xfId="2169" xr:uid="{161AD7C3-2DF7-404A-B55B-8CEC3F11F333}"/>
    <cellStyle name="Moeda 3 3 2 2 2 2 2 2" xfId="8353" xr:uid="{F8A443B4-5336-479E-B112-B0A8AFDE83AF}"/>
    <cellStyle name="Moeda 3 3 2 2 2 2 2 2 2" xfId="16950" xr:uid="{C5C5A7AA-2DAF-4BF5-BABD-388ADF3B6BCB}"/>
    <cellStyle name="Moeda 3 3 2 2 2 2 2 2 3" xfId="25985" xr:uid="{972C638D-8B30-48C9-8112-5AEB4CFDE123}"/>
    <cellStyle name="Moeda 3 3 2 2 2 2 2 3" xfId="5241" xr:uid="{EF5E8D5F-BED9-4FEA-9C43-28613A0CF55C}"/>
    <cellStyle name="Moeda 3 3 2 2 2 2 2 3 2" xfId="14094" xr:uid="{DFCA55FA-D3FE-4D2F-B1E4-C22852DC222C}"/>
    <cellStyle name="Moeda 3 3 2 2 2 2 2 3 3" xfId="23061" xr:uid="{61C292F7-BA76-4802-AAEB-4BB737D61270}"/>
    <cellStyle name="Moeda 3 3 2 2 2 2 2 4" xfId="11242" xr:uid="{8FD91FDB-D4D0-442A-89B2-3051D3386CA3}"/>
    <cellStyle name="Moeda 3 3 2 2 2 2 2 5" xfId="20209" xr:uid="{793BC42D-58B4-4CAD-8987-84441EE6374E}"/>
    <cellStyle name="Moeda 3 3 2 2 2 2 3" xfId="6817" xr:uid="{A3F45AE7-63F3-4AC9-A566-F4B7AAF814CA}"/>
    <cellStyle name="Moeda 3 3 2 2 2 2 3 2" xfId="15514" xr:uid="{DC508D00-6BC5-4D47-BEF3-2D795C35A27C}"/>
    <cellStyle name="Moeda 3 3 2 2 2 2 3 3" xfId="24482" xr:uid="{47211DFE-D14B-498F-BE98-3CF323EEE68C}"/>
    <cellStyle name="Moeda 3 3 2 2 2 2 4" xfId="3778" xr:uid="{88246501-AAFE-41BD-871C-F4BD91BA860D}"/>
    <cellStyle name="Moeda 3 3 2 2 2 2 4 2" xfId="12660" xr:uid="{DAE11060-153C-4895-9CD6-221A9A351EA3}"/>
    <cellStyle name="Moeda 3 3 2 2 2 2 4 3" xfId="21630" xr:uid="{14B05F1C-D803-4526-BE93-CB0C17FA4CF3}"/>
    <cellStyle name="Moeda 3 3 2 2 2 2 5" xfId="9794" xr:uid="{51EE88D2-386B-41FF-97BD-C2A7B2C6DFD6}"/>
    <cellStyle name="Moeda 3 3 2 2 2 2 6" xfId="18765" xr:uid="{329962CD-3220-4619-B0B2-5976C48C20F3}"/>
    <cellStyle name="Moeda 3 3 2 2 2 3" xfId="2168" xr:uid="{FBD3CB40-01E9-4DC2-A7C5-199A9C977BF4}"/>
    <cellStyle name="Moeda 3 3 2 2 2 3 2" xfId="8352" xr:uid="{80017815-C164-493B-89BC-73AA83703C30}"/>
    <cellStyle name="Moeda 3 3 2 2 2 3 2 2" xfId="16949" xr:uid="{60EA40DD-8F5F-40F5-B061-57C3307E24B0}"/>
    <cellStyle name="Moeda 3 3 2 2 2 3 2 3" xfId="25984" xr:uid="{F4F9A8D5-D72A-46D9-B9D6-A38A7C233D19}"/>
    <cellStyle name="Moeda 3 3 2 2 2 3 3" xfId="5240" xr:uid="{B9B18525-A365-4623-97D4-E4241C47A2F1}"/>
    <cellStyle name="Moeda 3 3 2 2 2 3 3 2" xfId="14093" xr:uid="{9689AC12-2322-41E0-9306-2DEF15EC7007}"/>
    <cellStyle name="Moeda 3 3 2 2 2 3 3 3" xfId="23060" xr:uid="{46DA1C61-208F-4A04-B342-8B7E09AC2C1D}"/>
    <cellStyle name="Moeda 3 3 2 2 2 3 4" xfId="11241" xr:uid="{FA6BA256-18D8-4D4A-A40E-447197B2C6F3}"/>
    <cellStyle name="Moeda 3 3 2 2 2 3 5" xfId="20208" xr:uid="{33A2AE9C-A09E-4888-B483-E00065F672CF}"/>
    <cellStyle name="Moeda 3 3 2 2 2 4" xfId="6816" xr:uid="{19F3E6ED-EF70-4991-B235-1802F4E7550F}"/>
    <cellStyle name="Moeda 3 3 2 2 2 4 2" xfId="15513" xr:uid="{61ABBD49-86A1-457B-97AA-1443F502290E}"/>
    <cellStyle name="Moeda 3 3 2 2 2 4 3" xfId="24481" xr:uid="{9EC870E8-40DD-4D0B-AD2F-F8A2435F9539}"/>
    <cellStyle name="Moeda 3 3 2 2 2 5" xfId="3777" xr:uid="{7E145ED9-3107-4B65-8791-2E234B0C0112}"/>
    <cellStyle name="Moeda 3 3 2 2 2 5 2" xfId="12659" xr:uid="{3C0663D2-25C0-4EDB-AD33-B8762481823E}"/>
    <cellStyle name="Moeda 3 3 2 2 2 5 3" xfId="21629" xr:uid="{7B1D264E-8549-41FA-B038-F60041FEF668}"/>
    <cellStyle name="Moeda 3 3 2 2 2 6" xfId="9793" xr:uid="{348E96C1-BCBB-49B6-BF67-FB4A34D81C52}"/>
    <cellStyle name="Moeda 3 3 2 2 2 7" xfId="18764" xr:uid="{7A448395-0645-4FB9-A416-6F1AE0914FB5}"/>
    <cellStyle name="Moeda 3 3 2 2 3" xfId="378" xr:uid="{34732378-BE74-49D9-8EEC-DB5FE6316125}"/>
    <cellStyle name="Moeda 3 3 2 2 3 2" xfId="379" xr:uid="{0C4D9A8D-F4B2-4296-B7F4-46BD3A8C1720}"/>
    <cellStyle name="Moeda 3 3 2 2 3 2 2" xfId="2171" xr:uid="{59F7843A-8B29-4819-979B-9A45DEB51D65}"/>
    <cellStyle name="Moeda 3 3 2 2 3 2 2 2" xfId="8355" xr:uid="{8F2EFFFE-7095-4EAD-9B9B-CD848B0A0488}"/>
    <cellStyle name="Moeda 3 3 2 2 3 2 2 2 2" xfId="16952" xr:uid="{248BC8C3-32E4-4533-8961-31D9334D0D47}"/>
    <cellStyle name="Moeda 3 3 2 2 3 2 2 2 3" xfId="25987" xr:uid="{C1A2FFE1-9CAB-46E6-A3DA-C1B3D2A560EB}"/>
    <cellStyle name="Moeda 3 3 2 2 3 2 2 3" xfId="5243" xr:uid="{7AA3A8FE-10CD-47D6-9886-2FAF12CE05D3}"/>
    <cellStyle name="Moeda 3 3 2 2 3 2 2 3 2" xfId="14096" xr:uid="{3909A84A-FCC0-410F-87D4-DA14358D0594}"/>
    <cellStyle name="Moeda 3 3 2 2 3 2 2 3 3" xfId="23063" xr:uid="{243AF2C8-E749-4D0A-9B2D-99A79E2FCAD8}"/>
    <cellStyle name="Moeda 3 3 2 2 3 2 2 4" xfId="11244" xr:uid="{F62BAC21-4182-4D26-A2C4-E8E0EB65A6A7}"/>
    <cellStyle name="Moeda 3 3 2 2 3 2 2 5" xfId="20211" xr:uid="{4F6BDEB4-D74D-4AA5-9316-8669A119635C}"/>
    <cellStyle name="Moeda 3 3 2 2 3 2 3" xfId="6819" xr:uid="{BEE774AE-50C1-4F2E-A37C-509B13A0F4CE}"/>
    <cellStyle name="Moeda 3 3 2 2 3 2 3 2" xfId="15516" xr:uid="{AB5A0B5A-511E-43E0-9387-96B06CF11029}"/>
    <cellStyle name="Moeda 3 3 2 2 3 2 3 3" xfId="24484" xr:uid="{1C697919-387C-4D92-9282-BF50BD82580B}"/>
    <cellStyle name="Moeda 3 3 2 2 3 2 4" xfId="3780" xr:uid="{F5F29DE7-FC3E-4292-ABA9-4E09917BAD55}"/>
    <cellStyle name="Moeda 3 3 2 2 3 2 4 2" xfId="12662" xr:uid="{0F4EB7CA-691A-4A42-9C1C-53D5BC26B2C0}"/>
    <cellStyle name="Moeda 3 3 2 2 3 2 4 3" xfId="21632" xr:uid="{F25D2C0B-96F6-45B6-96E7-01438FFF96FE}"/>
    <cellStyle name="Moeda 3 3 2 2 3 2 5" xfId="9796" xr:uid="{6E956D0B-1693-4890-AAA3-BF7CE9FE3A0B}"/>
    <cellStyle name="Moeda 3 3 2 2 3 2 6" xfId="18767" xr:uid="{14A69950-59C7-443E-B313-A782D2E12E26}"/>
    <cellStyle name="Moeda 3 3 2 2 3 3" xfId="2170" xr:uid="{BAAF4E48-8384-4054-B39E-55FDC04AC946}"/>
    <cellStyle name="Moeda 3 3 2 2 3 3 2" xfId="8354" xr:uid="{9C6F1780-E4B9-43BA-9B3C-18C6F1EBFA8D}"/>
    <cellStyle name="Moeda 3 3 2 2 3 3 2 2" xfId="16951" xr:uid="{5E19BBC6-7C3B-4273-A114-B83BFDD4BFBB}"/>
    <cellStyle name="Moeda 3 3 2 2 3 3 2 3" xfId="25986" xr:uid="{963FBC9B-9563-4126-AB7D-1E305C2386FB}"/>
    <cellStyle name="Moeda 3 3 2 2 3 3 3" xfId="5242" xr:uid="{E8B2495E-1F5F-4718-B7BD-4C0B077670B4}"/>
    <cellStyle name="Moeda 3 3 2 2 3 3 3 2" xfId="14095" xr:uid="{3D21AC54-AD8A-4C41-A24B-02CBDC7718F4}"/>
    <cellStyle name="Moeda 3 3 2 2 3 3 3 3" xfId="23062" xr:uid="{B848DA5B-F76E-4868-9F51-6957E23ED06B}"/>
    <cellStyle name="Moeda 3 3 2 2 3 3 4" xfId="11243" xr:uid="{46956B60-78F2-49D0-A939-8B4D7E2D4379}"/>
    <cellStyle name="Moeda 3 3 2 2 3 3 5" xfId="20210" xr:uid="{C9098F95-72FB-4779-9841-EA4061FD05E4}"/>
    <cellStyle name="Moeda 3 3 2 2 3 4" xfId="6818" xr:uid="{D5B2BF92-3647-44B5-8B7B-4DFEF71C43ED}"/>
    <cellStyle name="Moeda 3 3 2 2 3 4 2" xfId="15515" xr:uid="{1C5DD2F7-6C87-40AD-9C57-9A1C83E6FDD4}"/>
    <cellStyle name="Moeda 3 3 2 2 3 4 3" xfId="24483" xr:uid="{DD15C8B2-A958-4603-A122-9D10B450E9F5}"/>
    <cellStyle name="Moeda 3 3 2 2 3 5" xfId="3779" xr:uid="{744A8458-003F-41A6-85DE-465EEC3B8BA3}"/>
    <cellStyle name="Moeda 3 3 2 2 3 5 2" xfId="12661" xr:uid="{A19EEF1B-61BE-4C60-9811-6CCB6621C156}"/>
    <cellStyle name="Moeda 3 3 2 2 3 5 3" xfId="21631" xr:uid="{CE9551C7-98B3-4EBC-A45F-63C379E921F1}"/>
    <cellStyle name="Moeda 3 3 2 2 3 6" xfId="9795" xr:uid="{6F577735-588F-4B43-BC74-3EBBA9B3E4B0}"/>
    <cellStyle name="Moeda 3 3 2 2 3 7" xfId="18766" xr:uid="{C79F5F19-9253-4609-88C9-0DCF1D04A023}"/>
    <cellStyle name="Moeda 3 3 2 2 4" xfId="380" xr:uid="{D576BC4C-B603-4353-B59B-1DC2361D1456}"/>
    <cellStyle name="Moeda 3 3 2 2 4 2" xfId="2172" xr:uid="{4FFF5CB8-39E0-4561-84C2-711DDB305C23}"/>
    <cellStyle name="Moeda 3 3 2 2 4 2 2" xfId="8356" xr:uid="{761D0B63-1296-48EB-B8E6-8A339A17F1B5}"/>
    <cellStyle name="Moeda 3 3 2 2 4 2 2 2" xfId="16953" xr:uid="{702E669E-F693-4DE2-998A-D797EC518DE8}"/>
    <cellStyle name="Moeda 3 3 2 2 4 2 2 3" xfId="25988" xr:uid="{91148BA2-0728-4FBE-BAB0-1D7925B64047}"/>
    <cellStyle name="Moeda 3 3 2 2 4 2 3" xfId="5244" xr:uid="{B2281C0C-CD3E-4966-9F1A-CE9381AA925E}"/>
    <cellStyle name="Moeda 3 3 2 2 4 2 3 2" xfId="14097" xr:uid="{18AB3DEE-0079-413E-AEA5-DE3772515220}"/>
    <cellStyle name="Moeda 3 3 2 2 4 2 3 3" xfId="23064" xr:uid="{DBC63D76-B248-451A-AD64-DDBC79E87509}"/>
    <cellStyle name="Moeda 3 3 2 2 4 2 4" xfId="11245" xr:uid="{2CF12FE0-2F05-4DDE-904F-E5EB870DC533}"/>
    <cellStyle name="Moeda 3 3 2 2 4 2 5" xfId="20212" xr:uid="{0104DA1E-4642-4045-9DA0-46A7BF63E580}"/>
    <cellStyle name="Moeda 3 3 2 2 4 3" xfId="6820" xr:uid="{4B8B934A-AC6F-489A-B15C-78D105BE0EE9}"/>
    <cellStyle name="Moeda 3 3 2 2 4 3 2" xfId="15517" xr:uid="{58A88273-04AC-457F-B9A1-2F3529719F3E}"/>
    <cellStyle name="Moeda 3 3 2 2 4 3 3" xfId="24485" xr:uid="{353DC793-E49F-463A-80A1-79D984118C5B}"/>
    <cellStyle name="Moeda 3 3 2 2 4 4" xfId="3781" xr:uid="{00727B15-14A8-4488-9096-16067CEECDB1}"/>
    <cellStyle name="Moeda 3 3 2 2 4 4 2" xfId="12663" xr:uid="{530FE7CE-EFFE-4C15-879B-93917E1DBFFA}"/>
    <cellStyle name="Moeda 3 3 2 2 4 4 3" xfId="21633" xr:uid="{3E18CC60-6502-4715-86EC-E56129FF45E0}"/>
    <cellStyle name="Moeda 3 3 2 2 4 5" xfId="9797" xr:uid="{F4D04733-02C6-4A2D-9872-BF3F1C21ABAB}"/>
    <cellStyle name="Moeda 3 3 2 2 4 6" xfId="18768" xr:uid="{CF41D32B-BB65-408A-ADEF-782A495D85B4}"/>
    <cellStyle name="Moeda 3 3 2 2 5" xfId="2167" xr:uid="{DB6FBA48-F6E1-4AE8-BE91-3677DDCC2E99}"/>
    <cellStyle name="Moeda 3 3 2 2 5 2" xfId="8351" xr:uid="{2D70C660-10B7-4DEF-9F61-57033433E076}"/>
    <cellStyle name="Moeda 3 3 2 2 5 2 2" xfId="16948" xr:uid="{8F5551AA-4E46-4738-A2DC-D255A82030EC}"/>
    <cellStyle name="Moeda 3 3 2 2 5 2 3" xfId="25983" xr:uid="{08A0F870-137E-4C82-BAD2-059EB1AABF49}"/>
    <cellStyle name="Moeda 3 3 2 2 5 3" xfId="5239" xr:uid="{F91703AE-911C-46D1-8B6A-0ACEDD64A2D7}"/>
    <cellStyle name="Moeda 3 3 2 2 5 3 2" xfId="14092" xr:uid="{EFFF1111-B69A-4B1A-9613-7E04EE2E4A30}"/>
    <cellStyle name="Moeda 3 3 2 2 5 3 3" xfId="23059" xr:uid="{DFBB98E0-5273-4125-A083-7ED27DBDAFB6}"/>
    <cellStyle name="Moeda 3 3 2 2 5 4" xfId="11240" xr:uid="{5F3CFB0F-F7CB-4902-9627-4CB4384D7EC8}"/>
    <cellStyle name="Moeda 3 3 2 2 5 5" xfId="20207" xr:uid="{5A6F0334-0BA1-483A-8D26-DDBA2A94EDFD}"/>
    <cellStyle name="Moeda 3 3 2 2 6" xfId="6815" xr:uid="{11FFFF65-3B4D-4F74-B670-F5CA95CBD986}"/>
    <cellStyle name="Moeda 3 3 2 2 6 2" xfId="15512" xr:uid="{8892C850-59C8-46FF-BE55-46A1BC25E6BB}"/>
    <cellStyle name="Moeda 3 3 2 2 6 3" xfId="24480" xr:uid="{5CBCE6B3-980E-41D9-91B9-1027AA38E421}"/>
    <cellStyle name="Moeda 3 3 2 2 7" xfId="3776" xr:uid="{CB47866B-729E-4A75-81D7-A03749875AD8}"/>
    <cellStyle name="Moeda 3 3 2 2 7 2" xfId="12658" xr:uid="{86A72266-23FF-4FC5-8507-445D4E155BC7}"/>
    <cellStyle name="Moeda 3 3 2 2 7 3" xfId="21628" xr:uid="{FCA4D4D9-5E63-4F04-B42D-14E7DBBA4373}"/>
    <cellStyle name="Moeda 3 3 2 2 8" xfId="9792" xr:uid="{0B9B7776-E569-43D0-9547-89E65E7C60D4}"/>
    <cellStyle name="Moeda 3 3 2 2 9" xfId="18763" xr:uid="{3858B1D7-C58E-4A44-ACD3-BB24C0B7F3CD}"/>
    <cellStyle name="Moeda 3 3 2 3" xfId="381" xr:uid="{B91F9A03-8985-418D-83CF-C2F78B099238}"/>
    <cellStyle name="Moeda 3 3 2 3 2" xfId="382" xr:uid="{3A2AED3C-A131-441F-81B7-F326A2478A6E}"/>
    <cellStyle name="Moeda 3 3 2 3 2 2" xfId="2174" xr:uid="{93939231-C9BA-4218-949E-D5224F50314B}"/>
    <cellStyle name="Moeda 3 3 2 3 2 2 2" xfId="8358" xr:uid="{09A418CE-C907-4616-ABA3-6CAA5D7938F1}"/>
    <cellStyle name="Moeda 3 3 2 3 2 2 2 2" xfId="16955" xr:uid="{5F8F83CB-936F-4CA5-8C15-BE6633A3D179}"/>
    <cellStyle name="Moeda 3 3 2 3 2 2 2 3" xfId="25990" xr:uid="{86E627A4-1217-4512-AFE8-34E329E17E68}"/>
    <cellStyle name="Moeda 3 3 2 3 2 2 3" xfId="5246" xr:uid="{05B63FE1-17CC-49BB-B06E-9D1238601AF6}"/>
    <cellStyle name="Moeda 3 3 2 3 2 2 3 2" xfId="14099" xr:uid="{6CD9CF7B-A60D-49CD-9A38-DCD1DAF224DB}"/>
    <cellStyle name="Moeda 3 3 2 3 2 2 3 3" xfId="23066" xr:uid="{0672EACC-356C-471E-8637-EF79032889F3}"/>
    <cellStyle name="Moeda 3 3 2 3 2 2 4" xfId="11247" xr:uid="{C3BFEAF2-D218-48B6-854F-F591E1C147A5}"/>
    <cellStyle name="Moeda 3 3 2 3 2 2 5" xfId="20214" xr:uid="{E6400439-5F61-4949-8E1A-FC250CC73137}"/>
    <cellStyle name="Moeda 3 3 2 3 2 3" xfId="6822" xr:uid="{C82469B0-CF00-4369-A65C-0ABA61F85902}"/>
    <cellStyle name="Moeda 3 3 2 3 2 3 2" xfId="15519" xr:uid="{51541635-4D85-4416-B2EE-DC439A44C80D}"/>
    <cellStyle name="Moeda 3 3 2 3 2 3 3" xfId="24487" xr:uid="{90494725-2E8B-4323-96A6-DACED4525FA5}"/>
    <cellStyle name="Moeda 3 3 2 3 2 4" xfId="3783" xr:uid="{4B405624-DD03-4009-991D-3F563B869EA6}"/>
    <cellStyle name="Moeda 3 3 2 3 2 4 2" xfId="12665" xr:uid="{9FCE9864-437E-4C5C-94F5-51437BAAE249}"/>
    <cellStyle name="Moeda 3 3 2 3 2 4 3" xfId="21635" xr:uid="{2639083E-039A-4D70-BB90-B3F274DDDA40}"/>
    <cellStyle name="Moeda 3 3 2 3 2 5" xfId="9799" xr:uid="{8564B169-BC53-45BE-AF7D-CC88A7A0DE64}"/>
    <cellStyle name="Moeda 3 3 2 3 2 6" xfId="18770" xr:uid="{241C959C-8AA0-4659-A9A8-815BDEAB73DA}"/>
    <cellStyle name="Moeda 3 3 2 3 3" xfId="2173" xr:uid="{6F027D79-48DF-44AA-8043-6DC1EC42B699}"/>
    <cellStyle name="Moeda 3 3 2 3 3 2" xfId="8357" xr:uid="{2D394A83-F143-463D-A473-81766E674F42}"/>
    <cellStyle name="Moeda 3 3 2 3 3 2 2" xfId="16954" xr:uid="{7CEB74FD-9CF5-4ADA-9EDC-453DA968D955}"/>
    <cellStyle name="Moeda 3 3 2 3 3 2 3" xfId="25989" xr:uid="{25FCFDE9-AE54-451C-A4F8-CB5B77DAB060}"/>
    <cellStyle name="Moeda 3 3 2 3 3 3" xfId="5245" xr:uid="{01FEDBDA-971B-4CB8-AB22-59E58C747AB1}"/>
    <cellStyle name="Moeda 3 3 2 3 3 3 2" xfId="14098" xr:uid="{6E830E5B-1E7E-4FF5-8910-7E3FE1B390C1}"/>
    <cellStyle name="Moeda 3 3 2 3 3 3 3" xfId="23065" xr:uid="{B0F0CC63-39EE-499F-851A-E98991880A63}"/>
    <cellStyle name="Moeda 3 3 2 3 3 4" xfId="11246" xr:uid="{E4524DF5-81B7-408A-90EA-0249072EFC48}"/>
    <cellStyle name="Moeda 3 3 2 3 3 5" xfId="20213" xr:uid="{444B01AA-BED3-4E94-9B0F-B0CADC16C10A}"/>
    <cellStyle name="Moeda 3 3 2 3 4" xfId="6821" xr:uid="{EF2C35E7-BBC6-4BFA-BAAE-F0905138DF3E}"/>
    <cellStyle name="Moeda 3 3 2 3 4 2" xfId="15518" xr:uid="{0316457A-B68E-4A6B-AC14-0C8C3C0FBFDE}"/>
    <cellStyle name="Moeda 3 3 2 3 4 3" xfId="24486" xr:uid="{6B777CC7-D131-4616-A741-BBDB1C30A1EF}"/>
    <cellStyle name="Moeda 3 3 2 3 5" xfId="3782" xr:uid="{5856CDE4-285F-4FD2-B3D1-4E4594AA5706}"/>
    <cellStyle name="Moeda 3 3 2 3 5 2" xfId="12664" xr:uid="{7C161FEE-EF0A-4996-86DB-860A106311FE}"/>
    <cellStyle name="Moeda 3 3 2 3 5 3" xfId="21634" xr:uid="{FC600A32-4B71-42A4-BCD9-38890ADE26EA}"/>
    <cellStyle name="Moeda 3 3 2 3 6" xfId="9798" xr:uid="{CE11D155-C249-4C3C-8342-F99BA8AC3EE2}"/>
    <cellStyle name="Moeda 3 3 2 3 7" xfId="18769" xr:uid="{2FD67F65-2B2E-4369-AFC8-4E75EA5141EC}"/>
    <cellStyle name="Moeda 3 3 2 4" xfId="383" xr:uid="{2231497F-8458-45E3-864F-08632DBBB888}"/>
    <cellStyle name="Moeda 3 3 2 4 2" xfId="384" xr:uid="{80D7214A-F3FB-4B05-9840-9A74BC2226C2}"/>
    <cellStyle name="Moeda 3 3 2 4 2 2" xfId="2176" xr:uid="{853C934C-67D0-4F9E-B129-5C14234C8A8C}"/>
    <cellStyle name="Moeda 3 3 2 4 2 2 2" xfId="8360" xr:uid="{57215CE1-274F-4045-AFF5-35847E42E0AB}"/>
    <cellStyle name="Moeda 3 3 2 4 2 2 2 2" xfId="16957" xr:uid="{F003B73B-7A20-4748-8907-0633D9B806AB}"/>
    <cellStyle name="Moeda 3 3 2 4 2 2 2 3" xfId="25992" xr:uid="{87917874-3663-4544-8BE0-56402090C8BF}"/>
    <cellStyle name="Moeda 3 3 2 4 2 2 3" xfId="5248" xr:uid="{DF4CDF17-BAF4-45EC-9B01-45FB0DEDAB99}"/>
    <cellStyle name="Moeda 3 3 2 4 2 2 3 2" xfId="14101" xr:uid="{0C20B53A-8BF6-437A-94AF-45850F4C38A2}"/>
    <cellStyle name="Moeda 3 3 2 4 2 2 3 3" xfId="23068" xr:uid="{14D8C919-4F6C-4F0A-9609-3AE33A90C2AF}"/>
    <cellStyle name="Moeda 3 3 2 4 2 2 4" xfId="11249" xr:uid="{72445B81-DD28-44A4-8087-8180AD48DC75}"/>
    <cellStyle name="Moeda 3 3 2 4 2 2 5" xfId="20216" xr:uid="{44A434C8-DD89-4CC5-9035-314D68E7309C}"/>
    <cellStyle name="Moeda 3 3 2 4 2 3" xfId="6824" xr:uid="{FA52427E-2959-4D8E-B02B-F4DAA205CF9B}"/>
    <cellStyle name="Moeda 3 3 2 4 2 3 2" xfId="15521" xr:uid="{E425660F-E26F-45DD-9B69-7B9C5BD4E642}"/>
    <cellStyle name="Moeda 3 3 2 4 2 3 3" xfId="24489" xr:uid="{26FB418E-F426-4B66-B271-7C75BBE29752}"/>
    <cellStyle name="Moeda 3 3 2 4 2 4" xfId="3785" xr:uid="{9564D771-5EC9-43ED-9F47-97D4E6688BFE}"/>
    <cellStyle name="Moeda 3 3 2 4 2 4 2" xfId="12667" xr:uid="{2194127E-7F72-4617-B8BF-465F85619B43}"/>
    <cellStyle name="Moeda 3 3 2 4 2 4 3" xfId="21637" xr:uid="{1B427CA2-DA70-4D76-86EF-7F49BD7E6FD4}"/>
    <cellStyle name="Moeda 3 3 2 4 2 5" xfId="9801" xr:uid="{40489396-C36D-477B-8E33-3A4158B88948}"/>
    <cellStyle name="Moeda 3 3 2 4 2 6" xfId="18772" xr:uid="{0D194996-E754-431B-9498-5450A6684369}"/>
    <cellStyle name="Moeda 3 3 2 4 3" xfId="2175" xr:uid="{81EE0BB6-724E-434F-9C2C-BDF00C1FA081}"/>
    <cellStyle name="Moeda 3 3 2 4 3 2" xfId="8359" xr:uid="{2463B122-A0DF-4EF6-902B-D869BEA548AE}"/>
    <cellStyle name="Moeda 3 3 2 4 3 2 2" xfId="16956" xr:uid="{4F827D70-1291-489B-8C23-3208FAF54F40}"/>
    <cellStyle name="Moeda 3 3 2 4 3 2 3" xfId="25991" xr:uid="{0257EC7F-AF60-4892-814A-1D09A736CA67}"/>
    <cellStyle name="Moeda 3 3 2 4 3 3" xfId="5247" xr:uid="{0580A00B-FCEA-4F00-B07D-E08D644F017F}"/>
    <cellStyle name="Moeda 3 3 2 4 3 3 2" xfId="14100" xr:uid="{D417B2A4-5CFF-4EE8-9500-053DC6B62932}"/>
    <cellStyle name="Moeda 3 3 2 4 3 3 3" xfId="23067" xr:uid="{603362FC-4017-43F3-8DC4-ADE7D434A913}"/>
    <cellStyle name="Moeda 3 3 2 4 3 4" xfId="11248" xr:uid="{397C0462-2C91-4F05-81A9-665201B78C3D}"/>
    <cellStyle name="Moeda 3 3 2 4 3 5" xfId="20215" xr:uid="{C5EDAB9F-DC5E-4EA3-9032-2E5AE332CFB9}"/>
    <cellStyle name="Moeda 3 3 2 4 4" xfId="6823" xr:uid="{124E8F02-1021-4F67-B14F-2384A9B1024E}"/>
    <cellStyle name="Moeda 3 3 2 4 4 2" xfId="15520" xr:uid="{9D52FC40-5965-4CD2-8C64-8A431FEFD9DA}"/>
    <cellStyle name="Moeda 3 3 2 4 4 3" xfId="24488" xr:uid="{78658D66-360A-474B-A35E-1CECE1387135}"/>
    <cellStyle name="Moeda 3 3 2 4 5" xfId="3784" xr:uid="{FD711D99-615E-49F8-A2A0-D6A4AE003190}"/>
    <cellStyle name="Moeda 3 3 2 4 5 2" xfId="12666" xr:uid="{3701EDD7-1EA0-4231-882E-DCB8B7B2F0FE}"/>
    <cellStyle name="Moeda 3 3 2 4 5 3" xfId="21636" xr:uid="{B04D0856-8A24-407F-971F-718E4063151C}"/>
    <cellStyle name="Moeda 3 3 2 4 6" xfId="9800" xr:uid="{2A2B5C44-2619-463A-AF04-B9DCFB194DF1}"/>
    <cellStyle name="Moeda 3 3 2 4 7" xfId="18771" xr:uid="{ECE8487B-9E8A-454B-B932-01A7F706763E}"/>
    <cellStyle name="Moeda 3 3 2 5" xfId="385" xr:uid="{916BB661-BB5F-4D25-AE36-B4D5CF220158}"/>
    <cellStyle name="Moeda 3 3 2 5 2" xfId="2177" xr:uid="{F4754C1A-9387-4CA5-94E4-D2C49CCEFCAF}"/>
    <cellStyle name="Moeda 3 3 2 5 2 2" xfId="8361" xr:uid="{A4E2CDFF-B1EC-4BC5-B510-9A41E482BFE5}"/>
    <cellStyle name="Moeda 3 3 2 5 2 2 2" xfId="16958" xr:uid="{A76981C1-2AD1-4A6E-B5A9-6956D11B708D}"/>
    <cellStyle name="Moeda 3 3 2 5 2 2 3" xfId="25993" xr:uid="{34C18A7E-0D5E-412B-8047-D21006C4FA40}"/>
    <cellStyle name="Moeda 3 3 2 5 2 3" xfId="5249" xr:uid="{6FD74CD4-4487-4F46-8316-9530D1BB6D91}"/>
    <cellStyle name="Moeda 3 3 2 5 2 3 2" xfId="14102" xr:uid="{3C6C921B-8252-4021-888E-36A795959110}"/>
    <cellStyle name="Moeda 3 3 2 5 2 3 3" xfId="23069" xr:uid="{091699CF-B44D-42A6-9383-07734595AEA5}"/>
    <cellStyle name="Moeda 3 3 2 5 2 4" xfId="11250" xr:uid="{8F856935-A34C-4B33-A3B2-20D38C37E9DB}"/>
    <cellStyle name="Moeda 3 3 2 5 2 5" xfId="20217" xr:uid="{1805C7DD-637D-4AFF-AA98-83CDC08466CD}"/>
    <cellStyle name="Moeda 3 3 2 5 3" xfId="6825" xr:uid="{BF0CDB58-35D3-4D82-96F1-36447DA602FC}"/>
    <cellStyle name="Moeda 3 3 2 5 3 2" xfId="15522" xr:uid="{9A71B2A3-6535-4C07-A418-82C891DB2349}"/>
    <cellStyle name="Moeda 3 3 2 5 3 3" xfId="24490" xr:uid="{7EA3D213-DEC5-4F48-AF9A-ABC3318BD5F7}"/>
    <cellStyle name="Moeda 3 3 2 5 4" xfId="3786" xr:uid="{AB24BEEC-BDE1-4A1B-802A-931B3155B038}"/>
    <cellStyle name="Moeda 3 3 2 5 4 2" xfId="12668" xr:uid="{41D93187-20E6-460F-8D00-172FD0AC0E2E}"/>
    <cellStyle name="Moeda 3 3 2 5 4 3" xfId="21638" xr:uid="{60C1BA8C-A391-48C8-A286-8876F3DC795E}"/>
    <cellStyle name="Moeda 3 3 2 5 5" xfId="9802" xr:uid="{31C02BE7-607A-4221-B2D6-3D8E2087C829}"/>
    <cellStyle name="Moeda 3 3 2 5 6" xfId="18773" xr:uid="{DEDA81BA-E49E-40F1-86D9-EB75214DA832}"/>
    <cellStyle name="Moeda 3 3 2 6" xfId="2166" xr:uid="{FE583E0C-450C-468B-95F4-9C522877994D}"/>
    <cellStyle name="Moeda 3 3 2 6 2" xfId="8350" xr:uid="{48B7C827-6018-4722-93FE-BF6B59FB6499}"/>
    <cellStyle name="Moeda 3 3 2 6 2 2" xfId="16947" xr:uid="{ECCDDC6C-C351-47C4-B23E-249028CB68AE}"/>
    <cellStyle name="Moeda 3 3 2 6 2 3" xfId="25982" xr:uid="{BD867EB9-8D89-4790-826B-6F49007327BE}"/>
    <cellStyle name="Moeda 3 3 2 6 3" xfId="5238" xr:uid="{0148A6C9-FA5C-421E-B32A-A5AC03258803}"/>
    <cellStyle name="Moeda 3 3 2 6 3 2" xfId="14091" xr:uid="{B4C9B5DB-3F03-41C6-8D08-B02BBF462E35}"/>
    <cellStyle name="Moeda 3 3 2 6 3 3" xfId="23058" xr:uid="{EF619AEC-29DC-41FC-8B88-120C05C05053}"/>
    <cellStyle name="Moeda 3 3 2 6 4" xfId="11239" xr:uid="{28B6EFE5-C4BF-4C8F-BCB1-07ED698923E1}"/>
    <cellStyle name="Moeda 3 3 2 6 5" xfId="20206" xr:uid="{AC080F54-756C-464F-AD88-3B2A973C656F}"/>
    <cellStyle name="Moeda 3 3 2 7" xfId="6814" xr:uid="{E7CB0C7E-09B4-441A-B855-8FF87BB69E29}"/>
    <cellStyle name="Moeda 3 3 2 7 2" xfId="15511" xr:uid="{903597B9-CADC-40EB-BBF1-6ACF8390D60C}"/>
    <cellStyle name="Moeda 3 3 2 7 3" xfId="24479" xr:uid="{7E023EA3-E469-42C7-B8E9-35118543175C}"/>
    <cellStyle name="Moeda 3 3 2 8" xfId="3775" xr:uid="{A6038204-0C24-4048-8653-36C90AC8573F}"/>
    <cellStyle name="Moeda 3 3 2 8 2" xfId="12657" xr:uid="{D11FDAD0-3D0E-4B7B-8FB8-391B76D0F543}"/>
    <cellStyle name="Moeda 3 3 2 8 3" xfId="21627" xr:uid="{B45E449D-ED63-4854-A8A6-3D79F4694C86}"/>
    <cellStyle name="Moeda 3 3 2 9" xfId="9791" xr:uid="{43EE7769-0EE2-433C-84CC-8A203A8F55DB}"/>
    <cellStyle name="Moeda 3 3 3" xfId="386" xr:uid="{88F27113-D63F-4633-93D6-17A6BA272C73}"/>
    <cellStyle name="Moeda 3 3 3 10" xfId="18774" xr:uid="{CB0CFE90-C158-4204-8E46-5D69C932E98F}"/>
    <cellStyle name="Moeda 3 3 3 2" xfId="387" xr:uid="{157FC793-F7E2-4EBD-9337-750863A242E7}"/>
    <cellStyle name="Moeda 3 3 3 2 2" xfId="388" xr:uid="{2A1AAAB5-7E2C-4904-B8A4-FFD4C36A4316}"/>
    <cellStyle name="Moeda 3 3 3 2 2 2" xfId="389" xr:uid="{B209F1EE-7435-48CF-993A-063E3DC6494A}"/>
    <cellStyle name="Moeda 3 3 3 2 2 2 2" xfId="2181" xr:uid="{CB21E0FC-5A1F-4D17-B5BE-DA969B99D131}"/>
    <cellStyle name="Moeda 3 3 3 2 2 2 2 2" xfId="8365" xr:uid="{1159E9D4-EDBC-4595-A8B4-094EB05E8733}"/>
    <cellStyle name="Moeda 3 3 3 2 2 2 2 2 2" xfId="16962" xr:uid="{6C456321-F701-4049-AF69-6AB0FA063840}"/>
    <cellStyle name="Moeda 3 3 3 2 2 2 2 2 3" xfId="25997" xr:uid="{2C1CCA7C-6048-490A-BB88-E94658EC4434}"/>
    <cellStyle name="Moeda 3 3 3 2 2 2 2 3" xfId="5253" xr:uid="{2C1FED01-2FD8-4970-B2C7-D1EC9EEEDE66}"/>
    <cellStyle name="Moeda 3 3 3 2 2 2 2 3 2" xfId="14106" xr:uid="{EC699521-D90A-48DC-92C0-AC8C79BB96E9}"/>
    <cellStyle name="Moeda 3 3 3 2 2 2 2 3 3" xfId="23073" xr:uid="{50BC2C4C-A1C6-425B-A62A-E9898DB15E2E}"/>
    <cellStyle name="Moeda 3 3 3 2 2 2 2 4" xfId="11254" xr:uid="{4147A7C2-465C-402C-BDE0-EB7BE6F83AE1}"/>
    <cellStyle name="Moeda 3 3 3 2 2 2 2 5" xfId="20221" xr:uid="{83CEF432-B8BE-4795-B8EE-1F42F26A69EC}"/>
    <cellStyle name="Moeda 3 3 3 2 2 2 3" xfId="6829" xr:uid="{B3F30EBE-0E7D-429C-BCCD-290DAC0DE6AB}"/>
    <cellStyle name="Moeda 3 3 3 2 2 2 3 2" xfId="15526" xr:uid="{93CD0882-5D64-4479-BD20-CFC37C632C91}"/>
    <cellStyle name="Moeda 3 3 3 2 2 2 3 3" xfId="24494" xr:uid="{BC5420D5-C2D5-455C-B43B-B4306B8537A5}"/>
    <cellStyle name="Moeda 3 3 3 2 2 2 4" xfId="3790" xr:uid="{32C07E9E-E1EE-4317-8ACE-3FB25737A04B}"/>
    <cellStyle name="Moeda 3 3 3 2 2 2 4 2" xfId="12672" xr:uid="{FF1EE5FC-535C-47BA-B59B-0FD668E97A91}"/>
    <cellStyle name="Moeda 3 3 3 2 2 2 4 3" xfId="21642" xr:uid="{2F0253BC-141F-41B1-A09C-0985A0E4F647}"/>
    <cellStyle name="Moeda 3 3 3 2 2 2 5" xfId="9806" xr:uid="{6995B0AA-399B-46D7-BD54-C02B68C02EA0}"/>
    <cellStyle name="Moeda 3 3 3 2 2 2 6" xfId="18777" xr:uid="{051CF2D1-D2ED-49C5-BD94-28EFCD71C3D3}"/>
    <cellStyle name="Moeda 3 3 3 2 2 3" xfId="2180" xr:uid="{D031792A-9D0A-43FA-A5A8-DFEF1F5E7933}"/>
    <cellStyle name="Moeda 3 3 3 2 2 3 2" xfId="8364" xr:uid="{59A5AEA8-E6D8-4617-A7D5-E16C7C3DE28A}"/>
    <cellStyle name="Moeda 3 3 3 2 2 3 2 2" xfId="16961" xr:uid="{DB8655DC-CF59-4A1F-92A1-F24E7FF16BCF}"/>
    <cellStyle name="Moeda 3 3 3 2 2 3 2 3" xfId="25996" xr:uid="{C63364CC-E5DC-4A65-BDE9-65C8FCC5FE28}"/>
    <cellStyle name="Moeda 3 3 3 2 2 3 3" xfId="5252" xr:uid="{36822F4A-1907-4F6F-B0F6-B44CD8B96CD7}"/>
    <cellStyle name="Moeda 3 3 3 2 2 3 3 2" xfId="14105" xr:uid="{4234BDCC-4C60-4798-AC23-29624CB38A40}"/>
    <cellStyle name="Moeda 3 3 3 2 2 3 3 3" xfId="23072" xr:uid="{BCE7093F-FD56-4489-82B8-447CF8CFEF56}"/>
    <cellStyle name="Moeda 3 3 3 2 2 3 4" xfId="11253" xr:uid="{3BD1D95A-A2AC-4D30-8A99-951BE032457A}"/>
    <cellStyle name="Moeda 3 3 3 2 2 3 5" xfId="20220" xr:uid="{500AACDC-9334-4F69-B817-559F281F738D}"/>
    <cellStyle name="Moeda 3 3 3 2 2 4" xfId="6828" xr:uid="{3C87040D-03A5-49F8-B299-87B91A3B20B3}"/>
    <cellStyle name="Moeda 3 3 3 2 2 4 2" xfId="15525" xr:uid="{C9BF5D65-A08D-4AA8-B4BE-D1E41801D76A}"/>
    <cellStyle name="Moeda 3 3 3 2 2 4 3" xfId="24493" xr:uid="{1900709C-F8A5-4A88-A35A-308071880A68}"/>
    <cellStyle name="Moeda 3 3 3 2 2 5" xfId="3789" xr:uid="{0670F4DB-E76E-4160-A042-7416B795867C}"/>
    <cellStyle name="Moeda 3 3 3 2 2 5 2" xfId="12671" xr:uid="{04368986-ACA1-472A-840E-D31930F3011E}"/>
    <cellStyle name="Moeda 3 3 3 2 2 5 3" xfId="21641" xr:uid="{99B4A12B-4DEC-4BB4-8005-76BEED038396}"/>
    <cellStyle name="Moeda 3 3 3 2 2 6" xfId="9805" xr:uid="{E1833BA8-44E9-4CF2-B4E1-4A3959473801}"/>
    <cellStyle name="Moeda 3 3 3 2 2 7" xfId="18776" xr:uid="{10E05B31-DE2B-4244-A70D-101530C4C864}"/>
    <cellStyle name="Moeda 3 3 3 2 3" xfId="390" xr:uid="{1B17420A-2987-4410-87C5-554E241DAA63}"/>
    <cellStyle name="Moeda 3 3 3 2 3 2" xfId="391" xr:uid="{D1ABCB6A-3861-423D-AB59-B03313FEA76D}"/>
    <cellStyle name="Moeda 3 3 3 2 3 2 2" xfId="2183" xr:uid="{FC11875B-4149-4BDB-899C-A469DC5679F2}"/>
    <cellStyle name="Moeda 3 3 3 2 3 2 2 2" xfId="8367" xr:uid="{DCC68ACD-AA53-4F9E-A97A-BAE0DB9D0AF2}"/>
    <cellStyle name="Moeda 3 3 3 2 3 2 2 2 2" xfId="16964" xr:uid="{C07D1465-C05A-4631-8A8E-1148A2BBD362}"/>
    <cellStyle name="Moeda 3 3 3 2 3 2 2 2 3" xfId="25999" xr:uid="{8AAD9A06-CCB6-4987-9D80-F1C4722680D8}"/>
    <cellStyle name="Moeda 3 3 3 2 3 2 2 3" xfId="5255" xr:uid="{D33990BB-B2C3-41B5-ADD8-75F9D5D9480E}"/>
    <cellStyle name="Moeda 3 3 3 2 3 2 2 3 2" xfId="14108" xr:uid="{3E68C3DF-E470-4157-A26C-71FC35762FC7}"/>
    <cellStyle name="Moeda 3 3 3 2 3 2 2 3 3" xfId="23075" xr:uid="{0E1AF491-787E-4059-BCCD-A5F39335D79C}"/>
    <cellStyle name="Moeda 3 3 3 2 3 2 2 4" xfId="11256" xr:uid="{6B642B7A-B17F-44D0-8808-B6069780887B}"/>
    <cellStyle name="Moeda 3 3 3 2 3 2 2 5" xfId="20223" xr:uid="{C0B10AE8-BE7F-4DE2-A474-D202E5A335E4}"/>
    <cellStyle name="Moeda 3 3 3 2 3 2 3" xfId="6831" xr:uid="{C748D29F-A6BE-4320-BDF3-663004DFFF91}"/>
    <cellStyle name="Moeda 3 3 3 2 3 2 3 2" xfId="15528" xr:uid="{4B84E1C8-4770-451A-BB9B-DBBF0111115F}"/>
    <cellStyle name="Moeda 3 3 3 2 3 2 3 3" xfId="24496" xr:uid="{ED43DF87-0CB1-48B0-A0EC-0A08652E0A09}"/>
    <cellStyle name="Moeda 3 3 3 2 3 2 4" xfId="3792" xr:uid="{7CFAE680-19D1-49C7-B477-A9CD2F4546D2}"/>
    <cellStyle name="Moeda 3 3 3 2 3 2 4 2" xfId="12674" xr:uid="{E59CCE15-3FFD-414D-9783-C8DFC11F594A}"/>
    <cellStyle name="Moeda 3 3 3 2 3 2 4 3" xfId="21644" xr:uid="{2B0FC582-0AF6-4F98-BCE3-E7FF75DD3571}"/>
    <cellStyle name="Moeda 3 3 3 2 3 2 5" xfId="9808" xr:uid="{9996D467-0ABA-4705-8016-0A088853D025}"/>
    <cellStyle name="Moeda 3 3 3 2 3 2 6" xfId="18779" xr:uid="{FA0399ED-BE7B-4188-931A-2B1B59A7EEBB}"/>
    <cellStyle name="Moeda 3 3 3 2 3 3" xfId="2182" xr:uid="{A5CD73F1-C81A-4AD8-B0B1-439195FBB992}"/>
    <cellStyle name="Moeda 3 3 3 2 3 3 2" xfId="8366" xr:uid="{AEE95A11-EA98-4C59-8897-3903FC779699}"/>
    <cellStyle name="Moeda 3 3 3 2 3 3 2 2" xfId="16963" xr:uid="{D111C6A7-C5D8-446E-8417-837DA0899C60}"/>
    <cellStyle name="Moeda 3 3 3 2 3 3 2 3" xfId="25998" xr:uid="{2C82D799-B52D-4519-A628-E7DD865A2B09}"/>
    <cellStyle name="Moeda 3 3 3 2 3 3 3" xfId="5254" xr:uid="{8D4C1614-B345-49AF-9EDC-4CB5A53C2BAB}"/>
    <cellStyle name="Moeda 3 3 3 2 3 3 3 2" xfId="14107" xr:uid="{D883DA60-F699-4D4C-A092-E94D0D915C6D}"/>
    <cellStyle name="Moeda 3 3 3 2 3 3 3 3" xfId="23074" xr:uid="{02FB9035-7F6E-42BA-9347-4AAEBB5C6F1B}"/>
    <cellStyle name="Moeda 3 3 3 2 3 3 4" xfId="11255" xr:uid="{8732799A-BA08-493A-A757-9F973936E6CB}"/>
    <cellStyle name="Moeda 3 3 3 2 3 3 5" xfId="20222" xr:uid="{3A5A0E37-CE22-4300-A421-438684FEB4B2}"/>
    <cellStyle name="Moeda 3 3 3 2 3 4" xfId="6830" xr:uid="{246070C8-BF90-4FEE-9F34-A6C4393E7CDC}"/>
    <cellStyle name="Moeda 3 3 3 2 3 4 2" xfId="15527" xr:uid="{4ED4EED4-5EA4-40D3-9D81-1FE1F563C4FA}"/>
    <cellStyle name="Moeda 3 3 3 2 3 4 3" xfId="24495" xr:uid="{C44C6339-4DAE-413F-B2C1-C31BB7DF3944}"/>
    <cellStyle name="Moeda 3 3 3 2 3 5" xfId="3791" xr:uid="{48AB8770-884E-40CC-9588-BFE8DA8E0FC0}"/>
    <cellStyle name="Moeda 3 3 3 2 3 5 2" xfId="12673" xr:uid="{123372ED-D24A-43FF-B836-B6A3F14ECC95}"/>
    <cellStyle name="Moeda 3 3 3 2 3 5 3" xfId="21643" xr:uid="{AEA7BB53-D7FB-49BA-874E-08A86EC55710}"/>
    <cellStyle name="Moeda 3 3 3 2 3 6" xfId="9807" xr:uid="{D225E9BA-67C2-4B25-920E-B12C4458BDC9}"/>
    <cellStyle name="Moeda 3 3 3 2 3 7" xfId="18778" xr:uid="{4EFECE8F-B610-4374-9DB8-9AAE60517DE1}"/>
    <cellStyle name="Moeda 3 3 3 2 4" xfId="392" xr:uid="{A4C35396-1666-4EB1-B967-48F1EC10BAAE}"/>
    <cellStyle name="Moeda 3 3 3 2 4 2" xfId="2184" xr:uid="{15CFD31B-52F0-46B6-B3DC-9F45B15C45C9}"/>
    <cellStyle name="Moeda 3 3 3 2 4 2 2" xfId="8368" xr:uid="{4CBADCA1-AC96-4023-8348-2AE7791E1CBF}"/>
    <cellStyle name="Moeda 3 3 3 2 4 2 2 2" xfId="16965" xr:uid="{9635F3DB-43C3-466C-AA69-63127444356B}"/>
    <cellStyle name="Moeda 3 3 3 2 4 2 2 3" xfId="26000" xr:uid="{9C4F344A-E856-48A0-A6D9-93676E396838}"/>
    <cellStyle name="Moeda 3 3 3 2 4 2 3" xfId="5256" xr:uid="{F324E697-17FE-456F-BBB6-C621BEBB8435}"/>
    <cellStyle name="Moeda 3 3 3 2 4 2 3 2" xfId="14109" xr:uid="{AC7F9B06-5561-4EF9-8248-0AF634B72C1B}"/>
    <cellStyle name="Moeda 3 3 3 2 4 2 3 3" xfId="23076" xr:uid="{1DB21CE5-FF61-47E9-B183-18BF688F484D}"/>
    <cellStyle name="Moeda 3 3 3 2 4 2 4" xfId="11257" xr:uid="{708F73B1-5F9F-4C08-B20E-4630B553F5B5}"/>
    <cellStyle name="Moeda 3 3 3 2 4 2 5" xfId="20224" xr:uid="{097DAD0B-F646-43BA-884D-962C9107128F}"/>
    <cellStyle name="Moeda 3 3 3 2 4 3" xfId="6832" xr:uid="{F83AE817-C7CA-4152-A233-9DA2D6A86733}"/>
    <cellStyle name="Moeda 3 3 3 2 4 3 2" xfId="15529" xr:uid="{5E3EE550-85C9-4A28-839D-AC22681CFB76}"/>
    <cellStyle name="Moeda 3 3 3 2 4 3 3" xfId="24497" xr:uid="{1CB2BF15-193B-4BC5-86C8-15CBC9FCB19B}"/>
    <cellStyle name="Moeda 3 3 3 2 4 4" xfId="3793" xr:uid="{45883B1A-DDC5-4A5D-8374-69F0EAB1E7CD}"/>
    <cellStyle name="Moeda 3 3 3 2 4 4 2" xfId="12675" xr:uid="{F2F79C2F-7089-4B44-9B18-7FB78243AAE8}"/>
    <cellStyle name="Moeda 3 3 3 2 4 4 3" xfId="21645" xr:uid="{BF199617-4BA1-4148-82C5-8887DDD019B8}"/>
    <cellStyle name="Moeda 3 3 3 2 4 5" xfId="9809" xr:uid="{7481C74D-C603-4B4E-8DC0-5A019105DD25}"/>
    <cellStyle name="Moeda 3 3 3 2 4 6" xfId="18780" xr:uid="{B2C6CD78-3362-4DD0-A700-54253BCAFEC1}"/>
    <cellStyle name="Moeda 3 3 3 2 5" xfId="2179" xr:uid="{05E055B6-EBB5-46BE-B2A3-30A56A65B2AB}"/>
    <cellStyle name="Moeda 3 3 3 2 5 2" xfId="8363" xr:uid="{A003FDE4-9674-458B-9491-4273AA270657}"/>
    <cellStyle name="Moeda 3 3 3 2 5 2 2" xfId="16960" xr:uid="{7D27C29B-5318-4030-B55E-BE2E274ACFAC}"/>
    <cellStyle name="Moeda 3 3 3 2 5 2 3" xfId="25995" xr:uid="{1D26B565-7D34-43FB-938E-46A62D95FB22}"/>
    <cellStyle name="Moeda 3 3 3 2 5 3" xfId="5251" xr:uid="{76B34FF4-4BAB-4F42-A036-F1CE3E0398A9}"/>
    <cellStyle name="Moeda 3 3 3 2 5 3 2" xfId="14104" xr:uid="{11E9D86D-B227-4D9F-A46B-E02927EE3653}"/>
    <cellStyle name="Moeda 3 3 3 2 5 3 3" xfId="23071" xr:uid="{DA1FD3F7-1241-4E5F-98CF-94A359873E07}"/>
    <cellStyle name="Moeda 3 3 3 2 5 4" xfId="11252" xr:uid="{E80347FD-81AA-48E0-B5E1-8B8AC4DE1516}"/>
    <cellStyle name="Moeda 3 3 3 2 5 5" xfId="20219" xr:uid="{87BEB3A4-3527-4D82-B4CF-007E9318FA40}"/>
    <cellStyle name="Moeda 3 3 3 2 6" xfId="6827" xr:uid="{9CD08CA0-EC05-4614-B1A9-19792F322514}"/>
    <cellStyle name="Moeda 3 3 3 2 6 2" xfId="15524" xr:uid="{DB6A48BF-C150-4375-9F6B-49B6D0D8BF89}"/>
    <cellStyle name="Moeda 3 3 3 2 6 3" xfId="24492" xr:uid="{CCC99E82-24B9-4DDD-BF4C-8778F4C61039}"/>
    <cellStyle name="Moeda 3 3 3 2 7" xfId="3788" xr:uid="{BD33B5B6-6294-4B1F-820F-B0C4E225E767}"/>
    <cellStyle name="Moeda 3 3 3 2 7 2" xfId="12670" xr:uid="{DB3AC77B-1699-4FA8-861B-D8A8EEA08160}"/>
    <cellStyle name="Moeda 3 3 3 2 7 3" xfId="21640" xr:uid="{683815F4-2A1A-4D39-AD04-7A2F45DA5692}"/>
    <cellStyle name="Moeda 3 3 3 2 8" xfId="9804" xr:uid="{C4369AD3-E4BE-4792-A976-E8B9C1F52247}"/>
    <cellStyle name="Moeda 3 3 3 2 9" xfId="18775" xr:uid="{A7DD4587-BEE6-4CAE-9171-83E73E8EF790}"/>
    <cellStyle name="Moeda 3 3 3 3" xfId="393" xr:uid="{6330177B-19B7-4D50-9847-21EB700E8201}"/>
    <cellStyle name="Moeda 3 3 3 3 2" xfId="394" xr:uid="{6F930528-F752-4DF7-BA52-7763D9B663C6}"/>
    <cellStyle name="Moeda 3 3 3 3 2 2" xfId="2186" xr:uid="{9E90979A-CBB8-4193-ADEF-CD1143C06618}"/>
    <cellStyle name="Moeda 3 3 3 3 2 2 2" xfId="8370" xr:uid="{AC80D3C9-AC24-429E-B711-FE89004A094A}"/>
    <cellStyle name="Moeda 3 3 3 3 2 2 2 2" xfId="16967" xr:uid="{D07C5ABB-29AA-4D7D-9F61-A71F04B1F690}"/>
    <cellStyle name="Moeda 3 3 3 3 2 2 2 3" xfId="26002" xr:uid="{C65FD27C-3AB0-4BCE-B15B-02D92422A377}"/>
    <cellStyle name="Moeda 3 3 3 3 2 2 3" xfId="5258" xr:uid="{066A9A4E-0BDF-43B3-A874-5E8E74977442}"/>
    <cellStyle name="Moeda 3 3 3 3 2 2 3 2" xfId="14111" xr:uid="{2039780A-3D5F-41E6-9B9E-0F4CA7E2F4C1}"/>
    <cellStyle name="Moeda 3 3 3 3 2 2 3 3" xfId="23078" xr:uid="{E8797C98-B5E2-420D-BECF-29A572E008A4}"/>
    <cellStyle name="Moeda 3 3 3 3 2 2 4" xfId="11259" xr:uid="{7C25C87A-1B0A-42C2-9854-33C55E062281}"/>
    <cellStyle name="Moeda 3 3 3 3 2 2 5" xfId="20226" xr:uid="{77B24B20-44A4-4A94-9320-76590EDC826E}"/>
    <cellStyle name="Moeda 3 3 3 3 2 3" xfId="6834" xr:uid="{F654600F-5C0B-4CB7-BA9E-4B1C4A82A961}"/>
    <cellStyle name="Moeda 3 3 3 3 2 3 2" xfId="15531" xr:uid="{0B9B95E5-A92B-4957-9611-A0DB25A3767E}"/>
    <cellStyle name="Moeda 3 3 3 3 2 3 3" xfId="24499" xr:uid="{12FC201A-1586-4D61-A7FD-B8C0185A7129}"/>
    <cellStyle name="Moeda 3 3 3 3 2 4" xfId="3795" xr:uid="{A2D94D30-B40A-4993-9BB0-6879E9F72328}"/>
    <cellStyle name="Moeda 3 3 3 3 2 4 2" xfId="12677" xr:uid="{88F4B9E9-C638-4AAC-AEAB-004B41B24F01}"/>
    <cellStyle name="Moeda 3 3 3 3 2 4 3" xfId="21647" xr:uid="{778A2979-9237-4EFE-BE4F-F5B4724C539E}"/>
    <cellStyle name="Moeda 3 3 3 3 2 5" xfId="9811" xr:uid="{3791B4B9-6E1A-40CB-9426-9310F5A33576}"/>
    <cellStyle name="Moeda 3 3 3 3 2 6" xfId="18782" xr:uid="{94611557-CB51-4F11-8AE4-96F9FC2A2D6A}"/>
    <cellStyle name="Moeda 3 3 3 3 3" xfId="2185" xr:uid="{B47186DB-F382-49CC-A1CC-6E4D16257F2C}"/>
    <cellStyle name="Moeda 3 3 3 3 3 2" xfId="8369" xr:uid="{592D614E-7785-4662-8311-8B31C14AE17D}"/>
    <cellStyle name="Moeda 3 3 3 3 3 2 2" xfId="16966" xr:uid="{72ACFBAE-4CF3-438D-AC59-DB4DE1CB2B12}"/>
    <cellStyle name="Moeda 3 3 3 3 3 2 3" xfId="26001" xr:uid="{9BC56336-E610-414C-8930-E8D935563449}"/>
    <cellStyle name="Moeda 3 3 3 3 3 3" xfId="5257" xr:uid="{6087E05D-A17E-43F1-BB15-6B959DCE41CC}"/>
    <cellStyle name="Moeda 3 3 3 3 3 3 2" xfId="14110" xr:uid="{43AA63C1-2B69-4421-B554-F7305FB774F7}"/>
    <cellStyle name="Moeda 3 3 3 3 3 3 3" xfId="23077" xr:uid="{4DA010D9-F449-4B3B-AE22-25B9067CEC70}"/>
    <cellStyle name="Moeda 3 3 3 3 3 4" xfId="11258" xr:uid="{885DE6C9-4B14-4FC6-8780-89FE1973505E}"/>
    <cellStyle name="Moeda 3 3 3 3 3 5" xfId="20225" xr:uid="{BF3875C2-D473-48E1-B464-ABEEDEB3248A}"/>
    <cellStyle name="Moeda 3 3 3 3 4" xfId="6833" xr:uid="{8556F03B-4992-43CA-8273-5BFF0F953701}"/>
    <cellStyle name="Moeda 3 3 3 3 4 2" xfId="15530" xr:uid="{DAF28651-211B-45EC-9FF0-58FE44DFB5C9}"/>
    <cellStyle name="Moeda 3 3 3 3 4 3" xfId="24498" xr:uid="{A519BF53-C67C-4DA1-8F84-C4B8F66F0358}"/>
    <cellStyle name="Moeda 3 3 3 3 5" xfId="3794" xr:uid="{AE192794-7EC3-45D9-B852-477795CA4CFC}"/>
    <cellStyle name="Moeda 3 3 3 3 5 2" xfId="12676" xr:uid="{5B4B0800-7B71-410B-834E-1680BC02CD78}"/>
    <cellStyle name="Moeda 3 3 3 3 5 3" xfId="21646" xr:uid="{E2EE48B7-D04B-4138-AE50-9880CF5F8083}"/>
    <cellStyle name="Moeda 3 3 3 3 6" xfId="9810" xr:uid="{EF544BF1-76E9-4DB9-A620-6E7BBB004C49}"/>
    <cellStyle name="Moeda 3 3 3 3 7" xfId="18781" xr:uid="{8FE10F08-F93E-4131-B42B-17B1583F2348}"/>
    <cellStyle name="Moeda 3 3 3 4" xfId="395" xr:uid="{A7CFCE6B-C4B4-4D5A-91AC-B65DA6E07560}"/>
    <cellStyle name="Moeda 3 3 3 4 2" xfId="396" xr:uid="{B4CA0DE2-3F8F-458E-A66A-63AA2D25C149}"/>
    <cellStyle name="Moeda 3 3 3 4 2 2" xfId="2188" xr:uid="{98D396BF-9188-474A-BA8F-EA4F7424BCB7}"/>
    <cellStyle name="Moeda 3 3 3 4 2 2 2" xfId="8372" xr:uid="{3678D21F-9881-4EEC-B42C-D8B4FBC7FD71}"/>
    <cellStyle name="Moeda 3 3 3 4 2 2 2 2" xfId="16969" xr:uid="{657C2850-CBBF-419E-8FBA-C63868782D6A}"/>
    <cellStyle name="Moeda 3 3 3 4 2 2 2 3" xfId="26004" xr:uid="{1FC7F51E-09C4-423D-90F5-962BFD603266}"/>
    <cellStyle name="Moeda 3 3 3 4 2 2 3" xfId="5260" xr:uid="{D8D58FE3-7A10-4298-843A-8E42AC4C851A}"/>
    <cellStyle name="Moeda 3 3 3 4 2 2 3 2" xfId="14113" xr:uid="{E8B7702E-D1CA-4742-BFB5-68BB006E52BA}"/>
    <cellStyle name="Moeda 3 3 3 4 2 2 3 3" xfId="23080" xr:uid="{37840617-E1AA-4F5F-B6C1-6EDC93B2B10A}"/>
    <cellStyle name="Moeda 3 3 3 4 2 2 4" xfId="11261" xr:uid="{788D08FD-C6EF-43AD-B6F9-A388D86A7546}"/>
    <cellStyle name="Moeda 3 3 3 4 2 2 5" xfId="20228" xr:uid="{ED8DD25A-1494-436F-9B2F-FDFD627FA90C}"/>
    <cellStyle name="Moeda 3 3 3 4 2 3" xfId="6836" xr:uid="{4452B206-A72B-4B37-9AA1-15A1292C26EA}"/>
    <cellStyle name="Moeda 3 3 3 4 2 3 2" xfId="15533" xr:uid="{FE03B8A4-027D-466D-9D1E-1F4CE5244410}"/>
    <cellStyle name="Moeda 3 3 3 4 2 3 3" xfId="24501" xr:uid="{AC6C84DA-6EA1-4C64-8D0E-77F42EBD5D4D}"/>
    <cellStyle name="Moeda 3 3 3 4 2 4" xfId="3797" xr:uid="{62E0AB3C-28B2-429B-9F4B-3ACBBCA3B28E}"/>
    <cellStyle name="Moeda 3 3 3 4 2 4 2" xfId="12679" xr:uid="{0975316C-09D5-42A8-B060-21A673F33D31}"/>
    <cellStyle name="Moeda 3 3 3 4 2 4 3" xfId="21649" xr:uid="{C07594B7-2BBE-4B8A-8187-E05085012D3F}"/>
    <cellStyle name="Moeda 3 3 3 4 2 5" xfId="9813" xr:uid="{8D84F930-CABB-41FF-9344-D00B937B1293}"/>
    <cellStyle name="Moeda 3 3 3 4 2 6" xfId="18784" xr:uid="{601B63F5-E3C2-4C7F-860C-2911F6526391}"/>
    <cellStyle name="Moeda 3 3 3 4 3" xfId="2187" xr:uid="{8588AB5B-9904-4B58-A2B2-39AD0053744F}"/>
    <cellStyle name="Moeda 3 3 3 4 3 2" xfId="8371" xr:uid="{876E8374-FDFA-4527-B4CC-BC55CADFBA07}"/>
    <cellStyle name="Moeda 3 3 3 4 3 2 2" xfId="16968" xr:uid="{E652DCD1-8539-4918-BE19-EA797AA9BC1C}"/>
    <cellStyle name="Moeda 3 3 3 4 3 2 3" xfId="26003" xr:uid="{220F75CB-6B43-4492-905A-E15C64589221}"/>
    <cellStyle name="Moeda 3 3 3 4 3 3" xfId="5259" xr:uid="{B6F0744B-A023-4932-A754-06690E0F1D33}"/>
    <cellStyle name="Moeda 3 3 3 4 3 3 2" xfId="14112" xr:uid="{A64DF304-E668-403E-B7DB-6FEAA0D4EDB0}"/>
    <cellStyle name="Moeda 3 3 3 4 3 3 3" xfId="23079" xr:uid="{D317A744-15CC-485E-9AED-E1AA962B5555}"/>
    <cellStyle name="Moeda 3 3 3 4 3 4" xfId="11260" xr:uid="{F1FDB370-6829-4121-9175-C18EBCA062F6}"/>
    <cellStyle name="Moeda 3 3 3 4 3 5" xfId="20227" xr:uid="{A5467D03-737A-4892-B24B-5C7F9843136E}"/>
    <cellStyle name="Moeda 3 3 3 4 4" xfId="6835" xr:uid="{3E1E4B95-26FC-479C-9BF2-A68D565D14F2}"/>
    <cellStyle name="Moeda 3 3 3 4 4 2" xfId="15532" xr:uid="{75007704-2945-412B-8AC3-9B7C961BF9DC}"/>
    <cellStyle name="Moeda 3 3 3 4 4 3" xfId="24500" xr:uid="{25A6A5F1-4284-4B2D-A2CA-0F857A1148A8}"/>
    <cellStyle name="Moeda 3 3 3 4 5" xfId="3796" xr:uid="{01EAC31B-AB45-4B62-8C9D-D092FEF831D1}"/>
    <cellStyle name="Moeda 3 3 3 4 5 2" xfId="12678" xr:uid="{D5438EAB-BD92-4C7D-A7AB-991E4FAB2BD0}"/>
    <cellStyle name="Moeda 3 3 3 4 5 3" xfId="21648" xr:uid="{BFD904DD-6A4A-457F-A296-28FDE4EB425C}"/>
    <cellStyle name="Moeda 3 3 3 4 6" xfId="9812" xr:uid="{E58A61B0-D0D1-4013-8DBD-AFF75576A455}"/>
    <cellStyle name="Moeda 3 3 3 4 7" xfId="18783" xr:uid="{64ED32D9-AF82-4B7C-BBDC-0CDEA06CB602}"/>
    <cellStyle name="Moeda 3 3 3 5" xfId="397" xr:uid="{4FBC33C6-4B70-4605-9557-512122970E39}"/>
    <cellStyle name="Moeda 3 3 3 5 2" xfId="2189" xr:uid="{69C084A9-0521-4084-8B1F-95C27DA2D67F}"/>
    <cellStyle name="Moeda 3 3 3 5 2 2" xfId="8373" xr:uid="{74F41180-DCA7-484A-A0E6-C7CF0600460D}"/>
    <cellStyle name="Moeda 3 3 3 5 2 2 2" xfId="16970" xr:uid="{DB7B23DB-5983-4125-9104-6882B6416EBD}"/>
    <cellStyle name="Moeda 3 3 3 5 2 2 3" xfId="26005" xr:uid="{D6B1D27D-C099-4A97-90D3-D9F183DF79D2}"/>
    <cellStyle name="Moeda 3 3 3 5 2 3" xfId="5261" xr:uid="{BA46D5A9-FFB0-459D-BA5B-5E168E76C041}"/>
    <cellStyle name="Moeda 3 3 3 5 2 3 2" xfId="14114" xr:uid="{D30D5560-C8C7-402C-A7C8-C9853C833222}"/>
    <cellStyle name="Moeda 3 3 3 5 2 3 3" xfId="23081" xr:uid="{F0C29DE0-2E7C-4D96-A8B1-62FC4218A72E}"/>
    <cellStyle name="Moeda 3 3 3 5 2 4" xfId="11262" xr:uid="{6CDDF0F5-03EE-4FCF-9A20-C8D046BE1444}"/>
    <cellStyle name="Moeda 3 3 3 5 2 5" xfId="20229" xr:uid="{AB4261B3-F420-4EC0-A131-71B2B8A8EB88}"/>
    <cellStyle name="Moeda 3 3 3 5 3" xfId="6837" xr:uid="{F91BB062-86BE-4B70-9738-BA8A07B021BC}"/>
    <cellStyle name="Moeda 3 3 3 5 3 2" xfId="15534" xr:uid="{E1F378CD-AB2B-4C9D-A0FA-597D3D46C7EB}"/>
    <cellStyle name="Moeda 3 3 3 5 3 3" xfId="24502" xr:uid="{A40D1B59-9C91-40E0-A92A-CE6A937C226B}"/>
    <cellStyle name="Moeda 3 3 3 5 4" xfId="3798" xr:uid="{3FB8A410-AC1E-4D1B-B3AE-54D80AF903FB}"/>
    <cellStyle name="Moeda 3 3 3 5 4 2" xfId="12680" xr:uid="{2CEDA545-26A5-4D0F-AB3C-1C88BA6082E0}"/>
    <cellStyle name="Moeda 3 3 3 5 4 3" xfId="21650" xr:uid="{38D6B6F8-2A92-412B-B75B-D515AF28D78D}"/>
    <cellStyle name="Moeda 3 3 3 5 5" xfId="9814" xr:uid="{591002FF-DD6B-40CF-A6AF-67F8F6BAFBF8}"/>
    <cellStyle name="Moeda 3 3 3 5 6" xfId="18785" xr:uid="{D7818CFE-E33B-4E40-858B-C489845206E7}"/>
    <cellStyle name="Moeda 3 3 3 6" xfId="2178" xr:uid="{C4F2ADA7-69C4-4426-AF8E-2CE89272B565}"/>
    <cellStyle name="Moeda 3 3 3 6 2" xfId="8362" xr:uid="{FE04307C-90A3-428C-AD32-33F42187F3EA}"/>
    <cellStyle name="Moeda 3 3 3 6 2 2" xfId="16959" xr:uid="{904A0F66-9B3B-475C-9AB2-9DF13BE1B3EA}"/>
    <cellStyle name="Moeda 3 3 3 6 2 3" xfId="25994" xr:uid="{7BFA5F0C-0BBA-49D9-99FE-5102CF89265A}"/>
    <cellStyle name="Moeda 3 3 3 6 3" xfId="5250" xr:uid="{DFCE7761-F5B1-478C-8D22-DB159CBC76C9}"/>
    <cellStyle name="Moeda 3 3 3 6 3 2" xfId="14103" xr:uid="{2D65BC15-B9C9-431C-9EB4-E8C34A69EC67}"/>
    <cellStyle name="Moeda 3 3 3 6 3 3" xfId="23070" xr:uid="{B608EF97-8C29-4766-BB80-F205A7F05FBC}"/>
    <cellStyle name="Moeda 3 3 3 6 4" xfId="11251" xr:uid="{D353BDAA-C073-4780-B98D-36CA41264000}"/>
    <cellStyle name="Moeda 3 3 3 6 5" xfId="20218" xr:uid="{A2D32599-2026-4D4D-93A2-4326E0CC6D01}"/>
    <cellStyle name="Moeda 3 3 3 7" xfId="6826" xr:uid="{21A0A715-5167-481F-9C8C-235D6D927402}"/>
    <cellStyle name="Moeda 3 3 3 7 2" xfId="15523" xr:uid="{EB75F6E9-ED5C-4320-839F-618D082A3A7F}"/>
    <cellStyle name="Moeda 3 3 3 7 3" xfId="24491" xr:uid="{49E1D088-3CF5-49D4-9264-1818F0395D67}"/>
    <cellStyle name="Moeda 3 3 3 8" xfId="3787" xr:uid="{2F85FAA2-F72E-4142-BA47-3EE94E6494FA}"/>
    <cellStyle name="Moeda 3 3 3 8 2" xfId="12669" xr:uid="{CB7F178E-63DC-402E-9D96-056BEA545B80}"/>
    <cellStyle name="Moeda 3 3 3 8 3" xfId="21639" xr:uid="{53B7C5CF-16A4-4354-B43D-6A227AA92A81}"/>
    <cellStyle name="Moeda 3 3 3 9" xfId="9803" xr:uid="{D038DB77-7ED0-406F-B7E2-8E34AFE2E9A6}"/>
    <cellStyle name="Moeda 3 3 4" xfId="398" xr:uid="{572E2189-90B0-448D-AD55-3ACC7246AFB0}"/>
    <cellStyle name="Moeda 3 3 4 2" xfId="399" xr:uid="{80FA074E-8EC9-45EE-8EC9-C55D1176B496}"/>
    <cellStyle name="Moeda 3 3 4 2 2" xfId="400" xr:uid="{7CFC8E6F-D611-4BBE-9668-529063E63729}"/>
    <cellStyle name="Moeda 3 3 4 2 2 2" xfId="2192" xr:uid="{F95E4992-99D6-47CE-A58F-9AA98372DF33}"/>
    <cellStyle name="Moeda 3 3 4 2 2 2 2" xfId="8376" xr:uid="{49AE562F-D0A5-4E06-A894-D8495D6F59F9}"/>
    <cellStyle name="Moeda 3 3 4 2 2 2 2 2" xfId="16973" xr:uid="{49D06B98-31FB-4790-ADC4-ECCCDDF5D224}"/>
    <cellStyle name="Moeda 3 3 4 2 2 2 2 3" xfId="26008" xr:uid="{80576708-DB6F-46B9-8774-FD8B77FD6184}"/>
    <cellStyle name="Moeda 3 3 4 2 2 2 3" xfId="5264" xr:uid="{B8F6C234-5F5E-41AA-9585-030ACBA8DA6F}"/>
    <cellStyle name="Moeda 3 3 4 2 2 2 3 2" xfId="14117" xr:uid="{C9AF11E4-DB7D-417F-B462-F5536094E8E1}"/>
    <cellStyle name="Moeda 3 3 4 2 2 2 3 3" xfId="23084" xr:uid="{C8910D7C-CA55-4070-8EE7-FDD4CEE753C5}"/>
    <cellStyle name="Moeda 3 3 4 2 2 2 4" xfId="11265" xr:uid="{82228077-CF69-4A23-B2B7-F870A7330E41}"/>
    <cellStyle name="Moeda 3 3 4 2 2 2 5" xfId="20232" xr:uid="{C3ACE850-897F-4229-AB20-35891971FA63}"/>
    <cellStyle name="Moeda 3 3 4 2 2 3" xfId="6840" xr:uid="{5553F596-118D-4E64-919D-EAF897DA054E}"/>
    <cellStyle name="Moeda 3 3 4 2 2 3 2" xfId="15537" xr:uid="{132ED726-B450-4C8B-84B0-9F1E1014F13B}"/>
    <cellStyle name="Moeda 3 3 4 2 2 3 3" xfId="24505" xr:uid="{D5FF15CF-5684-4220-8EE5-9DCB15F72B51}"/>
    <cellStyle name="Moeda 3 3 4 2 2 4" xfId="3801" xr:uid="{3A96021D-8355-42FD-B600-17E056AFF5E9}"/>
    <cellStyle name="Moeda 3 3 4 2 2 4 2" xfId="12683" xr:uid="{0BCBF470-3DC2-4E0D-80D4-11EA01A00ED1}"/>
    <cellStyle name="Moeda 3 3 4 2 2 4 3" xfId="21653" xr:uid="{9C26C355-7B28-4623-8BA3-82342F218A43}"/>
    <cellStyle name="Moeda 3 3 4 2 2 5" xfId="9817" xr:uid="{789941E0-EC4D-410A-9305-54AAECB88264}"/>
    <cellStyle name="Moeda 3 3 4 2 2 6" xfId="18788" xr:uid="{ED757CAB-6F7C-4D92-9809-FDAB99753A23}"/>
    <cellStyle name="Moeda 3 3 4 2 3" xfId="2191" xr:uid="{7EC24A08-3719-46B8-81FC-739E9EA0F901}"/>
    <cellStyle name="Moeda 3 3 4 2 3 2" xfId="8375" xr:uid="{5AB36A7B-9487-4B6B-806F-40A58E29EA48}"/>
    <cellStyle name="Moeda 3 3 4 2 3 2 2" xfId="16972" xr:uid="{79F4EE3D-4075-4372-A8B0-886985F7933D}"/>
    <cellStyle name="Moeda 3 3 4 2 3 2 3" xfId="26007" xr:uid="{E8D65F00-BF7D-4321-94F7-B75A34C15DF3}"/>
    <cellStyle name="Moeda 3 3 4 2 3 3" xfId="5263" xr:uid="{570EFB7B-BB55-4BAB-A41E-C935F524C0AC}"/>
    <cellStyle name="Moeda 3 3 4 2 3 3 2" xfId="14116" xr:uid="{FC38DAD4-BA8B-4080-99E4-EA4AAC56F5ED}"/>
    <cellStyle name="Moeda 3 3 4 2 3 3 3" xfId="23083" xr:uid="{C176C128-D412-4444-AD8C-2E47FDC008BC}"/>
    <cellStyle name="Moeda 3 3 4 2 3 4" xfId="11264" xr:uid="{3553F80E-FBD4-4DD2-9E78-77712D716B3A}"/>
    <cellStyle name="Moeda 3 3 4 2 3 5" xfId="20231" xr:uid="{B4C94EF4-EBAF-4711-8FE4-50BE8B88ACA6}"/>
    <cellStyle name="Moeda 3 3 4 2 4" xfId="6839" xr:uid="{F934EEEE-F824-4FD0-8E8D-4EF31B07300B}"/>
    <cellStyle name="Moeda 3 3 4 2 4 2" xfId="15536" xr:uid="{7D1996F7-396D-47BC-8877-A9C6629D6EBD}"/>
    <cellStyle name="Moeda 3 3 4 2 4 3" xfId="24504" xr:uid="{039407C5-BBDE-4DAC-97C6-0C7C4B1A51A6}"/>
    <cellStyle name="Moeda 3 3 4 2 5" xfId="3800" xr:uid="{59173F24-0DCF-4DB2-B1C4-AF195E89B2E8}"/>
    <cellStyle name="Moeda 3 3 4 2 5 2" xfId="12682" xr:uid="{692B4506-285A-432A-AF4E-166A535E3E2A}"/>
    <cellStyle name="Moeda 3 3 4 2 5 3" xfId="21652" xr:uid="{58A1380E-982B-48A6-8957-4D8570F0451B}"/>
    <cellStyle name="Moeda 3 3 4 2 6" xfId="9816" xr:uid="{ED860EAD-DC59-434C-BC8C-6AEEB917E2D3}"/>
    <cellStyle name="Moeda 3 3 4 2 7" xfId="18787" xr:uid="{E9B1A16C-642E-49E0-9A8F-D4CA2CA452E6}"/>
    <cellStyle name="Moeda 3 3 4 3" xfId="401" xr:uid="{B9236784-0F8C-4A6C-A529-C7C8CC105D64}"/>
    <cellStyle name="Moeda 3 3 4 3 2" xfId="402" xr:uid="{B788FB03-CADC-4EDC-A865-B59A6253F55E}"/>
    <cellStyle name="Moeda 3 3 4 3 2 2" xfId="2194" xr:uid="{5E3D81E0-9989-43B7-AF20-B36F517E1B6B}"/>
    <cellStyle name="Moeda 3 3 4 3 2 2 2" xfId="8378" xr:uid="{1A738FB4-5B04-4277-A438-32753DD6DDDC}"/>
    <cellStyle name="Moeda 3 3 4 3 2 2 2 2" xfId="16975" xr:uid="{4C2CEC77-799D-4C51-9399-2FDD8B914629}"/>
    <cellStyle name="Moeda 3 3 4 3 2 2 2 3" xfId="26010" xr:uid="{68901DDD-8EF1-41D7-9281-B2842F6C819F}"/>
    <cellStyle name="Moeda 3 3 4 3 2 2 3" xfId="5266" xr:uid="{00F0771E-34CF-49AE-9AD2-6DDD92A301CF}"/>
    <cellStyle name="Moeda 3 3 4 3 2 2 3 2" xfId="14119" xr:uid="{8FADF9AB-F625-4B42-913B-EB917C5BAC18}"/>
    <cellStyle name="Moeda 3 3 4 3 2 2 3 3" xfId="23086" xr:uid="{897CD0B6-554A-4DD7-9309-BBD69AB5D328}"/>
    <cellStyle name="Moeda 3 3 4 3 2 2 4" xfId="11267" xr:uid="{FE4A445A-8473-4511-A1C3-F4ED8F524B3B}"/>
    <cellStyle name="Moeda 3 3 4 3 2 2 5" xfId="20234" xr:uid="{8A14E42D-4E8F-4C10-A6F7-86DA4DFF15DD}"/>
    <cellStyle name="Moeda 3 3 4 3 2 3" xfId="6842" xr:uid="{EBAC3F44-4E33-43CB-AA7C-915A7124A65D}"/>
    <cellStyle name="Moeda 3 3 4 3 2 3 2" xfId="15539" xr:uid="{627AAFF4-0A8A-40B9-A9D1-9E0AD8A61967}"/>
    <cellStyle name="Moeda 3 3 4 3 2 3 3" xfId="24507" xr:uid="{E4612AB8-22D8-4076-9DA1-9D9BE736D29C}"/>
    <cellStyle name="Moeda 3 3 4 3 2 4" xfId="3803" xr:uid="{65E9B0FB-181F-48FB-A0D2-FE5A6D696B17}"/>
    <cellStyle name="Moeda 3 3 4 3 2 4 2" xfId="12685" xr:uid="{5B02BBF8-6461-473F-A036-ADDDC7E07CE7}"/>
    <cellStyle name="Moeda 3 3 4 3 2 4 3" xfId="21655" xr:uid="{4E9E5175-3A42-43B1-BB29-E8F5F1A96BBF}"/>
    <cellStyle name="Moeda 3 3 4 3 2 5" xfId="9819" xr:uid="{15C2612D-B35B-4455-B820-8C3315D732F2}"/>
    <cellStyle name="Moeda 3 3 4 3 2 6" xfId="18790" xr:uid="{F3B7A2D4-9223-49B0-A326-A1628C7DB85D}"/>
    <cellStyle name="Moeda 3 3 4 3 3" xfId="2193" xr:uid="{12989CCD-EB70-4679-B457-5FADEE19180E}"/>
    <cellStyle name="Moeda 3 3 4 3 3 2" xfId="8377" xr:uid="{0D601ADA-2965-4B6F-A697-25AFB27AA824}"/>
    <cellStyle name="Moeda 3 3 4 3 3 2 2" xfId="16974" xr:uid="{4792A5AB-4E74-4F4F-BBA0-E25C4CF302AC}"/>
    <cellStyle name="Moeda 3 3 4 3 3 2 3" xfId="26009" xr:uid="{E4B3908F-301A-4AB6-9E56-25EA257FA835}"/>
    <cellStyle name="Moeda 3 3 4 3 3 3" xfId="5265" xr:uid="{2140CC16-B87C-43BD-B0F4-7B6997A072D3}"/>
    <cellStyle name="Moeda 3 3 4 3 3 3 2" xfId="14118" xr:uid="{19E85004-3D67-4734-875C-C0E0D6FE2D7F}"/>
    <cellStyle name="Moeda 3 3 4 3 3 3 3" xfId="23085" xr:uid="{732466B4-ACB3-498E-8573-EF28026E7B18}"/>
    <cellStyle name="Moeda 3 3 4 3 3 4" xfId="11266" xr:uid="{EB691FB4-40DE-4D70-89A8-1A34D4E4E77D}"/>
    <cellStyle name="Moeda 3 3 4 3 3 5" xfId="20233" xr:uid="{38BF6E02-79B1-49EF-B30B-D0DA9C35221D}"/>
    <cellStyle name="Moeda 3 3 4 3 4" xfId="6841" xr:uid="{5449EB57-D7EB-41D1-B2A0-0279275BB617}"/>
    <cellStyle name="Moeda 3 3 4 3 4 2" xfId="15538" xr:uid="{DE7FF0F4-4B94-48F6-AD74-FC8ADD945E35}"/>
    <cellStyle name="Moeda 3 3 4 3 4 3" xfId="24506" xr:uid="{5FDFEBBF-7FC1-4D1E-A218-3320B4BE5AFA}"/>
    <cellStyle name="Moeda 3 3 4 3 5" xfId="3802" xr:uid="{DDF27778-6A8B-4E8A-B1BD-DAA42D86B997}"/>
    <cellStyle name="Moeda 3 3 4 3 5 2" xfId="12684" xr:uid="{EAF74901-7E22-4323-B142-10B7BFC11626}"/>
    <cellStyle name="Moeda 3 3 4 3 5 3" xfId="21654" xr:uid="{77B854D9-459D-4569-9EBE-D22C510E9411}"/>
    <cellStyle name="Moeda 3 3 4 3 6" xfId="9818" xr:uid="{20A0E5F9-94A1-42BA-AC2C-096DBB485D49}"/>
    <cellStyle name="Moeda 3 3 4 3 7" xfId="18789" xr:uid="{930FF7CE-8E63-4ACD-A935-A4EF8F4ECD48}"/>
    <cellStyle name="Moeda 3 3 4 4" xfId="403" xr:uid="{9A11F213-7FA4-41F2-A8F4-A2D228F88A82}"/>
    <cellStyle name="Moeda 3 3 4 4 2" xfId="2195" xr:uid="{8A3C2158-FE92-4D2B-9302-9396FF12C3E9}"/>
    <cellStyle name="Moeda 3 3 4 4 2 2" xfId="8379" xr:uid="{D59DD253-122E-4E03-A158-C708D9BB4298}"/>
    <cellStyle name="Moeda 3 3 4 4 2 2 2" xfId="16976" xr:uid="{1C55E95B-8D7C-4B4E-B17D-CEA561E30561}"/>
    <cellStyle name="Moeda 3 3 4 4 2 2 3" xfId="26011" xr:uid="{FD7307A5-BB61-4E0C-AD05-E656CF976234}"/>
    <cellStyle name="Moeda 3 3 4 4 2 3" xfId="5267" xr:uid="{51127EAA-C39D-49A5-94E8-E720A498339B}"/>
    <cellStyle name="Moeda 3 3 4 4 2 3 2" xfId="14120" xr:uid="{46AE48C2-34FD-464A-AD0C-5691EDE78AD9}"/>
    <cellStyle name="Moeda 3 3 4 4 2 3 3" xfId="23087" xr:uid="{277898EE-3846-4D24-921A-272ADEEECF02}"/>
    <cellStyle name="Moeda 3 3 4 4 2 4" xfId="11268" xr:uid="{F1BE6CD2-A430-4A45-B7FD-28F7D856FCB2}"/>
    <cellStyle name="Moeda 3 3 4 4 2 5" xfId="20235" xr:uid="{7B4A3A79-2C73-445A-B7E6-606219F2D1B1}"/>
    <cellStyle name="Moeda 3 3 4 4 3" xfId="6843" xr:uid="{915E5D80-967E-4218-92FE-A0A3F9CE6BEB}"/>
    <cellStyle name="Moeda 3 3 4 4 3 2" xfId="15540" xr:uid="{0365B620-E9CB-4100-BFBD-F9AA3885E74B}"/>
    <cellStyle name="Moeda 3 3 4 4 3 3" xfId="24508" xr:uid="{D8A6ED62-DEF8-45B1-B248-2DAD47A2C0F7}"/>
    <cellStyle name="Moeda 3 3 4 4 4" xfId="3804" xr:uid="{6F50639D-801E-4A91-B996-1CA20ED5C1A6}"/>
    <cellStyle name="Moeda 3 3 4 4 4 2" xfId="12686" xr:uid="{4B1C711F-F6F6-4DF4-9922-CA138733DF40}"/>
    <cellStyle name="Moeda 3 3 4 4 4 3" xfId="21656" xr:uid="{97F5D835-B011-40D4-A63F-B71D6BE2DFC8}"/>
    <cellStyle name="Moeda 3 3 4 4 5" xfId="9820" xr:uid="{5488F141-AF91-4AC8-95B3-39FEECE5ED93}"/>
    <cellStyle name="Moeda 3 3 4 4 6" xfId="18791" xr:uid="{01414A01-2102-4012-B164-1664481590EE}"/>
    <cellStyle name="Moeda 3 3 4 5" xfId="2190" xr:uid="{C02E1991-555A-4669-B442-B9257B488AE9}"/>
    <cellStyle name="Moeda 3 3 4 5 2" xfId="8374" xr:uid="{1C4DACF2-B980-4F74-B1B9-61FA522425FC}"/>
    <cellStyle name="Moeda 3 3 4 5 2 2" xfId="16971" xr:uid="{9A0AF896-C038-4424-96A6-C621DA39AAF9}"/>
    <cellStyle name="Moeda 3 3 4 5 2 3" xfId="26006" xr:uid="{F6F88327-5FCD-4574-9F30-F93E064CCC52}"/>
    <cellStyle name="Moeda 3 3 4 5 3" xfId="5262" xr:uid="{3D6CC6C5-C085-4F28-81CB-769C06222973}"/>
    <cellStyle name="Moeda 3 3 4 5 3 2" xfId="14115" xr:uid="{9F98331C-1E72-4235-BC60-057888BC618A}"/>
    <cellStyle name="Moeda 3 3 4 5 3 3" xfId="23082" xr:uid="{3924C9A1-E505-49B8-A341-BE0C3435F60A}"/>
    <cellStyle name="Moeda 3 3 4 5 4" xfId="11263" xr:uid="{C79142D7-EAEC-4551-B984-E266CCF1811E}"/>
    <cellStyle name="Moeda 3 3 4 5 5" xfId="20230" xr:uid="{6ED96666-3EA0-423C-BEAA-BB4878DC4F52}"/>
    <cellStyle name="Moeda 3 3 4 6" xfId="6838" xr:uid="{E8381286-381C-48D1-B9A5-CD26115B28FA}"/>
    <cellStyle name="Moeda 3 3 4 6 2" xfId="15535" xr:uid="{D6713BE2-BE98-4D0D-9BFC-40EE49386F0B}"/>
    <cellStyle name="Moeda 3 3 4 6 3" xfId="24503" xr:uid="{A8754CED-855F-41D7-8E13-6DA374842DCC}"/>
    <cellStyle name="Moeda 3 3 4 7" xfId="3799" xr:uid="{249B5D56-1B9F-410F-9593-F3227F86A21D}"/>
    <cellStyle name="Moeda 3 3 4 7 2" xfId="12681" xr:uid="{98E2244C-7921-4189-8A65-3C246D83038C}"/>
    <cellStyle name="Moeda 3 3 4 7 3" xfId="21651" xr:uid="{EF1FF729-A2BD-46B1-95CB-18A7A5C11ECF}"/>
    <cellStyle name="Moeda 3 3 4 8" xfId="9815" xr:uid="{E383CD3B-8E83-4934-AD01-429EFDB9CEFE}"/>
    <cellStyle name="Moeda 3 3 4 9" xfId="18786" xr:uid="{C4244CF4-C8D4-4EA1-9B51-2FFA895CF31C}"/>
    <cellStyle name="Moeda 3 3 5" xfId="404" xr:uid="{4B23C05B-57E8-42FA-8714-1AE6DCD6651F}"/>
    <cellStyle name="Moeda 3 3 5 2" xfId="405" xr:uid="{FED57FF2-3416-4373-ABAA-D4B1C228EB6E}"/>
    <cellStyle name="Moeda 3 3 5 2 2" xfId="2197" xr:uid="{3BDA7186-866D-4696-AF9B-BC9C98BAEE83}"/>
    <cellStyle name="Moeda 3 3 5 2 2 2" xfId="8381" xr:uid="{4FC92246-F24D-40C4-8DF9-CC161222E1CD}"/>
    <cellStyle name="Moeda 3 3 5 2 2 2 2" xfId="16978" xr:uid="{7A42F959-6DBC-4E52-BCAA-70458B3DE462}"/>
    <cellStyle name="Moeda 3 3 5 2 2 2 3" xfId="26013" xr:uid="{45DD92AC-EBE6-4F8A-92C8-276CBBA79292}"/>
    <cellStyle name="Moeda 3 3 5 2 2 3" xfId="5269" xr:uid="{955A138C-B18A-4344-9DA9-B30F21805AF0}"/>
    <cellStyle name="Moeda 3 3 5 2 2 3 2" xfId="14122" xr:uid="{291C9022-D8CF-480C-B562-17EBF819BE95}"/>
    <cellStyle name="Moeda 3 3 5 2 2 3 3" xfId="23089" xr:uid="{7557FB8A-403C-4834-BCCB-8D5CC9C884C7}"/>
    <cellStyle name="Moeda 3 3 5 2 2 4" xfId="11270" xr:uid="{BDBF7FB4-46E0-46C2-8393-0411C5614A3F}"/>
    <cellStyle name="Moeda 3 3 5 2 2 5" xfId="20237" xr:uid="{7FC977CD-5957-4A0B-A04F-923D8425F18E}"/>
    <cellStyle name="Moeda 3 3 5 2 3" xfId="6845" xr:uid="{49AE4746-ADB6-4290-926D-87BC5276C34C}"/>
    <cellStyle name="Moeda 3 3 5 2 3 2" xfId="15542" xr:uid="{BF14BDFE-0C2E-4B5E-8778-446642452F2A}"/>
    <cellStyle name="Moeda 3 3 5 2 3 3" xfId="24510" xr:uid="{BD6D3BDC-090C-43F6-93B6-36D30455635A}"/>
    <cellStyle name="Moeda 3 3 5 2 4" xfId="3806" xr:uid="{58557B38-9094-43EE-A999-E3BCDBD6C864}"/>
    <cellStyle name="Moeda 3 3 5 2 4 2" xfId="12688" xr:uid="{E34E4241-B4E8-4894-B274-A42330C9F415}"/>
    <cellStyle name="Moeda 3 3 5 2 4 3" xfId="21658" xr:uid="{C7B50E70-934C-4057-85F7-3EB25253F9D0}"/>
    <cellStyle name="Moeda 3 3 5 2 5" xfId="9822" xr:uid="{3AD16814-5B6F-40E8-9A14-8CA1D677291E}"/>
    <cellStyle name="Moeda 3 3 5 2 6" xfId="18793" xr:uid="{EC7BB5A7-1860-4F2D-8F2A-8815AAE88AD5}"/>
    <cellStyle name="Moeda 3 3 5 3" xfId="2196" xr:uid="{8EF34E43-9C52-486E-BFDC-B2EC98CD3ECC}"/>
    <cellStyle name="Moeda 3 3 5 3 2" xfId="8380" xr:uid="{D70525FA-57AF-4FE0-B57E-19C3440A1634}"/>
    <cellStyle name="Moeda 3 3 5 3 2 2" xfId="16977" xr:uid="{DFFD0F96-5F71-4104-BAE7-098B5AA03AE0}"/>
    <cellStyle name="Moeda 3 3 5 3 2 3" xfId="26012" xr:uid="{83C57C1F-FDCD-42F8-AB93-E116764A5054}"/>
    <cellStyle name="Moeda 3 3 5 3 3" xfId="5268" xr:uid="{D3ECBC35-A8E8-4734-9B9F-B693085522B4}"/>
    <cellStyle name="Moeda 3 3 5 3 3 2" xfId="14121" xr:uid="{DF5463C4-8255-480E-B8CE-F24BD88E5D36}"/>
    <cellStyle name="Moeda 3 3 5 3 3 3" xfId="23088" xr:uid="{4651E511-CD98-47F1-BE51-A07DB41F04E3}"/>
    <cellStyle name="Moeda 3 3 5 3 4" xfId="11269" xr:uid="{9A375CE1-DF79-4DFE-B71F-02316A548F0B}"/>
    <cellStyle name="Moeda 3 3 5 3 5" xfId="20236" xr:uid="{28CC6FDD-2414-4B0F-BB76-51A215125322}"/>
    <cellStyle name="Moeda 3 3 5 4" xfId="6844" xr:uid="{A874028D-8C6D-4D65-92FE-FBCFEAB11FA9}"/>
    <cellStyle name="Moeda 3 3 5 4 2" xfId="15541" xr:uid="{2DE7B783-9671-42C4-940A-9BC1B1EC167C}"/>
    <cellStyle name="Moeda 3 3 5 4 3" xfId="24509" xr:uid="{D296D496-4485-4960-8447-A32740857AB3}"/>
    <cellStyle name="Moeda 3 3 5 5" xfId="3805" xr:uid="{ED9D57B0-354B-4D80-ABB5-789313939B65}"/>
    <cellStyle name="Moeda 3 3 5 5 2" xfId="12687" xr:uid="{24D31EB7-90CE-4746-8FD9-5D9087EDB680}"/>
    <cellStyle name="Moeda 3 3 5 5 3" xfId="21657" xr:uid="{53C70091-EEDA-4189-B35D-F35A4609C085}"/>
    <cellStyle name="Moeda 3 3 5 6" xfId="9821" xr:uid="{2250A1E0-A8C9-4C66-B9E4-EBD8A8DA032E}"/>
    <cellStyle name="Moeda 3 3 5 7" xfId="18792" xr:uid="{6D4DA3BF-7B94-4D9A-B453-185D250AA2BB}"/>
    <cellStyle name="Moeda 3 3 6" xfId="406" xr:uid="{753323E8-A880-4DA8-9A5F-1FEE7354AA63}"/>
    <cellStyle name="Moeda 3 3 6 2" xfId="407" xr:uid="{3B1FD141-6986-4603-86E8-CA79CB338AD7}"/>
    <cellStyle name="Moeda 3 3 6 2 2" xfId="2199" xr:uid="{268CA977-7D8F-43E0-BE8D-C1B5C68C6032}"/>
    <cellStyle name="Moeda 3 3 6 2 2 2" xfId="8383" xr:uid="{1AB98101-85EF-4586-B460-02364A281CFA}"/>
    <cellStyle name="Moeda 3 3 6 2 2 2 2" xfId="16980" xr:uid="{9BF983A0-0507-4097-BFF7-42E32EC353BD}"/>
    <cellStyle name="Moeda 3 3 6 2 2 2 3" xfId="26015" xr:uid="{3CBAEE03-0CA7-4391-AD93-DF5DDE75BA71}"/>
    <cellStyle name="Moeda 3 3 6 2 2 3" xfId="5271" xr:uid="{8FDA0245-EE75-40C6-8896-90EC8A95E429}"/>
    <cellStyle name="Moeda 3 3 6 2 2 3 2" xfId="14124" xr:uid="{7DA4A376-5B31-4B89-8798-922881AAE99C}"/>
    <cellStyle name="Moeda 3 3 6 2 2 3 3" xfId="23091" xr:uid="{0484ACBE-6D6E-48CB-8BC2-D50AE43A803C}"/>
    <cellStyle name="Moeda 3 3 6 2 2 4" xfId="11272" xr:uid="{F2AFB144-F238-4926-90E8-1273CBBC69DD}"/>
    <cellStyle name="Moeda 3 3 6 2 2 5" xfId="20239" xr:uid="{B399C18F-77FF-4BA9-8ACB-5C5AB8C79763}"/>
    <cellStyle name="Moeda 3 3 6 2 3" xfId="6847" xr:uid="{0F2BA769-7EE9-4A22-A1F8-141A19A6BA7B}"/>
    <cellStyle name="Moeda 3 3 6 2 3 2" xfId="15544" xr:uid="{A6FAF7FC-B741-40FD-A5A7-BD3611AB0663}"/>
    <cellStyle name="Moeda 3 3 6 2 3 3" xfId="24512" xr:uid="{1D60F9DC-D00F-4B16-9BD3-A2D494DF290F}"/>
    <cellStyle name="Moeda 3 3 6 2 4" xfId="3808" xr:uid="{5329F37F-DD41-4AB4-8EC7-A0C739731379}"/>
    <cellStyle name="Moeda 3 3 6 2 4 2" xfId="12690" xr:uid="{1FB3C714-05ED-4FA1-AD8B-FDCBAB07D114}"/>
    <cellStyle name="Moeda 3 3 6 2 4 3" xfId="21660" xr:uid="{9BA1EE31-D8F4-4CAE-A945-EB3EF82A4F15}"/>
    <cellStyle name="Moeda 3 3 6 2 5" xfId="9824" xr:uid="{6CF61668-B3CC-4412-AAF1-FE775C34CAE6}"/>
    <cellStyle name="Moeda 3 3 6 2 6" xfId="18795" xr:uid="{68AB6C5C-258E-44AD-A44B-3E42EB3A73C0}"/>
    <cellStyle name="Moeda 3 3 6 3" xfId="2198" xr:uid="{3BE8A999-72D2-4B3D-914B-9F2D8DE35AA6}"/>
    <cellStyle name="Moeda 3 3 6 3 2" xfId="8382" xr:uid="{D993251D-30A9-4054-A24D-068C79C8582E}"/>
    <cellStyle name="Moeda 3 3 6 3 2 2" xfId="16979" xr:uid="{F23017D0-E7F9-401D-8C9A-C6FBF9602611}"/>
    <cellStyle name="Moeda 3 3 6 3 2 3" xfId="26014" xr:uid="{6F5D6692-0C87-4863-801E-9216056B6FFD}"/>
    <cellStyle name="Moeda 3 3 6 3 3" xfId="5270" xr:uid="{8A09D907-7404-4DA7-B2EC-E9104DCBA8A9}"/>
    <cellStyle name="Moeda 3 3 6 3 3 2" xfId="14123" xr:uid="{ADB9506C-6677-4319-AF83-E287D4E1911A}"/>
    <cellStyle name="Moeda 3 3 6 3 3 3" xfId="23090" xr:uid="{F9CDE8B2-AE40-46A1-8EB9-0F8C8C2BAEDD}"/>
    <cellStyle name="Moeda 3 3 6 3 4" xfId="11271" xr:uid="{9E2998E0-B23A-4081-83A2-5D65DB05FFAD}"/>
    <cellStyle name="Moeda 3 3 6 3 5" xfId="20238" xr:uid="{66E2FD7C-37F8-4D15-9E93-C7B6B6CC2288}"/>
    <cellStyle name="Moeda 3 3 6 4" xfId="6846" xr:uid="{D66F7B2A-F947-419B-BCC0-5CC761E881B1}"/>
    <cellStyle name="Moeda 3 3 6 4 2" xfId="15543" xr:uid="{CD1F6F20-9ECE-48EF-9BD7-5A2CFF44071D}"/>
    <cellStyle name="Moeda 3 3 6 4 3" xfId="24511" xr:uid="{353B1680-E80F-4671-A0CB-42F597B7F12C}"/>
    <cellStyle name="Moeda 3 3 6 5" xfId="3807" xr:uid="{B96D1153-6D57-4DB2-A944-C569A12A3BB7}"/>
    <cellStyle name="Moeda 3 3 6 5 2" xfId="12689" xr:uid="{EB739DD9-7049-43C5-8355-774CACF0504D}"/>
    <cellStyle name="Moeda 3 3 6 5 3" xfId="21659" xr:uid="{7A43A293-DD89-4403-945E-E03B74535DF1}"/>
    <cellStyle name="Moeda 3 3 6 6" xfId="9823" xr:uid="{4770E273-30A4-410C-8378-AC5BD073BCD3}"/>
    <cellStyle name="Moeda 3 3 6 7" xfId="18794" xr:uid="{D6027F13-3E59-416E-A708-5F830193C5FE}"/>
    <cellStyle name="Moeda 3 3 7" xfId="408" xr:uid="{2CA20B8C-B036-4CBA-A2A9-D373553A7E2C}"/>
    <cellStyle name="Moeda 3 3 7 2" xfId="2200" xr:uid="{47D90460-B5E1-443F-B190-31C26ABBAAA8}"/>
    <cellStyle name="Moeda 3 3 7 2 2" xfId="8384" xr:uid="{716DF861-57FA-4EEF-8010-E59B19B95201}"/>
    <cellStyle name="Moeda 3 3 7 2 2 2" xfId="16981" xr:uid="{FD3A4C73-265A-4B45-95F5-D566C40781BC}"/>
    <cellStyle name="Moeda 3 3 7 2 2 3" xfId="26016" xr:uid="{9B9C8459-F20B-4C27-B442-9036D4EC3AA7}"/>
    <cellStyle name="Moeda 3 3 7 2 3" xfId="5272" xr:uid="{BD7FE221-59D2-4EEE-95A1-54EA829230F2}"/>
    <cellStyle name="Moeda 3 3 7 2 3 2" xfId="14125" xr:uid="{7E7BA084-A52A-4936-ACEB-8BB6C8C37091}"/>
    <cellStyle name="Moeda 3 3 7 2 3 3" xfId="23092" xr:uid="{3434D5BA-BBCD-4107-9C7C-2291C1EB9421}"/>
    <cellStyle name="Moeda 3 3 7 2 4" xfId="11273" xr:uid="{568067C5-CE26-45F6-B739-3E67131E5A1A}"/>
    <cellStyle name="Moeda 3 3 7 2 5" xfId="20240" xr:uid="{B205B3FF-3BF1-4158-A5F7-99C9F789FC9C}"/>
    <cellStyle name="Moeda 3 3 7 3" xfId="6848" xr:uid="{DED6A64D-6C41-4CCF-8583-E43E1D587BD2}"/>
    <cellStyle name="Moeda 3 3 7 3 2" xfId="15545" xr:uid="{0AF4E8AE-3322-47C1-B3FA-06C7938EBC7E}"/>
    <cellStyle name="Moeda 3 3 7 3 3" xfId="24513" xr:uid="{8EDF7B70-E8A2-4C2B-893E-F8BF1046619B}"/>
    <cellStyle name="Moeda 3 3 7 4" xfId="3809" xr:uid="{F3A523A4-2013-4C8E-A56C-701CEAD6150F}"/>
    <cellStyle name="Moeda 3 3 7 4 2" xfId="12691" xr:uid="{635C6993-C401-4EB6-9025-B0FECFD13D06}"/>
    <cellStyle name="Moeda 3 3 7 4 3" xfId="21661" xr:uid="{795D1C05-B25B-4348-823C-949DD7921685}"/>
    <cellStyle name="Moeda 3 3 7 5" xfId="9825" xr:uid="{79C2C3EE-8F27-41E3-B962-C877BA7A6E45}"/>
    <cellStyle name="Moeda 3 3 7 6" xfId="18796" xr:uid="{C43984EC-5D39-420D-83DD-7D7931A91ED0}"/>
    <cellStyle name="Moeda 3 3 8" xfId="2165" xr:uid="{0547BCA3-1003-4449-BC11-866D69223D50}"/>
    <cellStyle name="Moeda 3 3 8 2" xfId="8349" xr:uid="{23443147-C6CE-453C-8491-68C35DBA0BEF}"/>
    <cellStyle name="Moeda 3 3 8 2 2" xfId="16946" xr:uid="{AFAC8805-9C1C-4D62-AA8D-7E64FC473513}"/>
    <cellStyle name="Moeda 3 3 8 2 3" xfId="25981" xr:uid="{6B24BCCD-F3E0-4696-8C96-07B454695A5E}"/>
    <cellStyle name="Moeda 3 3 8 3" xfId="5237" xr:uid="{487B0FAC-B928-4971-94AF-9474F23ACDC0}"/>
    <cellStyle name="Moeda 3 3 8 3 2" xfId="14090" xr:uid="{C8425FC9-2816-43DD-93B6-EC842E531607}"/>
    <cellStyle name="Moeda 3 3 8 3 3" xfId="23057" xr:uid="{C5A663DE-32B7-43CF-93D6-77C847DD12EE}"/>
    <cellStyle name="Moeda 3 3 8 4" xfId="11238" xr:uid="{77764B08-03D1-4DC1-9FF3-895961D091E6}"/>
    <cellStyle name="Moeda 3 3 8 5" xfId="20205" xr:uid="{2EEDF8CA-3676-407F-BB3A-623AAC8D828C}"/>
    <cellStyle name="Moeda 3 3 9" xfId="6813" xr:uid="{FEF5C259-0EBA-464D-AC15-17BA4C22128A}"/>
    <cellStyle name="Moeda 3 3 9 2" xfId="15510" xr:uid="{68AF88EE-E9DE-4B7C-AA89-417BB99C80F4}"/>
    <cellStyle name="Moeda 3 3 9 3" xfId="24478" xr:uid="{94DC5521-EBDF-47A8-95BE-80AA2DD11FE5}"/>
    <cellStyle name="Moeda 3 4" xfId="409" xr:uid="{EF311AD2-FA9F-4DDF-BF49-DC71CAC95191}"/>
    <cellStyle name="Moeda 3 4 10" xfId="18797" xr:uid="{61ECC3E3-1460-4C35-9BC5-8DEE598456C5}"/>
    <cellStyle name="Moeda 3 4 2" xfId="410" xr:uid="{DCBEAF52-4D62-40B3-ACA5-DC61D4AF5000}"/>
    <cellStyle name="Moeda 3 4 2 2" xfId="411" xr:uid="{B64B35E3-1E09-4D78-B967-A82728C67623}"/>
    <cellStyle name="Moeda 3 4 2 2 2" xfId="412" xr:uid="{9E77305A-DC7B-4880-A340-04832765AC39}"/>
    <cellStyle name="Moeda 3 4 2 2 2 2" xfId="2204" xr:uid="{40D57CAF-B9B2-4251-82F6-CFF88B400726}"/>
    <cellStyle name="Moeda 3 4 2 2 2 2 2" xfId="8388" xr:uid="{04451D4A-5763-4895-ABB5-8C37B818434D}"/>
    <cellStyle name="Moeda 3 4 2 2 2 2 2 2" xfId="16985" xr:uid="{43212E26-498D-4F56-B65D-D0DAA7B208F6}"/>
    <cellStyle name="Moeda 3 4 2 2 2 2 2 3" xfId="26020" xr:uid="{7FF69BA0-A051-4238-9B01-43CE35D4E0ED}"/>
    <cellStyle name="Moeda 3 4 2 2 2 2 3" xfId="5276" xr:uid="{74202BFC-0A2B-41FD-8A95-2AB26F85AC61}"/>
    <cellStyle name="Moeda 3 4 2 2 2 2 3 2" xfId="14129" xr:uid="{C062AB07-363C-4C14-819C-B6ACF058996A}"/>
    <cellStyle name="Moeda 3 4 2 2 2 2 3 3" xfId="23096" xr:uid="{C8317C89-8477-4497-BA02-20C29FAD373A}"/>
    <cellStyle name="Moeda 3 4 2 2 2 2 4" xfId="11277" xr:uid="{B1B82E02-3647-4C7B-8F8B-E678559FECBC}"/>
    <cellStyle name="Moeda 3 4 2 2 2 2 5" xfId="20244" xr:uid="{5DB53BB1-614D-4BD2-9ACF-B6813BDD633B}"/>
    <cellStyle name="Moeda 3 4 2 2 2 3" xfId="6852" xr:uid="{12FB11FB-5B9C-4B99-9C02-4BE8E4D6926F}"/>
    <cellStyle name="Moeda 3 4 2 2 2 3 2" xfId="15549" xr:uid="{93965036-C94A-448B-B93B-B4AAD7B2A439}"/>
    <cellStyle name="Moeda 3 4 2 2 2 3 3" xfId="24517" xr:uid="{3EB5EABE-965C-48CD-AE00-46BBE02C2411}"/>
    <cellStyle name="Moeda 3 4 2 2 2 4" xfId="3813" xr:uid="{050A30D2-D42A-4CC6-87DD-23FB1D6174D8}"/>
    <cellStyle name="Moeda 3 4 2 2 2 4 2" xfId="12695" xr:uid="{175B2859-A0E8-4A72-866A-A0A8D5F60C77}"/>
    <cellStyle name="Moeda 3 4 2 2 2 4 3" xfId="21665" xr:uid="{425D6A5D-9FB6-48B4-8994-D7D97EB30164}"/>
    <cellStyle name="Moeda 3 4 2 2 2 5" xfId="9829" xr:uid="{AAE692C1-EEF7-4B94-98D4-047FD2536795}"/>
    <cellStyle name="Moeda 3 4 2 2 2 6" xfId="18800" xr:uid="{BFB324D7-3CC9-4084-A7CB-EEDB4594AA2B}"/>
    <cellStyle name="Moeda 3 4 2 2 3" xfId="2203" xr:uid="{B11B2BBE-9BDF-4178-957D-03F4299CA6A7}"/>
    <cellStyle name="Moeda 3 4 2 2 3 2" xfId="8387" xr:uid="{8F511EE5-FF66-4D5D-8766-A9008C6F6C43}"/>
    <cellStyle name="Moeda 3 4 2 2 3 2 2" xfId="16984" xr:uid="{6106A1C2-3002-4B17-A9F5-DB3159AF5616}"/>
    <cellStyle name="Moeda 3 4 2 2 3 2 3" xfId="26019" xr:uid="{4428DDA8-68BA-4A44-9B17-B02461A72A46}"/>
    <cellStyle name="Moeda 3 4 2 2 3 3" xfId="5275" xr:uid="{2A038FA6-739E-4C94-8E58-160A4C6C076C}"/>
    <cellStyle name="Moeda 3 4 2 2 3 3 2" xfId="14128" xr:uid="{35668E61-0FC1-445F-ACC8-2DA5B5DF03BB}"/>
    <cellStyle name="Moeda 3 4 2 2 3 3 3" xfId="23095" xr:uid="{5983A1E1-D88B-4597-9A0F-971B6151086B}"/>
    <cellStyle name="Moeda 3 4 2 2 3 4" xfId="11276" xr:uid="{7674997F-C651-4384-9D0F-2DD8CDEC7334}"/>
    <cellStyle name="Moeda 3 4 2 2 3 5" xfId="20243" xr:uid="{F8933E58-96A7-4C70-AB5F-6E58FCD65E35}"/>
    <cellStyle name="Moeda 3 4 2 2 4" xfId="6851" xr:uid="{FE60D940-B36A-4EBC-9408-52472CA84FD2}"/>
    <cellStyle name="Moeda 3 4 2 2 4 2" xfId="15548" xr:uid="{5B34EEDB-3A93-4EB9-9D4B-4C49A19684F1}"/>
    <cellStyle name="Moeda 3 4 2 2 4 3" xfId="24516" xr:uid="{A75F5BA8-B7E5-436D-8952-801088CB14F6}"/>
    <cellStyle name="Moeda 3 4 2 2 5" xfId="3812" xr:uid="{8E02E01E-5CF6-4F73-982A-9FC598021E0E}"/>
    <cellStyle name="Moeda 3 4 2 2 5 2" xfId="12694" xr:uid="{05C27278-9CAA-4946-8483-91167E47CD4A}"/>
    <cellStyle name="Moeda 3 4 2 2 5 3" xfId="21664" xr:uid="{F51AFCE6-9AC8-403B-9332-70C87B2D9AC3}"/>
    <cellStyle name="Moeda 3 4 2 2 6" xfId="9828" xr:uid="{D2E5412F-5711-48E9-AE86-2BE645392872}"/>
    <cellStyle name="Moeda 3 4 2 2 7" xfId="18799" xr:uid="{827C554F-CE62-468A-B666-4DED5A2467DF}"/>
    <cellStyle name="Moeda 3 4 2 3" xfId="413" xr:uid="{D842F7A0-7871-4FC0-A7A2-196F1BC6BBBC}"/>
    <cellStyle name="Moeda 3 4 2 3 2" xfId="414" xr:uid="{FDE17BCF-975F-496B-B263-118A2747F6AC}"/>
    <cellStyle name="Moeda 3 4 2 3 2 2" xfId="2206" xr:uid="{7CA71A97-16CB-42E7-B30C-A6A7B8F9FA1F}"/>
    <cellStyle name="Moeda 3 4 2 3 2 2 2" xfId="8390" xr:uid="{6E13B265-4318-4393-980F-FD02EA5F38A0}"/>
    <cellStyle name="Moeda 3 4 2 3 2 2 2 2" xfId="16987" xr:uid="{2F3C3FA0-46CA-4EBD-9D64-315B8576936D}"/>
    <cellStyle name="Moeda 3 4 2 3 2 2 2 3" xfId="26022" xr:uid="{4D4A7F84-580A-4541-939B-97199706D1AE}"/>
    <cellStyle name="Moeda 3 4 2 3 2 2 3" xfId="5278" xr:uid="{68004CA0-D413-4DDF-968C-9DA2B002054B}"/>
    <cellStyle name="Moeda 3 4 2 3 2 2 3 2" xfId="14131" xr:uid="{9D0659DF-F81E-414C-A078-2174BB2235FE}"/>
    <cellStyle name="Moeda 3 4 2 3 2 2 3 3" xfId="23098" xr:uid="{A49F5216-0C1E-4874-811F-62727FF8D67B}"/>
    <cellStyle name="Moeda 3 4 2 3 2 2 4" xfId="11279" xr:uid="{C78066FE-B0FB-4882-8328-E9622DD42FC7}"/>
    <cellStyle name="Moeda 3 4 2 3 2 2 5" xfId="20246" xr:uid="{2B3BB212-5D32-4A0C-A99C-AE5CA1582C07}"/>
    <cellStyle name="Moeda 3 4 2 3 2 3" xfId="6854" xr:uid="{AC63A6DB-48DC-4CE4-B8B4-F5C2CF89DA6A}"/>
    <cellStyle name="Moeda 3 4 2 3 2 3 2" xfId="15551" xr:uid="{FCCDCA97-F8D5-4B32-820B-F5B27E330236}"/>
    <cellStyle name="Moeda 3 4 2 3 2 3 3" xfId="24519" xr:uid="{0541895E-6BA0-4834-9284-32549BEDCFA6}"/>
    <cellStyle name="Moeda 3 4 2 3 2 4" xfId="3815" xr:uid="{A3950E0C-EF22-48B0-9C72-3EE989D906AD}"/>
    <cellStyle name="Moeda 3 4 2 3 2 4 2" xfId="12697" xr:uid="{4C39E8E1-7DCD-4DA8-B438-C2DDD0B1BC08}"/>
    <cellStyle name="Moeda 3 4 2 3 2 4 3" xfId="21667" xr:uid="{9200D6BF-3C04-47C6-935F-731AD9DF9A30}"/>
    <cellStyle name="Moeda 3 4 2 3 2 5" xfId="9831" xr:uid="{B5D70C99-2F72-4144-A448-09596CD86500}"/>
    <cellStyle name="Moeda 3 4 2 3 2 6" xfId="18802" xr:uid="{C59C1840-FBDC-4095-8BF0-1411FEE880C0}"/>
    <cellStyle name="Moeda 3 4 2 3 3" xfId="2205" xr:uid="{F9580D96-4FE2-4E1E-98A3-E7F96B87FD08}"/>
    <cellStyle name="Moeda 3 4 2 3 3 2" xfId="8389" xr:uid="{CCDDCCC4-AA03-4F94-8A1E-7FC9E9E9F669}"/>
    <cellStyle name="Moeda 3 4 2 3 3 2 2" xfId="16986" xr:uid="{42D59DFC-7B4A-4787-9E7B-DE95A71CCABB}"/>
    <cellStyle name="Moeda 3 4 2 3 3 2 3" xfId="26021" xr:uid="{CE4E2CCA-E6A0-42EC-9BC9-8721C1231F51}"/>
    <cellStyle name="Moeda 3 4 2 3 3 3" xfId="5277" xr:uid="{A8C00C8E-E2AB-4B4C-84FF-0EF37817078F}"/>
    <cellStyle name="Moeda 3 4 2 3 3 3 2" xfId="14130" xr:uid="{F163AB09-E40D-43D6-9A3A-5F55FA2BE4D5}"/>
    <cellStyle name="Moeda 3 4 2 3 3 3 3" xfId="23097" xr:uid="{E6735BCB-FA12-4EB6-82E9-09B01E31ED95}"/>
    <cellStyle name="Moeda 3 4 2 3 3 4" xfId="11278" xr:uid="{F30B4115-C2C9-4F2A-871E-608D3FCFE362}"/>
    <cellStyle name="Moeda 3 4 2 3 3 5" xfId="20245" xr:uid="{FE1268E8-7D92-44EC-8266-7778817FA320}"/>
    <cellStyle name="Moeda 3 4 2 3 4" xfId="6853" xr:uid="{B225F410-54BB-416A-90BD-77155D7BFAAD}"/>
    <cellStyle name="Moeda 3 4 2 3 4 2" xfId="15550" xr:uid="{B53824A1-ECC2-4785-8167-601ACE0F86F4}"/>
    <cellStyle name="Moeda 3 4 2 3 4 3" xfId="24518" xr:uid="{1AA6EACA-9687-4232-8B7C-3C0F88F24E9A}"/>
    <cellStyle name="Moeda 3 4 2 3 5" xfId="3814" xr:uid="{29D9DFB6-49C7-46D4-9591-8A64E34BA035}"/>
    <cellStyle name="Moeda 3 4 2 3 5 2" xfId="12696" xr:uid="{F4C79ECB-83F5-4DC7-94D6-3E210F86AED0}"/>
    <cellStyle name="Moeda 3 4 2 3 5 3" xfId="21666" xr:uid="{B7146913-685B-43D5-B4A5-4903B3EE070E}"/>
    <cellStyle name="Moeda 3 4 2 3 6" xfId="9830" xr:uid="{571F35C0-9AFC-4D0D-89FE-A597AC1979C0}"/>
    <cellStyle name="Moeda 3 4 2 3 7" xfId="18801" xr:uid="{A5FBB1EF-AEF7-4B34-B295-D354D7A7158B}"/>
    <cellStyle name="Moeda 3 4 2 4" xfId="415" xr:uid="{21A424F8-A02C-4368-BDFC-F518FBB0BA1A}"/>
    <cellStyle name="Moeda 3 4 2 4 2" xfId="2207" xr:uid="{6F7CBBC9-E639-48EA-B3AE-B1FA2D9B146E}"/>
    <cellStyle name="Moeda 3 4 2 4 2 2" xfId="8391" xr:uid="{89AD8C71-022F-4AB4-91A2-3756100D265C}"/>
    <cellStyle name="Moeda 3 4 2 4 2 2 2" xfId="16988" xr:uid="{03D5DF31-FF4C-4F1A-8829-BC5878565C04}"/>
    <cellStyle name="Moeda 3 4 2 4 2 2 3" xfId="26023" xr:uid="{37C1DD1D-4850-4B31-ABD4-39EBDAB5AF6C}"/>
    <cellStyle name="Moeda 3 4 2 4 2 3" xfId="5279" xr:uid="{69868368-1796-4D7F-937D-2E6502EECD3C}"/>
    <cellStyle name="Moeda 3 4 2 4 2 3 2" xfId="14132" xr:uid="{E20E1174-8964-447E-B222-8025952BF005}"/>
    <cellStyle name="Moeda 3 4 2 4 2 3 3" xfId="23099" xr:uid="{DFE4B6D0-889C-44EA-A5B5-1E548AC4D298}"/>
    <cellStyle name="Moeda 3 4 2 4 2 4" xfId="11280" xr:uid="{E52A73A6-7D26-4FE3-927D-F7B01680C375}"/>
    <cellStyle name="Moeda 3 4 2 4 2 5" xfId="20247" xr:uid="{D9C2BAB3-A8EB-4220-B20F-6B2BCF3A3767}"/>
    <cellStyle name="Moeda 3 4 2 4 3" xfId="6855" xr:uid="{2667AE9A-D72C-4D00-8663-F755E19DE7CF}"/>
    <cellStyle name="Moeda 3 4 2 4 3 2" xfId="15552" xr:uid="{A2BA870D-38A9-4B2C-8F77-3E8998507F0A}"/>
    <cellStyle name="Moeda 3 4 2 4 3 3" xfId="24520" xr:uid="{3D66060D-644B-4054-8BC0-DDD46E348D6D}"/>
    <cellStyle name="Moeda 3 4 2 4 4" xfId="3816" xr:uid="{673484F0-5F9B-4B67-B326-A51CA8CE12AC}"/>
    <cellStyle name="Moeda 3 4 2 4 4 2" xfId="12698" xr:uid="{ADD6BF82-7CC7-4A3F-8E3D-DB24B711505B}"/>
    <cellStyle name="Moeda 3 4 2 4 4 3" xfId="21668" xr:uid="{95FDC702-AEAB-4023-91AF-7ED3BD142ACC}"/>
    <cellStyle name="Moeda 3 4 2 4 5" xfId="9832" xr:uid="{57E269E5-9BFB-4A9C-96F2-2F99BF6285BF}"/>
    <cellStyle name="Moeda 3 4 2 4 6" xfId="18803" xr:uid="{E3763193-268A-4AE2-AE4D-307B0C7161F0}"/>
    <cellStyle name="Moeda 3 4 2 5" xfId="2202" xr:uid="{DCD52D1A-BA41-4ACA-ABB8-2C0D6B97B79A}"/>
    <cellStyle name="Moeda 3 4 2 5 2" xfId="8386" xr:uid="{26CECF7D-F1E4-4808-B006-2CC9A516B0BE}"/>
    <cellStyle name="Moeda 3 4 2 5 2 2" xfId="16983" xr:uid="{CDD407F7-318C-4C50-845A-3C2D525FFBE0}"/>
    <cellStyle name="Moeda 3 4 2 5 2 3" xfId="26018" xr:uid="{312A90BF-7EB3-4BD7-9705-7779DCD4A019}"/>
    <cellStyle name="Moeda 3 4 2 5 3" xfId="5274" xr:uid="{7228FB4E-443E-4BAD-93C5-81B4B77DDA43}"/>
    <cellStyle name="Moeda 3 4 2 5 3 2" xfId="14127" xr:uid="{0B1F939A-8421-425B-B48E-9F521DF41043}"/>
    <cellStyle name="Moeda 3 4 2 5 3 3" xfId="23094" xr:uid="{12000562-40F2-4B04-9441-6B08D8E0E998}"/>
    <cellStyle name="Moeda 3 4 2 5 4" xfId="11275" xr:uid="{766EC48F-4DC6-425A-BFE2-1DB6DE283403}"/>
    <cellStyle name="Moeda 3 4 2 5 5" xfId="20242" xr:uid="{7909A043-FA43-4101-8906-2A939883F445}"/>
    <cellStyle name="Moeda 3 4 2 6" xfId="6850" xr:uid="{B057041D-E72F-4A97-A463-649E8B159646}"/>
    <cellStyle name="Moeda 3 4 2 6 2" xfId="15547" xr:uid="{E88C2F56-262A-4924-95BD-B21D10B61B23}"/>
    <cellStyle name="Moeda 3 4 2 6 3" xfId="24515" xr:uid="{15D4D091-92D1-408C-BD41-D9AABC094E25}"/>
    <cellStyle name="Moeda 3 4 2 7" xfId="3811" xr:uid="{35A852B5-2CA5-4F98-BFF3-043DC1DFB203}"/>
    <cellStyle name="Moeda 3 4 2 7 2" xfId="12693" xr:uid="{905D34A4-D452-48B0-829F-962F2716448E}"/>
    <cellStyle name="Moeda 3 4 2 7 3" xfId="21663" xr:uid="{76E2CCDE-612A-4A6F-836E-C04760F8AEE8}"/>
    <cellStyle name="Moeda 3 4 2 8" xfId="9827" xr:uid="{4A25E03F-F0D1-47B5-8057-1BEFF7ED7FE5}"/>
    <cellStyle name="Moeda 3 4 2 9" xfId="18798" xr:uid="{A133420C-8218-43A3-B666-94311D1A1674}"/>
    <cellStyle name="Moeda 3 4 3" xfId="416" xr:uid="{0CC0536E-B25B-409D-9201-DFF1E723A622}"/>
    <cellStyle name="Moeda 3 4 3 2" xfId="417" xr:uid="{E0510CDC-1830-4C92-88B7-75C8C755E781}"/>
    <cellStyle name="Moeda 3 4 3 2 2" xfId="2209" xr:uid="{1210A7F0-688B-4237-B48B-6AB1C1AB6507}"/>
    <cellStyle name="Moeda 3 4 3 2 2 2" xfId="8393" xr:uid="{389E4474-441E-457E-AEE5-599247CA0340}"/>
    <cellStyle name="Moeda 3 4 3 2 2 2 2" xfId="16990" xr:uid="{B6F90537-4B20-4DC1-91CA-00B927490287}"/>
    <cellStyle name="Moeda 3 4 3 2 2 2 3" xfId="26025" xr:uid="{3535010E-7C55-4CFF-9E2F-121F083496CD}"/>
    <cellStyle name="Moeda 3 4 3 2 2 3" xfId="5281" xr:uid="{32BEF387-32FF-40D7-8376-1844865450DD}"/>
    <cellStyle name="Moeda 3 4 3 2 2 3 2" xfId="14134" xr:uid="{82C1C010-8A17-4886-ADFB-79A5B46000A6}"/>
    <cellStyle name="Moeda 3 4 3 2 2 3 3" xfId="23101" xr:uid="{C43E93A6-4BCF-49B5-AA6B-91F390B425F5}"/>
    <cellStyle name="Moeda 3 4 3 2 2 4" xfId="11282" xr:uid="{F3A8A242-5B3D-46A3-8C30-6EE0C1EE6B32}"/>
    <cellStyle name="Moeda 3 4 3 2 2 5" xfId="20249" xr:uid="{9AB5ECDD-E6A9-441C-BD3F-74A7E9FE540E}"/>
    <cellStyle name="Moeda 3 4 3 2 3" xfId="6857" xr:uid="{65072D86-15CA-4F11-9765-CCE8D7893450}"/>
    <cellStyle name="Moeda 3 4 3 2 3 2" xfId="15554" xr:uid="{2D53F705-95AE-40AF-A9FE-2094BAA2B8F6}"/>
    <cellStyle name="Moeda 3 4 3 2 3 3" xfId="24522" xr:uid="{345C093B-A035-4DAC-BE81-2CDBE4EA152E}"/>
    <cellStyle name="Moeda 3 4 3 2 4" xfId="3818" xr:uid="{180CE3B8-1749-4794-9A86-7E524A9B99EF}"/>
    <cellStyle name="Moeda 3 4 3 2 4 2" xfId="12700" xr:uid="{BE716B2F-07AF-4FC4-8069-BE45BF6A3952}"/>
    <cellStyle name="Moeda 3 4 3 2 4 3" xfId="21670" xr:uid="{26F30F25-25A4-4BB1-8072-4DCCF5A97543}"/>
    <cellStyle name="Moeda 3 4 3 2 5" xfId="9834" xr:uid="{07F42A6C-A961-46C3-9A97-88775F9CB473}"/>
    <cellStyle name="Moeda 3 4 3 2 6" xfId="18805" xr:uid="{2673454D-4424-4B67-8821-DD07A2573F02}"/>
    <cellStyle name="Moeda 3 4 3 3" xfId="2208" xr:uid="{5DDFB8AC-CA3D-42C1-A580-F167A79595A9}"/>
    <cellStyle name="Moeda 3 4 3 3 2" xfId="8392" xr:uid="{AAFCC01B-2B5E-409B-A1C0-BDA2C3B165F6}"/>
    <cellStyle name="Moeda 3 4 3 3 2 2" xfId="16989" xr:uid="{953F2E60-74AE-43E3-9FCD-E5841C128413}"/>
    <cellStyle name="Moeda 3 4 3 3 2 3" xfId="26024" xr:uid="{B8935EFC-F02B-4B91-BF89-0FD09F668E8C}"/>
    <cellStyle name="Moeda 3 4 3 3 3" xfId="5280" xr:uid="{67510BF9-8DEC-453E-A6FB-8AAE5DCF7C81}"/>
    <cellStyle name="Moeda 3 4 3 3 3 2" xfId="14133" xr:uid="{ECCD22AF-DC71-4314-B014-73A9A929DFCB}"/>
    <cellStyle name="Moeda 3 4 3 3 3 3" xfId="23100" xr:uid="{69C5642D-B39F-4CDE-B367-03A3668CF3F7}"/>
    <cellStyle name="Moeda 3 4 3 3 4" xfId="11281" xr:uid="{A99E0F71-D0D0-46C3-8B25-A4A0CE947392}"/>
    <cellStyle name="Moeda 3 4 3 3 5" xfId="20248" xr:uid="{CEBA3A9A-13BD-44E1-A895-FAFCF68EE611}"/>
    <cellStyle name="Moeda 3 4 3 4" xfId="6856" xr:uid="{9941F01C-AC74-4D55-9C16-64C397765BA1}"/>
    <cellStyle name="Moeda 3 4 3 4 2" xfId="15553" xr:uid="{92573154-8150-42F5-90F9-FB6D476CAFD5}"/>
    <cellStyle name="Moeda 3 4 3 4 3" xfId="24521" xr:uid="{822E8D1A-1CDB-4DE3-8159-F2BA8E1EB110}"/>
    <cellStyle name="Moeda 3 4 3 5" xfId="3817" xr:uid="{7B610FF3-6355-4ABD-805E-8BF3AB36D463}"/>
    <cellStyle name="Moeda 3 4 3 5 2" xfId="12699" xr:uid="{2F252654-18CD-4BFD-A0AD-0B378066BA6F}"/>
    <cellStyle name="Moeda 3 4 3 5 3" xfId="21669" xr:uid="{968D1CD2-B8CE-4558-80F7-8BAC29848095}"/>
    <cellStyle name="Moeda 3 4 3 6" xfId="9833" xr:uid="{C17B8305-331E-4F35-86C3-EA55303A4EAB}"/>
    <cellStyle name="Moeda 3 4 3 7" xfId="18804" xr:uid="{F648FF67-4789-48AE-B225-1341F7110757}"/>
    <cellStyle name="Moeda 3 4 4" xfId="418" xr:uid="{505C19B9-6F51-4EBC-B93B-546397BBC2B9}"/>
    <cellStyle name="Moeda 3 4 4 2" xfId="419" xr:uid="{B4C04FDC-6C98-43C4-9E51-441A1BFB3805}"/>
    <cellStyle name="Moeda 3 4 4 2 2" xfId="2211" xr:uid="{404DF4E7-53E3-426D-908D-E0A8B857DB2A}"/>
    <cellStyle name="Moeda 3 4 4 2 2 2" xfId="8395" xr:uid="{E099A010-96A8-471D-B11E-4CA2A6345397}"/>
    <cellStyle name="Moeda 3 4 4 2 2 2 2" xfId="16992" xr:uid="{F6AAE7A5-5465-40DD-96C7-CEA77E79A3DF}"/>
    <cellStyle name="Moeda 3 4 4 2 2 2 3" xfId="26027" xr:uid="{1C56A8C4-151B-4C8E-810F-05CD2EC9E9FC}"/>
    <cellStyle name="Moeda 3 4 4 2 2 3" xfId="5283" xr:uid="{10832C29-1705-408F-869C-14648B95F199}"/>
    <cellStyle name="Moeda 3 4 4 2 2 3 2" xfId="14136" xr:uid="{26EE13DB-3EC3-4990-A8E2-AE030415DB45}"/>
    <cellStyle name="Moeda 3 4 4 2 2 3 3" xfId="23103" xr:uid="{EDFF7303-B3B4-44A1-834B-E52CCF4748E4}"/>
    <cellStyle name="Moeda 3 4 4 2 2 4" xfId="11284" xr:uid="{34D34869-19C9-42E4-9DD3-3BBC1F5CC7AF}"/>
    <cellStyle name="Moeda 3 4 4 2 2 5" xfId="20251" xr:uid="{6E621E41-5F53-4D62-AB37-6AE4E51EA17E}"/>
    <cellStyle name="Moeda 3 4 4 2 3" xfId="6859" xr:uid="{5998D9AD-DEE0-476F-84BE-8EF0B2E89910}"/>
    <cellStyle name="Moeda 3 4 4 2 3 2" xfId="15556" xr:uid="{DB78C22C-6F70-4FAB-B11E-46D6A7A7D7A9}"/>
    <cellStyle name="Moeda 3 4 4 2 3 3" xfId="24524" xr:uid="{A574C88D-329F-4382-85F8-8A499685EA9B}"/>
    <cellStyle name="Moeda 3 4 4 2 4" xfId="3820" xr:uid="{D1F1C1CF-046F-4BA6-B0D2-88B51C5A7B50}"/>
    <cellStyle name="Moeda 3 4 4 2 4 2" xfId="12702" xr:uid="{23A90929-6EBC-4B7A-9598-33A003DBC796}"/>
    <cellStyle name="Moeda 3 4 4 2 4 3" xfId="21672" xr:uid="{B9CB95F6-2FEB-4E62-B8D1-3A1F052C47F8}"/>
    <cellStyle name="Moeda 3 4 4 2 5" xfId="9836" xr:uid="{A6351FEA-C7C9-4F7E-BCDB-BCC7F379AE8C}"/>
    <cellStyle name="Moeda 3 4 4 2 6" xfId="18807" xr:uid="{BA2BD36C-45E5-41F3-B970-F723C470D7CA}"/>
    <cellStyle name="Moeda 3 4 4 3" xfId="2210" xr:uid="{D9C542B2-9A00-458B-9793-36F79C9B8C89}"/>
    <cellStyle name="Moeda 3 4 4 3 2" xfId="8394" xr:uid="{0D3DA7A6-1B38-408A-90E1-D8BA494FB311}"/>
    <cellStyle name="Moeda 3 4 4 3 2 2" xfId="16991" xr:uid="{4624C35E-8E7B-48D9-88BF-85133A6365CB}"/>
    <cellStyle name="Moeda 3 4 4 3 2 3" xfId="26026" xr:uid="{D8EA2035-222A-4115-878B-9FE100F4AF8F}"/>
    <cellStyle name="Moeda 3 4 4 3 3" xfId="5282" xr:uid="{02C2AF88-F122-45E5-85AC-9311BEA80FE3}"/>
    <cellStyle name="Moeda 3 4 4 3 3 2" xfId="14135" xr:uid="{EF33E3C3-2CAB-4E12-9901-1CE1C49FC5B4}"/>
    <cellStyle name="Moeda 3 4 4 3 3 3" xfId="23102" xr:uid="{59E951E9-A90D-45AD-9F3B-085CE068CF57}"/>
    <cellStyle name="Moeda 3 4 4 3 4" xfId="11283" xr:uid="{BC72BD0C-9F7A-4643-B0F4-46C7FD034686}"/>
    <cellStyle name="Moeda 3 4 4 3 5" xfId="20250" xr:uid="{221A3FE1-17B1-481B-A653-2F556B9A05AB}"/>
    <cellStyle name="Moeda 3 4 4 4" xfId="6858" xr:uid="{3E12D9DD-360C-4EA0-9BE0-C322A2A66181}"/>
    <cellStyle name="Moeda 3 4 4 4 2" xfId="15555" xr:uid="{8124DC8D-C53B-4319-9422-A6F12625ACE4}"/>
    <cellStyle name="Moeda 3 4 4 4 3" xfId="24523" xr:uid="{38F6EC9D-8FC0-4F80-8C2B-8AD1AE939BC5}"/>
    <cellStyle name="Moeda 3 4 4 5" xfId="3819" xr:uid="{D59CCF07-9917-48E5-8980-FD9886756968}"/>
    <cellStyle name="Moeda 3 4 4 5 2" xfId="12701" xr:uid="{7DAE3414-2960-4B73-8402-ECF29473ED97}"/>
    <cellStyle name="Moeda 3 4 4 5 3" xfId="21671" xr:uid="{0CF37DDF-959A-4EEE-8AB4-C72D138707B6}"/>
    <cellStyle name="Moeda 3 4 4 6" xfId="9835" xr:uid="{F339FF25-1E4C-4C9C-881E-8E691D253A18}"/>
    <cellStyle name="Moeda 3 4 4 7" xfId="18806" xr:uid="{32D18005-A42F-463C-A316-92C660072C8F}"/>
    <cellStyle name="Moeda 3 4 5" xfId="420" xr:uid="{BC97558F-3FA0-4DD7-95B4-85D4743027D1}"/>
    <cellStyle name="Moeda 3 4 5 2" xfId="2212" xr:uid="{3633F856-291D-4486-B4E3-6E349EDA8E03}"/>
    <cellStyle name="Moeda 3 4 5 2 2" xfId="8396" xr:uid="{95B81FA5-36E3-481B-8059-C482A1804A5A}"/>
    <cellStyle name="Moeda 3 4 5 2 2 2" xfId="16993" xr:uid="{FEA97C11-F36F-4953-A1A7-D6011B1F1870}"/>
    <cellStyle name="Moeda 3 4 5 2 2 3" xfId="26028" xr:uid="{1C57383D-1525-483E-B0CB-CA7E6C3749B2}"/>
    <cellStyle name="Moeda 3 4 5 2 3" xfId="5284" xr:uid="{3908CE39-1F6E-4134-AF12-EC4DADE605C9}"/>
    <cellStyle name="Moeda 3 4 5 2 3 2" xfId="14137" xr:uid="{B83070DC-A930-47BB-B2D8-18B5DAF9954C}"/>
    <cellStyle name="Moeda 3 4 5 2 3 3" xfId="23104" xr:uid="{787167BD-9D35-48B4-8D56-DB387CF2A568}"/>
    <cellStyle name="Moeda 3 4 5 2 4" xfId="11285" xr:uid="{1A15C27F-9353-456E-87EE-446610759F2A}"/>
    <cellStyle name="Moeda 3 4 5 2 5" xfId="20252" xr:uid="{8344DC47-962D-4BBF-888E-E0AC922D57DF}"/>
    <cellStyle name="Moeda 3 4 5 3" xfId="6860" xr:uid="{BEC3FF6E-98BE-4397-A8DE-E8ECEC7CCB3B}"/>
    <cellStyle name="Moeda 3 4 5 3 2" xfId="15557" xr:uid="{5565A42F-5228-460B-8B57-1000D832C4F4}"/>
    <cellStyle name="Moeda 3 4 5 3 3" xfId="24525" xr:uid="{F26ADD06-7B30-490F-B01E-33CD13129DC9}"/>
    <cellStyle name="Moeda 3 4 5 4" xfId="3821" xr:uid="{FE7F6098-CFB4-46E3-A9D3-0BF3FA127EB4}"/>
    <cellStyle name="Moeda 3 4 5 4 2" xfId="12703" xr:uid="{AC96811F-46A8-407C-BCD1-283C6DB9E709}"/>
    <cellStyle name="Moeda 3 4 5 4 3" xfId="21673" xr:uid="{49EAE067-F167-4378-A9BE-8B1AAF8E17FA}"/>
    <cellStyle name="Moeda 3 4 5 5" xfId="9837" xr:uid="{FC4378AC-1243-4AB6-864C-990AD63D88AA}"/>
    <cellStyle name="Moeda 3 4 5 6" xfId="18808" xr:uid="{29E75402-3C9A-4E96-B669-5D8CED35E7C8}"/>
    <cellStyle name="Moeda 3 4 6" xfId="2201" xr:uid="{44B1D386-09D1-4CDA-9351-6546E016E222}"/>
    <cellStyle name="Moeda 3 4 6 2" xfId="8385" xr:uid="{0517E9B8-D1DD-4FFE-AC58-3F00FBFB08F0}"/>
    <cellStyle name="Moeda 3 4 6 2 2" xfId="16982" xr:uid="{80AC0B2B-3F78-4995-A166-63FE05D6A5AA}"/>
    <cellStyle name="Moeda 3 4 6 2 3" xfId="26017" xr:uid="{42C190B6-9D54-48C1-AB11-CF2901AC1CE4}"/>
    <cellStyle name="Moeda 3 4 6 3" xfId="5273" xr:uid="{20259DC7-ACEA-4708-898B-8B79CD3B9DD1}"/>
    <cellStyle name="Moeda 3 4 6 3 2" xfId="14126" xr:uid="{4A4CFE68-41EA-46D8-858D-6A5FFE4FCE7B}"/>
    <cellStyle name="Moeda 3 4 6 3 3" xfId="23093" xr:uid="{D1708E55-E58D-490F-B6A2-64990831A7CA}"/>
    <cellStyle name="Moeda 3 4 6 4" xfId="11274" xr:uid="{9F562AC0-F368-4C51-A4EE-1FD406A69D81}"/>
    <cellStyle name="Moeda 3 4 6 5" xfId="20241" xr:uid="{7045E0A4-52E2-40FD-9098-B7AD745386F3}"/>
    <cellStyle name="Moeda 3 4 7" xfId="6849" xr:uid="{09FBB4E4-D61E-47A1-AD8B-926FFF312D5A}"/>
    <cellStyle name="Moeda 3 4 7 2" xfId="15546" xr:uid="{BD63A7CE-BF43-41A2-B84B-D491657CA1FD}"/>
    <cellStyle name="Moeda 3 4 7 3" xfId="24514" xr:uid="{B7C0146A-5ADA-4E0E-AF67-0E772A03F8E2}"/>
    <cellStyle name="Moeda 3 4 8" xfId="3810" xr:uid="{2C7C8359-C601-4D3D-A2EE-F2CAB7076613}"/>
    <cellStyle name="Moeda 3 4 8 2" xfId="12692" xr:uid="{CF769B94-10A2-4BDA-A0EF-A20621FE1F75}"/>
    <cellStyle name="Moeda 3 4 8 3" xfId="21662" xr:uid="{71D38F5C-DEFE-4F7A-9B75-7EDBC75A6AE1}"/>
    <cellStyle name="Moeda 3 4 9" xfId="9826" xr:uid="{1234A40F-D4E3-4218-A7EE-6ADF921FE907}"/>
    <cellStyle name="Moeda 3 5" xfId="421" xr:uid="{CF1E68FF-709D-4E18-B614-C28C50D4DA49}"/>
    <cellStyle name="Moeda 3 5 10" xfId="18809" xr:uid="{3EEB9221-D664-4314-9065-CAB826E6D038}"/>
    <cellStyle name="Moeda 3 5 2" xfId="422" xr:uid="{09E3AB9A-31E5-4E40-8926-3B1D36171CA0}"/>
    <cellStyle name="Moeda 3 5 2 2" xfId="423" xr:uid="{BC59EE39-F44B-407C-95E8-A2ECB0FEFA18}"/>
    <cellStyle name="Moeda 3 5 2 2 2" xfId="424" xr:uid="{F04D2692-E491-4E68-B4D9-66973324396A}"/>
    <cellStyle name="Moeda 3 5 2 2 2 2" xfId="2216" xr:uid="{1CF36DFD-1517-4EF3-BBFE-A1DD084ED9BC}"/>
    <cellStyle name="Moeda 3 5 2 2 2 2 2" xfId="8400" xr:uid="{FA339118-5FE9-4E77-B116-FB0B7ADF6DEB}"/>
    <cellStyle name="Moeda 3 5 2 2 2 2 2 2" xfId="16997" xr:uid="{11B9FA47-BF51-4627-A757-11DC1DA85057}"/>
    <cellStyle name="Moeda 3 5 2 2 2 2 2 3" xfId="26032" xr:uid="{04B2ED1F-FECF-4726-BEF7-E57E25B9D691}"/>
    <cellStyle name="Moeda 3 5 2 2 2 2 3" xfId="5288" xr:uid="{0E3FE0D3-54F6-4EDD-A3F6-570C0286C071}"/>
    <cellStyle name="Moeda 3 5 2 2 2 2 3 2" xfId="14141" xr:uid="{26A7A3C9-9882-44A2-9065-462A2AABFEEC}"/>
    <cellStyle name="Moeda 3 5 2 2 2 2 3 3" xfId="23108" xr:uid="{9CABEFBF-836A-4E1F-BDC5-10E9A010E09E}"/>
    <cellStyle name="Moeda 3 5 2 2 2 2 4" xfId="11289" xr:uid="{9369B2C2-1DEC-431E-A2CF-4395A00EE560}"/>
    <cellStyle name="Moeda 3 5 2 2 2 2 5" xfId="20256" xr:uid="{B486F09B-F792-4820-B883-9A22EBFAFE81}"/>
    <cellStyle name="Moeda 3 5 2 2 2 3" xfId="6864" xr:uid="{98B5E609-FD55-4C24-B071-26F8DC0FF219}"/>
    <cellStyle name="Moeda 3 5 2 2 2 3 2" xfId="15561" xr:uid="{B504A653-76A6-4E48-99C6-2D965D50521E}"/>
    <cellStyle name="Moeda 3 5 2 2 2 3 3" xfId="24529" xr:uid="{E37E0573-6D2E-48F4-8DA1-34E57A2BF40A}"/>
    <cellStyle name="Moeda 3 5 2 2 2 4" xfId="3825" xr:uid="{E3F42BF6-39D4-406C-8062-240CF12B41FC}"/>
    <cellStyle name="Moeda 3 5 2 2 2 4 2" xfId="12707" xr:uid="{F52C6168-6BED-408A-8A7D-512E445E10D0}"/>
    <cellStyle name="Moeda 3 5 2 2 2 4 3" xfId="21677" xr:uid="{92D5F6CC-D755-40C1-A139-A341BB8B6FD0}"/>
    <cellStyle name="Moeda 3 5 2 2 2 5" xfId="9841" xr:uid="{0ADFEEB4-2465-44A2-8E23-941FA76E97CF}"/>
    <cellStyle name="Moeda 3 5 2 2 2 6" xfId="18812" xr:uid="{C7DAEA95-65DE-46B1-82C2-3F26A99DF79B}"/>
    <cellStyle name="Moeda 3 5 2 2 3" xfId="2215" xr:uid="{E878661A-9199-43F3-91B7-144FCBD7C2C9}"/>
    <cellStyle name="Moeda 3 5 2 2 3 2" xfId="8399" xr:uid="{A303263E-358D-4763-A910-E4230439980F}"/>
    <cellStyle name="Moeda 3 5 2 2 3 2 2" xfId="16996" xr:uid="{EB1DF6E8-D654-490B-9944-F4CE0E23F007}"/>
    <cellStyle name="Moeda 3 5 2 2 3 2 3" xfId="26031" xr:uid="{59E06A46-5906-4F94-A8DC-1CA1D00B9D56}"/>
    <cellStyle name="Moeda 3 5 2 2 3 3" xfId="5287" xr:uid="{B1BA1261-D9FD-4A3A-89E2-5FD4328FBB29}"/>
    <cellStyle name="Moeda 3 5 2 2 3 3 2" xfId="14140" xr:uid="{A3553FFC-05F3-4C16-9D48-E9CE685FA076}"/>
    <cellStyle name="Moeda 3 5 2 2 3 3 3" xfId="23107" xr:uid="{A12E4268-6BB8-48FC-A212-7E84D7A564E2}"/>
    <cellStyle name="Moeda 3 5 2 2 3 4" xfId="11288" xr:uid="{39C84A06-1643-4599-A9BB-204BF1E7F84E}"/>
    <cellStyle name="Moeda 3 5 2 2 3 5" xfId="20255" xr:uid="{161B4C3F-00C8-412A-BBC0-97044B4FBA2F}"/>
    <cellStyle name="Moeda 3 5 2 2 4" xfId="6863" xr:uid="{5276F3EC-F9CE-4EA9-984B-E3090A5D1285}"/>
    <cellStyle name="Moeda 3 5 2 2 4 2" xfId="15560" xr:uid="{37B9DC34-BCD5-48AD-B469-384B787B06E4}"/>
    <cellStyle name="Moeda 3 5 2 2 4 3" xfId="24528" xr:uid="{4F53EAF4-F86E-4C92-97E4-A75DE996E904}"/>
    <cellStyle name="Moeda 3 5 2 2 5" xfId="3824" xr:uid="{CB7C19C6-36A3-4058-924F-78F8A265B55B}"/>
    <cellStyle name="Moeda 3 5 2 2 5 2" xfId="12706" xr:uid="{7341DA94-0C60-4EE4-BB5B-BDDCDA0F350A}"/>
    <cellStyle name="Moeda 3 5 2 2 5 3" xfId="21676" xr:uid="{14473D7D-AC5A-4B32-BCB7-842983ED4642}"/>
    <cellStyle name="Moeda 3 5 2 2 6" xfId="9840" xr:uid="{2D536410-CFFE-4B3A-B32C-CB3770969B07}"/>
    <cellStyle name="Moeda 3 5 2 2 7" xfId="18811" xr:uid="{DF4BF436-07CA-4464-9BB3-9F5D1CDED7F0}"/>
    <cellStyle name="Moeda 3 5 2 3" xfId="425" xr:uid="{0A4E3BBC-030C-458D-9F32-AF1157792737}"/>
    <cellStyle name="Moeda 3 5 2 3 2" xfId="426" xr:uid="{73BA404C-907A-4E4D-B093-63692DB5EBDD}"/>
    <cellStyle name="Moeda 3 5 2 3 2 2" xfId="2218" xr:uid="{884E7B3C-9718-48D3-A9CF-6FCF3177048D}"/>
    <cellStyle name="Moeda 3 5 2 3 2 2 2" xfId="8402" xr:uid="{E2B3B547-76D6-4AB2-B225-644F45BCB286}"/>
    <cellStyle name="Moeda 3 5 2 3 2 2 2 2" xfId="16999" xr:uid="{1C33A739-C84C-40CC-A2D3-B3652896DF0B}"/>
    <cellStyle name="Moeda 3 5 2 3 2 2 2 3" xfId="26034" xr:uid="{6F6C7B73-AFB9-4C5E-A8D4-B73B4F5A3F72}"/>
    <cellStyle name="Moeda 3 5 2 3 2 2 3" xfId="5290" xr:uid="{B56DC793-4621-4153-AFC9-52FE75C54416}"/>
    <cellStyle name="Moeda 3 5 2 3 2 2 3 2" xfId="14143" xr:uid="{FCB5A962-CA89-4508-9C51-10F4E3C37A63}"/>
    <cellStyle name="Moeda 3 5 2 3 2 2 3 3" xfId="23110" xr:uid="{D86D30F0-E842-42AF-BF66-2AFA12F7C146}"/>
    <cellStyle name="Moeda 3 5 2 3 2 2 4" xfId="11291" xr:uid="{4E582EA3-EF0E-4C14-A06E-C17EDA566F0A}"/>
    <cellStyle name="Moeda 3 5 2 3 2 2 5" xfId="20258" xr:uid="{7FA4AB7A-CB19-4C4F-8073-C85971A6B8A0}"/>
    <cellStyle name="Moeda 3 5 2 3 2 3" xfId="6866" xr:uid="{4D9C79FB-C364-4D6F-81C9-BA7F4D93A568}"/>
    <cellStyle name="Moeda 3 5 2 3 2 3 2" xfId="15563" xr:uid="{D98A84EB-9FA7-4F85-84DC-F09996BC8E82}"/>
    <cellStyle name="Moeda 3 5 2 3 2 3 3" xfId="24531" xr:uid="{0E0F51CA-CCED-4F06-BB78-E8FDB826C0D8}"/>
    <cellStyle name="Moeda 3 5 2 3 2 4" xfId="3827" xr:uid="{6C3E396D-20EA-4C9F-9837-417FFE82E1F0}"/>
    <cellStyle name="Moeda 3 5 2 3 2 4 2" xfId="12709" xr:uid="{6BDEFAD4-8891-4DB1-B1D2-316EFEC64954}"/>
    <cellStyle name="Moeda 3 5 2 3 2 4 3" xfId="21679" xr:uid="{A2115B6A-FA04-4795-BAD6-065404170A2D}"/>
    <cellStyle name="Moeda 3 5 2 3 2 5" xfId="9843" xr:uid="{D3C7401A-9732-4F16-A81A-DC1AD1D44209}"/>
    <cellStyle name="Moeda 3 5 2 3 2 6" xfId="18814" xr:uid="{6C826457-DEDF-4501-833F-25337F892F68}"/>
    <cellStyle name="Moeda 3 5 2 3 3" xfId="2217" xr:uid="{5C2A1EE2-AE39-4995-BBA0-678A2B1599FA}"/>
    <cellStyle name="Moeda 3 5 2 3 3 2" xfId="8401" xr:uid="{507EE7E0-5ACA-41AD-9952-EAC498E6024C}"/>
    <cellStyle name="Moeda 3 5 2 3 3 2 2" xfId="16998" xr:uid="{217267EB-15E0-4C86-9D65-C19FA0AEE04A}"/>
    <cellStyle name="Moeda 3 5 2 3 3 2 3" xfId="26033" xr:uid="{001795D6-B31E-488C-BA5B-9D4E76361CF6}"/>
    <cellStyle name="Moeda 3 5 2 3 3 3" xfId="5289" xr:uid="{2EB86A8E-2202-43E1-A073-BDC6122C1F2E}"/>
    <cellStyle name="Moeda 3 5 2 3 3 3 2" xfId="14142" xr:uid="{AF40CA25-7F30-4982-B647-F188A7B1C621}"/>
    <cellStyle name="Moeda 3 5 2 3 3 3 3" xfId="23109" xr:uid="{888D843E-8F6F-489D-9635-CABB9508C726}"/>
    <cellStyle name="Moeda 3 5 2 3 3 4" xfId="11290" xr:uid="{EA1609A6-AAFE-434D-9475-AECD5580B56A}"/>
    <cellStyle name="Moeda 3 5 2 3 3 5" xfId="20257" xr:uid="{CF8ECA1F-5B15-457E-BC3D-49967E599553}"/>
    <cellStyle name="Moeda 3 5 2 3 4" xfId="6865" xr:uid="{F293AED8-D068-4F96-8BFB-539970FB6C7E}"/>
    <cellStyle name="Moeda 3 5 2 3 4 2" xfId="15562" xr:uid="{5D765151-6DBC-47EC-B08F-3CBB656B9B93}"/>
    <cellStyle name="Moeda 3 5 2 3 4 3" xfId="24530" xr:uid="{30D0885B-B330-499A-9C0E-71C7BFA568D4}"/>
    <cellStyle name="Moeda 3 5 2 3 5" xfId="3826" xr:uid="{FEEA4C89-8BE9-42DB-A4EB-ED77D61EABE4}"/>
    <cellStyle name="Moeda 3 5 2 3 5 2" xfId="12708" xr:uid="{011E9836-1FEE-4F20-8368-E734F61A70AA}"/>
    <cellStyle name="Moeda 3 5 2 3 5 3" xfId="21678" xr:uid="{D1631C2B-9975-4122-8B0E-2B128A09A2C8}"/>
    <cellStyle name="Moeda 3 5 2 3 6" xfId="9842" xr:uid="{A28A434B-59C4-4215-8321-A4750B27B438}"/>
    <cellStyle name="Moeda 3 5 2 3 7" xfId="18813" xr:uid="{2089C1B8-E4D3-4FB4-8966-32820F7C28BA}"/>
    <cellStyle name="Moeda 3 5 2 4" xfId="427" xr:uid="{9BCF6AF2-3487-4176-8DB8-EBF40DDFDA13}"/>
    <cellStyle name="Moeda 3 5 2 4 2" xfId="2219" xr:uid="{793E2E30-A68B-49B6-B74D-7202734CCADC}"/>
    <cellStyle name="Moeda 3 5 2 4 2 2" xfId="8403" xr:uid="{6C0DDFB0-3C1F-490A-8986-05AB772EFC69}"/>
    <cellStyle name="Moeda 3 5 2 4 2 2 2" xfId="17000" xr:uid="{79EC0D03-12AE-4B85-B486-5EBBF648CF11}"/>
    <cellStyle name="Moeda 3 5 2 4 2 2 3" xfId="26035" xr:uid="{6032E967-EF2A-48C1-9A65-5B3E095CBFAF}"/>
    <cellStyle name="Moeda 3 5 2 4 2 3" xfId="5291" xr:uid="{8F1A7757-D9A7-4D63-91DC-501221A723D0}"/>
    <cellStyle name="Moeda 3 5 2 4 2 3 2" xfId="14144" xr:uid="{47712103-BAE1-4EC5-9BBC-AFB589CAABA1}"/>
    <cellStyle name="Moeda 3 5 2 4 2 3 3" xfId="23111" xr:uid="{5E381E50-C72E-42CB-A011-BF5898ABBF8C}"/>
    <cellStyle name="Moeda 3 5 2 4 2 4" xfId="11292" xr:uid="{C3ED7553-B0A0-4914-B9CB-B68F24E88274}"/>
    <cellStyle name="Moeda 3 5 2 4 2 5" xfId="20259" xr:uid="{BA7D90E9-F35A-47C1-BB19-15A950941672}"/>
    <cellStyle name="Moeda 3 5 2 4 3" xfId="6867" xr:uid="{FA907F2A-0CCF-4E42-B276-A2BB5EFEF957}"/>
    <cellStyle name="Moeda 3 5 2 4 3 2" xfId="15564" xr:uid="{45DCF4B5-5BE4-4436-8B02-8DD05983315D}"/>
    <cellStyle name="Moeda 3 5 2 4 3 3" xfId="24532" xr:uid="{37F47180-6BEA-41BB-A0D9-1B6206918D73}"/>
    <cellStyle name="Moeda 3 5 2 4 4" xfId="3828" xr:uid="{54D52F4B-E6A5-4B23-9D97-CBAABDD749E3}"/>
    <cellStyle name="Moeda 3 5 2 4 4 2" xfId="12710" xr:uid="{B79B6E78-D00A-4F1C-961E-90E6BC4D17DD}"/>
    <cellStyle name="Moeda 3 5 2 4 4 3" xfId="21680" xr:uid="{830C045A-B3BF-4541-8227-03B4507969F7}"/>
    <cellStyle name="Moeda 3 5 2 4 5" xfId="9844" xr:uid="{5FB008F9-AD63-4892-84BC-6EE9A83948C6}"/>
    <cellStyle name="Moeda 3 5 2 4 6" xfId="18815" xr:uid="{FBBB5378-4C38-418C-96D1-E2D1A82F9031}"/>
    <cellStyle name="Moeda 3 5 2 5" xfId="2214" xr:uid="{962D8F09-53A7-4D30-909C-BFC5AFE3942F}"/>
    <cellStyle name="Moeda 3 5 2 5 2" xfId="8398" xr:uid="{B458A596-10B4-4E37-BBE6-2F8512FDCA55}"/>
    <cellStyle name="Moeda 3 5 2 5 2 2" xfId="16995" xr:uid="{EFA4293B-86D1-4AAF-9611-FDD747C73223}"/>
    <cellStyle name="Moeda 3 5 2 5 2 3" xfId="26030" xr:uid="{90F8670E-E882-4CA6-A6CB-531FC5EA0FE7}"/>
    <cellStyle name="Moeda 3 5 2 5 3" xfId="5286" xr:uid="{06417990-CAA3-409B-A4F6-7B1E763A9F45}"/>
    <cellStyle name="Moeda 3 5 2 5 3 2" xfId="14139" xr:uid="{53AB5B2F-34C2-4AFC-859A-48C780D9F015}"/>
    <cellStyle name="Moeda 3 5 2 5 3 3" xfId="23106" xr:uid="{CF3B178F-C153-4AA6-A7B2-E6F33FFA60B6}"/>
    <cellStyle name="Moeda 3 5 2 5 4" xfId="11287" xr:uid="{A337D7B5-D144-4033-A103-C631DDD40C64}"/>
    <cellStyle name="Moeda 3 5 2 5 5" xfId="20254" xr:uid="{80B2C6B9-1FBC-4754-AB96-6CF5DAC3DE59}"/>
    <cellStyle name="Moeda 3 5 2 6" xfId="6862" xr:uid="{C21EECFB-8923-443B-A7AA-BDF14F805BC1}"/>
    <cellStyle name="Moeda 3 5 2 6 2" xfId="15559" xr:uid="{F444C3D6-E7F5-412D-BC24-4A0033116BC1}"/>
    <cellStyle name="Moeda 3 5 2 6 3" xfId="24527" xr:uid="{02094EA3-FEF5-4923-A249-33EBCFA3E19F}"/>
    <cellStyle name="Moeda 3 5 2 7" xfId="3823" xr:uid="{E552DA32-0F59-4A5D-959C-BAE45194B169}"/>
    <cellStyle name="Moeda 3 5 2 7 2" xfId="12705" xr:uid="{01ABF37C-4CD3-4E9C-91D6-F28DA9056C1B}"/>
    <cellStyle name="Moeda 3 5 2 7 3" xfId="21675" xr:uid="{1D707BE9-AABA-4D02-9B1C-C449844EE6FA}"/>
    <cellStyle name="Moeda 3 5 2 8" xfId="9839" xr:uid="{60064493-10B4-4B25-A721-95A01CED146D}"/>
    <cellStyle name="Moeda 3 5 2 9" xfId="18810" xr:uid="{D67D360A-45D2-44EA-955D-4545347801B9}"/>
    <cellStyle name="Moeda 3 5 3" xfId="428" xr:uid="{AEAA9959-2D36-45D7-A65B-8F43F78EB44F}"/>
    <cellStyle name="Moeda 3 5 3 2" xfId="429" xr:uid="{F725F342-93C4-451A-AA21-9F3E59918A85}"/>
    <cellStyle name="Moeda 3 5 3 2 2" xfId="2221" xr:uid="{E406765B-A6E4-4137-BEDA-D09A7E6AD887}"/>
    <cellStyle name="Moeda 3 5 3 2 2 2" xfId="8405" xr:uid="{92BDCD66-D3C0-49D5-9EEE-6137316E8F5A}"/>
    <cellStyle name="Moeda 3 5 3 2 2 2 2" xfId="17002" xr:uid="{D20F5187-290F-4114-9BE5-3669C840B712}"/>
    <cellStyle name="Moeda 3 5 3 2 2 2 3" xfId="26037" xr:uid="{8A190040-0D96-4253-BFD5-905025E3F235}"/>
    <cellStyle name="Moeda 3 5 3 2 2 3" xfId="5293" xr:uid="{D941C984-C0DB-49C2-9228-01BBD7599436}"/>
    <cellStyle name="Moeda 3 5 3 2 2 3 2" xfId="14146" xr:uid="{84DE3288-7B5D-4CA0-B91D-295C2E9F738E}"/>
    <cellStyle name="Moeda 3 5 3 2 2 3 3" xfId="23113" xr:uid="{AFA4939F-42EA-4F8F-8197-A2BF3B0A377F}"/>
    <cellStyle name="Moeda 3 5 3 2 2 4" xfId="11294" xr:uid="{656EDC56-94B2-4110-9451-1114C3851018}"/>
    <cellStyle name="Moeda 3 5 3 2 2 5" xfId="20261" xr:uid="{FF9A12C8-D75F-45E5-A0D5-E79C714A3AD9}"/>
    <cellStyle name="Moeda 3 5 3 2 3" xfId="6869" xr:uid="{A96BA864-678D-4E17-AE64-D78BB0424367}"/>
    <cellStyle name="Moeda 3 5 3 2 3 2" xfId="15566" xr:uid="{13EC3323-AF07-4F5E-80D5-5F4AED7A08D1}"/>
    <cellStyle name="Moeda 3 5 3 2 3 3" xfId="24534" xr:uid="{D8468E24-EC1C-4792-98F9-7533132416AB}"/>
    <cellStyle name="Moeda 3 5 3 2 4" xfId="3830" xr:uid="{65354D7F-3A11-459A-AB93-556977832791}"/>
    <cellStyle name="Moeda 3 5 3 2 4 2" xfId="12712" xr:uid="{8A82BC4F-6212-449D-B0CB-34145DBC3667}"/>
    <cellStyle name="Moeda 3 5 3 2 4 3" xfId="21682" xr:uid="{9444B373-5C38-45DF-B414-B1ED8482BDC2}"/>
    <cellStyle name="Moeda 3 5 3 2 5" xfId="9846" xr:uid="{7F619FF9-B447-48F9-810A-89F9A83CDC07}"/>
    <cellStyle name="Moeda 3 5 3 2 6" xfId="18817" xr:uid="{CE76AFDB-424A-4D78-9C49-178AEA93BA7A}"/>
    <cellStyle name="Moeda 3 5 3 3" xfId="2220" xr:uid="{289849DE-2A0A-48F5-B513-7EE0C3ACB44B}"/>
    <cellStyle name="Moeda 3 5 3 3 2" xfId="8404" xr:uid="{D4CC6BFD-6E18-42A6-9FEE-2E1253684BF8}"/>
    <cellStyle name="Moeda 3 5 3 3 2 2" xfId="17001" xr:uid="{9B9BC7F2-F554-4C81-8272-0397BA96C45D}"/>
    <cellStyle name="Moeda 3 5 3 3 2 3" xfId="26036" xr:uid="{04D111E9-6CFF-46BF-8E83-EFEAD97DCB0A}"/>
    <cellStyle name="Moeda 3 5 3 3 3" xfId="5292" xr:uid="{03FEBCD6-E1F7-4E7C-9C19-7D80B70D3DA8}"/>
    <cellStyle name="Moeda 3 5 3 3 3 2" xfId="14145" xr:uid="{CE2F550A-7125-4CE9-9DCA-2C0034C88BBA}"/>
    <cellStyle name="Moeda 3 5 3 3 3 3" xfId="23112" xr:uid="{0970C54E-1D4C-4313-B211-6BBAE5A4E2D0}"/>
    <cellStyle name="Moeda 3 5 3 3 4" xfId="11293" xr:uid="{CF3E8698-BD2D-4A2C-9028-7C8BD840185C}"/>
    <cellStyle name="Moeda 3 5 3 3 5" xfId="20260" xr:uid="{5A1C9BEB-680A-4CB4-9915-DA3EFE535F0A}"/>
    <cellStyle name="Moeda 3 5 3 4" xfId="6868" xr:uid="{8E76AE17-7A32-43C9-83FF-F852FEE9AA29}"/>
    <cellStyle name="Moeda 3 5 3 4 2" xfId="15565" xr:uid="{4C08F968-8409-4186-8C28-3F1D515389A3}"/>
    <cellStyle name="Moeda 3 5 3 4 3" xfId="24533" xr:uid="{E9D0DD78-A20A-4088-AF4B-7D1585E3636A}"/>
    <cellStyle name="Moeda 3 5 3 5" xfId="3829" xr:uid="{A400538E-5705-4B1D-B138-B5117335DA3F}"/>
    <cellStyle name="Moeda 3 5 3 5 2" xfId="12711" xr:uid="{C57626CD-D897-42C6-97C1-EFDDD5596BAD}"/>
    <cellStyle name="Moeda 3 5 3 5 3" xfId="21681" xr:uid="{955B2579-14A3-47A4-AB4E-5077CB224A3E}"/>
    <cellStyle name="Moeda 3 5 3 6" xfId="9845" xr:uid="{2F5650F7-F91D-4FDF-B1AD-F2FC0509A48E}"/>
    <cellStyle name="Moeda 3 5 3 7" xfId="18816" xr:uid="{D22AA49D-5E85-4B45-B3EC-0DE21BA0F0AC}"/>
    <cellStyle name="Moeda 3 5 4" xfId="430" xr:uid="{0BC98134-72A0-4A9E-9D9A-6718AE651FC1}"/>
    <cellStyle name="Moeda 3 5 4 2" xfId="431" xr:uid="{66822F6F-F02D-4894-A7DE-23DF0C2FFD20}"/>
    <cellStyle name="Moeda 3 5 4 2 2" xfId="2223" xr:uid="{DD539E87-1DC4-4269-ACBB-3ABD5BD6D352}"/>
    <cellStyle name="Moeda 3 5 4 2 2 2" xfId="8407" xr:uid="{A5207C15-6F19-44CD-8ABA-6B9F0A06337B}"/>
    <cellStyle name="Moeda 3 5 4 2 2 2 2" xfId="17004" xr:uid="{C70955C9-CFEB-44A3-B1DB-E74EB55F7BB8}"/>
    <cellStyle name="Moeda 3 5 4 2 2 2 3" xfId="26039" xr:uid="{F43217E0-7040-4E73-9A99-45987758F748}"/>
    <cellStyle name="Moeda 3 5 4 2 2 3" xfId="5295" xr:uid="{6C13CD55-151B-4432-8A27-AC5965C4FAC3}"/>
    <cellStyle name="Moeda 3 5 4 2 2 3 2" xfId="14148" xr:uid="{CFFC18BE-01A2-4785-8A34-D5C0DD93BA45}"/>
    <cellStyle name="Moeda 3 5 4 2 2 3 3" xfId="23115" xr:uid="{474FF7F7-195B-42DD-B4C5-43C9083FB527}"/>
    <cellStyle name="Moeda 3 5 4 2 2 4" xfId="11296" xr:uid="{397FD543-B642-41D0-AC05-EDE2C3133D08}"/>
    <cellStyle name="Moeda 3 5 4 2 2 5" xfId="20263" xr:uid="{48350F3F-C41E-4AF9-BCB4-17D4BCAEB516}"/>
    <cellStyle name="Moeda 3 5 4 2 3" xfId="6871" xr:uid="{A18696DB-9DB6-4851-8CB8-53A76B410A2B}"/>
    <cellStyle name="Moeda 3 5 4 2 3 2" xfId="15568" xr:uid="{6D7E04CE-4BD9-430D-B82C-BF5E8E5A0B88}"/>
    <cellStyle name="Moeda 3 5 4 2 3 3" xfId="24536" xr:uid="{4D4815F0-E3FF-4748-8FD7-8D5FB7A03881}"/>
    <cellStyle name="Moeda 3 5 4 2 4" xfId="3832" xr:uid="{ED1611F0-1FF1-4879-823C-2A1C06C90D76}"/>
    <cellStyle name="Moeda 3 5 4 2 4 2" xfId="12714" xr:uid="{4A103E85-287F-4D26-AEEF-C8FCC0C03226}"/>
    <cellStyle name="Moeda 3 5 4 2 4 3" xfId="21684" xr:uid="{D3DC8828-E294-4401-82AB-63564B7B1BAA}"/>
    <cellStyle name="Moeda 3 5 4 2 5" xfId="9848" xr:uid="{FE5296F6-10E4-47A6-AD94-263C90F2A42A}"/>
    <cellStyle name="Moeda 3 5 4 2 6" xfId="18819" xr:uid="{50F6E459-8B29-4D66-BAA3-C1410F6FC7A3}"/>
    <cellStyle name="Moeda 3 5 4 3" xfId="2222" xr:uid="{4C7E8819-E72D-4362-998D-088475007C54}"/>
    <cellStyle name="Moeda 3 5 4 3 2" xfId="8406" xr:uid="{656D395B-9279-44E4-BB38-58DCF610B7A7}"/>
    <cellStyle name="Moeda 3 5 4 3 2 2" xfId="17003" xr:uid="{7F22D0A2-659D-4945-9291-B1BD80DE88D3}"/>
    <cellStyle name="Moeda 3 5 4 3 2 3" xfId="26038" xr:uid="{17022118-86E4-454C-BC1A-A674D40E2DC5}"/>
    <cellStyle name="Moeda 3 5 4 3 3" xfId="5294" xr:uid="{76AD19E2-A860-4BF8-A856-E5FD1444AADF}"/>
    <cellStyle name="Moeda 3 5 4 3 3 2" xfId="14147" xr:uid="{0891F8A1-0EE3-4E26-A347-BD224B908BCD}"/>
    <cellStyle name="Moeda 3 5 4 3 3 3" xfId="23114" xr:uid="{D1153064-57D7-4A6B-8A2D-DD8A141B192E}"/>
    <cellStyle name="Moeda 3 5 4 3 4" xfId="11295" xr:uid="{4B2448AC-0B4A-4F8E-B302-F1A0BBC7B32D}"/>
    <cellStyle name="Moeda 3 5 4 3 5" xfId="20262" xr:uid="{EDC4BE96-913B-4FDA-A31E-6A5F8DB31CE4}"/>
    <cellStyle name="Moeda 3 5 4 4" xfId="6870" xr:uid="{1658048A-7E73-46BC-9647-6A0F00D96198}"/>
    <cellStyle name="Moeda 3 5 4 4 2" xfId="15567" xr:uid="{5DF155B4-A6DE-42BD-830B-F6638326343D}"/>
    <cellStyle name="Moeda 3 5 4 4 3" xfId="24535" xr:uid="{470BC388-F89E-4030-B6F0-95F5CBAB3195}"/>
    <cellStyle name="Moeda 3 5 4 5" xfId="3831" xr:uid="{EA5FB9B7-3DFC-4917-BAEA-990A7249BD73}"/>
    <cellStyle name="Moeda 3 5 4 5 2" xfId="12713" xr:uid="{BE57E7A8-C877-4B2D-9FD7-0555BE2CDF25}"/>
    <cellStyle name="Moeda 3 5 4 5 3" xfId="21683" xr:uid="{C6B7B3D5-BE62-47F5-9335-97E0C3C57121}"/>
    <cellStyle name="Moeda 3 5 4 6" xfId="9847" xr:uid="{4AAE0F8A-6D56-4EDB-A9FE-2074C38AFC56}"/>
    <cellStyle name="Moeda 3 5 4 7" xfId="18818" xr:uid="{511B599F-DAFC-4264-8CBC-48FA3934D00F}"/>
    <cellStyle name="Moeda 3 5 5" xfId="432" xr:uid="{F3006D4E-8961-453B-882B-0579389BDDE0}"/>
    <cellStyle name="Moeda 3 5 5 2" xfId="2224" xr:uid="{CE9F17FA-11B5-4848-9624-1CA2922B957D}"/>
    <cellStyle name="Moeda 3 5 5 2 2" xfId="8408" xr:uid="{FF2CBC56-415F-484E-86E0-C58C50A83E9C}"/>
    <cellStyle name="Moeda 3 5 5 2 2 2" xfId="17005" xr:uid="{AC98C83D-EFBB-49F5-A555-82470ADF6690}"/>
    <cellStyle name="Moeda 3 5 5 2 2 3" xfId="26040" xr:uid="{268ECE27-62FB-43CA-A36B-802D391AE710}"/>
    <cellStyle name="Moeda 3 5 5 2 3" xfId="5296" xr:uid="{3BCF72E9-4410-4BC4-B884-AD5B3E0ECFD8}"/>
    <cellStyle name="Moeda 3 5 5 2 3 2" xfId="14149" xr:uid="{1D341381-FD2D-4099-9BF0-FAF95807EFDC}"/>
    <cellStyle name="Moeda 3 5 5 2 3 3" xfId="23116" xr:uid="{75EEEE4B-0FB7-46E2-9DF7-4A4AFE370DAA}"/>
    <cellStyle name="Moeda 3 5 5 2 4" xfId="11297" xr:uid="{C57CAB1E-C63E-4992-A7C3-5E4F40B1793C}"/>
    <cellStyle name="Moeda 3 5 5 2 5" xfId="20264" xr:uid="{F765CF01-5D79-4508-B3CD-E7244CA86C3D}"/>
    <cellStyle name="Moeda 3 5 5 3" xfId="6872" xr:uid="{87F0C425-6373-4AB5-8526-17FE782AC2CB}"/>
    <cellStyle name="Moeda 3 5 5 3 2" xfId="15569" xr:uid="{9240D4AE-00B8-4FC9-883C-ED8718773291}"/>
    <cellStyle name="Moeda 3 5 5 3 3" xfId="24537" xr:uid="{233755E8-8825-4D50-B3FF-907125CCB9FE}"/>
    <cellStyle name="Moeda 3 5 5 4" xfId="3833" xr:uid="{08E9D197-06B8-4AB5-8813-C0CBE89CAA9D}"/>
    <cellStyle name="Moeda 3 5 5 4 2" xfId="12715" xr:uid="{800F2058-5F2B-43B9-B774-5DFE5E307642}"/>
    <cellStyle name="Moeda 3 5 5 4 3" xfId="21685" xr:uid="{E3A680F0-72DA-4919-9B59-76265F8F3859}"/>
    <cellStyle name="Moeda 3 5 5 5" xfId="9849" xr:uid="{E5B41CCB-FF8C-4229-A74E-C71F73912A36}"/>
    <cellStyle name="Moeda 3 5 5 6" xfId="18820" xr:uid="{43DF346B-26AD-4FDA-B31E-FDD73FC7E0EC}"/>
    <cellStyle name="Moeda 3 5 6" xfId="2213" xr:uid="{282FF87A-DF33-4488-8550-37C2DB536E01}"/>
    <cellStyle name="Moeda 3 5 6 2" xfId="8397" xr:uid="{CD131E10-8867-4205-BC02-B08961109CA6}"/>
    <cellStyle name="Moeda 3 5 6 2 2" xfId="16994" xr:uid="{976C49F8-23D1-4767-A241-12FB1A199123}"/>
    <cellStyle name="Moeda 3 5 6 2 3" xfId="26029" xr:uid="{C6FBAFF8-5C47-4732-9BCD-E817220E3201}"/>
    <cellStyle name="Moeda 3 5 6 3" xfId="5285" xr:uid="{7EE1B745-DC00-4854-90D6-B34E45AC99FA}"/>
    <cellStyle name="Moeda 3 5 6 3 2" xfId="14138" xr:uid="{E4B53FD8-40DE-4866-994A-EB2BA17627E0}"/>
    <cellStyle name="Moeda 3 5 6 3 3" xfId="23105" xr:uid="{0156B28C-C768-4AE1-8DCF-1D4D87B38EAB}"/>
    <cellStyle name="Moeda 3 5 6 4" xfId="11286" xr:uid="{6D92B287-0E6D-4E6B-BF9E-6D70C6DF3B23}"/>
    <cellStyle name="Moeda 3 5 6 5" xfId="20253" xr:uid="{FD3157F7-5E08-42DB-80D3-4E8DAC5D3432}"/>
    <cellStyle name="Moeda 3 5 7" xfId="6861" xr:uid="{5750BD62-C33C-4945-978E-7374B231636D}"/>
    <cellStyle name="Moeda 3 5 7 2" xfId="15558" xr:uid="{53CB5C90-63CC-46FF-BF1F-1F703BA84252}"/>
    <cellStyle name="Moeda 3 5 7 3" xfId="24526" xr:uid="{F4A57EF4-D376-4DFB-9572-B185CCFA4B48}"/>
    <cellStyle name="Moeda 3 5 8" xfId="3822" xr:uid="{D3BE0161-1739-49CA-BA5E-049FBD90A818}"/>
    <cellStyle name="Moeda 3 5 8 2" xfId="12704" xr:uid="{CA29A1E7-CEF2-4C62-88E8-D1735A81950E}"/>
    <cellStyle name="Moeda 3 5 8 3" xfId="21674" xr:uid="{329A6885-EDFC-4B95-84B1-D330DA0D9D90}"/>
    <cellStyle name="Moeda 3 5 9" xfId="9838" xr:uid="{C3675245-A517-4CD0-8666-57F22D0E85FA}"/>
    <cellStyle name="Moeda 3 6" xfId="433" xr:uid="{B7C19297-3A2A-46C4-AFE1-F546AADCC14B}"/>
    <cellStyle name="Moeda 3 6 2" xfId="434" xr:uid="{1E2EBF02-B01D-44C7-A22A-FB24AA747F39}"/>
    <cellStyle name="Moeda 3 6 2 2" xfId="435" xr:uid="{992E4577-E101-42E8-958B-D76D2806DB9E}"/>
    <cellStyle name="Moeda 3 6 2 2 2" xfId="2227" xr:uid="{BDC084CC-BE46-4BF6-9BE8-A536C8FAD236}"/>
    <cellStyle name="Moeda 3 6 2 2 2 2" xfId="8411" xr:uid="{30E8E713-CCE3-491E-A9A3-157D37BBC41C}"/>
    <cellStyle name="Moeda 3 6 2 2 2 2 2" xfId="17008" xr:uid="{772023F3-5E14-43DB-8DDC-55B6355AC37B}"/>
    <cellStyle name="Moeda 3 6 2 2 2 2 3" xfId="26043" xr:uid="{35A450CF-D282-4070-AA6F-C990FA3E6B19}"/>
    <cellStyle name="Moeda 3 6 2 2 2 3" xfId="5299" xr:uid="{A6AF2EBD-4F85-4C45-B228-E9E1D4C54D2F}"/>
    <cellStyle name="Moeda 3 6 2 2 2 3 2" xfId="14152" xr:uid="{37C1A904-7CB0-462C-AB60-8E3C31219BB2}"/>
    <cellStyle name="Moeda 3 6 2 2 2 3 3" xfId="23119" xr:uid="{D7723E11-0905-4BA8-A60D-F65F73416EA1}"/>
    <cellStyle name="Moeda 3 6 2 2 2 4" xfId="11300" xr:uid="{03736AA8-D7A8-44E3-AE68-00D24DC42821}"/>
    <cellStyle name="Moeda 3 6 2 2 2 5" xfId="20267" xr:uid="{85286D85-E2D9-45CF-9F05-4FC3B69EC7F7}"/>
    <cellStyle name="Moeda 3 6 2 2 3" xfId="6875" xr:uid="{9A661C17-49A1-4550-AD4A-D903F416826C}"/>
    <cellStyle name="Moeda 3 6 2 2 3 2" xfId="15572" xr:uid="{89D50C3D-3A59-4E9E-834F-742F84DEEAD1}"/>
    <cellStyle name="Moeda 3 6 2 2 3 3" xfId="24540" xr:uid="{D1E6D9E7-A297-46CF-B5C7-77A61012A639}"/>
    <cellStyle name="Moeda 3 6 2 2 4" xfId="3836" xr:uid="{CC1EC4AD-4DDF-4D7E-9CD8-C7FB0772585D}"/>
    <cellStyle name="Moeda 3 6 2 2 4 2" xfId="12718" xr:uid="{112B3557-2F3C-4F68-95F8-4D04C9839F81}"/>
    <cellStyle name="Moeda 3 6 2 2 4 3" xfId="21688" xr:uid="{F165AEA3-53FB-42D9-B93B-21DE5759E88B}"/>
    <cellStyle name="Moeda 3 6 2 2 5" xfId="9852" xr:uid="{5C671432-4D57-4E6B-B96E-0E3A0148DCB2}"/>
    <cellStyle name="Moeda 3 6 2 2 6" xfId="18823" xr:uid="{7F6C9817-3909-412F-84CA-273641588914}"/>
    <cellStyle name="Moeda 3 6 2 3" xfId="2226" xr:uid="{3EB00F5E-2007-477F-938A-668215246D3D}"/>
    <cellStyle name="Moeda 3 6 2 3 2" xfId="8410" xr:uid="{92E50BDB-8769-4351-B61E-90499A09B36C}"/>
    <cellStyle name="Moeda 3 6 2 3 2 2" xfId="17007" xr:uid="{F7D77A63-B625-424B-A694-934F1EAAA5B4}"/>
    <cellStyle name="Moeda 3 6 2 3 2 3" xfId="26042" xr:uid="{563BCECC-8556-4A22-8A92-030D72C9100F}"/>
    <cellStyle name="Moeda 3 6 2 3 3" xfId="5298" xr:uid="{E369D545-ED95-45AE-A19E-F0C2CBA33231}"/>
    <cellStyle name="Moeda 3 6 2 3 3 2" xfId="14151" xr:uid="{F506BCBD-877A-447B-A532-202B0F3B27B0}"/>
    <cellStyle name="Moeda 3 6 2 3 3 3" xfId="23118" xr:uid="{6743FDE3-CA67-4DF2-B88A-C8F327A1DBEA}"/>
    <cellStyle name="Moeda 3 6 2 3 4" xfId="11299" xr:uid="{F5CA964D-A5BB-4AA8-8EBE-E35D04AAC8D4}"/>
    <cellStyle name="Moeda 3 6 2 3 5" xfId="20266" xr:uid="{DA56C18B-F330-402B-B05F-93D8EE255BC9}"/>
    <cellStyle name="Moeda 3 6 2 4" xfId="6874" xr:uid="{79529ADF-9FD4-45B9-85FB-907DE3DE0537}"/>
    <cellStyle name="Moeda 3 6 2 4 2" xfId="15571" xr:uid="{F8B1B6FA-E58B-45E9-B3EB-1D91664B7DB2}"/>
    <cellStyle name="Moeda 3 6 2 4 3" xfId="24539" xr:uid="{9197BE4C-7C1F-4E77-B96D-A661AD745A98}"/>
    <cellStyle name="Moeda 3 6 2 5" xfId="3835" xr:uid="{7AE557B0-8566-4574-9E94-0D9B048B68AB}"/>
    <cellStyle name="Moeda 3 6 2 5 2" xfId="12717" xr:uid="{3E8DFC7F-CC61-456F-BB49-FE2AB555BF14}"/>
    <cellStyle name="Moeda 3 6 2 5 3" xfId="21687" xr:uid="{9C74236B-7347-4E36-A804-83674017CF10}"/>
    <cellStyle name="Moeda 3 6 2 6" xfId="9851" xr:uid="{AEB52B5B-CE88-482A-A7DE-11678CEB984B}"/>
    <cellStyle name="Moeda 3 6 2 7" xfId="18822" xr:uid="{43E5018F-4596-4389-9EE1-9D39C823BC07}"/>
    <cellStyle name="Moeda 3 6 3" xfId="436" xr:uid="{47081C4D-6224-4225-92EF-FE285CE6F7B8}"/>
    <cellStyle name="Moeda 3 6 3 2" xfId="437" xr:uid="{DCE1454D-FA19-448B-8A7D-189307615A76}"/>
    <cellStyle name="Moeda 3 6 3 2 2" xfId="2229" xr:uid="{062B77F0-412B-40E7-9849-EE6A3CB6C1A4}"/>
    <cellStyle name="Moeda 3 6 3 2 2 2" xfId="8413" xr:uid="{8D55FE59-B512-4241-AF8E-F7B91CF5A0D3}"/>
    <cellStyle name="Moeda 3 6 3 2 2 2 2" xfId="17010" xr:uid="{3D4418FC-4FF0-4D22-A5E1-201F901FCDCB}"/>
    <cellStyle name="Moeda 3 6 3 2 2 2 3" xfId="26045" xr:uid="{AC721E2A-BB4A-4543-B8E6-C7F81D3E2D03}"/>
    <cellStyle name="Moeda 3 6 3 2 2 3" xfId="5301" xr:uid="{72DD2232-E438-4F7A-BF82-105E98B98BFA}"/>
    <cellStyle name="Moeda 3 6 3 2 2 3 2" xfId="14154" xr:uid="{99A18F89-642E-47B5-81BA-9E9D1C7B2BCB}"/>
    <cellStyle name="Moeda 3 6 3 2 2 3 3" xfId="23121" xr:uid="{2D505B72-AD95-4B02-B56D-6AE8A2648D29}"/>
    <cellStyle name="Moeda 3 6 3 2 2 4" xfId="11302" xr:uid="{1A9155CA-97D5-40BA-8CA0-B146C1FF7252}"/>
    <cellStyle name="Moeda 3 6 3 2 2 5" xfId="20269" xr:uid="{26B22988-770F-44D8-B183-81B769B444CA}"/>
    <cellStyle name="Moeda 3 6 3 2 3" xfId="6877" xr:uid="{9EB4AD0E-B764-476F-BF59-1B7E61411975}"/>
    <cellStyle name="Moeda 3 6 3 2 3 2" xfId="15574" xr:uid="{CC6B8CC7-8C38-437F-994E-62807902BF51}"/>
    <cellStyle name="Moeda 3 6 3 2 3 3" xfId="24542" xr:uid="{62A62191-EABE-4CF6-9C38-9AEBC7325F05}"/>
    <cellStyle name="Moeda 3 6 3 2 4" xfId="3838" xr:uid="{EBD3CA73-B6E3-4B2C-BE0A-7D0598433F21}"/>
    <cellStyle name="Moeda 3 6 3 2 4 2" xfId="12720" xr:uid="{3F3B83CA-36E3-4B8F-94D1-11C630F95D65}"/>
    <cellStyle name="Moeda 3 6 3 2 4 3" xfId="21690" xr:uid="{D77DEB1A-D1A0-4A90-BF90-1513FC0B3F64}"/>
    <cellStyle name="Moeda 3 6 3 2 5" xfId="9854" xr:uid="{513894DD-CDA6-4702-960E-86CBAA8B711C}"/>
    <cellStyle name="Moeda 3 6 3 2 6" xfId="18825" xr:uid="{B399AF3E-B8A0-4F7B-973A-F63296AAC3AE}"/>
    <cellStyle name="Moeda 3 6 3 3" xfId="2228" xr:uid="{6796862D-C441-4380-8D88-740E0C2D11FB}"/>
    <cellStyle name="Moeda 3 6 3 3 2" xfId="8412" xr:uid="{9A352BE2-7F2C-4C80-9103-57A03AD6184F}"/>
    <cellStyle name="Moeda 3 6 3 3 2 2" xfId="17009" xr:uid="{600876AB-40A7-428D-8DEE-0E3FF6936141}"/>
    <cellStyle name="Moeda 3 6 3 3 2 3" xfId="26044" xr:uid="{A727B48F-A697-41D6-83B6-81325B238D10}"/>
    <cellStyle name="Moeda 3 6 3 3 3" xfId="5300" xr:uid="{3DF85C0B-FCDB-4056-83AD-40CDDAEABC03}"/>
    <cellStyle name="Moeda 3 6 3 3 3 2" xfId="14153" xr:uid="{442662F0-40A8-4E9A-820E-70BB935283E1}"/>
    <cellStyle name="Moeda 3 6 3 3 3 3" xfId="23120" xr:uid="{74115B01-48CD-4D1F-B3AE-5C14CDDEAF56}"/>
    <cellStyle name="Moeda 3 6 3 3 4" xfId="11301" xr:uid="{496E02EA-8C10-4485-A4EE-5F93BEFDD8D8}"/>
    <cellStyle name="Moeda 3 6 3 3 5" xfId="20268" xr:uid="{28AC346D-7576-4D5A-97FA-BFCA5A1E56D9}"/>
    <cellStyle name="Moeda 3 6 3 4" xfId="6876" xr:uid="{BB4414F2-0A48-4BC5-B442-D8C3F38871EB}"/>
    <cellStyle name="Moeda 3 6 3 4 2" xfId="15573" xr:uid="{E66ADD29-8DBB-4786-A341-11BD0C15AB92}"/>
    <cellStyle name="Moeda 3 6 3 4 3" xfId="24541" xr:uid="{6E7E506B-FE21-41D9-89DC-4D60EFA6C24C}"/>
    <cellStyle name="Moeda 3 6 3 5" xfId="3837" xr:uid="{8394C72A-796D-4FCE-B4ED-3670E7989EC1}"/>
    <cellStyle name="Moeda 3 6 3 5 2" xfId="12719" xr:uid="{54C0DCE4-564B-4C51-9B80-4105128AD9B2}"/>
    <cellStyle name="Moeda 3 6 3 5 3" xfId="21689" xr:uid="{82098BD9-8956-4C9E-B5B5-76A02F15C78D}"/>
    <cellStyle name="Moeda 3 6 3 6" xfId="9853" xr:uid="{255284CF-38B4-409F-969E-6D62A4EC7343}"/>
    <cellStyle name="Moeda 3 6 3 7" xfId="18824" xr:uid="{7825FE0F-DE72-428B-B063-D150C78533F6}"/>
    <cellStyle name="Moeda 3 6 4" xfId="438" xr:uid="{0841147A-F521-421D-84A3-274AB3ECBA7A}"/>
    <cellStyle name="Moeda 3 6 4 2" xfId="2230" xr:uid="{2B73ABDE-C0EC-463B-BBE4-4477F16B003B}"/>
    <cellStyle name="Moeda 3 6 4 2 2" xfId="8414" xr:uid="{0138A166-668F-4B0E-A414-ABCF7FB6BCE2}"/>
    <cellStyle name="Moeda 3 6 4 2 2 2" xfId="17011" xr:uid="{D53F6C82-B185-4AC7-B787-15DBBEB09B20}"/>
    <cellStyle name="Moeda 3 6 4 2 2 3" xfId="26046" xr:uid="{BD7970A6-E5CD-4F7F-BFF0-15D79BD1B406}"/>
    <cellStyle name="Moeda 3 6 4 2 3" xfId="5302" xr:uid="{70CA39CE-B5CB-458F-B985-7B250C074309}"/>
    <cellStyle name="Moeda 3 6 4 2 3 2" xfId="14155" xr:uid="{38768882-B215-4C71-9CAF-FE0725F667EC}"/>
    <cellStyle name="Moeda 3 6 4 2 3 3" xfId="23122" xr:uid="{66079313-9BE4-45D2-8D90-3A0EB9A57780}"/>
    <cellStyle name="Moeda 3 6 4 2 4" xfId="11303" xr:uid="{90E24C0E-D11D-4A87-99BE-55E3CB820D25}"/>
    <cellStyle name="Moeda 3 6 4 2 5" xfId="20270" xr:uid="{C68397A2-0296-440E-A56C-CFC2BFA9F1B2}"/>
    <cellStyle name="Moeda 3 6 4 3" xfId="6878" xr:uid="{84582673-7374-4C30-AC84-B4F046C47C9F}"/>
    <cellStyle name="Moeda 3 6 4 3 2" xfId="15575" xr:uid="{54A70993-DDA8-4C45-AE4F-CFE721518FF6}"/>
    <cellStyle name="Moeda 3 6 4 3 3" xfId="24543" xr:uid="{20F27F46-A102-4CE5-BA67-D691D92B7EB2}"/>
    <cellStyle name="Moeda 3 6 4 4" xfId="3839" xr:uid="{393D0FC3-567E-47C0-923F-509F2BF81216}"/>
    <cellStyle name="Moeda 3 6 4 4 2" xfId="12721" xr:uid="{964947DD-1BA3-482F-8D84-B266A9C8AFDC}"/>
    <cellStyle name="Moeda 3 6 4 4 3" xfId="21691" xr:uid="{078F6663-3973-482E-BC85-37F30F1E9197}"/>
    <cellStyle name="Moeda 3 6 4 5" xfId="9855" xr:uid="{7C3EBC4F-0968-485D-846E-36298A4D0877}"/>
    <cellStyle name="Moeda 3 6 4 6" xfId="18826" xr:uid="{B61990FF-986A-4A3C-A609-2FF08D255152}"/>
    <cellStyle name="Moeda 3 6 5" xfId="2225" xr:uid="{0DA7CB52-4B8D-497C-9A65-5A526923D877}"/>
    <cellStyle name="Moeda 3 6 5 2" xfId="8409" xr:uid="{D341C37A-419C-4B41-A154-D50FFD9D94D3}"/>
    <cellStyle name="Moeda 3 6 5 2 2" xfId="17006" xr:uid="{338874FC-540B-421C-95D7-B1FD967A57CA}"/>
    <cellStyle name="Moeda 3 6 5 2 3" xfId="26041" xr:uid="{94B0E765-6B0F-48FC-9187-5EC7A250F694}"/>
    <cellStyle name="Moeda 3 6 5 3" xfId="5297" xr:uid="{E25CF43C-7B45-46AF-B88B-7DB424E7645F}"/>
    <cellStyle name="Moeda 3 6 5 3 2" xfId="14150" xr:uid="{5D0DF687-F538-4EB5-BE05-B2709C787D25}"/>
    <cellStyle name="Moeda 3 6 5 3 3" xfId="23117" xr:uid="{65B9FEE3-5068-42F2-B653-809F9BDDDEA4}"/>
    <cellStyle name="Moeda 3 6 5 4" xfId="11298" xr:uid="{D28216AF-8C5E-4046-AB2E-2057B70CD2A2}"/>
    <cellStyle name="Moeda 3 6 5 5" xfId="20265" xr:uid="{5EBF6CFA-B703-4734-B858-36E4CECD9225}"/>
    <cellStyle name="Moeda 3 6 6" xfId="6873" xr:uid="{348C29F2-A04A-4A82-A11C-5B1B3053906E}"/>
    <cellStyle name="Moeda 3 6 6 2" xfId="15570" xr:uid="{DCAF833F-F11A-4B20-A5CA-1235D2BC1149}"/>
    <cellStyle name="Moeda 3 6 6 3" xfId="24538" xr:uid="{5C848FDC-54E0-4A27-83F5-5A55DF3DB9F3}"/>
    <cellStyle name="Moeda 3 6 7" xfId="3834" xr:uid="{F74F6DA9-5230-41FD-9FBC-B66F31B804A2}"/>
    <cellStyle name="Moeda 3 6 7 2" xfId="12716" xr:uid="{BF32C4CA-F806-4E59-9895-96114BF3B4CF}"/>
    <cellStyle name="Moeda 3 6 7 3" xfId="21686" xr:uid="{EBE5D1C9-C3F1-4B4C-9EFE-5478CC5164CA}"/>
    <cellStyle name="Moeda 3 6 8" xfId="9850" xr:uid="{F8C61400-61DE-4527-801C-BBB2D0521FFB}"/>
    <cellStyle name="Moeda 3 6 9" xfId="18821" xr:uid="{DE1A7D51-0284-48F7-84AF-96A6B1263606}"/>
    <cellStyle name="Moeda 3 7" xfId="439" xr:uid="{179D800F-8BB9-46E8-8349-B64DE1067AFD}"/>
    <cellStyle name="Moeda 3 7 2" xfId="440" xr:uid="{E68F0D5A-33FB-4F53-AEEF-BAD2E7778F74}"/>
    <cellStyle name="Moeda 3 7 2 2" xfId="2232" xr:uid="{1F0DDC19-AA5F-464C-B414-49251FDA6282}"/>
    <cellStyle name="Moeda 3 7 2 2 2" xfId="8416" xr:uid="{E837BB22-8A1D-40DC-8D6A-15BCE9104159}"/>
    <cellStyle name="Moeda 3 7 2 2 2 2" xfId="17013" xr:uid="{E4854D3E-2994-4937-B81C-0D95BACF3525}"/>
    <cellStyle name="Moeda 3 7 2 2 2 3" xfId="26048" xr:uid="{B55CEC8E-FAB2-4F00-9EA5-757E7A0E6B5D}"/>
    <cellStyle name="Moeda 3 7 2 2 3" xfId="5304" xr:uid="{6B284963-8396-494C-8D39-6743C98F0606}"/>
    <cellStyle name="Moeda 3 7 2 2 3 2" xfId="14157" xr:uid="{92B1845D-3EF9-48A3-B49D-A3C26D6C91A9}"/>
    <cellStyle name="Moeda 3 7 2 2 3 3" xfId="23124" xr:uid="{4C682194-A1CD-4B6E-8F5F-20C397E6A3D5}"/>
    <cellStyle name="Moeda 3 7 2 2 4" xfId="11305" xr:uid="{4D1B2FA9-9D11-4DFB-8738-D5D463F8D01D}"/>
    <cellStyle name="Moeda 3 7 2 2 5" xfId="20272" xr:uid="{EA140B78-F2BE-451B-945F-445A55751427}"/>
    <cellStyle name="Moeda 3 7 2 3" xfId="6880" xr:uid="{F10C69BF-BC48-476D-9DF3-E459625A28E0}"/>
    <cellStyle name="Moeda 3 7 2 3 2" xfId="15577" xr:uid="{F47B9BFB-D5AF-4F58-B7D4-7D052E1CE174}"/>
    <cellStyle name="Moeda 3 7 2 3 3" xfId="24545" xr:uid="{42EE6CBD-8D9F-4478-80F9-1D4644A5030A}"/>
    <cellStyle name="Moeda 3 7 2 4" xfId="3841" xr:uid="{28FBCD4A-9D42-4445-B574-703C98CE6FD9}"/>
    <cellStyle name="Moeda 3 7 2 4 2" xfId="12723" xr:uid="{82A221FE-0DE0-49D7-A4AE-EC973A9A79E4}"/>
    <cellStyle name="Moeda 3 7 2 4 3" xfId="21693" xr:uid="{A10D484F-4521-4B19-A455-61221848C405}"/>
    <cellStyle name="Moeda 3 7 2 5" xfId="9857" xr:uid="{A3280815-DCB9-4DC1-AF82-69266BC4BA95}"/>
    <cellStyle name="Moeda 3 7 2 6" xfId="18828" xr:uid="{0E58432B-40F2-4E0B-99AF-DC01FC11CC4E}"/>
    <cellStyle name="Moeda 3 7 3" xfId="2231" xr:uid="{B9C50464-667C-478F-938E-D871F1E7AF20}"/>
    <cellStyle name="Moeda 3 7 3 2" xfId="8415" xr:uid="{A5277571-8927-45FA-A72A-51077916E930}"/>
    <cellStyle name="Moeda 3 7 3 2 2" xfId="17012" xr:uid="{33D97514-1ABA-4472-92F8-3EBB57F18A95}"/>
    <cellStyle name="Moeda 3 7 3 2 3" xfId="26047" xr:uid="{077535FD-9D14-46AE-96DF-619DF9A33CD0}"/>
    <cellStyle name="Moeda 3 7 3 3" xfId="5303" xr:uid="{E56D4E8F-434E-47CC-8D00-628354D0A354}"/>
    <cellStyle name="Moeda 3 7 3 3 2" xfId="14156" xr:uid="{B2C90ED1-F07D-49A9-93E2-BE108C7138AA}"/>
    <cellStyle name="Moeda 3 7 3 3 3" xfId="23123" xr:uid="{5001DBF5-8EC8-4611-8888-EF355F2566BF}"/>
    <cellStyle name="Moeda 3 7 3 4" xfId="11304" xr:uid="{77A0DE8E-6312-4830-BB91-CCBC1773DE1A}"/>
    <cellStyle name="Moeda 3 7 3 5" xfId="20271" xr:uid="{E19D00DF-05CB-482F-AB07-0D539C873011}"/>
    <cellStyle name="Moeda 3 7 4" xfId="6879" xr:uid="{9615B6E2-4464-4539-B7F8-F31E23A77B94}"/>
    <cellStyle name="Moeda 3 7 4 2" xfId="15576" xr:uid="{F279D7D8-D3AD-4368-AD04-38CFDE8A12AC}"/>
    <cellStyle name="Moeda 3 7 4 3" xfId="24544" xr:uid="{41F36EBD-0EA4-45E9-8D5D-A869BC195C23}"/>
    <cellStyle name="Moeda 3 7 5" xfId="3840" xr:uid="{37F0EA55-3130-42ED-AD99-D426352B0DBF}"/>
    <cellStyle name="Moeda 3 7 5 2" xfId="12722" xr:uid="{DF88396E-D2F2-4892-9573-E583C96C4D8F}"/>
    <cellStyle name="Moeda 3 7 5 3" xfId="21692" xr:uid="{47B82852-8F43-4A2B-990A-8677D979DD1A}"/>
    <cellStyle name="Moeda 3 7 6" xfId="9856" xr:uid="{CD2AE269-C8C4-4DBE-8984-F2C5231B5140}"/>
    <cellStyle name="Moeda 3 7 7" xfId="18827" xr:uid="{05C2CB12-7207-436A-AF9E-CFA582410AA2}"/>
    <cellStyle name="Moeda 3 8" xfId="441" xr:uid="{A45CA2FD-8CB8-4CC7-87CB-6C62ABE47116}"/>
    <cellStyle name="Moeda 3 8 2" xfId="442" xr:uid="{AAABA83E-8487-468C-AE7D-AF148A79A99C}"/>
    <cellStyle name="Moeda 3 8 2 2" xfId="2234" xr:uid="{D87F4630-624D-486D-A2A9-24869A89875A}"/>
    <cellStyle name="Moeda 3 8 2 2 2" xfId="8418" xr:uid="{8A6105BF-7C41-4C19-A23D-250C16FFE45D}"/>
    <cellStyle name="Moeda 3 8 2 2 2 2" xfId="17015" xr:uid="{2CB139FA-9307-4D99-922F-30251CACF61F}"/>
    <cellStyle name="Moeda 3 8 2 2 2 3" xfId="26050" xr:uid="{B58999D5-94BC-4EB4-8772-889DFB6FD1FB}"/>
    <cellStyle name="Moeda 3 8 2 2 3" xfId="5306" xr:uid="{226DA6C6-EF90-4C98-A66B-6484330D60D3}"/>
    <cellStyle name="Moeda 3 8 2 2 3 2" xfId="14159" xr:uid="{5DC760C3-6DEF-4C9C-AE6C-0AFE4BAAF913}"/>
    <cellStyle name="Moeda 3 8 2 2 3 3" xfId="23126" xr:uid="{BA0727F8-DFC8-4A83-8B5B-597534A11818}"/>
    <cellStyle name="Moeda 3 8 2 2 4" xfId="11307" xr:uid="{0E66926A-0F28-4113-9859-7C471EA3E4F7}"/>
    <cellStyle name="Moeda 3 8 2 2 5" xfId="20274" xr:uid="{FCD207EE-4B54-4EC4-9BE2-E19F8F573696}"/>
    <cellStyle name="Moeda 3 8 2 3" xfId="6882" xr:uid="{52AEA5E7-30C7-4C05-8206-99FE33ADD497}"/>
    <cellStyle name="Moeda 3 8 2 3 2" xfId="15579" xr:uid="{5B371C49-7924-4B33-8832-C4D76AD22444}"/>
    <cellStyle name="Moeda 3 8 2 3 3" xfId="24547" xr:uid="{B084D91B-4D8B-4F36-B257-ACE80FF43BAD}"/>
    <cellStyle name="Moeda 3 8 2 4" xfId="3843" xr:uid="{A77DA2D9-E56A-4C4C-A8DA-1F213E9F0124}"/>
    <cellStyle name="Moeda 3 8 2 4 2" xfId="12725" xr:uid="{9F414B66-A36A-4DBB-BD40-8E1612E654AB}"/>
    <cellStyle name="Moeda 3 8 2 4 3" xfId="21695" xr:uid="{28A61A42-2F5D-48A8-9956-81CE6BA09C9C}"/>
    <cellStyle name="Moeda 3 8 2 5" xfId="9859" xr:uid="{3272B9A8-E884-4E41-9856-71DAA6E6FF75}"/>
    <cellStyle name="Moeda 3 8 2 6" xfId="18830" xr:uid="{F8CE7DC7-6522-4B05-AD61-B89B0D54EF08}"/>
    <cellStyle name="Moeda 3 8 3" xfId="2233" xr:uid="{FAF3CA9C-8F43-4F0C-A52A-D5738E242018}"/>
    <cellStyle name="Moeda 3 8 3 2" xfId="8417" xr:uid="{93FDB33E-8F9D-412C-AE65-91F689D83179}"/>
    <cellStyle name="Moeda 3 8 3 2 2" xfId="17014" xr:uid="{0702CB31-EE56-4C88-92C0-8E970D970BB1}"/>
    <cellStyle name="Moeda 3 8 3 2 3" xfId="26049" xr:uid="{91340BD4-AA32-462C-8216-C291B92532BC}"/>
    <cellStyle name="Moeda 3 8 3 3" xfId="5305" xr:uid="{64B11017-CED2-4B82-92C9-A5321EB89164}"/>
    <cellStyle name="Moeda 3 8 3 3 2" xfId="14158" xr:uid="{2C8D3BB1-ACEF-4734-9539-A59B890FAC2B}"/>
    <cellStyle name="Moeda 3 8 3 3 3" xfId="23125" xr:uid="{96A92471-2F0A-4007-A384-AD2B36A9E0B4}"/>
    <cellStyle name="Moeda 3 8 3 4" xfId="11306" xr:uid="{DEBFEBFF-7521-428A-8BC2-1187488FF09F}"/>
    <cellStyle name="Moeda 3 8 3 5" xfId="20273" xr:uid="{658A5051-BC65-4E72-A195-AF570B94E1F2}"/>
    <cellStyle name="Moeda 3 8 4" xfId="6881" xr:uid="{A0527EA3-1FF1-4B9C-8095-A6A84751C5A0}"/>
    <cellStyle name="Moeda 3 8 4 2" xfId="15578" xr:uid="{B707459F-F2CB-4AF8-B209-81DF8A898837}"/>
    <cellStyle name="Moeda 3 8 4 3" xfId="24546" xr:uid="{722AE7CD-3763-422A-8BC7-3BFDF9C4DA5C}"/>
    <cellStyle name="Moeda 3 8 5" xfId="3842" xr:uid="{BD31060A-901D-47E1-B381-FD40E0A6BAE4}"/>
    <cellStyle name="Moeda 3 8 5 2" xfId="12724" xr:uid="{7A1B78E5-C2AB-4786-A82D-245285F32B10}"/>
    <cellStyle name="Moeda 3 8 5 3" xfId="21694" xr:uid="{DD76188A-16DE-44F0-ACE5-6DFA714B2F79}"/>
    <cellStyle name="Moeda 3 8 6" xfId="9858" xr:uid="{EBE2F45A-6346-4994-BD19-2268409B31A2}"/>
    <cellStyle name="Moeda 3 8 7" xfId="18829" xr:uid="{2E8AA5B7-7689-4DA6-8C86-610751BF8D28}"/>
    <cellStyle name="Moeda 3 9" xfId="443" xr:uid="{B6559952-EC1C-4A2A-A95C-644957C65394}"/>
    <cellStyle name="Moeda 3 9 2" xfId="2235" xr:uid="{70CFBB85-CA29-464E-A442-93CA70B51161}"/>
    <cellStyle name="Moeda 3 9 2 2" xfId="8419" xr:uid="{3BD1C071-6082-4375-97FA-0829A8F8FA21}"/>
    <cellStyle name="Moeda 3 9 2 2 2" xfId="17016" xr:uid="{19D1480A-1B3B-4056-9144-5C077E8C205C}"/>
    <cellStyle name="Moeda 3 9 2 2 3" xfId="26051" xr:uid="{097480C7-E781-4802-805A-723304B77DFE}"/>
    <cellStyle name="Moeda 3 9 2 3" xfId="5307" xr:uid="{CCDB87EF-82B1-4E7B-9B00-B768F2927322}"/>
    <cellStyle name="Moeda 3 9 2 3 2" xfId="14160" xr:uid="{701376EF-A02B-4FD8-9511-3EE71FE9BB0E}"/>
    <cellStyle name="Moeda 3 9 2 3 3" xfId="23127" xr:uid="{25FA0795-342D-4F43-AEAD-359D430EEB68}"/>
    <cellStyle name="Moeda 3 9 2 4" xfId="11308" xr:uid="{AC2EEAAE-27DC-4585-9A2D-D3E9A4E20E10}"/>
    <cellStyle name="Moeda 3 9 2 5" xfId="20275" xr:uid="{A9E2857C-69D8-48F1-9CF6-65412FCB76D6}"/>
    <cellStyle name="Moeda 3 9 3" xfId="6883" xr:uid="{6764571B-BFAC-4900-9341-B9455627DEBA}"/>
    <cellStyle name="Moeda 3 9 3 2" xfId="15580" xr:uid="{1B94E71D-2E14-453E-911C-10073EECF9AA}"/>
    <cellStyle name="Moeda 3 9 3 3" xfId="24548" xr:uid="{C151F4D0-2E36-452E-9988-508522247CF9}"/>
    <cellStyle name="Moeda 3 9 4" xfId="3844" xr:uid="{455E6533-5609-4B94-BED3-AC5B873062CD}"/>
    <cellStyle name="Moeda 3 9 4 2" xfId="12726" xr:uid="{78CAED5E-724C-4162-B39C-1B00C74E23BF}"/>
    <cellStyle name="Moeda 3 9 4 3" xfId="21696" xr:uid="{9295C04C-6D22-4E7E-80BC-D8562B7E3B66}"/>
    <cellStyle name="Moeda 3 9 5" xfId="9860" xr:uid="{4B4A829F-A1C1-44BD-80B2-3056B3BD1DFA}"/>
    <cellStyle name="Moeda 3 9 6" xfId="18831" xr:uid="{C929A852-91DE-474A-920E-3070D14F176C}"/>
    <cellStyle name="Moeda 4" xfId="444" xr:uid="{3186623A-9A8A-4374-98BA-C42B237D84BA}"/>
    <cellStyle name="Moeda 4 2" xfId="445" xr:uid="{A3E24EE1-4CFC-43FB-8A5B-0339E60BA71D}"/>
    <cellStyle name="Moeda 4 2 2" xfId="446" xr:uid="{A00046FC-EB85-4372-82E8-229C432DB647}"/>
    <cellStyle name="Moeda 4 3" xfId="447" xr:uid="{224A5913-A016-4444-8496-6EA51CE9F016}"/>
    <cellStyle name="Moeda 4 3 2" xfId="448" xr:uid="{66112773-D8C1-44C2-84BB-1E5FBF9620B1}"/>
    <cellStyle name="Moeda 4 3 2 2" xfId="449" xr:uid="{6673BB4A-5224-40E2-8CD2-6622B1B42CA5}"/>
    <cellStyle name="Moeda 4 3 2 2 2" xfId="2238" xr:uid="{8914E1A1-8B40-43F1-AEA9-AAE07C09EB9B}"/>
    <cellStyle name="Moeda 4 3 2 2 2 2" xfId="8422" xr:uid="{75624BCA-A1A6-42C0-B8EE-837BA31CFD0C}"/>
    <cellStyle name="Moeda 4 3 2 2 2 2 2" xfId="17019" xr:uid="{9444291F-5D04-4DCF-A2D4-D3E2AA7EF6FC}"/>
    <cellStyle name="Moeda 4 3 2 2 2 2 3" xfId="26054" xr:uid="{0A882B48-C7AC-4902-BCEA-264570368AC4}"/>
    <cellStyle name="Moeda 4 3 2 2 2 3" xfId="5310" xr:uid="{3596E49D-9D09-4181-82B5-D3389352B07B}"/>
    <cellStyle name="Moeda 4 3 2 2 2 3 2" xfId="14163" xr:uid="{37935377-28DC-4726-BAE1-9C5E245CF51B}"/>
    <cellStyle name="Moeda 4 3 2 2 2 3 3" xfId="23130" xr:uid="{96D56CE2-6C2D-4B27-ACD1-DE3797E17B8B}"/>
    <cellStyle name="Moeda 4 3 2 2 2 4" xfId="11311" xr:uid="{87800636-01E2-447C-A446-B7D96125C578}"/>
    <cellStyle name="Moeda 4 3 2 2 2 5" xfId="20278" xr:uid="{A705479C-EA49-4F20-89E5-5D71A28A521E}"/>
    <cellStyle name="Moeda 4 3 2 2 3" xfId="6886" xr:uid="{7B39B2F7-3823-4845-B696-82B7738A9A9A}"/>
    <cellStyle name="Moeda 4 3 2 2 3 2" xfId="15583" xr:uid="{6F923FDC-24E9-42A2-940F-455966251FD2}"/>
    <cellStyle name="Moeda 4 3 2 2 3 3" xfId="24551" xr:uid="{798EB98D-3883-4701-A41A-D086F8F1369D}"/>
    <cellStyle name="Moeda 4 3 2 2 4" xfId="3847" xr:uid="{AC8E8CD5-93E9-4223-AAC6-541E7E9D31CC}"/>
    <cellStyle name="Moeda 4 3 2 2 4 2" xfId="12729" xr:uid="{0FBFF96E-1F6D-45B2-B8AF-A0FB3C458C35}"/>
    <cellStyle name="Moeda 4 3 2 2 4 3" xfId="21699" xr:uid="{DA428D36-5985-4069-86F8-2CFD37064647}"/>
    <cellStyle name="Moeda 4 3 2 2 5" xfId="9863" xr:uid="{46488333-81B1-4A81-9D68-260B13AF4058}"/>
    <cellStyle name="Moeda 4 3 2 2 6" xfId="18834" xr:uid="{B70CF89E-8D46-4F12-B027-5478DFF22CF7}"/>
    <cellStyle name="Moeda 4 3 2 3" xfId="2237" xr:uid="{465649CA-117C-42C5-8E63-02B2A618352C}"/>
    <cellStyle name="Moeda 4 3 2 3 2" xfId="8421" xr:uid="{0165A188-AC9A-4205-8A29-C4425082B6CF}"/>
    <cellStyle name="Moeda 4 3 2 3 2 2" xfId="17018" xr:uid="{E967A575-94A8-46F4-8347-502D38118A1A}"/>
    <cellStyle name="Moeda 4 3 2 3 2 3" xfId="26053" xr:uid="{E7BC1119-7821-48F0-8F97-2B4CBBE453D7}"/>
    <cellStyle name="Moeda 4 3 2 3 3" xfId="5309" xr:uid="{8C4E78EB-B703-4B81-90E6-8F27521FFD4A}"/>
    <cellStyle name="Moeda 4 3 2 3 3 2" xfId="14162" xr:uid="{8530B5DB-A4C4-47F0-BB9E-7FF2F9E31903}"/>
    <cellStyle name="Moeda 4 3 2 3 3 3" xfId="23129" xr:uid="{4A65323B-1EB1-471E-821C-F06882A67A40}"/>
    <cellStyle name="Moeda 4 3 2 3 4" xfId="11310" xr:uid="{89E6DB06-7584-4DB2-B873-1DB04F897BA1}"/>
    <cellStyle name="Moeda 4 3 2 3 5" xfId="20277" xr:uid="{A6312FD2-7761-4F91-99B9-C7D97FB41591}"/>
    <cellStyle name="Moeda 4 3 2 4" xfId="6885" xr:uid="{14C9A7AB-61C5-42FE-9B18-7A7C8A7E6B1E}"/>
    <cellStyle name="Moeda 4 3 2 4 2" xfId="15582" xr:uid="{35788250-D05F-47DC-A2F1-7B3A708A9EF0}"/>
    <cellStyle name="Moeda 4 3 2 4 3" xfId="24550" xr:uid="{48E368BD-6CBF-4AC8-B6D9-7F20BB309679}"/>
    <cellStyle name="Moeda 4 3 2 5" xfId="3846" xr:uid="{E6DB53F8-44EF-414E-B9E4-36314305C007}"/>
    <cellStyle name="Moeda 4 3 2 5 2" xfId="12728" xr:uid="{1587EB79-8EDF-46F3-AC03-08F1C1D38E8D}"/>
    <cellStyle name="Moeda 4 3 2 5 3" xfId="21698" xr:uid="{521E2FB2-7F01-4DA2-B2E3-0F4FD4C656B5}"/>
    <cellStyle name="Moeda 4 3 2 6" xfId="9862" xr:uid="{87E7D53D-FD56-436B-B3BD-E071B575ED2A}"/>
    <cellStyle name="Moeda 4 3 2 7" xfId="18833" xr:uid="{CA0B8BE9-5FCB-47AE-9002-5E242FBABD70}"/>
    <cellStyle name="Moeda 4 3 3" xfId="450" xr:uid="{66CC4A9B-AA91-4BC1-B740-E36A61A4132C}"/>
    <cellStyle name="Moeda 4 3 3 2" xfId="451" xr:uid="{D73CA373-4CCB-4795-9527-F4B07FBA8388}"/>
    <cellStyle name="Moeda 4 3 3 2 2" xfId="2240" xr:uid="{C976AE23-0F9C-48B0-8AC9-C999C863D621}"/>
    <cellStyle name="Moeda 4 3 3 2 2 2" xfId="8424" xr:uid="{C9A614E2-6747-42EE-A4F2-9CC998EDFD92}"/>
    <cellStyle name="Moeda 4 3 3 2 2 2 2" xfId="17021" xr:uid="{66E36604-A45F-4B35-B1B1-C16D793C261D}"/>
    <cellStyle name="Moeda 4 3 3 2 2 2 3" xfId="26056" xr:uid="{D9E4F967-3DB1-44CA-A676-F250A541C290}"/>
    <cellStyle name="Moeda 4 3 3 2 2 3" xfId="5312" xr:uid="{25FA53D8-A773-43D7-9CA2-C246A883CB21}"/>
    <cellStyle name="Moeda 4 3 3 2 2 3 2" xfId="14165" xr:uid="{B2ABE3E3-4EF0-4A8A-8C1A-B279F6A22FF3}"/>
    <cellStyle name="Moeda 4 3 3 2 2 3 3" xfId="23132" xr:uid="{79687537-4883-4F4C-85B1-1ADD5E28011B}"/>
    <cellStyle name="Moeda 4 3 3 2 2 4" xfId="11313" xr:uid="{9EAC4620-C40C-473A-950C-FD4CB36E289E}"/>
    <cellStyle name="Moeda 4 3 3 2 2 5" xfId="20280" xr:uid="{9DB2C4A9-D2B8-4E2A-82D2-53F3D391945A}"/>
    <cellStyle name="Moeda 4 3 3 2 3" xfId="6888" xr:uid="{2968B707-76DC-4ECC-BB70-4DDBEA938809}"/>
    <cellStyle name="Moeda 4 3 3 2 3 2" xfId="15585" xr:uid="{D8092C7B-0321-408A-A344-AB503D667687}"/>
    <cellStyle name="Moeda 4 3 3 2 3 3" xfId="24553" xr:uid="{43172D78-77A7-4647-9D8C-E549498D90B0}"/>
    <cellStyle name="Moeda 4 3 3 2 4" xfId="3849" xr:uid="{EFE6DD18-3CA6-41A9-8D62-4F589DCF4597}"/>
    <cellStyle name="Moeda 4 3 3 2 4 2" xfId="12731" xr:uid="{24B1A1AF-DF5E-4319-8EBA-463532536435}"/>
    <cellStyle name="Moeda 4 3 3 2 4 3" xfId="21701" xr:uid="{C649B959-28D5-41E6-948C-C091731DC0E3}"/>
    <cellStyle name="Moeda 4 3 3 2 5" xfId="9865" xr:uid="{B1F8C193-85FF-4B0A-8B7D-0E6D15A18C7E}"/>
    <cellStyle name="Moeda 4 3 3 2 6" xfId="18836" xr:uid="{68EFF179-3EEF-4D16-B34A-92ACF129B743}"/>
    <cellStyle name="Moeda 4 3 3 3" xfId="2239" xr:uid="{5DB16571-D4EB-463A-9A70-77E90E4FEB42}"/>
    <cellStyle name="Moeda 4 3 3 3 2" xfId="8423" xr:uid="{E580F905-4C42-40B2-9D50-BFA926A5353F}"/>
    <cellStyle name="Moeda 4 3 3 3 2 2" xfId="17020" xr:uid="{6D3B5BC3-DCA8-4823-A7BB-BAA0407D8010}"/>
    <cellStyle name="Moeda 4 3 3 3 2 3" xfId="26055" xr:uid="{B4B21C0E-9BEF-444C-93A9-0453865F695B}"/>
    <cellStyle name="Moeda 4 3 3 3 3" xfId="5311" xr:uid="{D63ABA45-B9D3-4F9E-8E68-A560DD9256F1}"/>
    <cellStyle name="Moeda 4 3 3 3 3 2" xfId="14164" xr:uid="{1E7339B2-258D-4B3B-AC7F-A32052289573}"/>
    <cellStyle name="Moeda 4 3 3 3 3 3" xfId="23131" xr:uid="{E1BF2F6E-E3EF-4FD0-BFE9-8759E7A38BCA}"/>
    <cellStyle name="Moeda 4 3 3 3 4" xfId="11312" xr:uid="{C326DBBA-01F2-4EBD-B5F7-CDB8DE40AA1E}"/>
    <cellStyle name="Moeda 4 3 3 3 5" xfId="20279" xr:uid="{6B043B53-6E8E-4EA0-B073-09A6AAA5CA81}"/>
    <cellStyle name="Moeda 4 3 3 4" xfId="6887" xr:uid="{AA75AB04-F6C6-4CC9-87A7-C11045622BB4}"/>
    <cellStyle name="Moeda 4 3 3 4 2" xfId="15584" xr:uid="{48AFF5BB-812A-4B2B-AE36-74F01F5863E7}"/>
    <cellStyle name="Moeda 4 3 3 4 3" xfId="24552" xr:uid="{831085A7-CC8E-412B-AA2B-70C5E115B3A8}"/>
    <cellStyle name="Moeda 4 3 3 5" xfId="3848" xr:uid="{453FD479-959A-4469-8F4C-C59531ADFCEE}"/>
    <cellStyle name="Moeda 4 3 3 5 2" xfId="12730" xr:uid="{16ED26B1-E897-465B-969B-62ACE4980446}"/>
    <cellStyle name="Moeda 4 3 3 5 3" xfId="21700" xr:uid="{FBC2A56B-A360-40CF-90C5-85CBD8F2C581}"/>
    <cellStyle name="Moeda 4 3 3 6" xfId="9864" xr:uid="{B822D859-B67E-40FE-81E7-9C6CE35F8AD3}"/>
    <cellStyle name="Moeda 4 3 3 7" xfId="18835" xr:uid="{7C93C39A-39D4-4E25-B6EC-60C86E33E8CC}"/>
    <cellStyle name="Moeda 4 3 4" xfId="452" xr:uid="{6CDD6AED-A1B1-4ECB-AB6F-AD1A54B54746}"/>
    <cellStyle name="Moeda 4 3 4 2" xfId="2241" xr:uid="{07D0FA8A-14FC-430F-9227-76BB51301863}"/>
    <cellStyle name="Moeda 4 3 4 2 2" xfId="8425" xr:uid="{F0738537-DDC9-4B2D-8DFA-19262CF62044}"/>
    <cellStyle name="Moeda 4 3 4 2 2 2" xfId="17022" xr:uid="{53C3239C-EF3F-4540-834D-DEEA00AC5ED9}"/>
    <cellStyle name="Moeda 4 3 4 2 2 3" xfId="26057" xr:uid="{19652C74-00AA-4EC4-A07D-9CD146D7AE72}"/>
    <cellStyle name="Moeda 4 3 4 2 3" xfId="5313" xr:uid="{921FE530-1F88-4DCE-8BE0-14ACBB9A693C}"/>
    <cellStyle name="Moeda 4 3 4 2 3 2" xfId="14166" xr:uid="{AD507E37-3F43-475B-8A01-1C14DDC95B65}"/>
    <cellStyle name="Moeda 4 3 4 2 3 3" xfId="23133" xr:uid="{97CB53EB-05D3-49B9-8234-EAEED01B2F3F}"/>
    <cellStyle name="Moeda 4 3 4 2 4" xfId="11314" xr:uid="{81F4C7FB-D98E-4B86-AE0D-D0BE113CA125}"/>
    <cellStyle name="Moeda 4 3 4 2 5" xfId="20281" xr:uid="{D51C1658-6AA4-453E-8F94-D6D2258AA74D}"/>
    <cellStyle name="Moeda 4 3 4 3" xfId="6889" xr:uid="{EA4F62FC-52F7-4A97-A3FC-AA79DA14B97D}"/>
    <cellStyle name="Moeda 4 3 4 3 2" xfId="15586" xr:uid="{7E07D8A9-E44A-4A33-B0E5-57062AB25E8D}"/>
    <cellStyle name="Moeda 4 3 4 3 3" xfId="24554" xr:uid="{3B37DDE0-1EC1-4BC6-B8B4-EE2C946965F3}"/>
    <cellStyle name="Moeda 4 3 4 4" xfId="3850" xr:uid="{AC685E0A-E3CA-4B17-9D49-597CC48718A8}"/>
    <cellStyle name="Moeda 4 3 4 4 2" xfId="12732" xr:uid="{0C49A1AD-661C-47AA-821E-56C36F47AE40}"/>
    <cellStyle name="Moeda 4 3 4 4 3" xfId="21702" xr:uid="{AFEDAE1D-9BE1-475C-A46B-D984836B8D7E}"/>
    <cellStyle name="Moeda 4 3 4 5" xfId="9866" xr:uid="{F84FF1A8-D6E7-428E-B592-8C584CE4077E}"/>
    <cellStyle name="Moeda 4 3 4 6" xfId="18837" xr:uid="{6326A468-DDCC-44AD-9F4E-CE89554A1307}"/>
    <cellStyle name="Moeda 4 3 5" xfId="2236" xr:uid="{B2623936-33B3-470E-B753-5C24FB439349}"/>
    <cellStyle name="Moeda 4 3 5 2" xfId="8420" xr:uid="{BCD384FD-29AC-4E18-99E0-0536FB801437}"/>
    <cellStyle name="Moeda 4 3 5 2 2" xfId="17017" xr:uid="{64619F44-9DB7-44B3-8BF4-CB97B14DBE55}"/>
    <cellStyle name="Moeda 4 3 5 2 3" xfId="26052" xr:uid="{5B9626E0-F5DB-4A15-A24D-03221FC128E2}"/>
    <cellStyle name="Moeda 4 3 5 3" xfId="5308" xr:uid="{ED18ABE5-CEBC-4DC9-A64E-F74F1D4AAEF9}"/>
    <cellStyle name="Moeda 4 3 5 3 2" xfId="14161" xr:uid="{75D841F8-5879-45BA-9ADD-26327F213B9E}"/>
    <cellStyle name="Moeda 4 3 5 3 3" xfId="23128" xr:uid="{8579D389-3028-4CB9-A221-DFF8FCD71AE7}"/>
    <cellStyle name="Moeda 4 3 5 4" xfId="11309" xr:uid="{31F5EF8C-D54D-4559-8FE7-9CD2EF7172B7}"/>
    <cellStyle name="Moeda 4 3 5 5" xfId="20276" xr:uid="{07D66E07-3168-42A9-B75B-E98ECE6CF0E0}"/>
    <cellStyle name="Moeda 4 3 6" xfId="6884" xr:uid="{D48F352F-9CA8-4BF6-A53C-B861E9C74082}"/>
    <cellStyle name="Moeda 4 3 6 2" xfId="15581" xr:uid="{0BFF63E2-E785-4331-AE3F-324A47EE6056}"/>
    <cellStyle name="Moeda 4 3 6 3" xfId="24549" xr:uid="{AFE62233-5B17-4AB0-A985-C95DCC810D8B}"/>
    <cellStyle name="Moeda 4 3 7" xfId="3845" xr:uid="{4B29AECF-62E2-41EF-B54E-BD3BC6A1569F}"/>
    <cellStyle name="Moeda 4 3 7 2" xfId="12727" xr:uid="{86723A1C-F69C-4524-87F1-CA61BD7BEFA7}"/>
    <cellStyle name="Moeda 4 3 7 3" xfId="21697" xr:uid="{2E6F2E6B-EE29-4CAF-AEAB-DC4539E35E0B}"/>
    <cellStyle name="Moeda 4 3 8" xfId="9861" xr:uid="{2522A0F4-6DFE-49F9-87A0-AEDF8E8657E1}"/>
    <cellStyle name="Moeda 4 3 9" xfId="18832" xr:uid="{07A19C60-37A9-4F8B-8C51-9DB86F3AA70D}"/>
    <cellStyle name="Moeda 4 4" xfId="1822" xr:uid="{928CA247-3C84-4A42-8AE6-4B5B8B8DD040}"/>
    <cellStyle name="Moeda 4 4 2" xfId="8195" xr:uid="{3FF4E828-3443-494C-A8A8-7F56F786EA08}"/>
    <cellStyle name="Moeda 4 4 2 2" xfId="16848" xr:uid="{9441E477-F156-40D2-8EB3-F6614E3A1101}"/>
    <cellStyle name="Moeda 4 4 2 3" xfId="25829" xr:uid="{66A7A611-E01B-49F7-967A-07C3197A54F0}"/>
    <cellStyle name="Moeda 4 4 3" xfId="5141" xr:uid="{1248E5C3-D86C-4794-8D18-B381B78CCDC9}"/>
    <cellStyle name="Moeda 4 4 3 2" xfId="13994" xr:uid="{5B8C0379-BDE5-4917-BC68-0A212E58EFC7}"/>
    <cellStyle name="Moeda 4 4 3 3" xfId="22963" xr:uid="{D4EEF0E0-4B81-4D55-8EF1-9A4F5C178EA7}"/>
    <cellStyle name="Moeda 4 4 4" xfId="11129" xr:uid="{B0BCBE04-8758-4CB7-8FD7-F9D65505CF3A}"/>
    <cellStyle name="Moeda 4 4 5" xfId="20099" xr:uid="{B8ECF26E-63CC-4913-AF63-94940503C126}"/>
    <cellStyle name="Moeda 5" xfId="453" xr:uid="{04318EC1-C1C3-4AB2-9FF1-8F0E078BABD1}"/>
    <cellStyle name="Moeda 6" xfId="454" xr:uid="{83CA356E-63C9-4AED-AE8F-466242BF26D4}"/>
    <cellStyle name="Moeda 6 10" xfId="18838" xr:uid="{3FBDA330-B37D-4A35-888B-91CBD97FC530}"/>
    <cellStyle name="Moeda 6 2" xfId="455" xr:uid="{F1F52E6E-2390-45A7-A1F3-100F73800C23}"/>
    <cellStyle name="Moeda 6 2 2" xfId="456" xr:uid="{B1F8A57F-E528-43B8-8F44-7AA1EC8561B3}"/>
    <cellStyle name="Moeda 6 2 2 2" xfId="457" xr:uid="{F6F2687E-513A-4B7F-A448-6CEEC4162F27}"/>
    <cellStyle name="Moeda 6 2 2 2 2" xfId="2245" xr:uid="{CE6BF803-FE10-471C-8D4C-657527685FC8}"/>
    <cellStyle name="Moeda 6 2 2 2 2 2" xfId="8429" xr:uid="{3A9124EF-59E4-4F38-AE94-DE32C588E100}"/>
    <cellStyle name="Moeda 6 2 2 2 2 2 2" xfId="17026" xr:uid="{D33AEBFF-3029-4D04-A6AC-BC780205FF86}"/>
    <cellStyle name="Moeda 6 2 2 2 2 2 3" xfId="26061" xr:uid="{EDAAF964-9B17-4FCF-8E0D-5DAD62662D6C}"/>
    <cellStyle name="Moeda 6 2 2 2 2 3" xfId="5317" xr:uid="{465CAFB0-FD75-4449-8A5F-86CA91558705}"/>
    <cellStyle name="Moeda 6 2 2 2 2 3 2" xfId="14170" xr:uid="{F0240FE4-CC91-42B0-A0BA-0DDE393988B1}"/>
    <cellStyle name="Moeda 6 2 2 2 2 3 3" xfId="23137" xr:uid="{BE2474D3-D25C-432E-BC70-55524062D148}"/>
    <cellStyle name="Moeda 6 2 2 2 2 4" xfId="11318" xr:uid="{658258FA-B3E7-4EE6-A8C8-17DCF6AE77B0}"/>
    <cellStyle name="Moeda 6 2 2 2 2 5" xfId="20285" xr:uid="{76B03754-6D37-452B-878F-D1B7647C0EB9}"/>
    <cellStyle name="Moeda 6 2 2 2 3" xfId="6893" xr:uid="{C9587F3E-2849-4FF7-A4BD-B49F18C53B1B}"/>
    <cellStyle name="Moeda 6 2 2 2 3 2" xfId="15590" xr:uid="{66426591-85EC-459F-8ACF-94332EDFC8DB}"/>
    <cellStyle name="Moeda 6 2 2 2 3 3" xfId="24558" xr:uid="{49851865-D34B-44D8-AEF2-C0BC76823A38}"/>
    <cellStyle name="Moeda 6 2 2 2 4" xfId="3854" xr:uid="{D2584BCF-7203-4B9C-8180-7354325DFA11}"/>
    <cellStyle name="Moeda 6 2 2 2 4 2" xfId="12736" xr:uid="{8F7EC6BC-4961-4E9C-A19F-56BF3717733D}"/>
    <cellStyle name="Moeda 6 2 2 2 4 3" xfId="21706" xr:uid="{9087D727-8DAF-4160-8CB3-CD2F61FE3ACC}"/>
    <cellStyle name="Moeda 6 2 2 2 5" xfId="9870" xr:uid="{7C0B6D47-2410-4FB7-8D09-4A8244F7E7EF}"/>
    <cellStyle name="Moeda 6 2 2 2 6" xfId="18841" xr:uid="{12DF76A9-7197-4168-9ED0-8252870D0AA2}"/>
    <cellStyle name="Moeda 6 2 2 3" xfId="2244" xr:uid="{501F838E-9E77-4FC2-A7EE-FA584FD65392}"/>
    <cellStyle name="Moeda 6 2 2 3 2" xfId="8428" xr:uid="{8EA04B3C-F292-4C90-9004-5F05DBCD1036}"/>
    <cellStyle name="Moeda 6 2 2 3 2 2" xfId="17025" xr:uid="{D819D5D8-B93E-435C-AFD5-475CFF0A9A28}"/>
    <cellStyle name="Moeda 6 2 2 3 2 3" xfId="26060" xr:uid="{0CD78878-ECF1-4224-9B03-96CDDF2387C0}"/>
    <cellStyle name="Moeda 6 2 2 3 3" xfId="5316" xr:uid="{596DE0B8-CDB1-4D22-AF93-FF87B6444835}"/>
    <cellStyle name="Moeda 6 2 2 3 3 2" xfId="14169" xr:uid="{A74F88C8-7490-4FCC-BB81-7AECE4A4BE49}"/>
    <cellStyle name="Moeda 6 2 2 3 3 3" xfId="23136" xr:uid="{10B2FBC9-BC89-4F03-B6EE-1381D42464F3}"/>
    <cellStyle name="Moeda 6 2 2 3 4" xfId="11317" xr:uid="{38847218-9A65-4496-B74D-F034ADC63D43}"/>
    <cellStyle name="Moeda 6 2 2 3 5" xfId="20284" xr:uid="{A77382B8-B540-483C-8782-B5B0EACE4391}"/>
    <cellStyle name="Moeda 6 2 2 4" xfId="6892" xr:uid="{CBD98142-D65C-4F3A-8FEC-03099061E940}"/>
    <cellStyle name="Moeda 6 2 2 4 2" xfId="15589" xr:uid="{742361C3-A988-47CA-95A2-C02401F213AA}"/>
    <cellStyle name="Moeda 6 2 2 4 3" xfId="24557" xr:uid="{B9755F64-FD76-4E50-8994-BF503861D513}"/>
    <cellStyle name="Moeda 6 2 2 5" xfId="3853" xr:uid="{C7AAC7E8-1B0E-4566-9296-089862D36A66}"/>
    <cellStyle name="Moeda 6 2 2 5 2" xfId="12735" xr:uid="{FB110A70-22FA-4F04-9E44-DD38C1ECF398}"/>
    <cellStyle name="Moeda 6 2 2 5 3" xfId="21705" xr:uid="{9BCA8754-C182-4D9F-AD36-5AA3021BE138}"/>
    <cellStyle name="Moeda 6 2 2 6" xfId="9869" xr:uid="{DB56A15C-E24C-4944-B166-C704C788054F}"/>
    <cellStyle name="Moeda 6 2 2 7" xfId="18840" xr:uid="{CFCFBCAF-C6D0-441B-9F05-F55BB8EE741F}"/>
    <cellStyle name="Moeda 6 2 3" xfId="458" xr:uid="{8070D724-098E-48BA-9103-FE1D6F40E123}"/>
    <cellStyle name="Moeda 6 2 3 2" xfId="459" xr:uid="{8AAF7FFA-F633-4178-921A-8A13BF186E15}"/>
    <cellStyle name="Moeda 6 2 3 2 2" xfId="2247" xr:uid="{B11FD320-171A-4132-A483-5F47F8ED487C}"/>
    <cellStyle name="Moeda 6 2 3 2 2 2" xfId="8431" xr:uid="{65F0FF0F-9CE3-4FDE-8D4B-3E247FE353B6}"/>
    <cellStyle name="Moeda 6 2 3 2 2 2 2" xfId="17028" xr:uid="{113251F6-0922-4E2C-8F2B-50AB369A408C}"/>
    <cellStyle name="Moeda 6 2 3 2 2 2 3" xfId="26063" xr:uid="{23F2EAF9-3C5D-4E15-8D60-ECD9D9371B19}"/>
    <cellStyle name="Moeda 6 2 3 2 2 3" xfId="5319" xr:uid="{F5ED61B5-1181-4529-8FA2-1374ABC3B31E}"/>
    <cellStyle name="Moeda 6 2 3 2 2 3 2" xfId="14172" xr:uid="{BD78BFDD-7351-4A7F-A85F-2E19B520961B}"/>
    <cellStyle name="Moeda 6 2 3 2 2 3 3" xfId="23139" xr:uid="{B3A504BF-232D-469E-B543-49B494D4349A}"/>
    <cellStyle name="Moeda 6 2 3 2 2 4" xfId="11320" xr:uid="{12700650-6646-49F9-ADB1-716ACE8B042C}"/>
    <cellStyle name="Moeda 6 2 3 2 2 5" xfId="20287" xr:uid="{94E8AFFD-11B0-40B7-86B7-8A823CEB3124}"/>
    <cellStyle name="Moeda 6 2 3 2 3" xfId="6895" xr:uid="{515D26E6-4C8A-4A68-A5BA-0D4CCD4D9494}"/>
    <cellStyle name="Moeda 6 2 3 2 3 2" xfId="15592" xr:uid="{041F4AEB-8AA6-4A41-A4AB-FE3015907A40}"/>
    <cellStyle name="Moeda 6 2 3 2 3 3" xfId="24560" xr:uid="{614259ED-965C-4839-9FC9-15EAD0E36C8D}"/>
    <cellStyle name="Moeda 6 2 3 2 4" xfId="3856" xr:uid="{5E7D8CD6-C933-464E-ACE2-8E4F9DDF6A19}"/>
    <cellStyle name="Moeda 6 2 3 2 4 2" xfId="12738" xr:uid="{1D14F862-6636-42ED-AF7C-E03C3D6FFE09}"/>
    <cellStyle name="Moeda 6 2 3 2 4 3" xfId="21708" xr:uid="{84CE93E7-6637-4450-B3E8-96A8E5864286}"/>
    <cellStyle name="Moeda 6 2 3 2 5" xfId="9872" xr:uid="{DFC35FEA-60A3-4287-B939-E16FF5896689}"/>
    <cellStyle name="Moeda 6 2 3 2 6" xfId="18843" xr:uid="{61EFA28E-F11C-4A0F-BEB7-2CE50BF8E7F6}"/>
    <cellStyle name="Moeda 6 2 3 3" xfId="2246" xr:uid="{A9A592B5-6B14-440C-BFC9-40AA18B5CAFA}"/>
    <cellStyle name="Moeda 6 2 3 3 2" xfId="8430" xr:uid="{15D861D0-0DAC-44B0-8B1F-9E78571901F4}"/>
    <cellStyle name="Moeda 6 2 3 3 2 2" xfId="17027" xr:uid="{3AD5FA88-9F86-4535-8A6F-1E6C1890F95D}"/>
    <cellStyle name="Moeda 6 2 3 3 2 3" xfId="26062" xr:uid="{40D5D6C3-B95A-484D-8A74-516A7475C187}"/>
    <cellStyle name="Moeda 6 2 3 3 3" xfId="5318" xr:uid="{C81AB3AF-5B03-46BB-8F75-66761F4C9022}"/>
    <cellStyle name="Moeda 6 2 3 3 3 2" xfId="14171" xr:uid="{FB10F139-B733-4250-A11C-8894146596AB}"/>
    <cellStyle name="Moeda 6 2 3 3 3 3" xfId="23138" xr:uid="{7DE3F033-C98D-40B5-8063-03FFF96BF2C0}"/>
    <cellStyle name="Moeda 6 2 3 3 4" xfId="11319" xr:uid="{62373536-61F5-4FBF-8D28-0DAA5CE0185A}"/>
    <cellStyle name="Moeda 6 2 3 3 5" xfId="20286" xr:uid="{6D7E8238-8BA1-4A03-A06B-F66B9A79E6F5}"/>
    <cellStyle name="Moeda 6 2 3 4" xfId="6894" xr:uid="{FC2C5A3E-8CAA-4504-8DC4-B9608F394DEF}"/>
    <cellStyle name="Moeda 6 2 3 4 2" xfId="15591" xr:uid="{919D3A61-F376-42D5-B23B-23DF396C7597}"/>
    <cellStyle name="Moeda 6 2 3 4 3" xfId="24559" xr:uid="{5E076C8B-9C54-4921-8FB1-F631ED36206D}"/>
    <cellStyle name="Moeda 6 2 3 5" xfId="3855" xr:uid="{25A363AC-8E18-4F52-8941-A74159FB4766}"/>
    <cellStyle name="Moeda 6 2 3 5 2" xfId="12737" xr:uid="{EFABBF94-0864-4DB3-B627-C52594EEC3F3}"/>
    <cellStyle name="Moeda 6 2 3 5 3" xfId="21707" xr:uid="{A5A5B23D-3C41-43FA-9DDD-BEF903428053}"/>
    <cellStyle name="Moeda 6 2 3 6" xfId="9871" xr:uid="{E143B74A-AE0D-4FD4-8FED-85EDA37DD1EF}"/>
    <cellStyle name="Moeda 6 2 3 7" xfId="18842" xr:uid="{0D13DFD3-1777-47A0-B993-457319294775}"/>
    <cellStyle name="Moeda 6 2 4" xfId="460" xr:uid="{5356DEEC-B961-4687-BDC2-3736621CDD90}"/>
    <cellStyle name="Moeda 6 2 4 2" xfId="2248" xr:uid="{6FE4CAA2-A354-497B-BAAE-7CA61E3B8303}"/>
    <cellStyle name="Moeda 6 2 4 2 2" xfId="8432" xr:uid="{B963F55A-2E4B-40C8-ACAF-38BE034B0339}"/>
    <cellStyle name="Moeda 6 2 4 2 2 2" xfId="17029" xr:uid="{17C1F28A-498C-4BF9-ADD9-FCE9481783F7}"/>
    <cellStyle name="Moeda 6 2 4 2 2 3" xfId="26064" xr:uid="{3740B2F3-5D27-4707-8594-43B302163613}"/>
    <cellStyle name="Moeda 6 2 4 2 3" xfId="5320" xr:uid="{6602B25A-ED1A-43EF-A5F9-E1D8D85C9BCB}"/>
    <cellStyle name="Moeda 6 2 4 2 3 2" xfId="14173" xr:uid="{6FB93785-02EC-45ED-BAE0-65CBC1A25EE3}"/>
    <cellStyle name="Moeda 6 2 4 2 3 3" xfId="23140" xr:uid="{3A2E4F20-CA1A-41F1-ACA5-11F2FB116003}"/>
    <cellStyle name="Moeda 6 2 4 2 4" xfId="11321" xr:uid="{6E9E735E-D98E-4DC2-803A-F9B9A2A5CAA2}"/>
    <cellStyle name="Moeda 6 2 4 2 5" xfId="20288" xr:uid="{DE09AFC0-3F83-4817-829F-C60099AF1AB3}"/>
    <cellStyle name="Moeda 6 2 4 3" xfId="6896" xr:uid="{C2D70770-4202-480C-832A-621D5B3C0CF3}"/>
    <cellStyle name="Moeda 6 2 4 3 2" xfId="15593" xr:uid="{6045026A-7D3E-4D2F-A9C2-2BBD30FCE8AD}"/>
    <cellStyle name="Moeda 6 2 4 3 3" xfId="24561" xr:uid="{803DE668-45CA-4ED8-B75C-175C473D05B0}"/>
    <cellStyle name="Moeda 6 2 4 4" xfId="3857" xr:uid="{388758B1-D976-4BDA-9C4D-11F2CDD3F495}"/>
    <cellStyle name="Moeda 6 2 4 4 2" xfId="12739" xr:uid="{36FC304F-E4AB-467C-84C6-40899BA490DF}"/>
    <cellStyle name="Moeda 6 2 4 4 3" xfId="21709" xr:uid="{D3D9FB63-4B9A-4E05-A235-0C1F6883834E}"/>
    <cellStyle name="Moeda 6 2 4 5" xfId="9873" xr:uid="{C1681DCD-3609-4ED6-9437-0F2BE90A8EED}"/>
    <cellStyle name="Moeda 6 2 4 6" xfId="18844" xr:uid="{2BC6128A-CA5A-48D8-A8B5-28F1B800B545}"/>
    <cellStyle name="Moeda 6 2 5" xfId="2243" xr:uid="{550E80CA-12FC-4868-9DEC-5BD7DE4E2BEC}"/>
    <cellStyle name="Moeda 6 2 5 2" xfId="8427" xr:uid="{66DEEE3C-9235-4392-9C0C-AA24D8D71A85}"/>
    <cellStyle name="Moeda 6 2 5 2 2" xfId="17024" xr:uid="{ED250C03-8245-4A12-B36D-86202C615EEA}"/>
    <cellStyle name="Moeda 6 2 5 2 3" xfId="26059" xr:uid="{5A4800D7-C65A-48D6-BE82-CFC3F3760879}"/>
    <cellStyle name="Moeda 6 2 5 3" xfId="5315" xr:uid="{F91DB80F-7B96-43DA-951F-4901AD9409D3}"/>
    <cellStyle name="Moeda 6 2 5 3 2" xfId="14168" xr:uid="{770E1B38-1FBD-4C58-89E8-C66994137F6A}"/>
    <cellStyle name="Moeda 6 2 5 3 3" xfId="23135" xr:uid="{39E280A6-DCA6-4977-ADE6-5C01C8AF6A9D}"/>
    <cellStyle name="Moeda 6 2 5 4" xfId="11316" xr:uid="{A1963054-045D-472D-B805-1C2CA8B688E4}"/>
    <cellStyle name="Moeda 6 2 5 5" xfId="20283" xr:uid="{A32937BC-6030-4797-B37C-15169732239F}"/>
    <cellStyle name="Moeda 6 2 6" xfId="6891" xr:uid="{B9569795-EB61-49F6-9F0E-48996913DCDB}"/>
    <cellStyle name="Moeda 6 2 6 2" xfId="15588" xr:uid="{4899E7A3-A2DD-49D7-838B-1388FEE116C0}"/>
    <cellStyle name="Moeda 6 2 6 3" xfId="24556" xr:uid="{CC2371F0-5EC3-4620-B2A1-57591EB54D28}"/>
    <cellStyle name="Moeda 6 2 7" xfId="3852" xr:uid="{3D21A54D-25B3-428A-8F6E-952881107394}"/>
    <cellStyle name="Moeda 6 2 7 2" xfId="12734" xr:uid="{817EDECC-7508-482D-8469-8E8A3BD94719}"/>
    <cellStyle name="Moeda 6 2 7 3" xfId="21704" xr:uid="{95C7C061-989A-4281-9DD2-775E81091B9B}"/>
    <cellStyle name="Moeda 6 2 8" xfId="9868" xr:uid="{6B5BE204-3FAD-40AD-B627-F9893C45601B}"/>
    <cellStyle name="Moeda 6 2 9" xfId="18839" xr:uid="{487B9CE3-F526-4B84-BBE1-A0542D37D7A1}"/>
    <cellStyle name="Moeda 6 3" xfId="461" xr:uid="{75018D1D-59EA-4D65-9AA2-A4EA112D31B2}"/>
    <cellStyle name="Moeda 6 3 2" xfId="462" xr:uid="{D68B5A6E-5319-458C-92ED-6CD9B68EC77A}"/>
    <cellStyle name="Moeda 6 3 2 2" xfId="2250" xr:uid="{7DA7AA70-E231-4A59-9971-2A0D4509D245}"/>
    <cellStyle name="Moeda 6 3 2 2 2" xfId="8434" xr:uid="{4F65DE2B-80D2-40DD-98D2-9FBBCF6BD52C}"/>
    <cellStyle name="Moeda 6 3 2 2 2 2" xfId="17031" xr:uid="{2710AB19-C38D-4A38-A732-4D2BE495DCC1}"/>
    <cellStyle name="Moeda 6 3 2 2 2 3" xfId="26066" xr:uid="{6FAE79EE-C44D-400A-8F99-37A1E6E7E5BC}"/>
    <cellStyle name="Moeda 6 3 2 2 3" xfId="5322" xr:uid="{99090562-D5E0-405F-B716-26E1000EB18D}"/>
    <cellStyle name="Moeda 6 3 2 2 3 2" xfId="14175" xr:uid="{990869DE-3490-41FE-9551-0C43B70059D6}"/>
    <cellStyle name="Moeda 6 3 2 2 3 3" xfId="23142" xr:uid="{A3C7F82E-F0C9-4957-84F7-C8700C9317DB}"/>
    <cellStyle name="Moeda 6 3 2 2 4" xfId="11323" xr:uid="{5E278A4A-5F1B-46F6-AAB9-F6FEED58576B}"/>
    <cellStyle name="Moeda 6 3 2 2 5" xfId="20290" xr:uid="{45E9C348-CCD1-4E82-B4EF-8F858371849E}"/>
    <cellStyle name="Moeda 6 3 2 3" xfId="6898" xr:uid="{E61B0906-AFFB-4CB1-B86F-C0A9C38BAC47}"/>
    <cellStyle name="Moeda 6 3 2 3 2" xfId="15595" xr:uid="{8A652BE8-C920-4BE0-9DC4-B8D866C2F8E7}"/>
    <cellStyle name="Moeda 6 3 2 3 3" xfId="24563" xr:uid="{4858247A-7075-40BD-8A80-C9E0BD009AB2}"/>
    <cellStyle name="Moeda 6 3 2 4" xfId="3859" xr:uid="{2CDBA1FE-A988-4201-86E1-0B1027913337}"/>
    <cellStyle name="Moeda 6 3 2 4 2" xfId="12741" xr:uid="{E136D514-73FD-4EE7-A6D5-D47AD69A7A2F}"/>
    <cellStyle name="Moeda 6 3 2 4 3" xfId="21711" xr:uid="{E589D825-C908-409F-86FA-754AA15DEA22}"/>
    <cellStyle name="Moeda 6 3 2 5" xfId="9875" xr:uid="{4DF30F10-AC92-4075-AA54-AAEC8FB5495B}"/>
    <cellStyle name="Moeda 6 3 2 6" xfId="18846" xr:uid="{BC7958D1-32C9-458F-8DE1-44DE7C7FA982}"/>
    <cellStyle name="Moeda 6 3 3" xfId="2249" xr:uid="{6D8BCBCB-B8FA-42C4-8857-E6E38E7CCD70}"/>
    <cellStyle name="Moeda 6 3 3 2" xfId="8433" xr:uid="{A136A5AC-81FA-45BD-BCC9-5FD28C217199}"/>
    <cellStyle name="Moeda 6 3 3 2 2" xfId="17030" xr:uid="{62B9184E-054D-45F1-9737-742412D34ABF}"/>
    <cellStyle name="Moeda 6 3 3 2 3" xfId="26065" xr:uid="{937D4268-3FE0-482C-9089-40E965FC8D24}"/>
    <cellStyle name="Moeda 6 3 3 3" xfId="5321" xr:uid="{47B2CD0D-FD99-4E6E-B5E1-1EBB2005F39C}"/>
    <cellStyle name="Moeda 6 3 3 3 2" xfId="14174" xr:uid="{910CAE14-4443-48B9-A21D-178EE1A2B820}"/>
    <cellStyle name="Moeda 6 3 3 3 3" xfId="23141" xr:uid="{813115FD-51CE-498F-A28F-53D0362EBCA8}"/>
    <cellStyle name="Moeda 6 3 3 4" xfId="11322" xr:uid="{34F42D5A-F96A-472D-AFF8-6A247733E110}"/>
    <cellStyle name="Moeda 6 3 3 5" xfId="20289" xr:uid="{EA9AFB16-7B06-46E0-A75E-CA1ACD6BB883}"/>
    <cellStyle name="Moeda 6 3 4" xfId="6897" xr:uid="{2FC506FF-746D-405B-9B25-7CEB5A28D58E}"/>
    <cellStyle name="Moeda 6 3 4 2" xfId="15594" xr:uid="{2E75804C-6DDF-45B1-B66F-F266DBEEA789}"/>
    <cellStyle name="Moeda 6 3 4 3" xfId="24562" xr:uid="{C9D5DA5E-83C3-4DD1-85F0-EF89757557DB}"/>
    <cellStyle name="Moeda 6 3 5" xfId="3858" xr:uid="{12E2ED26-815E-4FB7-A690-4F04BCAD25D1}"/>
    <cellStyle name="Moeda 6 3 5 2" xfId="12740" xr:uid="{26BFE86A-28EA-4BA4-9D00-2BE20DF1AEDF}"/>
    <cellStyle name="Moeda 6 3 5 3" xfId="21710" xr:uid="{D766CFCA-C166-4708-B4D4-F8E0B2917CFA}"/>
    <cellStyle name="Moeda 6 3 6" xfId="9874" xr:uid="{958DFE19-F240-423C-AB19-EF64EF08715A}"/>
    <cellStyle name="Moeda 6 3 7" xfId="18845" xr:uid="{B9D02D9F-DBDD-4DC7-B96E-599D7A0C4838}"/>
    <cellStyle name="Moeda 6 4" xfId="463" xr:uid="{009D09E5-AC8A-41E6-AA97-EE69B098000B}"/>
    <cellStyle name="Moeda 6 4 2" xfId="464" xr:uid="{4E2ACD72-9316-4AC6-8775-7178C9CF817B}"/>
    <cellStyle name="Moeda 6 4 2 2" xfId="2252" xr:uid="{A63D8FF2-E77C-4A9C-A982-243D30D23E96}"/>
    <cellStyle name="Moeda 6 4 2 2 2" xfId="8436" xr:uid="{6857CD71-71CD-4131-A383-406F1D79AC83}"/>
    <cellStyle name="Moeda 6 4 2 2 2 2" xfId="17033" xr:uid="{942A3DA7-7D82-4311-9504-C25BE7F1AE9A}"/>
    <cellStyle name="Moeda 6 4 2 2 2 3" xfId="26068" xr:uid="{819D6660-B875-438C-8245-3376480A4FB7}"/>
    <cellStyle name="Moeda 6 4 2 2 3" xfId="5324" xr:uid="{BAE00594-7125-424F-A448-42021CC9C184}"/>
    <cellStyle name="Moeda 6 4 2 2 3 2" xfId="14177" xr:uid="{75CA2411-58A6-4B32-9B36-78C6C3B4F553}"/>
    <cellStyle name="Moeda 6 4 2 2 3 3" xfId="23144" xr:uid="{6DACDF7A-FA32-4137-8694-FF442FF6C4F5}"/>
    <cellStyle name="Moeda 6 4 2 2 4" xfId="11325" xr:uid="{188E55D2-35D5-4FD4-9A79-51744BCC026F}"/>
    <cellStyle name="Moeda 6 4 2 2 5" xfId="20292" xr:uid="{9AADF2DA-A6D4-4A3C-BD09-81722E504F93}"/>
    <cellStyle name="Moeda 6 4 2 3" xfId="6900" xr:uid="{7D8A8BC2-EF75-46A7-A871-69FCDB0E594A}"/>
    <cellStyle name="Moeda 6 4 2 3 2" xfId="15597" xr:uid="{B7A28D2E-5A0D-4C10-9226-595294B5BF19}"/>
    <cellStyle name="Moeda 6 4 2 3 3" xfId="24565" xr:uid="{9FBDE8F9-A442-46E5-B674-4ED8943ADE6E}"/>
    <cellStyle name="Moeda 6 4 2 4" xfId="3861" xr:uid="{3A8B0798-79E6-4534-9981-36D4702056F0}"/>
    <cellStyle name="Moeda 6 4 2 4 2" xfId="12743" xr:uid="{9B6B85EA-02D4-4ED1-A7C0-FC22CC114CEE}"/>
    <cellStyle name="Moeda 6 4 2 4 3" xfId="21713" xr:uid="{1AEBC902-CAB5-4B77-B872-E6E980E50425}"/>
    <cellStyle name="Moeda 6 4 2 5" xfId="9877" xr:uid="{AEB62D87-84A4-4E6D-9965-4EE85FCACEF0}"/>
    <cellStyle name="Moeda 6 4 2 6" xfId="18848" xr:uid="{8DD2345C-46D1-4869-B3C3-3554F7A23A8D}"/>
    <cellStyle name="Moeda 6 4 3" xfId="2251" xr:uid="{9ADAE7E1-678C-4F3B-8DAA-86862951BF22}"/>
    <cellStyle name="Moeda 6 4 3 2" xfId="8435" xr:uid="{FB04131B-1BCD-4152-9617-F8533A3C1406}"/>
    <cellStyle name="Moeda 6 4 3 2 2" xfId="17032" xr:uid="{D973ECB5-656A-4645-94D2-24B9C74F62AD}"/>
    <cellStyle name="Moeda 6 4 3 2 3" xfId="26067" xr:uid="{F65FAA3C-0B6C-46DD-8208-CAEB1A3C85F1}"/>
    <cellStyle name="Moeda 6 4 3 3" xfId="5323" xr:uid="{6C6DE33C-550E-46AA-ABD4-57CD2979EFA8}"/>
    <cellStyle name="Moeda 6 4 3 3 2" xfId="14176" xr:uid="{A298D8C9-877E-4A2C-BF98-485702A11715}"/>
    <cellStyle name="Moeda 6 4 3 3 3" xfId="23143" xr:uid="{57892967-5210-42E6-929D-195E28594CAD}"/>
    <cellStyle name="Moeda 6 4 3 4" xfId="11324" xr:uid="{13D66517-A04A-4FF8-8B77-0624BC519112}"/>
    <cellStyle name="Moeda 6 4 3 5" xfId="20291" xr:uid="{A2FA2C1C-595F-49A0-8A1E-17C4B1A4649E}"/>
    <cellStyle name="Moeda 6 4 4" xfId="6899" xr:uid="{4BD45C00-0F89-4455-A467-44B443EA4005}"/>
    <cellStyle name="Moeda 6 4 4 2" xfId="15596" xr:uid="{1D282E73-B596-4B39-9970-E90AA94FC872}"/>
    <cellStyle name="Moeda 6 4 4 3" xfId="24564" xr:uid="{B12DCF8B-AEC2-4049-910D-B5A3A36CD2CF}"/>
    <cellStyle name="Moeda 6 4 5" xfId="3860" xr:uid="{D378CA54-77EB-455C-8D5C-4ACD4BA3292D}"/>
    <cellStyle name="Moeda 6 4 5 2" xfId="12742" xr:uid="{F0F5697E-F857-4F3D-AD65-B2F8B7A2D6E1}"/>
    <cellStyle name="Moeda 6 4 5 3" xfId="21712" xr:uid="{309CFE1F-A67C-4F01-8610-DA6B406BCF14}"/>
    <cellStyle name="Moeda 6 4 6" xfId="9876" xr:uid="{DB381901-204A-4710-A6BD-D042469AC777}"/>
    <cellStyle name="Moeda 6 4 7" xfId="18847" xr:uid="{75F52E36-D116-4726-B18B-D7CA48BD4000}"/>
    <cellStyle name="Moeda 6 5" xfId="465" xr:uid="{C25128B4-C5F8-4F77-B54E-9D607BFF4C83}"/>
    <cellStyle name="Moeda 6 5 2" xfId="2253" xr:uid="{BE18660C-4DA0-4BF7-BAA0-4BBE95D52637}"/>
    <cellStyle name="Moeda 6 5 2 2" xfId="8437" xr:uid="{1241A8E6-1837-43FC-B7E0-CC5FFFA0AA9E}"/>
    <cellStyle name="Moeda 6 5 2 2 2" xfId="17034" xr:uid="{4193D81E-6094-463D-9EE2-5EF111D0B522}"/>
    <cellStyle name="Moeda 6 5 2 2 3" xfId="26069" xr:uid="{D7A47598-8FB9-487D-B49A-72B0957642CB}"/>
    <cellStyle name="Moeda 6 5 2 3" xfId="5325" xr:uid="{8F401FDE-E2C8-4FC0-906D-B165EEF2496D}"/>
    <cellStyle name="Moeda 6 5 2 3 2" xfId="14178" xr:uid="{782A8697-02CB-42F4-957C-21DF523AECE8}"/>
    <cellStyle name="Moeda 6 5 2 3 3" xfId="23145" xr:uid="{5C06B699-2A72-4B80-A71C-0BA318F86030}"/>
    <cellStyle name="Moeda 6 5 2 4" xfId="11326" xr:uid="{68E4FE89-D9A4-428F-ADCA-E95075C4A022}"/>
    <cellStyle name="Moeda 6 5 2 5" xfId="20293" xr:uid="{177BC770-4E28-45C2-8869-68D828F44969}"/>
    <cellStyle name="Moeda 6 5 3" xfId="6901" xr:uid="{763BE7A3-AA3C-4A80-A437-848CED4A8A84}"/>
    <cellStyle name="Moeda 6 5 3 2" xfId="15598" xr:uid="{A5C35BB7-796E-4695-8F86-DC69EE29B532}"/>
    <cellStyle name="Moeda 6 5 3 3" xfId="24566" xr:uid="{A762862B-3139-43E7-A448-6970C9662565}"/>
    <cellStyle name="Moeda 6 5 4" xfId="3862" xr:uid="{2093BDBE-B3FC-4086-9F0C-204B51C8EF09}"/>
    <cellStyle name="Moeda 6 5 4 2" xfId="12744" xr:uid="{88A80F31-336B-4A82-BBB5-1F8926428515}"/>
    <cellStyle name="Moeda 6 5 4 3" xfId="21714" xr:uid="{BBA89D05-934F-433A-A3F8-A4B4BE5BB83D}"/>
    <cellStyle name="Moeda 6 5 5" xfId="9878" xr:uid="{6F5F5734-64C2-490D-A5B2-E8333F23B078}"/>
    <cellStyle name="Moeda 6 5 6" xfId="18849" xr:uid="{FF0AB763-C559-4122-A6E7-604B158C88AC}"/>
    <cellStyle name="Moeda 6 6" xfId="2242" xr:uid="{9B0F0385-87B9-4D48-AFED-8C0E378EF536}"/>
    <cellStyle name="Moeda 6 6 2" xfId="8426" xr:uid="{FB67AA6A-CE08-4F38-8991-FE82ACB5FB3B}"/>
    <cellStyle name="Moeda 6 6 2 2" xfId="17023" xr:uid="{46EED812-533C-42FD-BC25-64932DDC0A1E}"/>
    <cellStyle name="Moeda 6 6 2 3" xfId="26058" xr:uid="{51E92DF2-EDD2-4BFC-BA62-1A511C55CF81}"/>
    <cellStyle name="Moeda 6 6 3" xfId="5314" xr:uid="{05CE3E7D-B76C-4983-B692-409BD45FC215}"/>
    <cellStyle name="Moeda 6 6 3 2" xfId="14167" xr:uid="{A48FCBB8-3E34-4319-BF13-E12DE6C09459}"/>
    <cellStyle name="Moeda 6 6 3 3" xfId="23134" xr:uid="{98974C9E-F204-43A8-A5CF-C7BD1FB94B30}"/>
    <cellStyle name="Moeda 6 6 4" xfId="11315" xr:uid="{EC12440C-0AB9-48D1-A497-59E7434B974C}"/>
    <cellStyle name="Moeda 6 6 5" xfId="20282" xr:uid="{869D4D3C-EFAD-4EF4-B329-E1243793C915}"/>
    <cellStyle name="Moeda 6 7" xfId="6890" xr:uid="{0229CADE-10FD-42F4-9FD2-DBCCAA596FB7}"/>
    <cellStyle name="Moeda 6 7 2" xfId="15587" xr:uid="{9633F9E3-1604-4359-9103-460DC5DC440E}"/>
    <cellStyle name="Moeda 6 7 3" xfId="24555" xr:uid="{2E743228-FDE8-45FF-BDC2-515C8280BB02}"/>
    <cellStyle name="Moeda 6 8" xfId="3851" xr:uid="{CACEA122-2BD0-4EF3-BC39-67D51F3ACE30}"/>
    <cellStyle name="Moeda 6 8 2" xfId="12733" xr:uid="{80AC8C5B-C7D3-44AB-9E04-35E4A6059708}"/>
    <cellStyle name="Moeda 6 8 3" xfId="21703" xr:uid="{83834771-1A6B-476E-B0FD-C3BECE78B9CA}"/>
    <cellStyle name="Moeda 6 9" xfId="9867" xr:uid="{585573EC-D5A6-41EF-958C-2A476B871147}"/>
    <cellStyle name="Moeda 7" xfId="466" xr:uid="{3F2F0CF8-5154-4321-9FF6-8E00D93C831F}"/>
    <cellStyle name="Moeda 7 2" xfId="467" xr:uid="{DB20E042-1767-4FAB-9473-E10AFB7A7BAC}"/>
    <cellStyle name="Moeda 7 2 2" xfId="468" xr:uid="{80F9764D-2917-4CA5-8D0D-2016069B9319}"/>
    <cellStyle name="Moeda 7 2 2 2" xfId="2256" xr:uid="{6DB41215-FD87-4F0C-9969-392C0938CD3B}"/>
    <cellStyle name="Moeda 7 2 2 2 2" xfId="8440" xr:uid="{C5A01F65-737A-4475-A767-2ED31C957B41}"/>
    <cellStyle name="Moeda 7 2 2 2 2 2" xfId="17037" xr:uid="{07E55EEB-904A-44F1-8918-637A978A8088}"/>
    <cellStyle name="Moeda 7 2 2 2 2 3" xfId="26072" xr:uid="{4CE00A01-1938-492D-BC3E-5335FEFC932C}"/>
    <cellStyle name="Moeda 7 2 2 2 3" xfId="5328" xr:uid="{D3692D63-48CD-4CEF-A183-BDDA27F1A8C9}"/>
    <cellStyle name="Moeda 7 2 2 2 3 2" xfId="14181" xr:uid="{32C69A64-2CA8-426F-AF13-400B93C0F1B3}"/>
    <cellStyle name="Moeda 7 2 2 2 3 3" xfId="23148" xr:uid="{AEF8A3F4-00D4-4481-8D06-714DD39ED061}"/>
    <cellStyle name="Moeda 7 2 2 2 4" xfId="11329" xr:uid="{074FD89D-2691-43F2-8CE6-DAB3598E7E5E}"/>
    <cellStyle name="Moeda 7 2 2 2 5" xfId="20296" xr:uid="{7671CAF5-B3BC-416B-8080-83E43A01DF4A}"/>
    <cellStyle name="Moeda 7 2 2 3" xfId="6904" xr:uid="{2200C6B4-35D1-43C2-A4CC-BFCF30D02063}"/>
    <cellStyle name="Moeda 7 2 2 3 2" xfId="15601" xr:uid="{7CC0F22E-7EE8-42BA-A116-638F45A61171}"/>
    <cellStyle name="Moeda 7 2 2 3 3" xfId="24569" xr:uid="{B8BA77BA-1CC1-4287-A59D-B462E2BB97F7}"/>
    <cellStyle name="Moeda 7 2 2 4" xfId="3865" xr:uid="{B3111EFC-FCB0-4FDF-8D2C-5D56DCC49F4D}"/>
    <cellStyle name="Moeda 7 2 2 4 2" xfId="12747" xr:uid="{2BC2A9CF-EC2C-4E23-8D0A-299F09949938}"/>
    <cellStyle name="Moeda 7 2 2 4 3" xfId="21717" xr:uid="{A072D8B4-4D9B-468E-9ACB-4B838591935F}"/>
    <cellStyle name="Moeda 7 2 2 5" xfId="9881" xr:uid="{EF1382BC-FF4C-406F-960B-FF576BF36246}"/>
    <cellStyle name="Moeda 7 2 2 6" xfId="18852" xr:uid="{65D4D84A-10B1-4270-9188-40C400546B63}"/>
    <cellStyle name="Moeda 7 2 3" xfId="2255" xr:uid="{DA710A60-AF09-408E-AA23-7FB4315B19AA}"/>
    <cellStyle name="Moeda 7 2 3 2" xfId="8439" xr:uid="{87B9FEC2-CCB1-4B04-8118-78FAC8C05531}"/>
    <cellStyle name="Moeda 7 2 3 2 2" xfId="17036" xr:uid="{51AA62AB-2D78-473C-9017-B6D63851B494}"/>
    <cellStyle name="Moeda 7 2 3 2 3" xfId="26071" xr:uid="{4D4C3DCF-EC9F-43D3-9DCF-26BFE746CC18}"/>
    <cellStyle name="Moeda 7 2 3 3" xfId="5327" xr:uid="{5DFA24B2-7BC0-446E-A48C-809D3726F09B}"/>
    <cellStyle name="Moeda 7 2 3 3 2" xfId="14180" xr:uid="{3F9CE827-E751-4079-86AE-8D7DA18A7514}"/>
    <cellStyle name="Moeda 7 2 3 3 3" xfId="23147" xr:uid="{CA9E3AB0-6345-4028-A90C-5ED984D4D908}"/>
    <cellStyle name="Moeda 7 2 3 4" xfId="11328" xr:uid="{8C1A0B7F-87FD-4DE7-B942-034593368EC2}"/>
    <cellStyle name="Moeda 7 2 3 5" xfId="20295" xr:uid="{AF9C2169-FEBF-47C3-8A93-D90E1F8828A1}"/>
    <cellStyle name="Moeda 7 2 4" xfId="6903" xr:uid="{4067C610-CF01-41C3-BC46-0ACF4215F0C2}"/>
    <cellStyle name="Moeda 7 2 4 2" xfId="15600" xr:uid="{8F7AF063-C6F2-4830-92CA-A144214EDD1D}"/>
    <cellStyle name="Moeda 7 2 4 3" xfId="24568" xr:uid="{3E895CA2-12BB-414F-9240-9B67BCB26C6C}"/>
    <cellStyle name="Moeda 7 2 5" xfId="3864" xr:uid="{65A64EAE-3BEA-405A-9A74-C56812ABAB2B}"/>
    <cellStyle name="Moeda 7 2 5 2" xfId="12746" xr:uid="{ED811BE0-5523-4148-B695-6D0600A227FB}"/>
    <cellStyle name="Moeda 7 2 5 3" xfId="21716" xr:uid="{A9B53EDE-4884-480A-AFE8-8159577B91F6}"/>
    <cellStyle name="Moeda 7 2 6" xfId="9880" xr:uid="{263C23D5-C55B-49D7-8820-195FE9F22065}"/>
    <cellStyle name="Moeda 7 2 7" xfId="18851" xr:uid="{C9ADF010-72DC-4A26-8D12-21A52A084D13}"/>
    <cellStyle name="Moeda 7 3" xfId="469" xr:uid="{D8809216-7250-4659-8269-3F14D6DEFB56}"/>
    <cellStyle name="Moeda 7 3 2" xfId="470" xr:uid="{A23793F9-F7F4-4992-8D5A-90DF75A162F7}"/>
    <cellStyle name="Moeda 7 3 2 2" xfId="2258" xr:uid="{67A9D4F2-2E6C-4977-A0DB-A8AF6E17D190}"/>
    <cellStyle name="Moeda 7 3 2 2 2" xfId="8442" xr:uid="{DDF815F2-B3D3-4B94-AB56-90F2FA2DBEA2}"/>
    <cellStyle name="Moeda 7 3 2 2 2 2" xfId="17039" xr:uid="{75002624-18D1-460D-A592-47A0275BA721}"/>
    <cellStyle name="Moeda 7 3 2 2 2 3" xfId="26074" xr:uid="{959135DB-7B6A-4CC4-BC3A-2E1488D69150}"/>
    <cellStyle name="Moeda 7 3 2 2 3" xfId="5330" xr:uid="{808875A2-60D2-4DCB-A209-1B8788881F41}"/>
    <cellStyle name="Moeda 7 3 2 2 3 2" xfId="14183" xr:uid="{FAC3F670-D3A1-4DAE-9FEF-C4E538206E37}"/>
    <cellStyle name="Moeda 7 3 2 2 3 3" xfId="23150" xr:uid="{DBB8EC1D-0D33-4465-8244-8B416903329C}"/>
    <cellStyle name="Moeda 7 3 2 2 4" xfId="11331" xr:uid="{475D8CBE-44BB-49AD-9156-F34ECCDAC8D5}"/>
    <cellStyle name="Moeda 7 3 2 2 5" xfId="20298" xr:uid="{3F2E0E41-9349-412B-9675-6C22B46CF1D5}"/>
    <cellStyle name="Moeda 7 3 2 3" xfId="6906" xr:uid="{69F1E126-441E-47F3-A7C6-EAA2538AA616}"/>
    <cellStyle name="Moeda 7 3 2 3 2" xfId="15603" xr:uid="{9CD6EEA0-A9BD-4086-A000-822AE497F810}"/>
    <cellStyle name="Moeda 7 3 2 3 3" xfId="24571" xr:uid="{2AE1F6F9-AB6E-4ED8-A436-C0D68564E586}"/>
    <cellStyle name="Moeda 7 3 2 4" xfId="3867" xr:uid="{AE7A8288-1BCD-4270-80B6-E2FD3CEA5364}"/>
    <cellStyle name="Moeda 7 3 2 4 2" xfId="12749" xr:uid="{3396925D-524E-425D-9EEA-989ECBFE9364}"/>
    <cellStyle name="Moeda 7 3 2 4 3" xfId="21719" xr:uid="{1DE34BDC-D0C6-4C32-BF78-5F48B9E11F40}"/>
    <cellStyle name="Moeda 7 3 2 5" xfId="9883" xr:uid="{12B50694-480E-49D3-A5B9-6D6729F96C00}"/>
    <cellStyle name="Moeda 7 3 2 6" xfId="18854" xr:uid="{298B984D-AF96-415B-A00D-3206A4C8974A}"/>
    <cellStyle name="Moeda 7 3 3" xfId="2257" xr:uid="{7FAF7823-B94E-4800-8661-575E8DA2C280}"/>
    <cellStyle name="Moeda 7 3 3 2" xfId="8441" xr:uid="{6A5E63FC-5262-4D76-8AA1-2F166D22C631}"/>
    <cellStyle name="Moeda 7 3 3 2 2" xfId="17038" xr:uid="{98B888CE-8473-4454-B478-4B4B90CBAB84}"/>
    <cellStyle name="Moeda 7 3 3 2 3" xfId="26073" xr:uid="{F02AE97E-5DCE-4635-9629-61B1661BA99E}"/>
    <cellStyle name="Moeda 7 3 3 3" xfId="5329" xr:uid="{1332DE3E-DF01-4351-97DD-E8A0A1BFB1D5}"/>
    <cellStyle name="Moeda 7 3 3 3 2" xfId="14182" xr:uid="{3671A23E-9E58-4AAF-BB49-C5E680D0A87E}"/>
    <cellStyle name="Moeda 7 3 3 3 3" xfId="23149" xr:uid="{6FB1C79A-366A-454E-8B7C-2591F3F606E2}"/>
    <cellStyle name="Moeda 7 3 3 4" xfId="11330" xr:uid="{2A12C3AC-BCB6-461B-B54A-2A8D2E86C743}"/>
    <cellStyle name="Moeda 7 3 3 5" xfId="20297" xr:uid="{EAE3F186-EF64-4371-88C2-FEF704C05FEC}"/>
    <cellStyle name="Moeda 7 3 4" xfId="6905" xr:uid="{44C2C750-0DCF-4C42-96CD-C0545FA03F20}"/>
    <cellStyle name="Moeda 7 3 4 2" xfId="15602" xr:uid="{4DDD681B-D90A-4C65-B2C1-DDD30A914624}"/>
    <cellStyle name="Moeda 7 3 4 3" xfId="24570" xr:uid="{75D62AC2-A160-466E-AEAC-BD9B3696E289}"/>
    <cellStyle name="Moeda 7 3 5" xfId="3866" xr:uid="{C5A41043-52B2-47FB-99B5-46E4E9EDE8AA}"/>
    <cellStyle name="Moeda 7 3 5 2" xfId="12748" xr:uid="{CAC15F42-2947-4C44-A2AE-479AB018D80D}"/>
    <cellStyle name="Moeda 7 3 5 3" xfId="21718" xr:uid="{108584D0-5FDB-4976-885E-D46C0D8905EC}"/>
    <cellStyle name="Moeda 7 3 6" xfId="9882" xr:uid="{E97A9E81-9151-4F10-BE99-76C50954CBE7}"/>
    <cellStyle name="Moeda 7 3 7" xfId="18853" xr:uid="{E2B69BD3-235F-47DF-8EFA-85E99D175823}"/>
    <cellStyle name="Moeda 7 4" xfId="471" xr:uid="{AE4BA618-E6B4-4638-8C26-17ADBB213049}"/>
    <cellStyle name="Moeda 7 4 2" xfId="2259" xr:uid="{871E0332-B689-435D-AEE2-62FC69D58AB3}"/>
    <cellStyle name="Moeda 7 4 2 2" xfId="8443" xr:uid="{8BAA9D0D-9431-48FF-BA62-1B326D63F9FB}"/>
    <cellStyle name="Moeda 7 4 2 2 2" xfId="17040" xr:uid="{071DBDD7-6998-409A-8F6E-7FC51F688E38}"/>
    <cellStyle name="Moeda 7 4 2 2 3" xfId="26075" xr:uid="{F6ECFB5D-B70C-452F-940E-8787ADD3FDE9}"/>
    <cellStyle name="Moeda 7 4 2 3" xfId="5331" xr:uid="{74B859B2-AF8B-4705-8635-0A0A789D2455}"/>
    <cellStyle name="Moeda 7 4 2 3 2" xfId="14184" xr:uid="{225EEE3F-5AD9-4197-B889-8389B5881EF0}"/>
    <cellStyle name="Moeda 7 4 2 3 3" xfId="23151" xr:uid="{ED51D7B1-E220-4726-B6CD-71B2E659DC83}"/>
    <cellStyle name="Moeda 7 4 2 4" xfId="11332" xr:uid="{5B84E466-C986-4365-8639-6DB8195D1268}"/>
    <cellStyle name="Moeda 7 4 2 5" xfId="20299" xr:uid="{D05847A4-118A-48CC-8B30-FFC1BF3B298B}"/>
    <cellStyle name="Moeda 7 4 3" xfId="6907" xr:uid="{0BDC77B5-F13C-43EC-835B-908036F752DE}"/>
    <cellStyle name="Moeda 7 4 3 2" xfId="15604" xr:uid="{587FF4B1-8AD3-4CA8-8ADB-512515E2B0C4}"/>
    <cellStyle name="Moeda 7 4 3 3" xfId="24572" xr:uid="{78A2CBA2-4EB4-44AE-A4A7-44822E243556}"/>
    <cellStyle name="Moeda 7 4 4" xfId="3868" xr:uid="{E6EF8955-9DA5-42BF-A0C1-F6D542E893A5}"/>
    <cellStyle name="Moeda 7 4 4 2" xfId="12750" xr:uid="{3E36BC95-9440-4B6A-9D44-7BA6BC26B8CE}"/>
    <cellStyle name="Moeda 7 4 4 3" xfId="21720" xr:uid="{F1C94403-1C4D-4004-8FBD-42AB10C6C5AA}"/>
    <cellStyle name="Moeda 7 4 5" xfId="9884" xr:uid="{8EE26089-1F6F-4C0D-AE5D-B050BBE72165}"/>
    <cellStyle name="Moeda 7 4 6" xfId="18855" xr:uid="{86ACFF18-C725-4737-8384-C04563705AAA}"/>
    <cellStyle name="Moeda 7 5" xfId="2254" xr:uid="{DB361164-271B-47DE-B979-A7BBD4AE33FB}"/>
    <cellStyle name="Moeda 7 5 2" xfId="8438" xr:uid="{CAE75133-BBC1-4249-997E-178DBF03AF4D}"/>
    <cellStyle name="Moeda 7 5 2 2" xfId="17035" xr:uid="{D5BC4DEA-F1A4-4A17-8419-8F288176414B}"/>
    <cellStyle name="Moeda 7 5 2 3" xfId="26070" xr:uid="{1B77EE0D-3F67-4D8E-8584-448933BCB7D4}"/>
    <cellStyle name="Moeda 7 5 3" xfId="5326" xr:uid="{EC80653D-0E89-4CD6-8FBA-83FC3BDDC609}"/>
    <cellStyle name="Moeda 7 5 3 2" xfId="14179" xr:uid="{59DFF4DF-BEFF-4D2C-8A19-DF374924AFFD}"/>
    <cellStyle name="Moeda 7 5 3 3" xfId="23146" xr:uid="{C0E1FF99-B411-4709-A970-10193FE1EF88}"/>
    <cellStyle name="Moeda 7 5 4" xfId="11327" xr:uid="{C2FF5973-4783-4170-99E7-B2578D7579F8}"/>
    <cellStyle name="Moeda 7 5 5" xfId="20294" xr:uid="{FAD731B1-F373-483F-B842-ABBF1FEE44CA}"/>
    <cellStyle name="Moeda 7 6" xfId="6902" xr:uid="{FC4D2926-32A4-412C-AE69-22F9F553EA44}"/>
    <cellStyle name="Moeda 7 6 2" xfId="15599" xr:uid="{16F25A91-42A7-45DB-B8AA-0BF1881D4C07}"/>
    <cellStyle name="Moeda 7 6 3" xfId="24567" xr:uid="{04172E3A-581B-40B9-8A82-AEC7E1AE47FC}"/>
    <cellStyle name="Moeda 7 7" xfId="3863" xr:uid="{34606292-5BF7-4F35-A00E-0B2B6D65A15C}"/>
    <cellStyle name="Moeda 7 7 2" xfId="12745" xr:uid="{85C5E335-E1F4-42DE-9FE4-707E7BC452B7}"/>
    <cellStyle name="Moeda 7 7 3" xfId="21715" xr:uid="{CCEA4D88-E2CB-473B-9E82-CD7ABBA7D548}"/>
    <cellStyle name="Moeda 7 8" xfId="9879" xr:uid="{0D7FA52D-F94E-4DAF-B716-393B28647293}"/>
    <cellStyle name="Moeda 7 9" xfId="18850" xr:uid="{A5E01D5D-3763-4773-B236-97326E0EAF65}"/>
    <cellStyle name="Moeda 8" xfId="472" xr:uid="{A754459E-7225-4210-B2D5-A052109430D7}"/>
    <cellStyle name="Moeda 8 2" xfId="473" xr:uid="{68127F27-DB34-4119-80CB-127FBD0DFA1F}"/>
    <cellStyle name="Moeda 8 2 2" xfId="474" xr:uid="{8BB57BF3-A5C7-4CE1-BA09-368A0271B43F}"/>
    <cellStyle name="Moeda 8 2 2 2" xfId="2262" xr:uid="{15EDC109-94F6-43BE-A52A-6F13388CC454}"/>
    <cellStyle name="Moeda 8 2 2 2 2" xfId="8446" xr:uid="{D6291CBB-4521-4E46-BF0D-9518B0960A6A}"/>
    <cellStyle name="Moeda 8 2 2 2 2 2" xfId="17043" xr:uid="{33C6C9BB-4A89-4075-BE0F-D3F15E50EE55}"/>
    <cellStyle name="Moeda 8 2 2 2 2 3" xfId="26078" xr:uid="{B6A23B02-9C70-46BB-80B7-3B95C11C9556}"/>
    <cellStyle name="Moeda 8 2 2 2 3" xfId="5334" xr:uid="{5EBD2F9C-B477-49D0-BE7C-7EB3D9C258ED}"/>
    <cellStyle name="Moeda 8 2 2 2 3 2" xfId="14187" xr:uid="{4894FEC1-5FD2-4E6E-BB71-BD471C30068C}"/>
    <cellStyle name="Moeda 8 2 2 2 3 3" xfId="23154" xr:uid="{2B200555-54D8-42D9-A91E-4D38466A92C3}"/>
    <cellStyle name="Moeda 8 2 2 2 4" xfId="11335" xr:uid="{70E502EE-2A6C-455B-89B0-600DEB29DE67}"/>
    <cellStyle name="Moeda 8 2 2 2 5" xfId="20302" xr:uid="{7260EBE8-079C-495F-A3BE-37748D827D20}"/>
    <cellStyle name="Moeda 8 2 2 3" xfId="6910" xr:uid="{B5054F50-3228-4ACB-A89A-BC31D586C4A5}"/>
    <cellStyle name="Moeda 8 2 2 3 2" xfId="15607" xr:uid="{5DD094F1-CC06-466D-8C32-6961298A8112}"/>
    <cellStyle name="Moeda 8 2 2 3 3" xfId="24575" xr:uid="{581A39D7-0202-43FE-8EAE-FAC100005328}"/>
    <cellStyle name="Moeda 8 2 2 4" xfId="3871" xr:uid="{82BCA7FE-0216-4329-A094-DC0BFC2093B4}"/>
    <cellStyle name="Moeda 8 2 2 4 2" xfId="12753" xr:uid="{85067899-9585-4A31-8B64-E5752338D02D}"/>
    <cellStyle name="Moeda 8 2 2 4 3" xfId="21723" xr:uid="{B9071A2A-0F96-4D41-8106-ECACEFF634DC}"/>
    <cellStyle name="Moeda 8 2 2 5" xfId="9887" xr:uid="{55BAFA36-ADC4-49BD-BA86-41BFA6C06E45}"/>
    <cellStyle name="Moeda 8 2 2 6" xfId="18858" xr:uid="{343BADFC-7515-468C-828D-67EFBDF9254E}"/>
    <cellStyle name="Moeda 8 2 3" xfId="2261" xr:uid="{615891DC-41C9-45B6-ACD0-39F9FF17368C}"/>
    <cellStyle name="Moeda 8 2 3 2" xfId="8445" xr:uid="{60562503-821D-401E-9AB3-D9BA4DC42523}"/>
    <cellStyle name="Moeda 8 2 3 2 2" xfId="17042" xr:uid="{C4600B9F-F644-4F6D-ACBA-D188E4079079}"/>
    <cellStyle name="Moeda 8 2 3 2 3" xfId="26077" xr:uid="{6F2C70CC-F696-4539-A98E-D0366528244F}"/>
    <cellStyle name="Moeda 8 2 3 3" xfId="5333" xr:uid="{3B1EB345-6AFD-48CB-8DFF-DD2BD2B18101}"/>
    <cellStyle name="Moeda 8 2 3 3 2" xfId="14186" xr:uid="{8F600433-DD6D-40E0-9C2D-7ECA4E2BB6E3}"/>
    <cellStyle name="Moeda 8 2 3 3 3" xfId="23153" xr:uid="{ABB1436E-FFE5-4DEE-9ACE-C699CED4DF22}"/>
    <cellStyle name="Moeda 8 2 3 4" xfId="11334" xr:uid="{137D78B5-79C0-43E9-B2AA-4C9189B8EE16}"/>
    <cellStyle name="Moeda 8 2 3 5" xfId="20301" xr:uid="{5296E3F5-6BBD-4BBE-B7C0-B4862AD59997}"/>
    <cellStyle name="Moeda 8 2 4" xfId="6909" xr:uid="{022D10FA-65F3-4728-90C7-867E9BB97807}"/>
    <cellStyle name="Moeda 8 2 4 2" xfId="15606" xr:uid="{9D8AEF98-96BD-4391-837B-63B02C71E077}"/>
    <cellStyle name="Moeda 8 2 4 3" xfId="24574" xr:uid="{654E52DA-3CD5-46CB-8ED3-04AD8DD9C3D9}"/>
    <cellStyle name="Moeda 8 2 5" xfId="3870" xr:uid="{0C80C89A-5387-4637-B78A-76AF58946F7E}"/>
    <cellStyle name="Moeda 8 2 5 2" xfId="12752" xr:uid="{D4B01F29-12F7-4EE2-B7E7-B6FB6AF65527}"/>
    <cellStyle name="Moeda 8 2 5 3" xfId="21722" xr:uid="{E1AEAF9B-6712-4FB3-BBC7-4743EE62998C}"/>
    <cellStyle name="Moeda 8 2 6" xfId="9886" xr:uid="{303A76D2-5AAA-437E-8D24-5317C1FD5DA1}"/>
    <cellStyle name="Moeda 8 2 7" xfId="18857" xr:uid="{FCDAB107-6B0E-490F-BCD7-9F258314AEF9}"/>
    <cellStyle name="Moeda 8 3" xfId="475" xr:uid="{5522B118-E403-4B64-A031-1ED8A34E2E95}"/>
    <cellStyle name="Moeda 8 3 2" xfId="476" xr:uid="{F8CB6428-6A74-463E-93A9-99553B05E6C4}"/>
    <cellStyle name="Moeda 8 3 2 2" xfId="2264" xr:uid="{E6791B11-69C8-46C0-98B5-F225A1981237}"/>
    <cellStyle name="Moeda 8 3 2 2 2" xfId="8448" xr:uid="{C34AB999-1967-4DD0-AD47-5A67AFE962BC}"/>
    <cellStyle name="Moeda 8 3 2 2 2 2" xfId="17045" xr:uid="{C4DEA4B1-63CC-4AAE-8826-2FA5A3BED770}"/>
    <cellStyle name="Moeda 8 3 2 2 2 3" xfId="26080" xr:uid="{173529CF-EDE6-4710-A9B5-183188661BC7}"/>
    <cellStyle name="Moeda 8 3 2 2 3" xfId="5336" xr:uid="{BA72B366-5C92-4A0D-80EB-2ED095E9842D}"/>
    <cellStyle name="Moeda 8 3 2 2 3 2" xfId="14189" xr:uid="{5A41DAF1-BEEC-47A9-8C42-3321FD1F7E47}"/>
    <cellStyle name="Moeda 8 3 2 2 3 3" xfId="23156" xr:uid="{086FDA7D-AD86-4935-90B2-92BD684AA59C}"/>
    <cellStyle name="Moeda 8 3 2 2 4" xfId="11337" xr:uid="{60641638-E1FB-45EC-8D52-6E18E979C9BF}"/>
    <cellStyle name="Moeda 8 3 2 2 5" xfId="20304" xr:uid="{4D483D18-1EEC-4729-99AA-6463E8659FA4}"/>
    <cellStyle name="Moeda 8 3 2 3" xfId="6912" xr:uid="{4C9BF870-74F4-4249-A8C3-381671C08F77}"/>
    <cellStyle name="Moeda 8 3 2 3 2" xfId="15609" xr:uid="{6819DEB6-4F66-4019-91CD-78C107400BEF}"/>
    <cellStyle name="Moeda 8 3 2 3 3" xfId="24577" xr:uid="{8814ADF9-7304-43D6-A9D7-CE1E50125D05}"/>
    <cellStyle name="Moeda 8 3 2 4" xfId="3873" xr:uid="{15BE5F70-8E1C-4412-8691-ECCD760A26B9}"/>
    <cellStyle name="Moeda 8 3 2 4 2" xfId="12755" xr:uid="{F2E7E354-A52C-4BCB-8111-B514F6688659}"/>
    <cellStyle name="Moeda 8 3 2 4 3" xfId="21725" xr:uid="{E3D05266-4490-406E-95B4-6893B352A3E5}"/>
    <cellStyle name="Moeda 8 3 2 5" xfId="9889" xr:uid="{247A861F-4213-4799-B94C-2131E9590704}"/>
    <cellStyle name="Moeda 8 3 2 6" xfId="18860" xr:uid="{7C3484C6-896D-4B51-B4FB-0156DAC401D8}"/>
    <cellStyle name="Moeda 8 3 3" xfId="2263" xr:uid="{7FBD644F-1573-477E-87A2-8E9FC07E51EB}"/>
    <cellStyle name="Moeda 8 3 3 2" xfId="8447" xr:uid="{A6D321C6-D9D2-455E-863C-8DB48D3A411D}"/>
    <cellStyle name="Moeda 8 3 3 2 2" xfId="17044" xr:uid="{14F540B1-FF12-4F5A-81F1-C07A27C76731}"/>
    <cellStyle name="Moeda 8 3 3 2 3" xfId="26079" xr:uid="{5D3CE50C-55E2-47C0-9F64-1B9C916A3EE3}"/>
    <cellStyle name="Moeda 8 3 3 3" xfId="5335" xr:uid="{69B06538-EEE2-4714-A606-6E7F155D85F3}"/>
    <cellStyle name="Moeda 8 3 3 3 2" xfId="14188" xr:uid="{8756E3CE-ED01-44FB-A885-2AC9F819A4B5}"/>
    <cellStyle name="Moeda 8 3 3 3 3" xfId="23155" xr:uid="{F58A4453-E99A-44F7-B450-0AB412AEB375}"/>
    <cellStyle name="Moeda 8 3 3 4" xfId="11336" xr:uid="{721DD7AD-B19D-4B03-A8C0-DBB061BA0663}"/>
    <cellStyle name="Moeda 8 3 3 5" xfId="20303" xr:uid="{D87D15B5-57F2-452D-A5DB-8748AF9CBBA0}"/>
    <cellStyle name="Moeda 8 3 4" xfId="6911" xr:uid="{A9BBCA67-A69E-4D05-BD75-4BF07ABEB58F}"/>
    <cellStyle name="Moeda 8 3 4 2" xfId="15608" xr:uid="{A06DE2C5-61B3-40D1-B5D8-8F52DF64311D}"/>
    <cellStyle name="Moeda 8 3 4 3" xfId="24576" xr:uid="{69FE8BDC-7771-4695-BBCB-2CAF6C0BCB67}"/>
    <cellStyle name="Moeda 8 3 5" xfId="3872" xr:uid="{DA576142-8B19-408A-93A3-3F79F9D7E4A6}"/>
    <cellStyle name="Moeda 8 3 5 2" xfId="12754" xr:uid="{60108BDD-D9EB-4F29-9487-B530D97F9BDC}"/>
    <cellStyle name="Moeda 8 3 5 3" xfId="21724" xr:uid="{C28B3CC7-B0A3-4896-A3BF-BDEDCB3BF128}"/>
    <cellStyle name="Moeda 8 3 6" xfId="9888" xr:uid="{FBED3B8D-E6CF-4C55-87B8-23122F6D5AAD}"/>
    <cellStyle name="Moeda 8 3 7" xfId="18859" xr:uid="{475952B3-1FAE-4507-BDC7-C3F6C2745FF2}"/>
    <cellStyle name="Moeda 8 4" xfId="477" xr:uid="{F1DAE4BF-D745-4E42-9608-53A8AA581B29}"/>
    <cellStyle name="Moeda 8 4 2" xfId="2265" xr:uid="{6EDF1ECD-7FDF-4C54-8F7C-AB100108CE5D}"/>
    <cellStyle name="Moeda 8 4 2 2" xfId="8449" xr:uid="{7308ADC0-3157-4100-B9BA-EB8CAFA6E608}"/>
    <cellStyle name="Moeda 8 4 2 2 2" xfId="17046" xr:uid="{83F1E5B1-790C-4E46-B8BC-66B76DEA5361}"/>
    <cellStyle name="Moeda 8 4 2 2 3" xfId="26081" xr:uid="{3540A864-421F-43AC-97E4-6191748495B2}"/>
    <cellStyle name="Moeda 8 4 2 3" xfId="5337" xr:uid="{4F09D1B7-0D8D-4BFD-BFED-E59BC6D60704}"/>
    <cellStyle name="Moeda 8 4 2 3 2" xfId="14190" xr:uid="{84E5E8BF-E93A-4ADC-BF2F-E98B2282CEC8}"/>
    <cellStyle name="Moeda 8 4 2 3 3" xfId="23157" xr:uid="{02279391-C39B-4048-83B6-A0A53EBA20F0}"/>
    <cellStyle name="Moeda 8 4 2 4" xfId="11338" xr:uid="{15258C1F-EBAA-46C5-A469-A82C0D4F013E}"/>
    <cellStyle name="Moeda 8 4 2 5" xfId="20305" xr:uid="{F0D5F7C6-BEEA-42C3-A3D3-38F3FA0812EB}"/>
    <cellStyle name="Moeda 8 4 3" xfId="6913" xr:uid="{F48445EB-CF2C-480D-9C1B-B16425BAF7F5}"/>
    <cellStyle name="Moeda 8 4 3 2" xfId="15610" xr:uid="{3E29E1BC-D4BD-4D88-9851-88665332049E}"/>
    <cellStyle name="Moeda 8 4 3 3" xfId="24578" xr:uid="{C9716027-1D52-43FD-A1D4-7E17195A542A}"/>
    <cellStyle name="Moeda 8 4 4" xfId="3874" xr:uid="{09D771C3-F75A-4232-BFBA-17C32C7F4B0A}"/>
    <cellStyle name="Moeda 8 4 4 2" xfId="12756" xr:uid="{AE181A57-85F8-4D78-B77C-E59A15263C4B}"/>
    <cellStyle name="Moeda 8 4 4 3" xfId="21726" xr:uid="{A07E9898-E1FE-42CC-90F7-90A39B85F322}"/>
    <cellStyle name="Moeda 8 4 5" xfId="9890" xr:uid="{D0AB5B6F-DD6D-4439-874C-D87F9BED7D99}"/>
    <cellStyle name="Moeda 8 4 6" xfId="18861" xr:uid="{FB8BE92E-E136-4FFD-922F-1C8DE642E2DC}"/>
    <cellStyle name="Moeda 8 5" xfId="2260" xr:uid="{A15F87A0-A593-47BA-A97A-A82290EB4090}"/>
    <cellStyle name="Moeda 8 5 2" xfId="8444" xr:uid="{E533E873-F729-49BB-BC4D-E33FD7E0B127}"/>
    <cellStyle name="Moeda 8 5 2 2" xfId="17041" xr:uid="{680D9DDF-A33D-41D6-9B20-6E9EB88865C4}"/>
    <cellStyle name="Moeda 8 5 2 3" xfId="26076" xr:uid="{ADEA882D-1B11-4361-9F1B-97C61B99BBC8}"/>
    <cellStyle name="Moeda 8 5 3" xfId="5332" xr:uid="{B9B92474-B219-45E4-BA4E-2558B805C3AC}"/>
    <cellStyle name="Moeda 8 5 3 2" xfId="14185" xr:uid="{CB6613E9-1012-4F07-A7FF-88729E6E4315}"/>
    <cellStyle name="Moeda 8 5 3 3" xfId="23152" xr:uid="{4C86FEBA-144A-45CF-B6B2-F5C4C39BCFF4}"/>
    <cellStyle name="Moeda 8 5 4" xfId="11333" xr:uid="{B5AEA7EC-233A-489B-A4D2-7E3D685B8CC0}"/>
    <cellStyle name="Moeda 8 5 5" xfId="20300" xr:uid="{7EA0AB27-1B6E-44B2-8AE5-27EA41ABD8C3}"/>
    <cellStyle name="Moeda 8 6" xfId="6908" xr:uid="{9650257F-2361-4169-869C-AEA464DDFA43}"/>
    <cellStyle name="Moeda 8 6 2" xfId="15605" xr:uid="{7EBDE34D-8985-46BB-9D15-CEC308708178}"/>
    <cellStyle name="Moeda 8 6 3" xfId="24573" xr:uid="{FC6BC394-BA19-47C8-BCD8-F71E4ECB36F5}"/>
    <cellStyle name="Moeda 8 7" xfId="3869" xr:uid="{7D9DCE77-A7BD-43CF-9090-9442C83A2BE7}"/>
    <cellStyle name="Moeda 8 7 2" xfId="12751" xr:uid="{F6B1E403-C83F-4EB1-8424-2323DE48E345}"/>
    <cellStyle name="Moeda 8 7 3" xfId="21721" xr:uid="{710E0988-2552-4496-B47D-5F2D2059C5E9}"/>
    <cellStyle name="Moeda 8 8" xfId="9885" xr:uid="{21A52EB1-6CBB-45BB-97E6-E36DB1D4B750}"/>
    <cellStyle name="Moeda 8 9" xfId="18856" xr:uid="{CD8AD6F9-CF59-4F70-AE29-3DF9A7EF83C4}"/>
    <cellStyle name="Moeda 9" xfId="478" xr:uid="{282D234F-71F5-4F84-872C-C1E646A35126}"/>
    <cellStyle name="Moeda 9 2" xfId="479" xr:uid="{FFBA0265-01E2-4BEA-833A-5B8CDD5CAD9A}"/>
    <cellStyle name="Neutra 2" xfId="480" xr:uid="{FF6BCE70-9B23-44BB-8A41-5A6C0A97ADE6}"/>
    <cellStyle name="Neutral" xfId="481" xr:uid="{7E7CB578-67FB-4717-855D-19E831AF7FBD}"/>
    <cellStyle name="Normal" xfId="0" builtinId="0"/>
    <cellStyle name="Normal 10" xfId="482" xr:uid="{C0023091-10E6-4F5E-A1AE-E4A6528BF421}"/>
    <cellStyle name="Normal 10 2" xfId="9691" xr:uid="{60CECDE4-2D47-4BA5-BBBF-6C4D36CE49A2}"/>
    <cellStyle name="Normal 11" xfId="483" xr:uid="{B99DDBDB-866A-4B97-B610-EAF452A3E08E}"/>
    <cellStyle name="Normal 12" xfId="484" xr:uid="{D0125908-393A-47AD-A04F-CB0A1E3C49A4}"/>
    <cellStyle name="Normal 12 2" xfId="485" xr:uid="{D9CBB7A9-219C-4540-AF46-E1DDD34F1CD9}"/>
    <cellStyle name="Normal 12 3" xfId="486" xr:uid="{AA0C0F98-A6EE-429A-B1EC-051462867A61}"/>
    <cellStyle name="Normal 12_Anexo II e IIA Proposta e Planilha" xfId="487" xr:uid="{099CF3BF-1CB1-4BC1-9095-F953F663ABE5}"/>
    <cellStyle name="Normal 13" xfId="488" xr:uid="{4578ADCF-9AE2-47A7-A4D8-FBDF1DC54BC3}"/>
    <cellStyle name="Normal 14" xfId="489" xr:uid="{8471ADB6-5B79-445B-BC09-E1A3D12354D5}"/>
    <cellStyle name="Normal 14 2" xfId="1862" xr:uid="{6CCC934A-5C50-41B3-B9B0-C37451F83954}"/>
    <cellStyle name="Normal 14 2 2" xfId="8223" xr:uid="{9CBB5334-F4EA-4D11-907E-67DA17DC7037}"/>
    <cellStyle name="Normal 14 2 2 2" xfId="16856" xr:uid="{D87279B3-EA7C-477E-BC32-2518F7269A23}"/>
    <cellStyle name="Normal 14 2 2 3" xfId="25857" xr:uid="{517A4DFA-540B-4C33-8DEA-E559CA187670}"/>
    <cellStyle name="Normal 14 2 3" xfId="5147" xr:uid="{3426F397-4FC2-4E6F-8473-4FA60E06328D}"/>
    <cellStyle name="Normal 14 2 3 2" xfId="14000" xr:uid="{4785DD55-D11F-4831-942C-DB9A8F08FB50}"/>
    <cellStyle name="Normal 14 2 3 3" xfId="22969" xr:uid="{C2EFF79B-8A31-448D-A19D-149288E0E4D2}"/>
    <cellStyle name="Normal 14 2 4" xfId="11136" xr:uid="{6D2D7BAF-0D45-47CF-87A5-01A681692C57}"/>
    <cellStyle name="Normal 14 2 5" xfId="20107" xr:uid="{FB4D9C11-29D6-4F5F-B4D1-4F4659E8A0C5}"/>
    <cellStyle name="Normal 14 3" xfId="1863" xr:uid="{EAAC0500-23AD-4B5A-A55D-FA2C2EC47310}"/>
    <cellStyle name="Normal 14 3 2" xfId="8224" xr:uid="{049D7E7D-7F79-47A7-8029-952E9B61D9B3}"/>
    <cellStyle name="Normal 14 3 2 2" xfId="16857" xr:uid="{F77ED2C3-9ED4-4E89-A3C2-D0E593B2B121}"/>
    <cellStyle name="Normal 14 3 2 3" xfId="25858" xr:uid="{0BD392EA-26D4-48D3-A210-32D9B93D693D}"/>
    <cellStyle name="Normal 14 3 3" xfId="5148" xr:uid="{E64285C5-32B0-4267-8FFE-EAA9C28677C6}"/>
    <cellStyle name="Normal 14 3 3 2" xfId="14001" xr:uid="{112E053B-6902-4DFC-BF22-64D88D14092E}"/>
    <cellStyle name="Normal 14 3 3 3" xfId="22970" xr:uid="{4EB55D73-CAE9-4C49-9FE1-946015860655}"/>
    <cellStyle name="Normal 14 3 4" xfId="11137" xr:uid="{833056F0-07C1-4830-9B52-070A9F0C7924}"/>
    <cellStyle name="Normal 14 3 5" xfId="20108" xr:uid="{9EA6A186-33BA-4CBD-99AE-4C3071364C69}"/>
    <cellStyle name="Normal 14 4" xfId="2266" xr:uid="{3E32F1C7-90A7-4638-9DFB-B61F1429BE1C}"/>
    <cellStyle name="Normal 14 4 2" xfId="8450" xr:uid="{1E0F83CB-9C0B-4EA9-99C2-C422D13D5325}"/>
    <cellStyle name="Normal 14 4 2 2" xfId="17047" xr:uid="{41B5FD6C-4EA3-495A-AD83-F73685436291}"/>
    <cellStyle name="Normal 14 4 2 3" xfId="26082" xr:uid="{99507CE8-E14B-4FB4-A040-3024D3983963}"/>
    <cellStyle name="Normal 14 4 3" xfId="5338" xr:uid="{967088F9-ED18-45F1-869B-B14BB0D0AE73}"/>
    <cellStyle name="Normal 14 4 3 2" xfId="14191" xr:uid="{90ACDE14-4BC3-4B04-9664-20F1CD4DFED5}"/>
    <cellStyle name="Normal 14 4 3 3" xfId="23158" xr:uid="{9E481506-1DD5-4365-AAC7-4FBCA6F5CE1E}"/>
    <cellStyle name="Normal 14 4 4" xfId="11339" xr:uid="{C741429D-EB75-436B-9735-D16B0B093B0E}"/>
    <cellStyle name="Normal 14 4 5" xfId="20306" xr:uid="{DFB581A7-DF0C-4BD0-A3C2-D3C8AE03D277}"/>
    <cellStyle name="Normal 14 5" xfId="6914" xr:uid="{AB9D7E37-F815-4DC9-A413-9EAFBA4887E6}"/>
    <cellStyle name="Normal 14 5 2" xfId="15611" xr:uid="{624BEB72-4307-4063-879F-34A69F048269}"/>
    <cellStyle name="Normal 14 5 3" xfId="24579" xr:uid="{2AD425B0-1A10-4386-98EC-2F0701AE6454}"/>
    <cellStyle name="Normal 14 6" xfId="3875" xr:uid="{E31743E7-032A-43FF-9F49-C04E796E8FD3}"/>
    <cellStyle name="Normal 14 6 2" xfId="12757" xr:uid="{7B74D468-C1C8-454D-849D-0F36EF7CB128}"/>
    <cellStyle name="Normal 14 6 3" xfId="21727" xr:uid="{8F6E25D3-6BE6-4C76-A5AF-61B02B9F6A8D}"/>
    <cellStyle name="Normal 14 7" xfId="9891" xr:uid="{66F0E1F8-9EDB-4525-834C-6B8F0C9F0F84}"/>
    <cellStyle name="Normal 14 8" xfId="18863" xr:uid="{32FF0BC9-02D5-40FC-943F-CC5ACB8C6ED3}"/>
    <cellStyle name="Normal 15" xfId="1820" xr:uid="{27C79D81-FF37-418D-9B10-8569C4FF22E0}"/>
    <cellStyle name="Normal 15 2" xfId="1864" xr:uid="{DF387615-4C3E-432A-A1A1-578247B15C0D}"/>
    <cellStyle name="Normal 15 2 2" xfId="8225" xr:uid="{1409972F-F913-45E4-95DF-0AD5A33621B7}"/>
    <cellStyle name="Normal 15 2 2 2" xfId="16858" xr:uid="{1C067452-C3F0-46DC-874A-E8587F18BD9D}"/>
    <cellStyle name="Normal 15 2 2 3" xfId="25859" xr:uid="{8B19D68F-6042-417A-A4D6-A3B5DC4C4367}"/>
    <cellStyle name="Normal 15 2 3" xfId="5149" xr:uid="{3816E1AE-F1D9-4577-B8F6-E467E4C42F53}"/>
    <cellStyle name="Normal 15 2 3 2" xfId="14002" xr:uid="{3AACB2E4-2F84-4589-9D18-7DE1DF1F03FF}"/>
    <cellStyle name="Normal 15 2 3 3" xfId="22971" xr:uid="{3FACBA33-DBD3-4604-8591-AA53E69F514C}"/>
    <cellStyle name="Normal 15 2 4" xfId="11138" xr:uid="{2DD9A84F-86CE-485B-9FC6-9ACC19F968C4}"/>
    <cellStyle name="Normal 15 2 5" xfId="20109" xr:uid="{87727C07-03F3-44FB-855A-FFE534081090}"/>
    <cellStyle name="Normal 15 3" xfId="1865" xr:uid="{111ECC78-3F4E-4A4C-8D59-10E5752AE495}"/>
    <cellStyle name="Normal 15 3 2" xfId="8226" xr:uid="{4883C667-C8DE-4B16-82BD-2D69B0A144FB}"/>
    <cellStyle name="Normal 15 3 2 2" xfId="16859" xr:uid="{FB117E29-9805-402A-AC7A-D119544DB4CF}"/>
    <cellStyle name="Normal 15 3 2 3" xfId="25860" xr:uid="{92EA16A0-572C-44E4-8066-8D6BAFDBECF0}"/>
    <cellStyle name="Normal 15 3 3" xfId="5150" xr:uid="{D3AF9031-537D-4BF0-842E-D8E43C61AC69}"/>
    <cellStyle name="Normal 15 3 3 2" xfId="14003" xr:uid="{7B521F53-4FA4-43FE-B879-3AEF1A170E26}"/>
    <cellStyle name="Normal 15 3 3 3" xfId="22972" xr:uid="{251E794E-726F-414F-BD27-F31F6AFA2D8D}"/>
    <cellStyle name="Normal 15 3 4" xfId="11139" xr:uid="{273B765D-7640-4DC9-93B8-A2E1142CDD86}"/>
    <cellStyle name="Normal 15 3 5" xfId="20110" xr:uid="{67624EFB-62E6-4ED7-8A46-4D847B0CBB9C}"/>
    <cellStyle name="Normal 15 4" xfId="8193" xr:uid="{3BC64641-E237-4D7B-B050-205BF0ED72A0}"/>
    <cellStyle name="Normal 15 5" xfId="5139" xr:uid="{186B2609-A4F2-4567-9582-7043345751C9}"/>
    <cellStyle name="Normal 15 6" xfId="9687" xr:uid="{26144538-4DD1-4A7D-B8ED-028704067436}"/>
    <cellStyle name="Normal 16" xfId="1866" xr:uid="{0441B71A-BFBF-4114-AE1B-48880D321618}"/>
    <cellStyle name="Normal 16 2" xfId="8227" xr:uid="{3AB46878-C598-4FA0-997D-DFE3AFF62E07}"/>
    <cellStyle name="Normal 16 2 2" xfId="16860" xr:uid="{C44B646A-DA6C-4283-85BF-8DBA15CEB030}"/>
    <cellStyle name="Normal 16 2 3" xfId="25861" xr:uid="{0C2CBB14-FEB3-44D1-BEC4-9A1D108D7A6A}"/>
    <cellStyle name="Normal 16 3" xfId="5151" xr:uid="{F688AE02-BB60-4C74-8F3D-D6638C5BE786}"/>
    <cellStyle name="Normal 16 3 2" xfId="14004" xr:uid="{3AE39B54-2293-40D6-BFBA-3248E2360B5F}"/>
    <cellStyle name="Normal 16 3 3" xfId="22973" xr:uid="{420F2130-F2DA-4278-9E90-F1E925AD5AAE}"/>
    <cellStyle name="Normal 16 4" xfId="11140" xr:uid="{E1AD8234-2B2B-4471-A856-0C45B33782A4}"/>
    <cellStyle name="Normal 16 5" xfId="20111" xr:uid="{BD311FB0-31FC-4C20-A786-A4466F47EA0E}"/>
    <cellStyle name="Normal 17" xfId="1823" xr:uid="{853FBD6E-8E1F-427C-A83D-4EAF97EB1387}"/>
    <cellStyle name="Normal 18" xfId="27709" xr:uid="{14D98225-BFDE-4CD5-B360-3A9300730887}"/>
    <cellStyle name="Normal 19" xfId="12" xr:uid="{60319956-CCC7-426C-8B2C-34628EDA0C8F}"/>
    <cellStyle name="Normal 19 10" xfId="490" xr:uid="{17C6D8DE-43E9-4E21-9889-017DA14BB2CE}"/>
    <cellStyle name="Normal 19 10 2" xfId="491" xr:uid="{0AA75CBB-9067-438C-9F6B-B9C24775904B}"/>
    <cellStyle name="Normal 19 2" xfId="492" xr:uid="{74C9E1EC-DC30-4946-BF89-4334D248A002}"/>
    <cellStyle name="Normal 2" xfId="493" xr:uid="{C473A5DD-A9AC-4E75-B076-43DE4336C107}"/>
    <cellStyle name="Normal 2 2" xfId="494" xr:uid="{4C4B869D-25AA-465A-91FD-902E4FDA64A1}"/>
    <cellStyle name="Normal 2 2 2" xfId="495" xr:uid="{2A4410DA-E6F9-4420-9F06-F9C448B51F33}"/>
    <cellStyle name="Normal 2 2 2 2" xfId="496" xr:uid="{B0E5053C-55BC-4824-9386-D387A9890E17}"/>
    <cellStyle name="Normal 2 2 2 2 2" xfId="497" xr:uid="{15333FF3-6B26-4CA9-86F4-0F810D548830}"/>
    <cellStyle name="Normal 2 2 2 2 2 2" xfId="498" xr:uid="{BFFE9DA7-220E-43BB-BDCB-5BE69219F67A}"/>
    <cellStyle name="Normal 2 2 2 2 2 2 2" xfId="2271" xr:uid="{9BA2EE58-3BE7-468D-9AAF-F4A7EFCA385C}"/>
    <cellStyle name="Normal 2 2 2 2 2 2 3" xfId="6919" xr:uid="{2F2C8C34-2D87-48BA-9DE4-08A671A5D460}"/>
    <cellStyle name="Normal 2 2 2 2 2 2 4" xfId="3880" xr:uid="{6B90E63B-3301-46B9-934D-D5DF8E58514C}"/>
    <cellStyle name="Normal 2 2 2 2 2 3" xfId="499" xr:uid="{8D700D5C-E78A-4A3C-BBD9-9CAC9CC10CEE}"/>
    <cellStyle name="Normal 2 2 2 2 2 3 2" xfId="2272" xr:uid="{4322620E-67CF-454D-96E0-52DE51DE1CBC}"/>
    <cellStyle name="Normal 2 2 2 2 2 3 3" xfId="6920" xr:uid="{19B4F333-548F-4736-8E86-16465F237AE7}"/>
    <cellStyle name="Normal 2 2 2 2 2 3 4" xfId="3881" xr:uid="{6DEA1823-1800-48C6-9D0F-45997045BBF3}"/>
    <cellStyle name="Normal 2 2 2 2 2 4" xfId="2270" xr:uid="{F2DF3C3A-1754-4D12-BD9B-D32D6C1A8E17}"/>
    <cellStyle name="Normal 2 2 2 2 2 5" xfId="6918" xr:uid="{2A7EE40C-D57C-45C4-B6CE-B995099A543D}"/>
    <cellStyle name="Normal 2 2 2 2 2 6" xfId="3879" xr:uid="{93AF7EFD-5EBA-4006-9F3F-FE37DC04B19E}"/>
    <cellStyle name="Normal 2 2 2 2 2_Anexo II e IIA Proposta e Planilha" xfId="500" xr:uid="{3E33AB63-D69A-41AF-9BC7-6E047F4CF9A9}"/>
    <cellStyle name="Normal 2 2 2 2 3" xfId="501" xr:uid="{25E07DF0-613F-4258-A100-7E708DBE7776}"/>
    <cellStyle name="Normal 2 2 2 2 3 2" xfId="2273" xr:uid="{DF0D90BE-FD86-4050-938C-89CDCE2A9DB6}"/>
    <cellStyle name="Normal 2 2 2 2 3 3" xfId="6921" xr:uid="{EEA5A71D-645D-414B-B71D-C5F078202FE5}"/>
    <cellStyle name="Normal 2 2 2 2 3 4" xfId="3882" xr:uid="{F071155D-F9F1-4C5A-8D8E-8852D76115D2}"/>
    <cellStyle name="Normal 2 2 2 2 4" xfId="502" xr:uid="{1B85F145-D5C2-46BB-B387-A557F8B4F269}"/>
    <cellStyle name="Normal 2 2 2 2 4 2" xfId="2274" xr:uid="{FADEA759-624A-4239-AF19-83CC5C5345CE}"/>
    <cellStyle name="Normal 2 2 2 2 4 3" xfId="6922" xr:uid="{E1B72BC1-9DF2-4EC8-8A37-A3967BD5345D}"/>
    <cellStyle name="Normal 2 2 2 2 4 4" xfId="3883" xr:uid="{36E591DA-472A-47DF-8B51-33E742B77624}"/>
    <cellStyle name="Normal 2 2 2 2 5" xfId="2269" xr:uid="{1213CB7E-E359-42CE-8AD5-EE4FC65E360A}"/>
    <cellStyle name="Normal 2 2 2 2 6" xfId="6917" xr:uid="{348494FF-AB34-4412-B914-2F22B3E4602C}"/>
    <cellStyle name="Normal 2 2 2 2 7" xfId="3878" xr:uid="{C8F0F690-684D-445A-A427-8A31B8E15413}"/>
    <cellStyle name="Normal 2 2 2 2_Anexo II e IIA Proposta e Planilha" xfId="503" xr:uid="{42903076-7BC2-4977-B4CF-5B06B2CA4D59}"/>
    <cellStyle name="Normal 2 2 2 3" xfId="504" xr:uid="{040D9F33-5113-4BC1-95EC-85374E23BFCC}"/>
    <cellStyle name="Normal 2 2 2 3 2" xfId="505" xr:uid="{A30B9FE6-9A70-4B48-A638-FE4587BC511C}"/>
    <cellStyle name="Normal 2 2 2 3 2 2" xfId="2276" xr:uid="{A9742660-D8A8-44C1-8DD3-C5145470539E}"/>
    <cellStyle name="Normal 2 2 2 3 2 3" xfId="6924" xr:uid="{6B1395A8-6918-4F0A-B43C-81386FA7B41D}"/>
    <cellStyle name="Normal 2 2 2 3 2 4" xfId="3885" xr:uid="{A3E57145-FBE8-4137-B612-0795C7B7373E}"/>
    <cellStyle name="Normal 2 2 2 3 3" xfId="506" xr:uid="{764F708A-2216-4F72-A513-108014E692E5}"/>
    <cellStyle name="Normal 2 2 2 3 3 2" xfId="2277" xr:uid="{626311C5-49B9-4CDC-976B-8100504F32A7}"/>
    <cellStyle name="Normal 2 2 2 3 3 3" xfId="6925" xr:uid="{569361B8-14E4-45C9-856F-2C8AF31B44A6}"/>
    <cellStyle name="Normal 2 2 2 3 3 4" xfId="3886" xr:uid="{045A84DE-5F22-448D-AE00-719DB86478FB}"/>
    <cellStyle name="Normal 2 2 2 3 4" xfId="2275" xr:uid="{20BF875D-BC02-4879-995D-63024B549994}"/>
    <cellStyle name="Normal 2 2 2 3 5" xfId="6923" xr:uid="{68E67FF3-E855-4219-A455-946AF9C708E5}"/>
    <cellStyle name="Normal 2 2 2 3 6" xfId="3884" xr:uid="{2B985DC7-43B5-440E-83CE-F0824CDB4153}"/>
    <cellStyle name="Normal 2 2 2 3_Anexo II e IIA Proposta e Planilha" xfId="507" xr:uid="{ED4C5449-7A13-4075-86A2-C964680636A6}"/>
    <cellStyle name="Normal 2 2 2 4" xfId="508" xr:uid="{E07FDA91-B53A-400E-B4CE-75632AB9A819}"/>
    <cellStyle name="Normal 2 2 2 4 2" xfId="2278" xr:uid="{7ECACC11-F380-46D3-AF5A-7F0AD33FEAE3}"/>
    <cellStyle name="Normal 2 2 2 4 3" xfId="6926" xr:uid="{72E599DB-1419-46B8-B972-4D2C872BB098}"/>
    <cellStyle name="Normal 2 2 2 4 4" xfId="3887" xr:uid="{AB1A3ED0-CC6C-48F9-BB79-FE454524CB77}"/>
    <cellStyle name="Normal 2 2 2 5" xfId="509" xr:uid="{3842E70E-E514-4D75-AA47-AFD9B1F8701E}"/>
    <cellStyle name="Normal 2 2 2 5 2" xfId="2279" xr:uid="{2D7D29E9-9E0C-428E-AAA6-4E90993CD625}"/>
    <cellStyle name="Normal 2 2 2 5 3" xfId="6927" xr:uid="{BAE5D400-920B-4F95-93C9-67BF085D6FAB}"/>
    <cellStyle name="Normal 2 2 2 5 4" xfId="3888" xr:uid="{C2509F17-EA4E-44B2-BD85-36D3F2AAFC43}"/>
    <cellStyle name="Normal 2 2 2 6" xfId="510" xr:uid="{43406BDA-7B9F-42DD-9125-6AABE116AF1E}"/>
    <cellStyle name="Normal 2 2 2 6 2" xfId="2280" xr:uid="{85E05F56-66F8-4D30-8090-6E8710680825}"/>
    <cellStyle name="Normal 2 2 2 6 3" xfId="6928" xr:uid="{0033D474-CE65-458F-BDB9-D90E2FED583C}"/>
    <cellStyle name="Normal 2 2 2 6 4" xfId="3889" xr:uid="{7807D71B-71DB-4D53-990D-539D528DB922}"/>
    <cellStyle name="Normal 2 2 2 7" xfId="2268" xr:uid="{8CE9738F-32FB-4A59-A5D4-2E9E97F06574}"/>
    <cellStyle name="Normal 2 2 2 7 2" xfId="27705" xr:uid="{4AC99DA7-0762-4929-B98A-84E07282ADF9}"/>
    <cellStyle name="Normal 2 2 2 8" xfId="6916" xr:uid="{77524C83-67FC-4F29-9A82-254B33BAD168}"/>
    <cellStyle name="Normal 2 2 2 9" xfId="3877" xr:uid="{8995335C-C505-4FE5-9E30-B50D73C98916}"/>
    <cellStyle name="Normal 2 2 2_Anexo II e IIA Proposta e Planilha" xfId="511" xr:uid="{A3B27246-91AB-4E75-9BEE-60339D3071C3}"/>
    <cellStyle name="Normal 2 3" xfId="512" xr:uid="{44EAE3B4-7035-4DE2-A6AD-7EC7CC6AE0B7}"/>
    <cellStyle name="Normal 2 4" xfId="2267" xr:uid="{669377E5-B3B7-46A7-8909-E89CE72B86EF}"/>
    <cellStyle name="Normal 2 4 2 2" xfId="27707" xr:uid="{5E6C8028-3F23-4207-9F56-1B738E195955}"/>
    <cellStyle name="Normal 2 5" xfId="6915" xr:uid="{E744BBA7-FF0B-42B5-9507-53E2D129A207}"/>
    <cellStyle name="Normal 2 5 2" xfId="27706" xr:uid="{57671040-BD8B-4565-AD27-F499C26504F5}"/>
    <cellStyle name="Normal 2 6" xfId="3876" xr:uid="{B083530B-7B4F-4EC8-9868-22DB662D01F1}"/>
    <cellStyle name="Normal 2_Anexo II e IIA Proposta e Planilha" xfId="513" xr:uid="{93EADAA5-FD2D-4ED3-849D-FC71C4EB7543}"/>
    <cellStyle name="Normal 20" xfId="27712" xr:uid="{B7A52E5B-F3F5-4120-BF2B-B6957ADCD4A3}"/>
    <cellStyle name="Normal 22" xfId="9689" xr:uid="{71A8AD9B-FBF4-453A-8A8C-23C7C77736D6}"/>
    <cellStyle name="Normal 3" xfId="6" xr:uid="{00000000-0005-0000-0000-000004000000}"/>
    <cellStyle name="Normal 3 2" xfId="8" xr:uid="{00000000-0005-0000-0000-000005000000}"/>
    <cellStyle name="Normal 3 2 2" xfId="9690" xr:uid="{99D2ABEF-8F70-4531-8307-D0722BCA7D3E}"/>
    <cellStyle name="Normal 37" xfId="514" xr:uid="{57EAAB3D-B26B-488B-83F6-199D7614389C}"/>
    <cellStyle name="Normal 37 2" xfId="515" xr:uid="{EE97C9F6-8909-4CB8-B930-93ED745EE4A7}"/>
    <cellStyle name="Normal 38" xfId="516" xr:uid="{7728E4EB-460F-465B-B7F6-D56A321B0FEE}"/>
    <cellStyle name="Normal 38 10" xfId="517" xr:uid="{46F77B21-5152-4EC4-992B-C5799580F72D}"/>
    <cellStyle name="Normal 38 2" xfId="518" xr:uid="{496F8FC1-5897-4C3B-B190-49A9EAA556EE}"/>
    <cellStyle name="Normal 4" xfId="4" xr:uid="{00000000-0005-0000-0000-000006000000}"/>
    <cellStyle name="Normal 45 2" xfId="519" xr:uid="{364B1F81-64F1-449E-B65D-DCC2AFD42738}"/>
    <cellStyle name="Normal 46 2" xfId="520" xr:uid="{0422E27F-6BF1-401A-91E0-DBB32BB95E8F}"/>
    <cellStyle name="Normal 5" xfId="521" xr:uid="{51C9CD89-C534-45B2-9ACC-CA8820D71155}"/>
    <cellStyle name="Normal 5 2" xfId="522" xr:uid="{D9FC6A15-24EE-4645-B900-C9B608ED3BFA}"/>
    <cellStyle name="Normal 5 2 2" xfId="2281" xr:uid="{F8BEC7A6-58EE-441E-9CE9-B92F9410BEC5}"/>
    <cellStyle name="Normal 5 2 3" xfId="6929" xr:uid="{E6C2C427-5AB5-43AE-8D3C-5E59921D0CDB}"/>
    <cellStyle name="Normal 5 2 4" xfId="3890" xr:uid="{77448D34-2258-4BE1-BD30-E5CE7363A9D2}"/>
    <cellStyle name="Normal 53" xfId="523" xr:uid="{2206946D-97C9-4420-844E-47B992F8987F}"/>
    <cellStyle name="Normal 55" xfId="1867" xr:uid="{F731B21E-AEDF-4FE1-8752-9E164EE97547}"/>
    <cellStyle name="Normal 6" xfId="524" xr:uid="{59F3E0EC-5450-4218-AE8A-74139AE7495B}"/>
    <cellStyle name="Normal 6 2" xfId="1868" xr:uid="{017369AE-00C2-4E42-8612-F8A0956BE830}"/>
    <cellStyle name="Normal 7" xfId="525" xr:uid="{9FAD63C4-3CC9-48AD-BFFE-1B9401363231}"/>
    <cellStyle name="Normal 7 2" xfId="526" xr:uid="{8206595A-DD9D-4055-AB78-6AF5AA39F161}"/>
    <cellStyle name="Normal 7 2 2" xfId="527" xr:uid="{B8CE9977-BD5F-4C94-9CA7-A49C2950E26A}"/>
    <cellStyle name="Normal 7 2 2 2" xfId="528" xr:uid="{E6EF03D7-FD76-418D-ACB3-08179EBAF244}"/>
    <cellStyle name="Normal 7 2 2 2 2" xfId="2285" xr:uid="{443B39F0-D460-44B9-B084-AC3B416C3574}"/>
    <cellStyle name="Normal 7 2 2 2 3" xfId="6933" xr:uid="{9C7F1A5C-C32C-4852-8719-A19C971586E3}"/>
    <cellStyle name="Normal 7 2 2 2 4" xfId="3894" xr:uid="{47496A17-06F5-4608-9B15-F82752887F82}"/>
    <cellStyle name="Normal 7 2 2 3" xfId="529" xr:uid="{EE466FB3-2DA3-46F4-A01B-7D9E391109E8}"/>
    <cellStyle name="Normal 7 2 2 3 2" xfId="2286" xr:uid="{34E4DE2E-3543-429D-BDBC-7E79C6CFE15B}"/>
    <cellStyle name="Normal 7 2 2 3 3" xfId="6934" xr:uid="{B3E41B7D-5CEA-4968-8082-3DA4C762ED28}"/>
    <cellStyle name="Normal 7 2 2 3 4" xfId="3895" xr:uid="{2FD40B89-301E-4034-A69B-6CB2DF055D74}"/>
    <cellStyle name="Normal 7 2 2 4" xfId="2284" xr:uid="{ED24E783-8DF2-4E70-A087-5AE999D93751}"/>
    <cellStyle name="Normal 7 2 2 5" xfId="6932" xr:uid="{52EED0BE-B70E-4908-B01E-61B9A47D2E80}"/>
    <cellStyle name="Normal 7 2 2 6" xfId="3893" xr:uid="{22482CDD-765F-4207-A36E-56D065728859}"/>
    <cellStyle name="Normal 7 2 2_Anexo II e IIA Proposta e Planilha" xfId="530" xr:uid="{4FD4944E-60A9-4BC2-B890-C2F4B0D3F91C}"/>
    <cellStyle name="Normal 7 2 3" xfId="531" xr:uid="{7AAAFF14-B7E4-4296-8932-78B7C5B5759C}"/>
    <cellStyle name="Normal 7 2 3 2" xfId="2287" xr:uid="{B0332214-8FEB-467E-BA8C-88E98196B50B}"/>
    <cellStyle name="Normal 7 2 3 3" xfId="6935" xr:uid="{06FB7BF4-2EC2-4384-B4AE-DE4A9821F439}"/>
    <cellStyle name="Normal 7 2 3 4" xfId="3896" xr:uid="{9A6C7C5F-062A-4D79-8B4C-35B4EEAD56CB}"/>
    <cellStyle name="Normal 7 2 4" xfId="532" xr:uid="{4EB35D09-DAC4-469A-B4E7-E3086E35576E}"/>
    <cellStyle name="Normal 7 2 4 2" xfId="2288" xr:uid="{3005D5B9-7D0A-4257-A148-3B35D9B1A85D}"/>
    <cellStyle name="Normal 7 2 4 3" xfId="6936" xr:uid="{051DFC72-7BC7-49C8-AA9D-D94D47AB7A8C}"/>
    <cellStyle name="Normal 7 2 4 4" xfId="3897" xr:uid="{BBD9F077-71D4-4A31-A738-D2774ECAC7D2}"/>
    <cellStyle name="Normal 7 2 5" xfId="2283" xr:uid="{C8B2FE12-2D72-48F8-81F3-E35C21B4B51C}"/>
    <cellStyle name="Normal 7 2 6" xfId="6931" xr:uid="{D611568F-2495-4708-AFC0-903BBB4419F1}"/>
    <cellStyle name="Normal 7 2 7" xfId="3892" xr:uid="{49B1CCAF-7EB4-4284-ADB7-213DF70C33EF}"/>
    <cellStyle name="Normal 7 2_Anexo II e IIA Proposta e Planilha" xfId="533" xr:uid="{8F3B155C-31C6-4DB1-A3F2-820897D94CDD}"/>
    <cellStyle name="Normal 7 3" xfId="534" xr:uid="{9C1AFD5B-5E31-4698-80A2-1F9625BB3F36}"/>
    <cellStyle name="Normal 7 3 2" xfId="535" xr:uid="{DD816830-0B9C-498A-B5DA-D8131A5E7DC1}"/>
    <cellStyle name="Normal 7 3 2 2" xfId="2290" xr:uid="{3996C356-4198-4050-919C-495D32C03F60}"/>
    <cellStyle name="Normal 7 3 2 3" xfId="6938" xr:uid="{7E3FF5B3-6368-41E9-990B-4B5DAABC9D15}"/>
    <cellStyle name="Normal 7 3 2 4" xfId="3899" xr:uid="{B9F96463-D67F-4F70-B7A0-DEB167AC3B77}"/>
    <cellStyle name="Normal 7 3 3" xfId="536" xr:uid="{4A00EC94-F645-4F9A-9798-28581C67F2D9}"/>
    <cellStyle name="Normal 7 3 3 2" xfId="2291" xr:uid="{54AEBCC2-C00D-4AAA-AA9D-2C5149565014}"/>
    <cellStyle name="Normal 7 3 3 3" xfId="6939" xr:uid="{2B4885AD-4124-49E2-978E-90B0EAF4752C}"/>
    <cellStyle name="Normal 7 3 3 4" xfId="3900" xr:uid="{8FBF8934-87A0-4CDF-9D7B-CAB47AA32350}"/>
    <cellStyle name="Normal 7 3 4" xfId="2289" xr:uid="{ADF19A3D-32EF-4467-83D2-7455FCBDC051}"/>
    <cellStyle name="Normal 7 3 5" xfId="6937" xr:uid="{BFD6A328-37B9-4968-B0EE-1DBD6731FFDF}"/>
    <cellStyle name="Normal 7 3 6" xfId="3898" xr:uid="{833CDB20-A685-4286-AC7A-19088660697B}"/>
    <cellStyle name="Normal 7 3_Anexo II e IIA Proposta e Planilha" xfId="537" xr:uid="{D5C55F9D-575D-4F3A-BFDB-D5190E2910A4}"/>
    <cellStyle name="Normal 7 4" xfId="538" xr:uid="{9AD8B2A3-DACE-4150-82F1-883AEFD1620B}"/>
    <cellStyle name="Normal 7 4 2" xfId="2292" xr:uid="{FE3D16CA-4AB8-44FF-B2CC-43B29F201C10}"/>
    <cellStyle name="Normal 7 4 3" xfId="6940" xr:uid="{520CA51A-5FF8-4C08-A2E5-6F79E4C77A5B}"/>
    <cellStyle name="Normal 7 4 4" xfId="3901" xr:uid="{5459EA7E-EBC8-4056-86AE-87EBFE73FB2A}"/>
    <cellStyle name="Normal 7 5" xfId="539" xr:uid="{5CFC2C23-0912-4977-823A-1711F9404D51}"/>
    <cellStyle name="Normal 7 5 2" xfId="2293" xr:uid="{E4C23697-0FC9-4D7B-B01A-1618BE5FB469}"/>
    <cellStyle name="Normal 7 5 3" xfId="6941" xr:uid="{F1A94CFC-78A3-464F-B9F8-9E8AE8176F23}"/>
    <cellStyle name="Normal 7 5 4" xfId="3902" xr:uid="{99FFEE80-B40D-4938-8366-EE746E9D7761}"/>
    <cellStyle name="Normal 7 6" xfId="540" xr:uid="{A30B9398-AC89-4B3C-A609-C55710115482}"/>
    <cellStyle name="Normal 7 6 2" xfId="2294" xr:uid="{68FA6520-AE46-49CF-8B59-B5F62F92643F}"/>
    <cellStyle name="Normal 7 6 3" xfId="6942" xr:uid="{F77F397B-E211-47CA-9FF2-3C1044CDF689}"/>
    <cellStyle name="Normal 7 6 4" xfId="3903" xr:uid="{B4B43000-A23A-455C-81A0-EEA272124A42}"/>
    <cellStyle name="Normal 7 7" xfId="2282" xr:uid="{0BD8274B-3755-4F5F-B0A3-8A5A54B0C114}"/>
    <cellStyle name="Normal 7 8" xfId="6930" xr:uid="{65570F36-A7A3-4901-A13E-A4423E41474D}"/>
    <cellStyle name="Normal 7 9" xfId="3891" xr:uid="{E18C6B38-0720-497B-B1B2-4BBE4B3C2386}"/>
    <cellStyle name="Normal 7_Anexo II e IIA Proposta e Planilha" xfId="541" xr:uid="{FFFCDCA5-FD98-4C2E-8DA0-274ACBE89899}"/>
    <cellStyle name="Normal 8" xfId="542" xr:uid="{C98B151B-A962-44DA-BBB7-01FE4F739CF9}"/>
    <cellStyle name="Normal 9" xfId="543" xr:uid="{33757D33-6E60-462C-8AF9-7C3B133B9264}"/>
    <cellStyle name="Normal 9 2" xfId="1821" xr:uid="{98DC769B-195F-45AE-931E-CBD14E27B42C}"/>
    <cellStyle name="Normal 9 2 2" xfId="8194" xr:uid="{E3B17BF7-6306-4A33-B0E6-54F6867830CF}"/>
    <cellStyle name="Normal 9 2 2 2" xfId="16847" xr:uid="{F4AB5B8D-8416-447C-867C-F4F6D2DC8320}"/>
    <cellStyle name="Normal 9 2 2 3" xfId="25828" xr:uid="{26494A13-68A5-42DA-8507-08D9904F8071}"/>
    <cellStyle name="Normal 9 2 3" xfId="5140" xr:uid="{8E93ADFC-6804-436F-8555-16E2A7863998}"/>
    <cellStyle name="Normal 9 2 3 2" xfId="13993" xr:uid="{B76A2E32-7F9F-4898-B24E-910C7D4EF4E2}"/>
    <cellStyle name="Normal 9 2 3 3" xfId="22962" xr:uid="{124953EC-C11C-4950-880F-48762E695131}"/>
    <cellStyle name="Normal 9 2 4" xfId="11128" xr:uid="{4C1DC6A2-7847-49AB-B407-A323A90A3AC0}"/>
    <cellStyle name="Normal 9 2 5" xfId="20098" xr:uid="{4BA780C6-BABB-499F-8A85-FAAA624D4927}"/>
    <cellStyle name="Nota 2" xfId="544" xr:uid="{9510FA8B-C48D-4152-8183-50277492B62A}"/>
    <cellStyle name="Nota 2 2" xfId="545" xr:uid="{54914DB4-0BF1-4713-B2AF-FF3954A969B3}"/>
    <cellStyle name="Nota 2 2 2" xfId="6944" xr:uid="{6F363655-DC67-4149-9C86-34E906FDCE9F}"/>
    <cellStyle name="Nota 2 2 2 10" xfId="27337" xr:uid="{CA455428-5714-43B4-8306-3795EF4379E1}"/>
    <cellStyle name="Nota 2 2 2 11" xfId="21543" xr:uid="{1FA169F9-97A3-4385-B752-6B3D920D81B2}"/>
    <cellStyle name="Nota 2 2 2 12" xfId="27341" xr:uid="{3F8566E3-4EAD-4DC1-8386-F391E791C1A6}"/>
    <cellStyle name="Nota 2 2 2 2" xfId="18503" xr:uid="{BB15F119-4CF7-47BD-AF56-B6388CB81977}"/>
    <cellStyle name="Nota 2 2 2 3" xfId="18390" xr:uid="{42847855-423A-4D8F-ADDA-06A72B171D82}"/>
    <cellStyle name="Nota 2 2 2 4" xfId="18465" xr:uid="{DAFA1B6B-A31B-41ED-84DC-922796C662D9}"/>
    <cellStyle name="Nota 2 2 2 5" xfId="18418" xr:uid="{F782B7F9-F5B6-4483-8D69-250D6409DEDC}"/>
    <cellStyle name="Nota 2 2 2 6" xfId="18401" xr:uid="{F2AC5A53-F109-43AC-801E-5C02B8A0BCE0}"/>
    <cellStyle name="Nota 2 2 2 7" xfId="24581" xr:uid="{412560E0-2DB4-46D4-B6F9-D6A85FFCB368}"/>
    <cellStyle name="Nota 2 2 2 8" xfId="27531" xr:uid="{EE1705CA-7AFB-4C43-B362-77FE2B2FF1A7}"/>
    <cellStyle name="Nota 2 2 2 9" xfId="27545" xr:uid="{DDA89AE5-1068-4C64-8692-2EA494A20545}"/>
    <cellStyle name="Nota 2 3" xfId="546" xr:uid="{E14E6AE5-0D92-4A6A-83D5-191B129814C7}"/>
    <cellStyle name="Nota 2 3 2" xfId="6945" xr:uid="{F7267757-6F43-438A-8965-CD828B9786E2}"/>
    <cellStyle name="Nota 2 3 2 10" xfId="27370" xr:uid="{F96047D7-DE28-4159-B675-A1A1EED50BBE}"/>
    <cellStyle name="Nota 2 3 2 11" xfId="18677" xr:uid="{9648B97C-ED53-45DF-8F33-0CEA8C7AF825}"/>
    <cellStyle name="Nota 2 3 2 12" xfId="27325" xr:uid="{AF89FD32-2213-42DA-B4DB-8687289E50A0}"/>
    <cellStyle name="Nota 2 3 2 2" xfId="18504" xr:uid="{6599D3E7-FD84-49D5-8ADB-50429F92BAD9}"/>
    <cellStyle name="Nota 2 3 2 3" xfId="18520" xr:uid="{77D37E2B-4F24-4F13-B62E-11CD7B16B54D}"/>
    <cellStyle name="Nota 2 3 2 4" xfId="15427" xr:uid="{3A38B68B-2683-4721-89BE-9CB89A8EC184}"/>
    <cellStyle name="Nota 2 3 2 5" xfId="18398" xr:uid="{6724F548-7CA4-4A5C-8931-704237ED78D9}"/>
    <cellStyle name="Nota 2 3 2 6" xfId="18482" xr:uid="{6AD48FCB-02EA-4048-8147-D81BA7B34E3E}"/>
    <cellStyle name="Nota 2 3 2 7" xfId="24582" xr:uid="{AA8BAEA4-39BD-42DD-95CE-1E5C9D37582C}"/>
    <cellStyle name="Nota 2 3 2 8" xfId="27532" xr:uid="{94AE4D31-ADFB-44AF-AAA4-3DEA8D842463}"/>
    <cellStyle name="Nota 2 3 2 9" xfId="27474" xr:uid="{058E2EFA-0325-47AB-A8F6-7793B934FDF4}"/>
    <cellStyle name="Nota 2 4" xfId="6943" xr:uid="{36EBB7B7-F58C-4853-AC50-48DE0B71FF7F}"/>
    <cellStyle name="Nota 2 4 10" xfId="27453" xr:uid="{E8B217EC-104A-45DF-B8EE-698B02265295}"/>
    <cellStyle name="Nota 2 4 11" xfId="27549" xr:uid="{0820C9F4-81E8-4D0B-98B0-01CB9475BD30}"/>
    <cellStyle name="Nota 2 4 12" xfId="27373" xr:uid="{B106F029-6F89-431D-9EEA-45166A9EE586}"/>
    <cellStyle name="Nota 2 4 2" xfId="18502" xr:uid="{DE7F71C0-CC39-4A1F-88DB-BA04E07F381B}"/>
    <cellStyle name="Nota 2 4 3" xfId="18338" xr:uid="{EFFDA349-F11E-434F-A824-6EF7AF336B19}"/>
    <cellStyle name="Nota 2 4 4" xfId="18426" xr:uid="{204FFD90-6410-4266-8A7F-603528918EF2}"/>
    <cellStyle name="Nota 2 4 5" xfId="18297" xr:uid="{86497F11-64C8-4314-906B-C919AE074313}"/>
    <cellStyle name="Nota 2 4 6" xfId="18654" xr:uid="{1BFF70B8-9105-4304-9456-B9145BDDEDF3}"/>
    <cellStyle name="Nota 2 4 7" xfId="24580" xr:uid="{9BF6F930-A105-42BE-8649-9A23AB6BEC5D}"/>
    <cellStyle name="Nota 2 4 8" xfId="27530" xr:uid="{393E08F7-6C0C-41AB-A20B-95ADE0D02243}"/>
    <cellStyle name="Nota 2 4 9" xfId="18666" xr:uid="{BD2EA390-E119-456D-90A1-2BE9E544F55C}"/>
    <cellStyle name="Nota 3" xfId="1869" xr:uid="{F0939DE6-AF01-418D-9B22-82382FF508A7}"/>
    <cellStyle name="Nota 4" xfId="1870" xr:uid="{2CC76E65-8EEB-471B-B700-2AEAED40688F}"/>
    <cellStyle name="Nota 4 2" xfId="1871" xr:uid="{692455CD-D3E8-47C4-A26C-6E2863F4A583}"/>
    <cellStyle name="Nota 4 2 2" xfId="8229" xr:uid="{689A5E6A-88A8-4321-A6B1-E49031C63CBE}"/>
    <cellStyle name="Nota 4 2 2 10" xfId="27433" xr:uid="{3D311BB3-9452-4994-BB16-0D5344008A25}"/>
    <cellStyle name="Nota 4 2 2 11" xfId="27385" xr:uid="{B55B1241-D8C5-4D88-AE3A-B906FF55AD8D}"/>
    <cellStyle name="Nota 4 2 2 12" xfId="27695" xr:uid="{317BC41B-BCD0-4DA4-ADEA-67CB6A3A2EF4}"/>
    <cellStyle name="Nota 4 2 2 2" xfId="18576" xr:uid="{E4E9BC2B-0AD3-4108-9EA9-70561A09EC46}"/>
    <cellStyle name="Nota 4 2 2 3" xfId="9783" xr:uid="{796B15A1-5122-409E-A2E6-E5D9E62A6A53}"/>
    <cellStyle name="Nota 4 2 2 4" xfId="18658" xr:uid="{AC567234-B96F-4958-8DF5-F92AB3492EAC}"/>
    <cellStyle name="Nota 4 2 2 5" xfId="18611" xr:uid="{2DA3CD70-E0FB-4216-977A-B0542A01DD47}"/>
    <cellStyle name="Nota 4 2 2 6" xfId="18330" xr:uid="{4ACDA27A-20CD-4908-ABAF-D69CEDDEEE17}"/>
    <cellStyle name="Nota 4 2 2 7" xfId="25863" xr:uid="{E27C7DE1-14DA-481C-8495-C49EA5DB4ACF}"/>
    <cellStyle name="Nota 4 2 2 8" xfId="27611" xr:uid="{78FEF96C-7B40-4151-BF15-FA91904BAA0E}"/>
    <cellStyle name="Nota 4 2 2 9" xfId="27656" xr:uid="{96893035-5D09-4F86-B26A-ABDA2997D396}"/>
    <cellStyle name="Nota 4 3" xfId="1872" xr:uid="{F054DAED-E864-4892-B62D-C6931CAE7215}"/>
    <cellStyle name="Nota 4 3 2" xfId="8230" xr:uid="{04A46783-52C5-49DA-A72F-0ABDA9965298}"/>
    <cellStyle name="Nota 4 3 2 10" xfId="27351" xr:uid="{F494856C-7D27-4B99-BD41-5A200DE10C48}"/>
    <cellStyle name="Nota 4 3 2 11" xfId="27696" xr:uid="{B5C2F654-25BC-43EE-A01B-AF800302351A}"/>
    <cellStyle name="Nota 4 3 2 12" xfId="27363" xr:uid="{07F118B9-AFFF-4A32-A581-53A02A1FDEB1}"/>
    <cellStyle name="Nota 4 3 2 2" xfId="18577" xr:uid="{25EC499B-9E75-4050-9141-9EDB1969B33C}"/>
    <cellStyle name="Nota 4 3 2 3" xfId="18382" xr:uid="{AC093CC3-B0ED-4706-8B39-5BAD49051FE9}"/>
    <cellStyle name="Nota 4 3 2 4" xfId="18644" xr:uid="{0BDA2FA8-CDCE-4169-A5CA-56F652FDE306}"/>
    <cellStyle name="Nota 4 3 2 5" xfId="18475" xr:uid="{64513235-AC52-4F14-BC68-DAF6FA90CF2F}"/>
    <cellStyle name="Nota 4 3 2 6" xfId="18639" xr:uid="{707BC3EB-911D-43D6-A640-1781A860C091}"/>
    <cellStyle name="Nota 4 3 2 7" xfId="25864" xr:uid="{3A055EE7-3C6D-4702-BE22-2076B76E63AC}"/>
    <cellStyle name="Nota 4 3 2 8" xfId="27612" xr:uid="{58E57B0F-5E53-478A-AC07-E5708E670DBE}"/>
    <cellStyle name="Nota 4 3 2 9" xfId="27359" xr:uid="{68F4C757-2F88-42F4-815D-2FB3414527A3}"/>
    <cellStyle name="Nota 4 4" xfId="1873" xr:uid="{398D6659-A5D4-495B-A539-523C9ED1F360}"/>
    <cellStyle name="Nota 4 4 2" xfId="8231" xr:uid="{99BBCC7B-1FF7-4584-AF02-A0EF7AB18535}"/>
    <cellStyle name="Nota 4 4 2 10" xfId="27691" xr:uid="{8337D0E0-48BB-442E-A594-F8D1E22279C6}"/>
    <cellStyle name="Nota 4 4 2 11" xfId="27497" xr:uid="{A289281D-A5E3-41EA-BF80-2D89DE3D8358}"/>
    <cellStyle name="Nota 4 4 2 12" xfId="21728" xr:uid="{45A289C0-0E92-4F75-8579-4281D2DF5155}"/>
    <cellStyle name="Nota 4 4 2 2" xfId="18578" xr:uid="{13E2ED44-85AC-4B34-9AE8-2D2239863FAC}"/>
    <cellStyle name="Nota 4 4 2 3" xfId="18496" xr:uid="{9BC24FDE-DC55-4FA2-8C30-AD30C742096D}"/>
    <cellStyle name="Nota 4 4 2 4" xfId="18341" xr:uid="{5C3AFBFA-6AF4-40FE-87A7-A57CF583B7A9}"/>
    <cellStyle name="Nota 4 4 2 5" xfId="11151" xr:uid="{BD384E58-BA1A-41FA-8620-9FD013C8A066}"/>
    <cellStyle name="Nota 4 4 2 6" xfId="18479" xr:uid="{756B85CF-DA28-4B23-ADDD-3807F8279994}"/>
    <cellStyle name="Nota 4 4 2 7" xfId="25865" xr:uid="{CF4F75B3-87FA-4EF0-9422-C8F2AA198B79}"/>
    <cellStyle name="Nota 4 4 2 8" xfId="27613" xr:uid="{02611CD0-A055-45D5-A1DC-D20C4A79A6E5}"/>
    <cellStyle name="Nota 4 4 2 9" xfId="18672" xr:uid="{56CE825A-8D62-4914-A212-01F4DE57001B}"/>
    <cellStyle name="Nota 4 5" xfId="1874" xr:uid="{BB56424E-0903-4418-8DC0-5E19C75A3AA4}"/>
    <cellStyle name="Nota 4 5 2" xfId="8232" xr:uid="{FC5B5FD2-65E9-43DD-AE4B-B6825DFD751C}"/>
    <cellStyle name="Nota 4 5 2 10" xfId="27698" xr:uid="{5CC1C43E-7B04-4D9D-A1FE-49CC3E2BF374}"/>
    <cellStyle name="Nota 4 5 2 11" xfId="18864" xr:uid="{1C03B922-B0C0-4D43-BA76-ECB24903C3AA}"/>
    <cellStyle name="Nota 4 5 2 12" xfId="27422" xr:uid="{58662B2A-7187-45B1-A818-6477D97E4985}"/>
    <cellStyle name="Nota 4 5 2 2" xfId="18579" xr:uid="{BACB21F6-68F7-4734-9580-5D0B0F834995}"/>
    <cellStyle name="Nota 4 5 2 3" xfId="18435" xr:uid="{29880432-F2FE-4300-BBEE-2BA91D7B36EF}"/>
    <cellStyle name="Nota 4 5 2 4" xfId="18457" xr:uid="{6FEA489E-8B3F-40AF-A236-ADCD5297C7BA}"/>
    <cellStyle name="Nota 4 5 2 5" xfId="18342" xr:uid="{87F04199-8A6F-4F66-9298-49DC16A2E4B1}"/>
    <cellStyle name="Nota 4 5 2 6" xfId="18361" xr:uid="{1AA176C7-ECD5-4F59-8756-5F874BD454B0}"/>
    <cellStyle name="Nota 4 5 2 7" xfId="25866" xr:uid="{1600EF40-BFF6-40C3-BDC6-B9B81A0493D9}"/>
    <cellStyle name="Nota 4 5 2 8" xfId="27614" xr:uid="{F03A13C0-8C86-4B8E-A339-705DEDEE3EE2}"/>
    <cellStyle name="Nota 4 5 2 9" xfId="18673" xr:uid="{731FF995-D70A-4940-B548-D2123F3CB47F}"/>
    <cellStyle name="Nota 4 6" xfId="1875" xr:uid="{BA53562C-E7AC-458E-9C28-5ACE55FB96AC}"/>
    <cellStyle name="Nota 4 6 2" xfId="8233" xr:uid="{E1F08016-B46A-40B8-A7C9-7F5277DDAF40}"/>
    <cellStyle name="Nota 4 6 2 10" xfId="27502" xr:uid="{F16EDED7-3A38-4D8D-8FAD-7DB913035DAF}"/>
    <cellStyle name="Nota 4 6 2 11" xfId="27567" xr:uid="{59DF5FFB-155B-48C8-86D1-2D837DA66D40}"/>
    <cellStyle name="Nota 4 6 2 12" xfId="27704" xr:uid="{A31C9BEB-C51D-4D63-A3B6-141477DA85C8}"/>
    <cellStyle name="Nota 4 6 2 2" xfId="18580" xr:uid="{E99150C2-EB1C-44F8-8965-FE548373CD88}"/>
    <cellStyle name="Nota 4 6 2 3" xfId="18619" xr:uid="{1E86B7BA-418E-4DD2-B59D-877C477B52E1}"/>
    <cellStyle name="Nota 4 6 2 4" xfId="18309" xr:uid="{01ED2911-D9EF-4A68-A02A-BD0F3B270F12}"/>
    <cellStyle name="Nota 4 6 2 5" xfId="18440" xr:uid="{38A360A9-1F06-4EB8-AAE4-8B726498D2CA}"/>
    <cellStyle name="Nota 4 6 2 6" xfId="18456" xr:uid="{823DCC40-B2A1-4CB6-9626-54108FC192E9}"/>
    <cellStyle name="Nota 4 6 2 7" xfId="25867" xr:uid="{E385389E-2A03-43CE-8B34-D26888748ABE}"/>
    <cellStyle name="Nota 4 6 2 8" xfId="27615" xr:uid="{F0F0005A-BC6C-4A86-A540-AAE376ED32C0}"/>
    <cellStyle name="Nota 4 6 2 9" xfId="20120" xr:uid="{0B694555-1850-4BAE-AE12-BEFDACC33299}"/>
    <cellStyle name="Nota 4 7" xfId="8228" xr:uid="{81C6C12D-4262-4921-85E7-3D0BD5B75B8E}"/>
    <cellStyle name="Nota 4 7 10" xfId="27479" xr:uid="{6B271474-F36A-4872-8B89-30CC628518A0}"/>
    <cellStyle name="Nota 4 7 11" xfId="27575" xr:uid="{43F0F9E0-F751-438E-BBEB-406F5A1ED0EF}"/>
    <cellStyle name="Nota 4 7 12" xfId="27429" xr:uid="{447E5202-6177-40C7-9BEE-385C1830F218}"/>
    <cellStyle name="Nota 4 7 2" xfId="18575" xr:uid="{65C927F6-DC48-4697-A83C-5D23434C99F0}"/>
    <cellStyle name="Nota 4 7 3" xfId="11235" xr:uid="{A1B38211-F5B0-407D-A869-589CBC69B637}"/>
    <cellStyle name="Nota 4 7 4" xfId="18370" xr:uid="{97258FAF-E541-44A0-B8DB-D0A8445BADCD}"/>
    <cellStyle name="Nota 4 7 5" xfId="18301" xr:uid="{E372C914-27A6-4CDD-B1BF-20884AAC6ACD}"/>
    <cellStyle name="Nota 4 7 6" xfId="18317" xr:uid="{F73D7A4B-AB88-42A3-823B-45AB7EBA5D2D}"/>
    <cellStyle name="Nota 4 7 7" xfId="25862" xr:uid="{7761B72D-CC5E-4989-8E0E-418A8389765B}"/>
    <cellStyle name="Nota 4 7 8" xfId="27610" xr:uid="{8CC95563-1D16-4E26-8E16-201F14CD5052}"/>
    <cellStyle name="Nota 4 7 9" xfId="27467" xr:uid="{B91E3C46-6679-4C77-A73E-768143BAC170}"/>
    <cellStyle name="Nota 5" xfId="1876" xr:uid="{DD67464A-EFC3-48CF-AE27-B43FB2692F0B}"/>
    <cellStyle name="Nota 5 2" xfId="1877" xr:uid="{F86B89D4-FB62-41D3-B780-F696A1DE698D}"/>
    <cellStyle name="Nota 5 2 2" xfId="8235" xr:uid="{1C2A8000-FB78-4BF3-883E-D53BE6A5E39E}"/>
    <cellStyle name="Nota 5 2 2 10" xfId="27457" xr:uid="{ACCBD4EA-3350-41CC-B5E2-A13691B0B2BC}"/>
    <cellStyle name="Nota 5 2 2 11" xfId="27500" xr:uid="{F6D68897-F01B-4692-A4FF-1AE4ADDC5B5A}"/>
    <cellStyle name="Nota 5 2 2 12" xfId="20203" xr:uid="{EF099C37-F367-4027-8EC6-906D0B3B92AD}"/>
    <cellStyle name="Nota 5 2 2 2" xfId="18582" xr:uid="{54E33F7A-FB1B-467E-92C6-47ABF9D1D5AF}"/>
    <cellStyle name="Nota 5 2 2 3" xfId="18383" xr:uid="{046DAB15-0AC8-4510-A5AB-31DF25430091}"/>
    <cellStyle name="Nota 5 2 2 4" xfId="18356" xr:uid="{A5DCA41C-BC3C-4EC6-9462-F00D6EC2EDEC}"/>
    <cellStyle name="Nota 5 2 2 5" xfId="18296" xr:uid="{90E00F0D-FBDC-4F42-9017-469E1491D548}"/>
    <cellStyle name="Nota 5 2 2 6" xfId="18477" xr:uid="{14941015-BDB8-4A83-92BF-226F5282A61B}"/>
    <cellStyle name="Nota 5 2 2 7" xfId="25869" xr:uid="{9CB5ACD8-054E-4528-8C92-AF25925DB285}"/>
    <cellStyle name="Nota 5 2 2 8" xfId="27617" xr:uid="{A817A60B-0E3F-47F2-9A3B-ACBA84D3C660}"/>
    <cellStyle name="Nota 5 2 2 9" xfId="27410" xr:uid="{90348225-BBE0-4DAC-8948-6DA115C7B31A}"/>
    <cellStyle name="Nota 5 3" xfId="1878" xr:uid="{AB088E2B-2ECB-4981-82E3-BB361AE17AF9}"/>
    <cellStyle name="Nota 5 3 2" xfId="8236" xr:uid="{7C5A28AA-F125-4C5F-A78D-4C5DA4537C26}"/>
    <cellStyle name="Nota 5 3 2 10" xfId="27681" xr:uid="{89ED3147-F750-4815-AB75-77D1BB52D54E}"/>
    <cellStyle name="Nota 5 3 2 11" xfId="27503" xr:uid="{E7E2CF0B-0B99-4C04-B590-D5F15C8979EF}"/>
    <cellStyle name="Nota 5 3 2 12" xfId="27569" xr:uid="{96115AE0-6A7D-4D1E-8001-96DFC4F13126}"/>
    <cellStyle name="Nota 5 3 2 2" xfId="18583" xr:uid="{8A4A79A2-3C10-4772-B612-EF5BB01F11D4}"/>
    <cellStyle name="Nota 5 3 2 3" xfId="18497" xr:uid="{FB72346B-2BC5-491C-81F3-13E2EA6EC306}"/>
    <cellStyle name="Nota 5 3 2 4" xfId="12575" xr:uid="{06FB04E6-9AAC-4CB3-934B-360FB0667A17}"/>
    <cellStyle name="Nota 5 3 2 5" xfId="18402" xr:uid="{A83F08D6-DB40-4691-A481-75D2E9A0F675}"/>
    <cellStyle name="Nota 5 3 2 6" xfId="18347" xr:uid="{6B6D08C2-2F76-4C5D-B77C-B72426C82A7F}"/>
    <cellStyle name="Nota 5 3 2 7" xfId="25870" xr:uid="{7B42130C-76CF-4CB3-AEA2-76C4473FD166}"/>
    <cellStyle name="Nota 5 3 2 8" xfId="27618" xr:uid="{CA18F7D4-A56D-437B-9C87-01D1031002ED}"/>
    <cellStyle name="Nota 5 3 2 9" xfId="27516" xr:uid="{0E498935-8DC8-4E1B-AC59-085A2769EE3B}"/>
    <cellStyle name="Nota 5 4" xfId="1879" xr:uid="{9AC507C6-FD8A-458E-93EE-7681AE5FDA97}"/>
    <cellStyle name="Nota 5 4 2" xfId="8237" xr:uid="{1FD63E12-3765-4ED7-AA5E-F6FBE3F36A57}"/>
    <cellStyle name="Nota 5 4 2 10" xfId="27375" xr:uid="{716E7BF0-D092-4F5F-B72A-C25B52664A08}"/>
    <cellStyle name="Nota 5 4 2 11" xfId="27493" xr:uid="{0C323471-3DF6-42D8-98F4-1DB6AA387070}"/>
    <cellStyle name="Nota 5 4 2 12" xfId="27682" xr:uid="{870C5DC2-78D5-496C-853E-85755842A62B}"/>
    <cellStyle name="Nota 5 4 2 2" xfId="18584" xr:uid="{1A4084BA-AF73-4B20-965A-1307C5C297DC}"/>
    <cellStyle name="Nota 5 4 2 3" xfId="18436" xr:uid="{AD89E47B-EE97-42F0-91BC-39A6EC4F2B67}"/>
    <cellStyle name="Nota 5 4 2 4" xfId="18636" xr:uid="{C4E853DE-3126-4CC4-BF39-45555AD1AE10}"/>
    <cellStyle name="Nota 5 4 2 5" xfId="18519" xr:uid="{AFE52855-2DE2-4D78-B6AD-F370F500BC78}"/>
    <cellStyle name="Nota 5 4 2 6" xfId="18459" xr:uid="{8A7306B8-2EC4-42A0-B189-EABA81E6111C}"/>
    <cellStyle name="Nota 5 4 2 7" xfId="25871" xr:uid="{922F1908-393F-475A-9A80-208561FBCB9A}"/>
    <cellStyle name="Nota 5 4 2 8" xfId="27619" xr:uid="{D10C9E78-C9FD-42BD-848F-32A4E0A8A104}"/>
    <cellStyle name="Nota 5 4 2 9" xfId="27462" xr:uid="{53E68D26-43FE-4A20-9A46-7DA4F128268A}"/>
    <cellStyle name="Nota 5 5" xfId="1880" xr:uid="{588A9B75-E9D9-491A-8739-6936D923A3D7}"/>
    <cellStyle name="Nota 5 5 2" xfId="8238" xr:uid="{55C140CD-38B0-4C50-A393-C4CB8DBFAD79}"/>
    <cellStyle name="Nota 5 5 2 10" xfId="27674" xr:uid="{457E268F-3B36-43B9-BCE4-503002D175E3}"/>
    <cellStyle name="Nota 5 5 2 11" xfId="27334" xr:uid="{38F4C0E8-24C3-4B79-9333-EB08BE92EA42}"/>
    <cellStyle name="Nota 5 5 2 12" xfId="27381" xr:uid="{6BDCAD35-7209-4982-AE17-D8F47518B24F}"/>
    <cellStyle name="Nota 5 5 2 2" xfId="18585" xr:uid="{CF07280E-8F29-41F5-8C27-CBD8A0726B25}"/>
    <cellStyle name="Nota 5 5 2 3" xfId="18620" xr:uid="{3844D84B-FEDD-4C2E-862E-0FE7F082AF4F}"/>
    <cellStyle name="Nota 5 5 2 4" xfId="18319" xr:uid="{8CE1CE56-FB7C-43F7-8DB0-A528D0A0F447}"/>
    <cellStyle name="Nota 5 5 2 5" xfId="18368" xr:uid="{8327CD33-4374-4A61-82ED-EA1B026E3B9F}"/>
    <cellStyle name="Nota 5 5 2 6" xfId="18541" xr:uid="{3569186A-CFF1-4D6F-A8B8-C66AD144FD8B}"/>
    <cellStyle name="Nota 5 5 2 7" xfId="25872" xr:uid="{F8015653-32DC-42A0-A13D-E38C7BD19ABF}"/>
    <cellStyle name="Nota 5 5 2 8" xfId="27620" xr:uid="{32F59852-7B4D-4260-89C2-F548CF83BF4F}"/>
    <cellStyle name="Nota 5 5 2 9" xfId="27650" xr:uid="{78A0CF83-C7AF-44B4-8CE3-54930873B49D}"/>
    <cellStyle name="Nota 5 6" xfId="1881" xr:uid="{FC7576F6-5048-4BFE-BD4F-5DD76C99E7F0}"/>
    <cellStyle name="Nota 5 6 2" xfId="8239" xr:uid="{314DF46A-F92D-4902-A95A-F97E323ABF3C}"/>
    <cellStyle name="Nota 5 6 2 10" xfId="27345" xr:uid="{19243081-DBE9-4A7F-B036-BD843EA66675}"/>
    <cellStyle name="Nota 5 6 2 11" xfId="27684" xr:uid="{55D6B98D-C64C-49DE-81EE-17C6C7FB1260}"/>
    <cellStyle name="Nota 5 6 2 12" xfId="27420" xr:uid="{7E59D5E6-D496-49DB-A58E-4ED7BEECCB21}"/>
    <cellStyle name="Nota 5 6 2 2" xfId="18586" xr:uid="{3AF016BC-8D39-4906-92F4-70267EBD6F5D}"/>
    <cellStyle name="Nota 5 6 2 3" xfId="18326" xr:uid="{4EECE631-E19A-4934-AD5F-FECB325F4D63}"/>
    <cellStyle name="Nota 5 6 2 4" xfId="18474" xr:uid="{1420FBDA-B07E-4E0A-9887-DCD0FEEB5FE6}"/>
    <cellStyle name="Nota 5 6 2 5" xfId="18424" xr:uid="{B4A883C6-3792-43FC-BD77-DBBEDC7168CF}"/>
    <cellStyle name="Nota 5 6 2 6" xfId="18468" xr:uid="{D25CA2B4-00FB-4A85-8F49-220C3B30320A}"/>
    <cellStyle name="Nota 5 6 2 7" xfId="25873" xr:uid="{A9183A92-9FFD-4B71-9114-89DABC8DD5CB}"/>
    <cellStyle name="Nota 5 6 2 8" xfId="27621" xr:uid="{62C0704A-C751-4EEA-AAA7-66B07F6BC8FB}"/>
    <cellStyle name="Nota 5 6 2 9" xfId="27354" xr:uid="{912C8BD1-0B1A-420D-BFAB-BB506394A603}"/>
    <cellStyle name="Nota 5 7" xfId="8234" xr:uid="{F547B3E6-272C-4721-B52E-4120938D93CB}"/>
    <cellStyle name="Nota 5 7 10" xfId="27586" xr:uid="{76BBC262-CF8C-4366-A635-6C504DCAEB8A}"/>
    <cellStyle name="Nota 5 7 11" xfId="27547" xr:uid="{714576D6-B6ED-4D20-871C-BA25E61CDB33}"/>
    <cellStyle name="Nota 5 7 12" xfId="27384" xr:uid="{57ED378C-F600-4A89-9D77-03516F6EDDB9}"/>
    <cellStyle name="Nota 5 7 2" xfId="18581" xr:uid="{F8D9802E-B23F-4E36-A2F3-6FDF4A6FF6BF}"/>
    <cellStyle name="Nota 5 7 3" xfId="18325" xr:uid="{55C2DC23-F610-4AD6-B0A9-52042ECF882F}"/>
    <cellStyle name="Nota 5 7 4" xfId="18545" xr:uid="{8E9B5794-5A42-4618-A16F-3E0A434F9FCB}"/>
    <cellStyle name="Nota 5 7 5" xfId="18400" xr:uid="{AFA6BF32-0411-415E-B849-E66384675AC6}"/>
    <cellStyle name="Nota 5 7 6" xfId="18462" xr:uid="{82A0F495-810C-48DE-8368-8DBDD4789533}"/>
    <cellStyle name="Nota 5 7 7" xfId="25868" xr:uid="{16E462FB-6E23-4775-8CB0-86758862A247}"/>
    <cellStyle name="Nota 5 7 8" xfId="27616" xr:uid="{81413DC0-CE1A-4AE0-9A23-4890FD3D5105}"/>
    <cellStyle name="Nota 5 7 9" xfId="18674" xr:uid="{9A6F79B7-E77F-49BF-A411-226A8F03B6E1}"/>
    <cellStyle name="Note" xfId="547" xr:uid="{8D2CE697-BB3F-442F-B2E6-B1B749803FCD}"/>
    <cellStyle name="Note 2" xfId="548" xr:uid="{E8F6AF5D-B1A0-4DCE-987E-EC023E5F6142}"/>
    <cellStyle name="Note 2 2" xfId="549" xr:uid="{7516D700-A0FB-4232-9496-22FCBC5FA540}"/>
    <cellStyle name="Note 2 2 2" xfId="6948" xr:uid="{50799E8D-FCBF-42D4-9C50-34179B25AD87}"/>
    <cellStyle name="Note 2 2 2 10" xfId="27330" xr:uid="{B7ABC840-D842-4CDE-82B2-110AE910B123}"/>
    <cellStyle name="Note 2 2 2 11" xfId="21150" xr:uid="{0464A45B-5F8F-490C-8ECB-266760595F96}"/>
    <cellStyle name="Note 2 2 2 12" xfId="27508" xr:uid="{F7336FD1-9578-4AF6-88F5-99E249E77D40}"/>
    <cellStyle name="Note 2 2 2 2" xfId="18507" xr:uid="{774765FB-0A6C-4272-97EC-4ECDF5D73DDA}"/>
    <cellStyle name="Note 2 2 2 3" xfId="18339" xr:uid="{E9E05994-713E-4C27-B2BD-AEAAB83D917B}"/>
    <cellStyle name="Note 2 2 2 4" xfId="18598" xr:uid="{E7A53363-872F-4513-B1E6-1E450DC735E8}"/>
    <cellStyle name="Note 2 2 2 5" xfId="18548" xr:uid="{205662F3-87A2-47F9-8B13-59AC738BC207}"/>
    <cellStyle name="Note 2 2 2 6" xfId="9702" xr:uid="{56879F42-5742-45A9-B302-504E8E8E8836}"/>
    <cellStyle name="Note 2 2 2 7" xfId="24585" xr:uid="{492DA215-69FD-4905-89A5-206DCC158339}"/>
    <cellStyle name="Note 2 2 2 8" xfId="27535" xr:uid="{167BAEA6-F3B1-4F94-9127-9BAEE15E30E0}"/>
    <cellStyle name="Note 2 2 2 9" xfId="27425" xr:uid="{905FF158-EE9D-43C9-8504-DBB786AC4D97}"/>
    <cellStyle name="Note 2 3" xfId="550" xr:uid="{D9F84CA4-14DE-49A3-90B9-E3DE7968D0D2}"/>
    <cellStyle name="Note 2 3 2" xfId="551" xr:uid="{5875F212-7839-462A-A59F-39DFD12DCF97}"/>
    <cellStyle name="Note 2 3 2 2" xfId="6950" xr:uid="{BD285D73-CC1E-4B2F-B1D0-173DD84268BD}"/>
    <cellStyle name="Note 2 3 2 2 10" xfId="27662" xr:uid="{5EC7ADAC-625C-480B-8086-452DFFE427A6}"/>
    <cellStyle name="Note 2 3 2 2 11" xfId="27472" xr:uid="{FA397832-BCBF-43A7-AC3F-1C0C326D017B}"/>
    <cellStyle name="Note 2 3 2 2 12" xfId="27409" xr:uid="{67307F70-7A2D-408E-BA32-E0B20B3FFD1F}"/>
    <cellStyle name="Note 2 3 2 2 2" xfId="18509" xr:uid="{AF76E9BA-7D16-4F91-95B5-3E3BE55C1CEC}"/>
    <cellStyle name="Note 2 3 2 2 3" xfId="9699" xr:uid="{F4874ECB-DEA1-4A33-8A5E-9CEEC69C6C86}"/>
    <cellStyle name="Note 2 3 2 2 4" xfId="18422" xr:uid="{25547055-0A08-46F1-98D7-934B7E21671F}"/>
    <cellStyle name="Note 2 3 2 2 5" xfId="18389" xr:uid="{86DB1EAA-F4F5-4DF4-9048-5454F1D83CE0}"/>
    <cellStyle name="Note 2 3 2 2 6" xfId="18540" xr:uid="{2D8820F3-1159-49E2-BB8D-E82ABBDFCEBF}"/>
    <cellStyle name="Note 2 3 2 2 7" xfId="24587" xr:uid="{D04C9BCE-5D08-4DB9-8F69-80EC62026149}"/>
    <cellStyle name="Note 2 3 2 2 8" xfId="27537" xr:uid="{F2A8BA2E-E04A-46E9-9309-A0293A822053}"/>
    <cellStyle name="Note 2 3 2 2 9" xfId="27476" xr:uid="{E36538D1-5512-4202-B486-A3E5C8E8FB14}"/>
    <cellStyle name="Note 2 3 3" xfId="6949" xr:uid="{1238C359-81B4-4A5C-92C8-1716CB594E6B}"/>
    <cellStyle name="Note 2 3 3 10" xfId="27489" xr:uid="{A480941D-2F7E-4F21-A451-1D5630ECE8F0}"/>
    <cellStyle name="Note 2 3 3 11" xfId="27377" xr:uid="{170C4629-FFE2-4C09-B194-AC47EFED7307}"/>
    <cellStyle name="Note 2 3 3 12" xfId="27686" xr:uid="{8C71AC60-9BF0-49A8-BC4A-2F918CED1050}"/>
    <cellStyle name="Note 2 3 3 2" xfId="18508" xr:uid="{02357987-DB73-4A2C-9A89-8E2C3DBDDA35}"/>
    <cellStyle name="Note 2 3 3 3" xfId="9698" xr:uid="{ED94F089-6763-45BE-ADF8-26C881A68E43}"/>
    <cellStyle name="Note 2 3 3 4" xfId="18551" xr:uid="{273733F4-13F2-4277-A814-E0FC0C157E28}"/>
    <cellStyle name="Note 2 3 3 5" xfId="18359" xr:uid="{EF67E075-96B7-4E9C-A007-DB125C9B153F}"/>
    <cellStyle name="Note 2 3 3 6" xfId="18466" xr:uid="{154E18BE-A8CD-40A4-A31E-D0ED81DDAB1E}"/>
    <cellStyle name="Note 2 3 3 7" xfId="24586" xr:uid="{10E04CE1-77B3-47CA-8241-97E227E8465E}"/>
    <cellStyle name="Note 2 3 3 8" xfId="27536" xr:uid="{86908AFA-1498-4022-A78E-3772FA239047}"/>
    <cellStyle name="Note 2 3 3 9" xfId="27551" xr:uid="{AE7DBE24-0DD8-4653-9A08-C3E002561FC2}"/>
    <cellStyle name="Note 2 4" xfId="6947" xr:uid="{DF24B987-7943-4C3D-84A6-323A04DA610D}"/>
    <cellStyle name="Note 2 4 10" xfId="27648" xr:uid="{97594627-B3CF-4BA8-9696-B481D14F9048}"/>
    <cellStyle name="Note 2 4 11" xfId="27323" xr:uid="{B8A0EF5D-FB74-4132-957F-41CD1512810F}"/>
    <cellStyle name="Note 2 4 12" xfId="27703" xr:uid="{F67A85AF-969F-4442-A34E-314C3A9472E3}"/>
    <cellStyle name="Note 2 4 2" xfId="18506" xr:uid="{BCE5A25A-26FC-45CA-9F92-A27061FC1CAB}"/>
    <cellStyle name="Note 2 4 3" xfId="18628" xr:uid="{5FCE02F7-53F4-4748-B1DA-C3BB32C56339}"/>
    <cellStyle name="Note 2 4 4" xfId="18377" xr:uid="{CCFEAFFD-18A9-4BD1-A854-D096603DDEF5}"/>
    <cellStyle name="Note 2 4 5" xfId="16855" xr:uid="{FB2EE187-74A9-430C-AFA9-E0770C74C2BE}"/>
    <cellStyle name="Note 2 4 6" xfId="18291" xr:uid="{E0485194-4595-4832-BAAB-8B6B71B5DC60}"/>
    <cellStyle name="Note 2 4 7" xfId="24584" xr:uid="{39CCABF8-58A6-41AF-A7E8-08C9B8EE74BC}"/>
    <cellStyle name="Note 2 4 8" xfId="27534" xr:uid="{6A18B6F2-C482-451E-B54B-E2A36A915039}"/>
    <cellStyle name="Note 2 4 9" xfId="27368" xr:uid="{439BF610-547E-442C-A384-BFBD1A720B36}"/>
    <cellStyle name="Note 3" xfId="552" xr:uid="{D617189D-831F-42EA-91E7-03848201FA8D}"/>
    <cellStyle name="Note 3 2" xfId="6951" xr:uid="{BB7A72FB-549B-4B80-B0C6-A5D881DDE774}"/>
    <cellStyle name="Note 3 2 10" xfId="27379" xr:uid="{1B57B2DF-3112-41FC-913A-5221E8247910}"/>
    <cellStyle name="Note 3 2 11" xfId="27349" xr:uid="{4F1BC115-675B-44ED-86A3-DB673D9B852A}"/>
    <cellStyle name="Note 3 2 12" xfId="27443" xr:uid="{E3052281-0DAF-4C2C-A575-CF39FE7F1FF4}"/>
    <cellStyle name="Note 3 2 2" xfId="18510" xr:uid="{40EAD1BF-8DE4-4A5F-889B-771067603B62}"/>
    <cellStyle name="Note 3 2 3" xfId="9700" xr:uid="{2C300B76-A36E-4F2D-AD19-7F3660C318B4}"/>
    <cellStyle name="Note 3 2 4" xfId="18302" xr:uid="{2550225C-4251-467A-AE5E-02F57816C7AD}"/>
    <cellStyle name="Note 3 2 5" xfId="18335" xr:uid="{1430C60A-8A4A-428F-9925-8344FBBF8C50}"/>
    <cellStyle name="Note 3 2 6" xfId="18635" xr:uid="{F090264D-E982-413D-95DE-071E33F2BD61}"/>
    <cellStyle name="Note 3 2 7" xfId="24588" xr:uid="{7DBD51D1-20F0-4681-AD89-B490DE23A952}"/>
    <cellStyle name="Note 3 2 8" xfId="27538" xr:uid="{2B184AAD-E674-4F93-A0CC-7747846D242F}"/>
    <cellStyle name="Note 3 2 9" xfId="27663" xr:uid="{8D075C4E-25D0-4E12-8150-22CCE9B9D14B}"/>
    <cellStyle name="Note 4" xfId="553" xr:uid="{396DC9EF-95FE-4E03-A865-D521EF489D16}"/>
    <cellStyle name="Note 4 2" xfId="554" xr:uid="{24F5D0E7-50E4-4D1A-BF51-12943DF48CEB}"/>
    <cellStyle name="Note 4 2 2" xfId="6953" xr:uid="{D01503A3-601F-427F-91EF-2AAEF38F3F68}"/>
    <cellStyle name="Note 4 2 2 10" xfId="27329" xr:uid="{39215132-88A3-4586-982B-4B109D57CC8C}"/>
    <cellStyle name="Note 4 2 2 11" xfId="27321" xr:uid="{91CF8F7F-4770-4A6C-9455-BDADD6BAB73C}"/>
    <cellStyle name="Note 4 2 2 12" xfId="27400" xr:uid="{FA5F90B3-2F25-4D5C-AE92-64B6FEAD8022}"/>
    <cellStyle name="Note 4 2 2 2" xfId="18512" xr:uid="{7C196537-353C-4E2F-8048-BA62BE6B57FF}"/>
    <cellStyle name="Note 4 2 2 3" xfId="18517" xr:uid="{A9D12C2F-16C7-4D4A-939F-8F195C76AFAC}"/>
    <cellStyle name="Note 4 2 2 4" xfId="18446" xr:uid="{1BBAF1F9-1EA9-47A4-9F85-AEE9BFC88A5B}"/>
    <cellStyle name="Note 4 2 2 5" xfId="18396" xr:uid="{7F636AEA-6AAC-41B2-87FF-C3895FB60A4C}"/>
    <cellStyle name="Note 4 2 2 6" xfId="18343" xr:uid="{EA565D2A-35AF-4ED6-BDA7-06212D481612}"/>
    <cellStyle name="Note 4 2 2 7" xfId="24590" xr:uid="{995FF740-E932-4DF1-8495-2DC07E6580B7}"/>
    <cellStyle name="Note 4 2 2 8" xfId="27540" xr:uid="{B1AABEBA-1A51-43F4-81C0-39E85CEC8EC7}"/>
    <cellStyle name="Note 4 2 2 9" xfId="18667" xr:uid="{FA489016-7738-4CB1-90F9-D2B71DAB6AF0}"/>
    <cellStyle name="Note 4 3" xfId="6952" xr:uid="{AE66554B-E2D5-4EAC-9673-472CB85510CA}"/>
    <cellStyle name="Note 4 3 10" xfId="27461" xr:uid="{1139FF3D-AB6E-463B-AAD8-56F31A235E18}"/>
    <cellStyle name="Note 4 3 11" xfId="27447" xr:uid="{1A32DA14-9E36-40CB-BA0A-CF9970B2921A}"/>
    <cellStyle name="Note 4 3 12" xfId="27324" xr:uid="{F7005E87-3394-482F-BB1F-E2307CAF8D50}"/>
    <cellStyle name="Note 4 3 2" xfId="18511" xr:uid="{A1F5D0C7-BC3B-4BF4-B524-CD0D5739F747}"/>
    <cellStyle name="Note 4 3 3" xfId="11154" xr:uid="{2C05F67A-7DA2-4708-8177-0CDC035A2248}"/>
    <cellStyle name="Note 4 3 4" xfId="18303" xr:uid="{54766DCF-50C6-47C9-88B6-D8C7CD4D3887}"/>
    <cellStyle name="Note 4 3 5" xfId="11148" xr:uid="{96C0321A-678C-47F2-AA93-1A5DF9A01124}"/>
    <cellStyle name="Note 4 3 6" xfId="18399" xr:uid="{EF9AFBE7-6269-409B-AE98-9878086E6226}"/>
    <cellStyle name="Note 4 3 7" xfId="24589" xr:uid="{319252E7-DDA5-44C2-B243-597F6A7B0D99}"/>
    <cellStyle name="Note 4 3 8" xfId="27539" xr:uid="{E83A3BC1-9105-42B5-879C-E07AF6F38B7B}"/>
    <cellStyle name="Note 4 3 9" xfId="27371" xr:uid="{D4E8692B-CE7C-4480-B3CA-2D963CA8E1EC}"/>
    <cellStyle name="Note 5" xfId="555" xr:uid="{A17D13F9-D877-4669-AB06-54BFCA4E9A3D}"/>
    <cellStyle name="Note 5 2" xfId="6954" xr:uid="{9CC5D914-9BD8-45FF-ADBE-7A57A87D3E78}"/>
    <cellStyle name="Note 5 2 10" xfId="27338" xr:uid="{638BAFFC-8BD2-424C-B7B8-4AB278A2EA5B}"/>
    <cellStyle name="Note 5 2 11" xfId="27527" xr:uid="{870ADCA1-97B2-4866-B3CE-B9656B9C30F6}"/>
    <cellStyle name="Note 5 2 12" xfId="27428" xr:uid="{9DA6A4E1-569D-49D4-96C7-D702610C77C9}"/>
    <cellStyle name="Note 5 2 2" xfId="18513" xr:uid="{59D8F814-72E0-4438-BF98-D1DB10AA9EA2}"/>
    <cellStyle name="Note 5 2 3" xfId="18444" xr:uid="{4732BD73-42A3-4317-A9F0-0F884B4DF162}"/>
    <cellStyle name="Note 5 2 4" xfId="18454" xr:uid="{A544C73E-B2C5-4C6B-90AA-38AF48E8D03B}"/>
    <cellStyle name="Note 5 2 5" xfId="18645" xr:uid="{374D0D8C-A2C5-49A7-9AB1-4990031CB86F}"/>
    <cellStyle name="Note 5 2 6" xfId="18375" xr:uid="{58D6B620-443B-4F8C-9F72-57E33047FD4B}"/>
    <cellStyle name="Note 5 2 7" xfId="24591" xr:uid="{FC7A5EEF-DF69-4F0E-8515-A921AE19DFCA}"/>
    <cellStyle name="Note 5 2 8" xfId="27541" xr:uid="{B26519B2-2356-4DE5-A6EB-B7BA222A2E8B}"/>
    <cellStyle name="Note 5 2 9" xfId="27424" xr:uid="{D75DB319-C3C1-4124-9E32-775B18D53AE0}"/>
    <cellStyle name="Note 6" xfId="6946" xr:uid="{05CEC19F-41D8-400D-990A-FC32163DDC53}"/>
    <cellStyle name="Note 6 10" xfId="27431" xr:uid="{24A141A6-4F48-4820-B98A-89BB742AA1FC}"/>
    <cellStyle name="Note 6 11" xfId="27326" xr:uid="{FF01D8E9-5431-44E6-8474-3AE1E3F28A95}"/>
    <cellStyle name="Note 6 12" xfId="20119" xr:uid="{ACE27C9C-FF7C-49E7-8B9A-567AD6699741}"/>
    <cellStyle name="Note 6 2" xfId="18505" xr:uid="{EDCC3233-D4F8-419F-B41E-3EBFBD80B131}"/>
    <cellStyle name="Note 6 3" xfId="18447" xr:uid="{F6394D0C-96BD-48EF-A3A0-A78010A4E1FD}"/>
    <cellStyle name="Note 6 4" xfId="9695" xr:uid="{27632DA2-67B1-4B81-99E0-C312F122F8B1}"/>
    <cellStyle name="Note 6 5" xfId="18346" xr:uid="{A60CBED2-9124-465A-81B9-475864FC7759}"/>
    <cellStyle name="Note 6 6" xfId="15612" xr:uid="{AFD16BEE-CD04-4163-8999-B126389CC1E0}"/>
    <cellStyle name="Note 6 7" xfId="24583" xr:uid="{5B88697C-1182-404B-A0A6-906D65F22FC1}"/>
    <cellStyle name="Note 6 8" xfId="27533" xr:uid="{620FC9C5-C0A4-4107-A060-0211A70DA467}"/>
    <cellStyle name="Note 6 9" xfId="27661" xr:uid="{38625EDF-C3CD-4811-BDC1-6FEED3919E76}"/>
    <cellStyle name="Output" xfId="556" xr:uid="{AD2E22E3-00C5-47DF-AED7-ADD8FFAFA555}"/>
    <cellStyle name="Output 2" xfId="6955" xr:uid="{3A3F152B-661B-4B65-B75B-680C6373BE99}"/>
    <cellStyle name="Output 2 10" xfId="27439" xr:uid="{C52A97BD-4CD3-4C4A-9F87-F63748570DA8}"/>
    <cellStyle name="Output 2 11" xfId="27529" xr:uid="{C23F5699-8DD8-432E-9218-570308D8E722}"/>
    <cellStyle name="Output 2 12" xfId="27528" xr:uid="{6AE343FE-0E3C-4C84-A2E3-AD5B7883F3EF}"/>
    <cellStyle name="Output 2 2" xfId="18514" xr:uid="{A1382788-25FF-468C-A023-1A12070F4CD0}"/>
    <cellStyle name="Output 2 3" xfId="18627" xr:uid="{06D41FFB-EDBF-4058-9B4C-460966BD6CAF}"/>
    <cellStyle name="Output 2 4" xfId="18612" xr:uid="{B73074B7-EE04-44DD-B98E-2141970490FA}"/>
    <cellStyle name="Output 2 5" xfId="18452" xr:uid="{9EAB4FEA-C908-4221-B790-CD3B70A3146E}"/>
    <cellStyle name="Output 2 6" xfId="9696" xr:uid="{9B880FBA-2D45-43D0-A391-4023AFA2088C}"/>
    <cellStyle name="Output 2 7" xfId="24592" xr:uid="{F6E15283-7197-4DB3-8E1C-72A009ADD789}"/>
    <cellStyle name="Output 2 8" xfId="27542" xr:uid="{20BBFB1F-6EBD-4B92-9487-BB2C159545BB}"/>
    <cellStyle name="Output 2 9" xfId="27550" xr:uid="{27858122-D293-4407-832F-B2EC51C7B73C}"/>
    <cellStyle name="Porcentagem" xfId="3" builtinId="5"/>
    <cellStyle name="Porcentagem 10" xfId="1882" xr:uid="{F43A5F85-5642-4D77-9B6A-E6E1C7DDC27C}"/>
    <cellStyle name="Porcentagem 10 2" xfId="1883" xr:uid="{FC143E5C-8BA6-4DAB-A27C-0FEC4913F688}"/>
    <cellStyle name="Porcentagem 10 2 2" xfId="8241" xr:uid="{1D461CCA-6BF8-46B9-95B8-B2AC7D31B1BF}"/>
    <cellStyle name="Porcentagem 10 2 2 2" xfId="16862" xr:uid="{C6B39FCC-4E57-4A77-A4AA-F4112D402F33}"/>
    <cellStyle name="Porcentagem 10 2 2 3" xfId="25875" xr:uid="{409E25E2-7FC6-43CB-9F2C-21D2108483C4}"/>
    <cellStyle name="Porcentagem 10 2 3" xfId="5153" xr:uid="{24E4E53C-C71A-47A8-8BBF-473F0DAD165E}"/>
    <cellStyle name="Porcentagem 10 2 3 2" xfId="14006" xr:uid="{38FC593F-F9BA-4CAF-9BB3-0805880F3897}"/>
    <cellStyle name="Porcentagem 10 2 3 3" xfId="22975" xr:uid="{3EB82F95-59B8-4762-858E-A1DB513ABD7C}"/>
    <cellStyle name="Porcentagem 10 2 4" xfId="11142" xr:uid="{274CC56C-8B7B-4B3F-A8F8-4B8FBC9F2B97}"/>
    <cellStyle name="Porcentagem 10 2 5" xfId="20113" xr:uid="{0D035404-3910-4DF6-8723-CA77F445765A}"/>
    <cellStyle name="Porcentagem 10 3" xfId="1884" xr:uid="{3825FA3B-27D9-48C3-937A-4A0F32621C8E}"/>
    <cellStyle name="Porcentagem 10 3 2" xfId="8242" xr:uid="{DFA56924-C9F7-4342-8E37-A2568170A11E}"/>
    <cellStyle name="Porcentagem 10 3 2 2" xfId="16863" xr:uid="{4736A589-ABD6-4F1E-8422-2CCBED9A389D}"/>
    <cellStyle name="Porcentagem 10 3 2 3" xfId="25876" xr:uid="{3C90607D-51C4-4798-9188-5C9F6BF4E8C5}"/>
    <cellStyle name="Porcentagem 10 3 3" xfId="5154" xr:uid="{78B87240-CD31-491F-8662-FA185A8159F2}"/>
    <cellStyle name="Porcentagem 10 3 3 2" xfId="14007" xr:uid="{122B855C-11FF-43E2-BC9E-7C76D594ED23}"/>
    <cellStyle name="Porcentagem 10 3 3 3" xfId="22976" xr:uid="{CA240A2B-1515-4DE3-A07F-D40CA7849F5B}"/>
    <cellStyle name="Porcentagem 10 3 4" xfId="11143" xr:uid="{71B1DABC-1A11-4593-96E9-17CA0F3BDC9E}"/>
    <cellStyle name="Porcentagem 10 3 5" xfId="20114" xr:uid="{98375F19-2D1C-43BF-B05B-953029BDF849}"/>
    <cellStyle name="Porcentagem 10 4" xfId="8240" xr:uid="{EF99EA6B-5762-4F41-97DE-8B88ACFEA5F1}"/>
    <cellStyle name="Porcentagem 10 4 2" xfId="16861" xr:uid="{3FC59997-3CA5-4C51-B6D6-6294F4308644}"/>
    <cellStyle name="Porcentagem 10 4 3" xfId="25874" xr:uid="{12E19833-1B4D-4D79-8F77-43B4E5D7431D}"/>
    <cellStyle name="Porcentagem 10 5" xfId="5152" xr:uid="{A0C0ECCC-A4EE-4530-82DA-8CB1A0A6CA6D}"/>
    <cellStyle name="Porcentagem 10 5 2" xfId="14005" xr:uid="{FEC66E83-20E5-4E98-B096-861F5B62E7ED}"/>
    <cellStyle name="Porcentagem 10 5 3" xfId="22974" xr:uid="{5B43D38B-423E-444A-B19E-4BB061E7B18A}"/>
    <cellStyle name="Porcentagem 10 6" xfId="11141" xr:uid="{49AA4C0C-ABB5-4E0B-9E90-5D27954EE59E}"/>
    <cellStyle name="Porcentagem 10 7" xfId="20112" xr:uid="{D5F3DFA4-3795-465F-8B03-D2CE2FB4BC6D}"/>
    <cellStyle name="Porcentagem 11" xfId="27711" xr:uid="{34C5A718-71AD-440D-B7E9-A31DFC20A49F}"/>
    <cellStyle name="Porcentagem 2" xfId="557" xr:uid="{CBB10EE1-AACD-4D1E-B1AB-2AF18E73C133}"/>
    <cellStyle name="Porcentagem 2 2" xfId="558" xr:uid="{FF35A952-D310-4EB4-8137-825E46B576F5}"/>
    <cellStyle name="Porcentagem 2 3" xfId="1885" xr:uid="{F9AD80D6-E255-4173-8451-9D06C31CEC23}"/>
    <cellStyle name="Porcentagem 3" xfId="559" xr:uid="{760F5B7C-5518-407C-93B3-A5E2F47B9322}"/>
    <cellStyle name="Porcentagem 3 2" xfId="560" xr:uid="{68FD1EFC-1B84-4E83-ABA5-343F140F9918}"/>
    <cellStyle name="Porcentagem 3 2 2" xfId="561" xr:uid="{80386011-749C-4C4D-BE35-E7F7F389609B}"/>
    <cellStyle name="Porcentagem 3 3" xfId="562" xr:uid="{B2B865CA-23A0-4BFC-BECD-0E3C362B3289}"/>
    <cellStyle name="Porcentagem 3 4" xfId="563" xr:uid="{227DEF18-5609-45AD-B4DD-CAAB13D900DB}"/>
    <cellStyle name="Porcentagem 4" xfId="564" xr:uid="{A2B49928-5072-4B34-B111-505FCBA2EAFB}"/>
    <cellStyle name="Porcentagem 5" xfId="565" xr:uid="{9D2FDE9C-6892-4C37-BEA0-552CFB626E9D}"/>
    <cellStyle name="Porcentagem 5 2" xfId="566" xr:uid="{17E88DA3-1ADF-4B2F-9BC3-E9A14C48F826}"/>
    <cellStyle name="Porcentagem 6" xfId="567" xr:uid="{3716C000-EA64-4DB8-AE6A-289257D0AEF2}"/>
    <cellStyle name="Porcentagem 6 2" xfId="568" xr:uid="{4B3C8D2A-24BB-4251-9666-C01EDDD14328}"/>
    <cellStyle name="Porcentagem 7" xfId="569" xr:uid="{C7C9F703-931C-44B9-966C-1A154B86F062}"/>
    <cellStyle name="Porcentagem 8" xfId="570" xr:uid="{60329100-6732-440C-AF67-3B5122CA27D5}"/>
    <cellStyle name="Porcentagem 9" xfId="27710" xr:uid="{0C14A388-214F-4548-9D11-995920614748}"/>
    <cellStyle name="Saída 2" xfId="571" xr:uid="{191EE53B-C774-409E-8040-4235B5506F73}"/>
    <cellStyle name="Saída 2 2" xfId="1886" xr:uid="{313252E1-F065-408E-AD0C-42C71DCC5899}"/>
    <cellStyle name="Saída 2 2 2" xfId="8243" xr:uid="{0D860A8F-6434-43EB-8292-3947BB4FC57A}"/>
    <cellStyle name="Saída 2 2 2 10" xfId="27673" xr:uid="{E1F7E924-43AC-4F67-939A-277CFDE4F84E}"/>
    <cellStyle name="Saída 2 2 2 11" xfId="27511" xr:uid="{D7B99FFB-4C2C-4D6C-B5A4-443CF2498925}"/>
    <cellStyle name="Saída 2 2 2 12" xfId="27585" xr:uid="{6C5F787D-5EA0-4297-990F-886721AED7CA}"/>
    <cellStyle name="Saída 2 2 2 2" xfId="18587" xr:uid="{E4A1D93A-0853-4C98-9EA1-9863AD1CC1A8}"/>
    <cellStyle name="Saída 2 2 2 3" xfId="9784" xr:uid="{E83D609A-463E-47CD-B71B-BEAD87F1437A}"/>
    <cellStyle name="Saída 2 2 2 4" xfId="18304" xr:uid="{7C5CA52F-C788-453B-AE53-BA836FCD4225}"/>
    <cellStyle name="Saída 2 2 2 5" xfId="18657" xr:uid="{EBCA6C74-1AA4-4B6C-89FF-3AAC9FDC1CB2}"/>
    <cellStyle name="Saída 2 2 2 6" xfId="18315" xr:uid="{D7AFA620-80F3-46DE-9376-DBA0CE78B25B}"/>
    <cellStyle name="Saída 2 2 2 7" xfId="25877" xr:uid="{C529F120-6E2C-4672-8E42-FD246BBC2347}"/>
    <cellStyle name="Saída 2 2 2 8" xfId="27622" xr:uid="{2C1EF68A-4826-42B0-B9F9-24824DBBE308}"/>
    <cellStyle name="Saída 2 2 2 9" xfId="27654" xr:uid="{41FABD3E-985C-487E-B98E-B4E7A0B4D60B}"/>
    <cellStyle name="Saída 2 3" xfId="1887" xr:uid="{067165D9-84DE-4ED2-A4C3-63128DCD321B}"/>
    <cellStyle name="Saída 2 3 2" xfId="8244" xr:uid="{8FEE02A0-3B41-4A73-8CBF-8EFC293DEA6A}"/>
    <cellStyle name="Saída 2 3 2 10" xfId="27353" xr:uid="{D02189EC-820E-448A-8897-7855C54E3C73}"/>
    <cellStyle name="Saída 2 3 2 11" xfId="27483" xr:uid="{877E73F8-4DEB-40C6-AB86-54C2DBCB781A}"/>
    <cellStyle name="Saída 2 3 2 12" xfId="27574" xr:uid="{DC31CC51-822B-47A5-8884-4B24B0D2D3DF}"/>
    <cellStyle name="Saída 2 3 2 2" xfId="18588" xr:uid="{399BEDF8-3FD8-43AF-80AA-B9E3AC6ABFB7}"/>
    <cellStyle name="Saída 2 3 2 3" xfId="18378" xr:uid="{DA0AEB02-2404-4E22-8917-D16251F31A41}"/>
    <cellStyle name="Saída 2 3 2 4" xfId="18408" xr:uid="{8EC8B084-7DDC-4AC9-A9A0-20D38FAD29FA}"/>
    <cellStyle name="Saída 2 3 2 5" xfId="18651" xr:uid="{22BB2C53-6E77-4D89-8892-35BD41E1865A}"/>
    <cellStyle name="Saída 2 3 2 6" xfId="18395" xr:uid="{AC8D3552-B524-48A9-BB80-100D4AA7626A}"/>
    <cellStyle name="Saída 2 3 2 7" xfId="25878" xr:uid="{F0F02843-BA4B-4B13-87F7-310CFE7F0605}"/>
    <cellStyle name="Saída 2 3 2 8" xfId="27623" xr:uid="{D438753B-5EDC-4396-81C7-5A65359C8ACE}"/>
    <cellStyle name="Saída 2 3 2 9" xfId="27357" xr:uid="{10D27AC0-251D-4951-B996-D4A2D3983AB9}"/>
    <cellStyle name="Saída 2 4" xfId="1888" xr:uid="{38FC5D9A-6FF5-4D7F-ADCC-75FF1237FF9A}"/>
    <cellStyle name="Saída 2 4 2" xfId="8245" xr:uid="{610DD357-59CB-4514-8444-B62255ADCB7E}"/>
    <cellStyle name="Saída 2 4 2 10" xfId="27395" xr:uid="{1733722C-2D99-45E4-B451-8B90D02EAFE5}"/>
    <cellStyle name="Saída 2 4 2 11" xfId="27403" xr:uid="{767BB005-2F3A-45D4-BE4A-A2B58C164C59}"/>
    <cellStyle name="Saída 2 4 2 12" xfId="27366" xr:uid="{399ACC19-FB66-4F50-96CE-0B114F8EA80F}"/>
    <cellStyle name="Saída 2 4 2 2" xfId="18589" xr:uid="{4C40E1AF-969A-414A-974F-FA091D67B7D4}"/>
    <cellStyle name="Saída 2 4 2 3" xfId="18490" xr:uid="{39C99FB5-E79B-4335-8360-705D67AACFC1}"/>
    <cellStyle name="Saída 2 4 2 4" xfId="18525" xr:uid="{2B052E5F-9691-49F3-9BD2-0CF64AEEC37C}"/>
    <cellStyle name="Saída 2 4 2 5" xfId="9893" xr:uid="{61D4CC4B-F691-48E9-93FC-BCFDC4564B1B}"/>
    <cellStyle name="Saída 2 4 2 6" xfId="18425" xr:uid="{CCD19886-81E2-4F34-843F-C0F796D68D3F}"/>
    <cellStyle name="Saída 2 4 2 7" xfId="25879" xr:uid="{5507C41A-E626-4AAF-9669-5BAC71383581}"/>
    <cellStyle name="Saída 2 4 2 8" xfId="27624" xr:uid="{7F36B6A5-CD0E-4896-B930-F80296E881DA}"/>
    <cellStyle name="Saída 2 4 2 9" xfId="20121" xr:uid="{E455ABD4-9477-434D-8FFC-943F800A1191}"/>
    <cellStyle name="Saída 2 5" xfId="1889" xr:uid="{31AD9267-55E2-4D24-9380-3E61A3C62AA8}"/>
    <cellStyle name="Saída 2 5 2" xfId="8246" xr:uid="{182F7DD1-C8E1-4224-A2CE-1FADDB55E3CE}"/>
    <cellStyle name="Saída 2 5 2 10" xfId="27340" xr:uid="{4E7DEB65-C212-4B7F-AE39-B6BE26CD8B4F}"/>
    <cellStyle name="Saída 2 5 2 11" xfId="27564" xr:uid="{B5C08A27-94F4-4AEA-90B6-2F3A0DE7339E}"/>
    <cellStyle name="Saída 2 5 2 12" xfId="27544" xr:uid="{47B5E78D-91A5-4CED-9604-9CD04588F547}"/>
    <cellStyle name="Saída 2 5 2 2" xfId="18590" xr:uid="{D08A0791-E44F-4117-A0BC-DC8969C3A5ED}"/>
    <cellStyle name="Saída 2 5 2 3" xfId="18430" xr:uid="{5C8F698B-C4D6-4703-89E5-EF9A2C153558}"/>
    <cellStyle name="Saída 2 5 2 4" xfId="9694" xr:uid="{350E80F6-A045-4921-B29C-F43EA56D7309}"/>
    <cellStyle name="Saída 2 5 2 5" xfId="18409" xr:uid="{198A8F93-74C4-4AA3-AB59-205E3CAD0867}"/>
    <cellStyle name="Saída 2 5 2 6" xfId="12574" xr:uid="{ADCF9A28-DFB3-487A-8C5F-F16E826351B2}"/>
    <cellStyle name="Saída 2 5 2 7" xfId="25880" xr:uid="{820B60D8-921A-4BC2-8644-C2B782431DD2}"/>
    <cellStyle name="Saída 2 5 2 8" xfId="27625" xr:uid="{996E8100-607C-4AB6-978C-4D4977C9B898}"/>
    <cellStyle name="Saída 2 5 2 9" xfId="27414" xr:uid="{6F93B4D7-0335-476A-A2FC-FE35C7D1D9A8}"/>
    <cellStyle name="Saída 2 6" xfId="1890" xr:uid="{97D6D0B1-312E-4E95-A3C9-3A2A74E2A198}"/>
    <cellStyle name="Saída 2 6 2" xfId="8247" xr:uid="{E9589FF2-D65C-4132-B75D-93374D605D84}"/>
    <cellStyle name="Saída 2 6 2 10" xfId="27441" xr:uid="{C744EF35-92C5-4A4D-A27B-C9378C79D862}"/>
    <cellStyle name="Saída 2 6 2 11" xfId="27365" xr:uid="{987F004D-3F86-42CB-A708-352B6B45CFCE}"/>
    <cellStyle name="Saída 2 6 2 12" xfId="27668" xr:uid="{AD5322CB-17B7-48AB-A8C9-F4A75731EE71}"/>
    <cellStyle name="Saída 2 6 2 2" xfId="18591" xr:uid="{FA388903-3E2C-45F1-BC59-B959BCABC5BB}"/>
    <cellStyle name="Saída 2 6 2 3" xfId="18614" xr:uid="{0BC5BF29-AE61-4489-A7DE-FA3486003B53}"/>
    <cellStyle name="Saída 2 6 2 4" xfId="9787" xr:uid="{FDE0DE91-D51B-4E6E-9D17-364A2DA8FA69}"/>
    <cellStyle name="Saída 2 6 2 5" xfId="18376" xr:uid="{5F4B0E80-9CB9-4149-824E-A9B4230266CA}"/>
    <cellStyle name="Saída 2 6 2 6" xfId="11147" xr:uid="{29EE3CAB-4598-4492-BFFA-89F9FC34BF47}"/>
    <cellStyle name="Saída 2 6 2 7" xfId="25881" xr:uid="{E9972932-BD8D-4FDB-BFA8-3BCAF0717572}"/>
    <cellStyle name="Saída 2 6 2 8" xfId="27626" xr:uid="{047687EF-80CE-4B0B-B1D2-E953FE2A8ACD}"/>
    <cellStyle name="Saída 2 6 2 9" xfId="27519" xr:uid="{508BC932-A65D-464A-8675-9D5A3E7DFB4B}"/>
    <cellStyle name="Saída 2 7" xfId="2295" xr:uid="{A0B04E07-BB9F-4591-BF7A-BD56C4E08FAC}"/>
    <cellStyle name="Saída 2 7 2" xfId="8451" xr:uid="{56DF234B-EA75-465B-90AB-0E19BE984A05}"/>
    <cellStyle name="Saída 2 7 2 10" xfId="20106" xr:uid="{804A7A64-FC32-4FF7-9B7C-9745DEDFE971}"/>
    <cellStyle name="Saída 2 7 2 11" xfId="27667" xr:uid="{A88887A8-8A94-4163-870F-F925A2F637C7}"/>
    <cellStyle name="Saída 2 7 2 12" xfId="27666" xr:uid="{9D325639-8CE9-4734-87E6-F29487F86CE2}"/>
    <cellStyle name="Saída 2 7 2 2" xfId="18624" xr:uid="{9F18ED68-C4A5-4122-8144-B7DDC29202C4}"/>
    <cellStyle name="Saída 2 7 2 3" xfId="18429" xr:uid="{E5599C32-B3E7-42A4-81EB-0E47C74878A2}"/>
    <cellStyle name="Saída 2 7 2 4" xfId="18532" xr:uid="{E712027D-08A5-4404-ABD4-08C777224973}"/>
    <cellStyle name="Saída 2 7 2 5" xfId="18656" xr:uid="{015712DB-218C-4391-92D5-16EF6C8BF92F}"/>
    <cellStyle name="Saída 2 7 2 6" xfId="18374" xr:uid="{C5C417CE-8060-489B-A91D-3DC6F6C4A9EF}"/>
    <cellStyle name="Saída 2 7 2 7" xfId="26083" xr:uid="{A498FC8B-3AA0-40FB-94C6-0D04B6FFD77B}"/>
    <cellStyle name="Saída 2 7 2 8" xfId="27660" xr:uid="{41D1E901-4378-4A46-9742-4CA5A7689C30}"/>
    <cellStyle name="Saída 2 7 2 9" xfId="27512" xr:uid="{2A5DCAA2-0B53-42EC-833E-DFEE7B8F9100}"/>
    <cellStyle name="Saída 2 8" xfId="6956" xr:uid="{26C9B4D6-EB70-4F62-B4FE-14EEFFEB97DA}"/>
    <cellStyle name="Saída 2 8 10" xfId="27548" xr:uid="{26D6A0AD-AD05-4D26-8D46-B40B1E1CB37E}"/>
    <cellStyle name="Saída 2 8 11" xfId="27430" xr:uid="{EB8C1808-9A7B-4ADC-A75F-7A0D670F33C1}"/>
    <cellStyle name="Saída 2 8 12" xfId="27484" xr:uid="{8E1BC587-D951-4012-AED1-B016D681C7C7}"/>
    <cellStyle name="Saída 2 8 2" xfId="18515" xr:uid="{6ABD646B-FDA8-4EEE-8DF9-4EAE47C753EE}"/>
    <cellStyle name="Saída 2 8 3" xfId="18336" xr:uid="{6406D094-82E2-44F5-9407-09D8AED5AA5A}"/>
    <cellStyle name="Saída 2 8 4" xfId="18292" xr:uid="{E3B374B0-7CE5-4464-9BDE-CD3EC194E79B}"/>
    <cellStyle name="Saída 2 8 5" xfId="18362" xr:uid="{881C43DC-3F06-4EAD-ABA0-335D9FA7C13A}"/>
    <cellStyle name="Saída 2 8 6" xfId="11155" xr:uid="{B0B04AD8-DEA8-4491-9561-F03947CAD6AC}"/>
    <cellStyle name="Saída 2 8 7" xfId="24593" xr:uid="{E2F718FA-9056-4DC3-B45E-7817FD8FB795}"/>
    <cellStyle name="Saída 2 8 8" xfId="27543" xr:uid="{20B4CE94-EB1E-4817-B402-663C5D87C00F}"/>
    <cellStyle name="Saída 2 8 9" xfId="27475" xr:uid="{D5C1FCDA-AED4-4BEF-A9DF-AF6A711840FB}"/>
    <cellStyle name="Saída 3" xfId="1891" xr:uid="{7464C8A7-70CB-487E-9668-44C16DEB7F7C}"/>
    <cellStyle name="Saída 3 2" xfId="1892" xr:uid="{2D0029AD-8E41-4406-BFBD-6054EA5B9C97}"/>
    <cellStyle name="Saída 3 2 2" xfId="8249" xr:uid="{9AEABC10-811D-4429-A2D2-FA3C4C68BE4A}"/>
    <cellStyle name="Saída 3 2 2 10" xfId="27563" xr:uid="{6E86C9D0-AFD8-4114-985D-0A2F7E2D1585}"/>
    <cellStyle name="Saída 3 2 2 11" xfId="27558" xr:uid="{AA009237-6F59-4E73-AE98-6EF3792D9B41}"/>
    <cellStyle name="Saída 3 2 2 12" xfId="27389" xr:uid="{B992B762-B303-435B-8B89-2071083C3660}"/>
    <cellStyle name="Saída 3 2 2 2" xfId="18593" xr:uid="{D0E8E04E-CD59-42D0-8289-6AA0B13F64F5}"/>
    <cellStyle name="Saída 3 2 2 3" xfId="18380" xr:uid="{977A26A3-5061-4CCA-BED0-A0E58965701C}"/>
    <cellStyle name="Saída 3 2 2 4" xfId="18407" xr:uid="{20AABD4B-99FE-4705-822A-BA54648B6745}"/>
    <cellStyle name="Saída 3 2 2 5" xfId="12758" xr:uid="{2144BCE0-DCB6-46F0-B79B-04B1B322510D}"/>
    <cellStyle name="Saída 3 2 2 6" xfId="18527" xr:uid="{E24ECA30-87CF-4EEA-9883-B614211664EC}"/>
    <cellStyle name="Saída 3 2 2 7" xfId="25883" xr:uid="{BFBC327F-88DA-492A-A408-1EEC488E904B}"/>
    <cellStyle name="Saída 3 2 2 8" xfId="27628" xr:uid="{33481738-9375-41ED-AF8A-D785CCB18F50}"/>
    <cellStyle name="Saída 3 2 2 9" xfId="27653" xr:uid="{7EA2BD16-80ED-4912-95E7-7E9C5E1D0C21}"/>
    <cellStyle name="Saída 3 3" xfId="1893" xr:uid="{B40CAEBB-9608-4F10-B79B-C1A76B2F7D07}"/>
    <cellStyle name="Saída 3 3 2" xfId="8250" xr:uid="{B5999EE9-F0BE-4E32-9BEE-6D564C8ABD31}"/>
    <cellStyle name="Saída 3 3 2 10" xfId="27342" xr:uid="{226C6690-5F5E-4543-9D29-C48AF8F528B3}"/>
    <cellStyle name="Saída 3 3 2 11" xfId="27693" xr:uid="{2889EBC0-B6EE-4751-9ABF-A8A1E07B9EB9}"/>
    <cellStyle name="Saída 3 3 2 12" xfId="27694" xr:uid="{F1A814ED-13FB-43F2-BB29-77045B053861}"/>
    <cellStyle name="Saída 3 3 2 2" xfId="18594" xr:uid="{4950E02F-26CF-48F8-88FF-A33551CFD3D2}"/>
    <cellStyle name="Saída 3 3 2 3" xfId="18494" xr:uid="{4CAFEBDE-CFC6-4B98-8BF1-E95DD7912D7D}"/>
    <cellStyle name="Saída 3 3 2 4" xfId="18524" xr:uid="{B8AC429C-4C95-45B0-BFB4-FE7C1BF762B3}"/>
    <cellStyle name="Saída 3 3 2 5" xfId="18416" xr:uid="{7D77AC8B-5D08-4370-BAA9-315C4BCD41D7}"/>
    <cellStyle name="Saída 3 3 2 6" xfId="11150" xr:uid="{6A93B0D7-D8C5-42DA-A4B1-D022566784C3}"/>
    <cellStyle name="Saída 3 3 2 7" xfId="25884" xr:uid="{CE02908B-BCAB-4E67-8A61-47E0DA638CE9}"/>
    <cellStyle name="Saída 3 3 2 8" xfId="27629" xr:uid="{89F961FC-389E-4C44-838F-552B2A4E6BAD}"/>
    <cellStyle name="Saída 3 3 2 9" xfId="27356" xr:uid="{B609CF79-5178-457A-BBF3-AD98D098E6CA}"/>
    <cellStyle name="Saída 3 4" xfId="1894" xr:uid="{42CF37F8-4A29-48FD-8C43-D0DF7881639E}"/>
    <cellStyle name="Saída 3 4 2" xfId="8251" xr:uid="{BEC610FA-2238-4945-A5E5-12BA1D918F13}"/>
    <cellStyle name="Saída 3 4 2 10" xfId="27496" xr:uid="{93C50D19-7BDA-427C-82E3-49A800ABB85C}"/>
    <cellStyle name="Saída 3 4 2 11" xfId="27435" xr:uid="{E0FEA631-12C5-46A7-8FE6-E7E6622CE7F0}"/>
    <cellStyle name="Saída 3 4 2 12" xfId="27556" xr:uid="{BB122FDF-E6AD-4AED-8D84-DFBE9B2C0CFC}"/>
    <cellStyle name="Saída 3 4 2 2" xfId="18595" xr:uid="{289530EA-2346-45C4-904C-2CC7914E1F3D}"/>
    <cellStyle name="Saída 3 4 2 3" xfId="18433" xr:uid="{14E5B1CA-6039-4F42-AEEC-C054B27070AC}"/>
    <cellStyle name="Saída 3 4 2 4" xfId="11149" xr:uid="{FA96B3C1-9049-4135-B74A-C2C518546750}"/>
    <cellStyle name="Saída 3 4 2 5" xfId="18441" xr:uid="{48FBBA40-5F82-47F5-A8C0-B068665BDAAF}"/>
    <cellStyle name="Saída 3 4 2 6" xfId="18455" xr:uid="{6DB7CD02-BA69-45C0-B99E-4CF68693D131}"/>
    <cellStyle name="Saída 3 4 2 7" xfId="25885" xr:uid="{FA66DE4D-C013-4C29-A69F-15A728422FD3}"/>
    <cellStyle name="Saída 3 4 2 8" xfId="27630" xr:uid="{ED971BA0-3ED7-4478-8796-82E0325F308A}"/>
    <cellStyle name="Saída 3 4 2 9" xfId="27415" xr:uid="{D5E538BF-9403-4661-BEFB-48D726F1B88B}"/>
    <cellStyle name="Saída 3 5" xfId="1895" xr:uid="{0702BFEB-E4B3-47E2-9181-925763C2610D}"/>
    <cellStyle name="Saída 3 5 2" xfId="8252" xr:uid="{93A341FA-AC0A-4BFB-B7EF-138B755B864F}"/>
    <cellStyle name="Saída 3 5 2 10" xfId="27571" xr:uid="{4CCA89E2-971E-4321-9C95-9B604A80D5FA}"/>
    <cellStyle name="Saída 3 5 2 11" xfId="27421" xr:uid="{BE22B4AF-AD7E-4641-92BA-F5524E29D614}"/>
    <cellStyle name="Saída 3 5 2 12" xfId="27339" xr:uid="{DCB18DD6-26CB-4090-A099-EB0DBE571954}"/>
    <cellStyle name="Saída 3 5 2 2" xfId="18596" xr:uid="{0699F8CE-D616-4D00-8BD9-7ECE1251EB2D}"/>
    <cellStyle name="Saída 3 5 2 3" xfId="18617" xr:uid="{F7C078C7-E69C-485C-9083-53167256DEA2}"/>
    <cellStyle name="Saída 3 5 2 4" xfId="18311" xr:uid="{57D24EAF-1658-4005-ACB8-D9F43ECAF6C6}"/>
    <cellStyle name="Saída 3 5 2 5" xfId="18412" xr:uid="{F169FD73-A035-4052-9A33-07502B4B60C5}"/>
    <cellStyle name="Saída 3 5 2 6" xfId="18360" xr:uid="{8A674790-FD99-48AD-9CAF-A33462459A9B}"/>
    <cellStyle name="Saída 3 5 2 7" xfId="25886" xr:uid="{1E2AC5E4-5F54-483D-B562-1959A6E38135}"/>
    <cellStyle name="Saída 3 5 2 8" xfId="27631" xr:uid="{49A993AF-8DEE-44AD-B7E7-2E106DFA7652}"/>
    <cellStyle name="Saída 3 5 2 9" xfId="27520" xr:uid="{36296651-6863-4A91-B765-5C17B1AEB258}"/>
    <cellStyle name="Saída 3 6" xfId="1896" xr:uid="{17ED9FD3-7A39-4815-9992-06BD3F2B98CD}"/>
    <cellStyle name="Saída 3 6 2" xfId="8253" xr:uid="{E8ABC899-7118-4250-BA71-7A17712412B4}"/>
    <cellStyle name="Saída 3 6 2 10" xfId="27478" xr:uid="{C44D08B3-C1BA-4E08-860E-65EF9C041DB4}"/>
    <cellStyle name="Saída 3 6 2 11" xfId="27584" xr:uid="{F9927618-0E87-44D7-90DB-FC7EC1D1A2F5}"/>
    <cellStyle name="Saída 3 6 2 12" xfId="27406" xr:uid="{8806C834-51B8-4B91-AC07-38458A7DE04E}"/>
    <cellStyle name="Saída 3 6 2 2" xfId="18597" xr:uid="{1EE6AA1D-AB6E-44FE-86BD-EF2856CBF1A4}"/>
    <cellStyle name="Saída 3 6 2 3" xfId="18323" xr:uid="{A893D145-0AE0-4C4D-8F2B-3E11904886ED}"/>
    <cellStyle name="Saída 3 6 2 4" xfId="18648" xr:uid="{0773E564-EC74-44D5-87B8-20E34FED45F0}"/>
    <cellStyle name="Saída 3 6 2 5" xfId="9692" xr:uid="{88CB7982-235D-4893-9373-3F162ABC80DA}"/>
    <cellStyle name="Saída 3 6 2 6" xfId="18634" xr:uid="{3BB1A9FE-AE00-4855-B6DC-98DED8D4FFD3}"/>
    <cellStyle name="Saída 3 6 2 7" xfId="25887" xr:uid="{6ED29C2F-56D8-477D-AE49-8270B1E22940}"/>
    <cellStyle name="Saída 3 6 2 8" xfId="27632" xr:uid="{4A0A7074-17A3-4BD1-A84A-034632A6BFAA}"/>
    <cellStyle name="Saída 3 6 2 9" xfId="27466" xr:uid="{13960EB6-ECE6-4604-BCD5-8738C1DE9366}"/>
    <cellStyle name="Saída 3 7" xfId="8248" xr:uid="{E368A519-970E-4E08-AB74-C007740E5FE0}"/>
    <cellStyle name="Saída 3 7 10" xfId="27553" xr:uid="{0C35E3BD-91D6-4D6C-8F79-2316D68855D0}"/>
    <cellStyle name="Saída 3 7 11" xfId="27560" xr:uid="{0C34834E-FE1F-46CA-8E86-849CE6EA77C7}"/>
    <cellStyle name="Saída 3 7 12" xfId="27380" xr:uid="{1226AD2A-0C36-46B0-9B74-52FFEBF91818}"/>
    <cellStyle name="Saída 3 7 2" xfId="18592" xr:uid="{4D40B06E-0649-45D6-B74B-20A9E1C3072F}"/>
    <cellStyle name="Saída 3 7 3" xfId="18320" xr:uid="{E3B9A685-326C-480D-8FD8-BF0B8AFAF79D}"/>
    <cellStyle name="Saída 3 7 4" xfId="18546" xr:uid="{110FDC06-B84C-4C21-B6A3-02EBB897AAA9}"/>
    <cellStyle name="Saída 3 7 5" xfId="18471" xr:uid="{98448DD7-E65A-4580-ABCD-566FDA5A7704}"/>
    <cellStyle name="Saída 3 7 6" xfId="18344" xr:uid="{631AB6D8-5AE6-4E88-A21F-6C7A8A9DB357}"/>
    <cellStyle name="Saída 3 7 7" xfId="25882" xr:uid="{BFD83984-49C4-4128-9C75-988494125D42}"/>
    <cellStyle name="Saída 3 7 8" xfId="27627" xr:uid="{AB98A815-639B-464B-92DC-D82740ECC786}"/>
    <cellStyle name="Saída 3 7 9" xfId="27465" xr:uid="{6AEBAD1C-CE3A-479A-A266-BE39FF8C929D}"/>
    <cellStyle name="Separador de milhares 12" xfId="572" xr:uid="{05621B0C-C7C7-47C7-A724-3590A8B8977C}"/>
    <cellStyle name="Separador de milhares 12 10" xfId="6957" xr:uid="{EE8A1791-6A2F-4D4D-AC45-7A3B17AF9E3F}"/>
    <cellStyle name="Separador de milhares 12 10 2" xfId="15613" xr:uid="{209AFED8-EB60-41D7-9563-2022213114D1}"/>
    <cellStyle name="Separador de milhares 12 10 3" xfId="24594" xr:uid="{A668E6F1-6244-46BB-A72E-12126B97E9D5}"/>
    <cellStyle name="Separador de milhares 12 11" xfId="3904" xr:uid="{30EF92F9-6750-4F23-9980-5E4A4F0C0A86}"/>
    <cellStyle name="Separador de milhares 12 11 2" xfId="12759" xr:uid="{37CCF2CA-1139-4771-AA0B-DE5561EE5FB9}"/>
    <cellStyle name="Separador de milhares 12 11 3" xfId="21729" xr:uid="{E297E06E-1621-443C-A358-F2B1AEC7E0C0}"/>
    <cellStyle name="Separador de milhares 12 12" xfId="9894" xr:uid="{B2F3E2CA-C15B-473A-901B-0B48FABCFDE8}"/>
    <cellStyle name="Separador de milhares 12 13" xfId="18865" xr:uid="{1FB35ECF-B224-4E1D-B08E-B377DD1B3269}"/>
    <cellStyle name="Separador de milhares 12 2" xfId="573" xr:uid="{241028D9-5312-42B7-845A-9C10C688192F}"/>
    <cellStyle name="Separador de milhares 12 2 10" xfId="574" xr:uid="{C10222D2-FB80-4B53-AB6B-97AD8E9FE5FA}"/>
    <cellStyle name="Separador de milhares 12 2 10 10" xfId="2298" xr:uid="{2674A316-EC71-433E-BE12-6DB57B2C3919}"/>
    <cellStyle name="Separador de milhares 12 2 10 10 2" xfId="8454" xr:uid="{FFC67EB9-D0CC-4588-822D-EE2703D9BDD6}"/>
    <cellStyle name="Separador de milhares 12 2 10 10 2 2" xfId="17050" xr:uid="{BD56D7DB-1289-4C68-81DF-6A55A79733A9}"/>
    <cellStyle name="Separador de milhares 12 2 10 10 2 3" xfId="26086" xr:uid="{B3AD0542-5794-409F-A4D5-872E6F2B7B80}"/>
    <cellStyle name="Separador de milhares 12 2 10 10 3" xfId="5341" xr:uid="{B8BFF07A-3820-4E47-A521-599A08D81AA8}"/>
    <cellStyle name="Separador de milhares 12 2 10 10 3 2" xfId="14194" xr:uid="{CF8C4825-1241-43F8-981B-581027E6E218}"/>
    <cellStyle name="Separador de milhares 12 2 10 10 3 3" xfId="23161" xr:uid="{2372BAEE-9FE1-454F-8F7C-EEC1BFD2B0B6}"/>
    <cellStyle name="Separador de milhares 12 2 10 10 4" xfId="11342" xr:uid="{87265758-7640-4509-8128-B95B9C9D380B}"/>
    <cellStyle name="Separador de milhares 12 2 10 10 5" xfId="20310" xr:uid="{623F073B-90E0-4F65-A42C-F5501714B941}"/>
    <cellStyle name="Separador de milhares 12 2 10 11" xfId="6959" xr:uid="{8A93A787-2570-4040-BF1C-4370D2FC3B70}"/>
    <cellStyle name="Separador de milhares 12 2 10 11 2" xfId="15615" xr:uid="{A248B7BF-56AE-490D-89DF-B20681E0C8AF}"/>
    <cellStyle name="Separador de milhares 12 2 10 11 3" xfId="24596" xr:uid="{F81945AD-7427-4B09-98FE-78CE47B01A7A}"/>
    <cellStyle name="Separador de milhares 12 2 10 12" xfId="3906" xr:uid="{9D4CAB24-4FE6-4D49-8A19-07AA5CDC4F31}"/>
    <cellStyle name="Separador de milhares 12 2 10 12 2" xfId="12761" xr:uid="{72B25A91-57A5-4BFD-8C13-410E6B3D2666}"/>
    <cellStyle name="Separador de milhares 12 2 10 12 3" xfId="21731" xr:uid="{FACB402F-7FF8-48E9-A0BB-2E2A9627D5E0}"/>
    <cellStyle name="Separador de milhares 12 2 10 13" xfId="9896" xr:uid="{4B66DBFD-A1D2-4AA8-80CB-97447FF90A6F}"/>
    <cellStyle name="Separador de milhares 12 2 10 14" xfId="18867" xr:uid="{58C2CEFD-576C-4045-A250-A3C35D9954B6}"/>
    <cellStyle name="Separador de milhares 12 2 10 2" xfId="575" xr:uid="{478E5C48-CE3B-4E9F-A0E3-3434AB39A9A6}"/>
    <cellStyle name="Separador de milhares 12 2 10 2 10" xfId="9897" xr:uid="{10F17834-B41F-496D-9573-7BC4ED26C64D}"/>
    <cellStyle name="Separador de milhares 12 2 10 2 11" xfId="18868" xr:uid="{C9810E89-F011-4F66-A413-C9EF13643B11}"/>
    <cellStyle name="Separador de milhares 12 2 10 2 2" xfId="576" xr:uid="{BB5C0A22-675F-418D-ADB0-57E84350307B}"/>
    <cellStyle name="Separador de milhares 12 2 10 2 2 2" xfId="577" xr:uid="{A74D13AC-7806-4DE6-897B-A909BCA34C0F}"/>
    <cellStyle name="Separador de milhares 12 2 10 2 2 2 2" xfId="578" xr:uid="{9331B5B3-E42B-4260-A416-5CC58DB8BCDB}"/>
    <cellStyle name="Separador de milhares 12 2 10 2 2 2 2 2" xfId="2302" xr:uid="{4F026A42-150B-4BFB-9738-AA8CF87F69AE}"/>
    <cellStyle name="Separador de milhares 12 2 10 2 2 2 2 2 2" xfId="8458" xr:uid="{442BAB54-90F0-4E83-B4C6-1776CB6AD890}"/>
    <cellStyle name="Separador de milhares 12 2 10 2 2 2 2 2 2 2" xfId="17054" xr:uid="{D73D483C-5B6A-44CC-AACE-C2D99572E1B9}"/>
    <cellStyle name="Separador de milhares 12 2 10 2 2 2 2 2 2 3" xfId="26090" xr:uid="{76F5ED72-E609-4F96-9D1C-2B7CE2A02206}"/>
    <cellStyle name="Separador de milhares 12 2 10 2 2 2 2 2 3" xfId="5345" xr:uid="{366B7742-D50F-44F7-B660-166BC065670D}"/>
    <cellStyle name="Separador de milhares 12 2 10 2 2 2 2 2 3 2" xfId="14198" xr:uid="{D1E592C9-B503-4CA9-A107-557C3C06E4A0}"/>
    <cellStyle name="Separador de milhares 12 2 10 2 2 2 2 2 3 3" xfId="23165" xr:uid="{502BD367-3148-4A72-ADF9-6F18D3FEDFF8}"/>
    <cellStyle name="Separador de milhares 12 2 10 2 2 2 2 2 4" xfId="11346" xr:uid="{FD090F7F-B797-46CC-94EE-C4F5EC6E7FB5}"/>
    <cellStyle name="Separador de milhares 12 2 10 2 2 2 2 2 5" xfId="20314" xr:uid="{C2083A0B-8D94-4A93-8A32-A7FA79BD541A}"/>
    <cellStyle name="Separador de milhares 12 2 10 2 2 2 2 3" xfId="6963" xr:uid="{1F60A1AF-D8BA-4B4C-99D3-B2FA7C487E2E}"/>
    <cellStyle name="Separador de milhares 12 2 10 2 2 2 2 3 2" xfId="15619" xr:uid="{2AE3316D-300B-44F8-A91C-9854E163005D}"/>
    <cellStyle name="Separador de milhares 12 2 10 2 2 2 2 3 3" xfId="24600" xr:uid="{30BB2FD6-578D-4DB9-A356-DA5D54A52839}"/>
    <cellStyle name="Separador de milhares 12 2 10 2 2 2 2 4" xfId="3910" xr:uid="{7009D291-BA3D-4AFA-BA67-250EBC42B1D5}"/>
    <cellStyle name="Separador de milhares 12 2 10 2 2 2 2 4 2" xfId="12765" xr:uid="{A8F6E70A-7D7F-4A1C-A73C-0A73A47B23E6}"/>
    <cellStyle name="Separador de milhares 12 2 10 2 2 2 2 4 3" xfId="21735" xr:uid="{B2919C92-0280-4574-97EF-1D2648399978}"/>
    <cellStyle name="Separador de milhares 12 2 10 2 2 2 2 5" xfId="9900" xr:uid="{18A3F482-5D8A-466C-99F7-DC540ED6DF2C}"/>
    <cellStyle name="Separador de milhares 12 2 10 2 2 2 2 6" xfId="18871" xr:uid="{8B0D85EF-640D-41E2-BAC4-52B032928CAB}"/>
    <cellStyle name="Separador de milhares 12 2 10 2 2 2 3" xfId="2301" xr:uid="{9833D722-9553-4B08-A91A-AED35CC2E92D}"/>
    <cellStyle name="Separador de milhares 12 2 10 2 2 2 3 2" xfId="8457" xr:uid="{E4F29950-AABC-406E-9CD4-7D1042DCD6EB}"/>
    <cellStyle name="Separador de milhares 12 2 10 2 2 2 3 2 2" xfId="17053" xr:uid="{7565078E-4758-4041-95B3-485B0D9FFF1E}"/>
    <cellStyle name="Separador de milhares 12 2 10 2 2 2 3 2 3" xfId="26089" xr:uid="{23C7E30F-E77F-4F0E-AAA6-F3DEE6198EEA}"/>
    <cellStyle name="Separador de milhares 12 2 10 2 2 2 3 3" xfId="5344" xr:uid="{3FEA9B6A-2927-4EED-9D68-F44BB74E895A}"/>
    <cellStyle name="Separador de milhares 12 2 10 2 2 2 3 3 2" xfId="14197" xr:uid="{0DB5E576-A256-4A92-A2C8-BE763A3941AE}"/>
    <cellStyle name="Separador de milhares 12 2 10 2 2 2 3 3 3" xfId="23164" xr:uid="{8D8FE361-E523-48A9-B2E7-3AE531A0842C}"/>
    <cellStyle name="Separador de milhares 12 2 10 2 2 2 3 4" xfId="11345" xr:uid="{8DEFB3CC-6560-4B62-B9F2-3F371C3860D6}"/>
    <cellStyle name="Separador de milhares 12 2 10 2 2 2 3 5" xfId="20313" xr:uid="{FA52AE8E-6714-4DC6-998B-FC167E73B9E5}"/>
    <cellStyle name="Separador de milhares 12 2 10 2 2 2 4" xfId="6962" xr:uid="{1395E1F9-21C7-42A3-AB5A-9BFDC29937D6}"/>
    <cellStyle name="Separador de milhares 12 2 10 2 2 2 4 2" xfId="15618" xr:uid="{2B04BB83-CA7D-45D9-9B35-28A32DAA3F43}"/>
    <cellStyle name="Separador de milhares 12 2 10 2 2 2 4 3" xfId="24599" xr:uid="{FEE79419-71A6-445E-9FF3-CDCDEB0B2FA1}"/>
    <cellStyle name="Separador de milhares 12 2 10 2 2 2 5" xfId="3909" xr:uid="{A395DA64-9374-4DEC-9D97-72F4A1E420DE}"/>
    <cellStyle name="Separador de milhares 12 2 10 2 2 2 5 2" xfId="12764" xr:uid="{E0C2CA76-0243-4127-8FF1-51E416BA3CAE}"/>
    <cellStyle name="Separador de milhares 12 2 10 2 2 2 5 3" xfId="21734" xr:uid="{AF43376E-93B6-4AFB-A355-798978B96750}"/>
    <cellStyle name="Separador de milhares 12 2 10 2 2 2 6" xfId="9899" xr:uid="{B3D178F4-C5D3-46B6-8ECE-338A3353015E}"/>
    <cellStyle name="Separador de milhares 12 2 10 2 2 2 7" xfId="18870" xr:uid="{D11F80CA-9A52-4076-8E38-CFFAA18095C7}"/>
    <cellStyle name="Separador de milhares 12 2 10 2 2 3" xfId="579" xr:uid="{6A6A2C54-59ED-4C82-8F6F-C7A58C55D1F6}"/>
    <cellStyle name="Separador de milhares 12 2 10 2 2 3 2" xfId="580" xr:uid="{EE62A525-D5B4-4083-9D58-30123FBDDE79}"/>
    <cellStyle name="Separador de milhares 12 2 10 2 2 3 2 2" xfId="2304" xr:uid="{7BA58CA3-0B67-4D82-B327-3D6CF0EB9600}"/>
    <cellStyle name="Separador de milhares 12 2 10 2 2 3 2 2 2" xfId="8460" xr:uid="{8D96F0F9-A522-4EC7-BCBC-B134A1A7281A}"/>
    <cellStyle name="Separador de milhares 12 2 10 2 2 3 2 2 2 2" xfId="17056" xr:uid="{548C33A5-DB26-4FA0-BCED-E12E8673692F}"/>
    <cellStyle name="Separador de milhares 12 2 10 2 2 3 2 2 2 3" xfId="26092" xr:uid="{7395D072-6E38-433C-BD01-ABA050A28276}"/>
    <cellStyle name="Separador de milhares 12 2 10 2 2 3 2 2 3" xfId="5347" xr:uid="{A8BF9DAE-A575-4FB1-ACAF-08EC6155E8AC}"/>
    <cellStyle name="Separador de milhares 12 2 10 2 2 3 2 2 3 2" xfId="14200" xr:uid="{4D7525F0-3D5E-4254-B336-4D42F357B891}"/>
    <cellStyle name="Separador de milhares 12 2 10 2 2 3 2 2 3 3" xfId="23167" xr:uid="{0DA45DA8-9124-4212-9B14-B8CEA9CAACEB}"/>
    <cellStyle name="Separador de milhares 12 2 10 2 2 3 2 2 4" xfId="11348" xr:uid="{448ECA7F-5DBC-4E7E-A527-5AF48F38354F}"/>
    <cellStyle name="Separador de milhares 12 2 10 2 2 3 2 2 5" xfId="20316" xr:uid="{0A485E4D-78B1-44AB-BF55-C10ADCE681BD}"/>
    <cellStyle name="Separador de milhares 12 2 10 2 2 3 2 3" xfId="6965" xr:uid="{5D382508-3207-41D0-B441-DDE71B89402B}"/>
    <cellStyle name="Separador de milhares 12 2 10 2 2 3 2 3 2" xfId="15621" xr:uid="{A865F3C9-5A19-4162-AE9C-646D8A3240B7}"/>
    <cellStyle name="Separador de milhares 12 2 10 2 2 3 2 3 3" xfId="24602" xr:uid="{D8779141-705B-4F5A-BF6F-4A674E4C39D6}"/>
    <cellStyle name="Separador de milhares 12 2 10 2 2 3 2 4" xfId="3912" xr:uid="{AF627369-2F78-4F80-8515-D230D91363E6}"/>
    <cellStyle name="Separador de milhares 12 2 10 2 2 3 2 4 2" xfId="12767" xr:uid="{505C5546-474E-4512-AA58-ED80E49B02C2}"/>
    <cellStyle name="Separador de milhares 12 2 10 2 2 3 2 4 3" xfId="21737" xr:uid="{F955023B-EFEC-4709-B585-3FFCBC3F41AF}"/>
    <cellStyle name="Separador de milhares 12 2 10 2 2 3 2 5" xfId="9902" xr:uid="{7CD5FC2D-0259-431A-A732-C41AA170602C}"/>
    <cellStyle name="Separador de milhares 12 2 10 2 2 3 2 6" xfId="18873" xr:uid="{87766863-2B82-4064-A30E-F49EE58B349A}"/>
    <cellStyle name="Separador de milhares 12 2 10 2 2 3 3" xfId="2303" xr:uid="{E0308EE9-79B2-48BB-A976-B47B58919E76}"/>
    <cellStyle name="Separador de milhares 12 2 10 2 2 3 3 2" xfId="8459" xr:uid="{AF3F2AF7-3BB0-472C-B754-33942CC8F228}"/>
    <cellStyle name="Separador de milhares 12 2 10 2 2 3 3 2 2" xfId="17055" xr:uid="{E53C1BDE-401D-4E8F-917E-B6228EA4FFEE}"/>
    <cellStyle name="Separador de milhares 12 2 10 2 2 3 3 2 3" xfId="26091" xr:uid="{737942E2-5E2B-4B1B-9FA7-A386D579D9F8}"/>
    <cellStyle name="Separador de milhares 12 2 10 2 2 3 3 3" xfId="5346" xr:uid="{2EA9DAAA-C1F1-4301-A4D9-01431AF103E7}"/>
    <cellStyle name="Separador de milhares 12 2 10 2 2 3 3 3 2" xfId="14199" xr:uid="{33E253A3-F390-4A2D-A3C8-4F81B7C9B699}"/>
    <cellStyle name="Separador de milhares 12 2 10 2 2 3 3 3 3" xfId="23166" xr:uid="{84F112D7-972D-4D41-AA5C-E4ABFB954DA1}"/>
    <cellStyle name="Separador de milhares 12 2 10 2 2 3 3 4" xfId="11347" xr:uid="{528675E7-19FB-412A-BE14-D43BBF054847}"/>
    <cellStyle name="Separador de milhares 12 2 10 2 2 3 3 5" xfId="20315" xr:uid="{040BC577-30A5-4A6C-A376-569B2290368E}"/>
    <cellStyle name="Separador de milhares 12 2 10 2 2 3 4" xfId="6964" xr:uid="{5D10F7DA-3268-4705-B1D0-28A350EDF81B}"/>
    <cellStyle name="Separador de milhares 12 2 10 2 2 3 4 2" xfId="15620" xr:uid="{22CB5C6E-300B-40FB-BBEA-9556DACED935}"/>
    <cellStyle name="Separador de milhares 12 2 10 2 2 3 4 3" xfId="24601" xr:uid="{21827534-AEFD-48F7-B13F-EF712865CCE9}"/>
    <cellStyle name="Separador de milhares 12 2 10 2 2 3 5" xfId="3911" xr:uid="{D2A9146A-23B3-432C-BB72-4040EE0EFCFD}"/>
    <cellStyle name="Separador de milhares 12 2 10 2 2 3 5 2" xfId="12766" xr:uid="{2727155E-3C8F-40C6-9845-DA664124A4F4}"/>
    <cellStyle name="Separador de milhares 12 2 10 2 2 3 5 3" xfId="21736" xr:uid="{159CAA67-5ED5-4BBE-8474-F5143896B3B4}"/>
    <cellStyle name="Separador de milhares 12 2 10 2 2 3 6" xfId="9901" xr:uid="{701DCF96-EA77-4DD4-BC31-6877AB269ADD}"/>
    <cellStyle name="Separador de milhares 12 2 10 2 2 3 7" xfId="18872" xr:uid="{7C14024A-0F65-4344-A087-89367F20A1F1}"/>
    <cellStyle name="Separador de milhares 12 2 10 2 2 4" xfId="581" xr:uid="{11675034-7DED-4A22-A675-68AC3F9DD0B5}"/>
    <cellStyle name="Separador de milhares 12 2 10 2 2 4 2" xfId="2305" xr:uid="{6F2EBC53-9CAC-4E4F-A905-B56C7C6CEA46}"/>
    <cellStyle name="Separador de milhares 12 2 10 2 2 4 2 2" xfId="8461" xr:uid="{B865691B-CD28-48C4-B690-41C42A191F0A}"/>
    <cellStyle name="Separador de milhares 12 2 10 2 2 4 2 2 2" xfId="17057" xr:uid="{7C5F043E-B5CD-440E-A391-10F82EB61A1D}"/>
    <cellStyle name="Separador de milhares 12 2 10 2 2 4 2 2 3" xfId="26093" xr:uid="{11B05044-4434-4374-9BFB-8CDE843F24E1}"/>
    <cellStyle name="Separador de milhares 12 2 10 2 2 4 2 3" xfId="5348" xr:uid="{4B5C396D-C8FA-453A-A84A-2F1EFC5C855F}"/>
    <cellStyle name="Separador de milhares 12 2 10 2 2 4 2 3 2" xfId="14201" xr:uid="{1307D2E4-CCBB-4D9E-A72E-4C1848993057}"/>
    <cellStyle name="Separador de milhares 12 2 10 2 2 4 2 3 3" xfId="23168" xr:uid="{55CE51F1-F415-4F00-8536-9E056BA9332A}"/>
    <cellStyle name="Separador de milhares 12 2 10 2 2 4 2 4" xfId="11349" xr:uid="{A09B0C8E-FEDB-44C7-A09F-2C05A5A6983A}"/>
    <cellStyle name="Separador de milhares 12 2 10 2 2 4 2 5" xfId="20317" xr:uid="{EA953DA9-7F2E-4276-9A60-68FF96FEEF02}"/>
    <cellStyle name="Separador de milhares 12 2 10 2 2 4 3" xfId="6966" xr:uid="{C5316206-53AF-4D06-851D-B4BE9D65CF68}"/>
    <cellStyle name="Separador de milhares 12 2 10 2 2 4 3 2" xfId="15622" xr:uid="{E0E3598F-9D09-4759-8B0F-29A795EEEF14}"/>
    <cellStyle name="Separador de milhares 12 2 10 2 2 4 3 3" xfId="24603" xr:uid="{98227A31-8203-4FB0-8D72-19CD8F548B4A}"/>
    <cellStyle name="Separador de milhares 12 2 10 2 2 4 4" xfId="3913" xr:uid="{876C0AF6-150F-4EFC-A5D2-723CBC2F5A67}"/>
    <cellStyle name="Separador de milhares 12 2 10 2 2 4 4 2" xfId="12768" xr:uid="{F9D537F5-1717-4675-B1D2-66D04FE4620D}"/>
    <cellStyle name="Separador de milhares 12 2 10 2 2 4 4 3" xfId="21738" xr:uid="{B76080C8-F3F7-48DA-97C6-0F4CDE14A0D8}"/>
    <cellStyle name="Separador de milhares 12 2 10 2 2 4 5" xfId="9903" xr:uid="{7652AD67-E12B-40D5-98F7-BF02E32A25B5}"/>
    <cellStyle name="Separador de milhares 12 2 10 2 2 4 6" xfId="18874" xr:uid="{E062FAEB-6774-4A8F-B67D-4A98482CF5FD}"/>
    <cellStyle name="Separador de milhares 12 2 10 2 2 5" xfId="2300" xr:uid="{17C266D6-F3A2-4A7E-B25B-C491BB59543E}"/>
    <cellStyle name="Separador de milhares 12 2 10 2 2 5 2" xfId="8456" xr:uid="{C16F02AF-DD3A-4918-9DCE-DA1495B0BF6B}"/>
    <cellStyle name="Separador de milhares 12 2 10 2 2 5 2 2" xfId="17052" xr:uid="{E7803CE8-65D7-443F-9BD3-3AB51621F583}"/>
    <cellStyle name="Separador de milhares 12 2 10 2 2 5 2 3" xfId="26088" xr:uid="{450C6426-151A-4ECA-9869-2DE5F2A95F48}"/>
    <cellStyle name="Separador de milhares 12 2 10 2 2 5 3" xfId="5343" xr:uid="{112996EA-C361-45FF-B2CD-AB6FB30247E7}"/>
    <cellStyle name="Separador de milhares 12 2 10 2 2 5 3 2" xfId="14196" xr:uid="{DFBFE6BA-F4F9-434B-BA84-ED78494650F5}"/>
    <cellStyle name="Separador de milhares 12 2 10 2 2 5 3 3" xfId="23163" xr:uid="{BF537BA6-B7FE-4E51-B450-1523EEF498FF}"/>
    <cellStyle name="Separador de milhares 12 2 10 2 2 5 4" xfId="11344" xr:uid="{BE5D6DC4-4C8B-4E02-8875-1D24004AF125}"/>
    <cellStyle name="Separador de milhares 12 2 10 2 2 5 5" xfId="20312" xr:uid="{B03B706D-9A62-4B99-AA06-45EF46064D0C}"/>
    <cellStyle name="Separador de milhares 12 2 10 2 2 6" xfId="6961" xr:uid="{0F2062A2-A092-47C1-A941-D0201D758F02}"/>
    <cellStyle name="Separador de milhares 12 2 10 2 2 6 2" xfId="15617" xr:uid="{2776E310-E02B-4AC8-A12C-B9812C8321DA}"/>
    <cellStyle name="Separador de milhares 12 2 10 2 2 6 3" xfId="24598" xr:uid="{BF19DB5B-2F2D-4FF7-B1C7-14ED70791BB6}"/>
    <cellStyle name="Separador de milhares 12 2 10 2 2 7" xfId="3908" xr:uid="{AE919D95-AD11-4EB8-AC49-F6C03503A827}"/>
    <cellStyle name="Separador de milhares 12 2 10 2 2 7 2" xfId="12763" xr:uid="{8E57160F-ACEB-43B8-A7EA-76C6D45AC30B}"/>
    <cellStyle name="Separador de milhares 12 2 10 2 2 7 3" xfId="21733" xr:uid="{12370BF4-0B8C-4E7A-A31B-A29B76267F1B}"/>
    <cellStyle name="Separador de milhares 12 2 10 2 2 8" xfId="9898" xr:uid="{E0DDFB56-A7EC-419C-A5C1-25332C68FDA4}"/>
    <cellStyle name="Separador de milhares 12 2 10 2 2 9" xfId="18869" xr:uid="{3032A626-B6FC-46A7-A4D6-C16A07C9B902}"/>
    <cellStyle name="Separador de milhares 12 2 10 2 3" xfId="582" xr:uid="{6EE07AFB-C742-4D23-A51C-C92240657555}"/>
    <cellStyle name="Separador de milhares 12 2 10 2 3 2" xfId="583" xr:uid="{21080636-C510-49E4-93C3-12CC1EFA3F2D}"/>
    <cellStyle name="Separador de milhares 12 2 10 2 3 2 2" xfId="584" xr:uid="{A18B1A0B-3461-4695-9D01-FA4BA7848A5E}"/>
    <cellStyle name="Separador de milhares 12 2 10 2 3 2 2 2" xfId="2308" xr:uid="{D7FD7E95-5983-4B2D-9CC6-BA72E4A5F09B}"/>
    <cellStyle name="Separador de milhares 12 2 10 2 3 2 2 2 2" xfId="8464" xr:uid="{88A24024-F701-4CEE-A9F8-824082032AD2}"/>
    <cellStyle name="Separador de milhares 12 2 10 2 3 2 2 2 2 2" xfId="17060" xr:uid="{901DEA9F-F5DC-49C0-A80F-21BC85DC2AA5}"/>
    <cellStyle name="Separador de milhares 12 2 10 2 3 2 2 2 2 3" xfId="26096" xr:uid="{E17A3D85-2F22-4808-9145-58C2A2BD8A33}"/>
    <cellStyle name="Separador de milhares 12 2 10 2 3 2 2 2 3" xfId="5351" xr:uid="{F27EE543-2DF8-4572-A1C2-94064BC7DBF0}"/>
    <cellStyle name="Separador de milhares 12 2 10 2 3 2 2 2 3 2" xfId="14204" xr:uid="{5FD33442-73C6-48C4-9ADA-6A7226A27E3F}"/>
    <cellStyle name="Separador de milhares 12 2 10 2 3 2 2 2 3 3" xfId="23171" xr:uid="{D16674FC-CC9A-4C83-BA32-E4FE6753B12E}"/>
    <cellStyle name="Separador de milhares 12 2 10 2 3 2 2 2 4" xfId="11352" xr:uid="{B14F8BEC-17EC-498C-9433-BAB20DFE7B89}"/>
    <cellStyle name="Separador de milhares 12 2 10 2 3 2 2 2 5" xfId="20320" xr:uid="{6AD04227-D36B-47A2-900B-57DABCD5DE24}"/>
    <cellStyle name="Separador de milhares 12 2 10 2 3 2 2 3" xfId="6969" xr:uid="{022A6F6B-AD25-4C9D-8FC2-70C4C03F6CDD}"/>
    <cellStyle name="Separador de milhares 12 2 10 2 3 2 2 3 2" xfId="15625" xr:uid="{3A97B52B-E01E-4FCD-9F44-4B4B77010CD5}"/>
    <cellStyle name="Separador de milhares 12 2 10 2 3 2 2 3 3" xfId="24606" xr:uid="{91A93E13-18DB-41FE-ABFF-9E2580156C3A}"/>
    <cellStyle name="Separador de milhares 12 2 10 2 3 2 2 4" xfId="3916" xr:uid="{8E7A10CA-AE9B-4BC1-9E79-B83D4B8A6985}"/>
    <cellStyle name="Separador de milhares 12 2 10 2 3 2 2 4 2" xfId="12771" xr:uid="{FEF2BC75-D556-4332-AE1A-9A4CCBAFAD31}"/>
    <cellStyle name="Separador de milhares 12 2 10 2 3 2 2 4 3" xfId="21741" xr:uid="{30918B30-42CD-4D0B-89CE-89CB8430AAF7}"/>
    <cellStyle name="Separador de milhares 12 2 10 2 3 2 2 5" xfId="9906" xr:uid="{F7DF54DE-C8D8-4AA0-956D-A347CE0E2703}"/>
    <cellStyle name="Separador de milhares 12 2 10 2 3 2 2 6" xfId="18877" xr:uid="{C1AA116E-51BA-4A17-BD54-5762221F95A9}"/>
    <cellStyle name="Separador de milhares 12 2 10 2 3 2 3" xfId="2307" xr:uid="{E4C4C54A-D681-4D87-AE04-A04047A6F023}"/>
    <cellStyle name="Separador de milhares 12 2 10 2 3 2 3 2" xfId="8463" xr:uid="{B2435892-8F2F-4CF6-A1CE-3E6202C39DD0}"/>
    <cellStyle name="Separador de milhares 12 2 10 2 3 2 3 2 2" xfId="17059" xr:uid="{18145B45-0C57-467A-95D9-9B9528E13CC5}"/>
    <cellStyle name="Separador de milhares 12 2 10 2 3 2 3 2 3" xfId="26095" xr:uid="{2E17DE4B-8F99-44D6-914A-172A71EABDC7}"/>
    <cellStyle name="Separador de milhares 12 2 10 2 3 2 3 3" xfId="5350" xr:uid="{727332ED-2319-41E3-BAE7-360FE3E7E8C5}"/>
    <cellStyle name="Separador de milhares 12 2 10 2 3 2 3 3 2" xfId="14203" xr:uid="{800AA67F-4473-4591-82C9-FB23886CD5F2}"/>
    <cellStyle name="Separador de milhares 12 2 10 2 3 2 3 3 3" xfId="23170" xr:uid="{C97BF43F-6F9E-4932-94C0-D4A0AA9144F1}"/>
    <cellStyle name="Separador de milhares 12 2 10 2 3 2 3 4" xfId="11351" xr:uid="{6E94645D-EC28-45F0-A18E-5638FDEFF741}"/>
    <cellStyle name="Separador de milhares 12 2 10 2 3 2 3 5" xfId="20319" xr:uid="{DEFCD9B7-CDCE-4385-BF4E-450AC799E488}"/>
    <cellStyle name="Separador de milhares 12 2 10 2 3 2 4" xfId="6968" xr:uid="{52B6FBD6-A679-4633-936D-92A66AE78650}"/>
    <cellStyle name="Separador de milhares 12 2 10 2 3 2 4 2" xfId="15624" xr:uid="{0E832BCD-830A-44FD-8F05-4E295EE048A7}"/>
    <cellStyle name="Separador de milhares 12 2 10 2 3 2 4 3" xfId="24605" xr:uid="{3AACCF4C-A7E8-463E-8C19-7B204FF899ED}"/>
    <cellStyle name="Separador de milhares 12 2 10 2 3 2 5" xfId="3915" xr:uid="{031F433F-B1DC-4E3B-9D67-00CA0CDA0B58}"/>
    <cellStyle name="Separador de milhares 12 2 10 2 3 2 5 2" xfId="12770" xr:uid="{18AE8B47-C0FA-4BF3-A4B8-843B99ED643C}"/>
    <cellStyle name="Separador de milhares 12 2 10 2 3 2 5 3" xfId="21740" xr:uid="{EF2A4FBA-C2EB-44D2-8121-1D26B729982E}"/>
    <cellStyle name="Separador de milhares 12 2 10 2 3 2 6" xfId="9905" xr:uid="{80664B17-AE83-4CE2-9163-2D1B94A44864}"/>
    <cellStyle name="Separador de milhares 12 2 10 2 3 2 7" xfId="18876" xr:uid="{0848283D-8A06-402B-A65F-877668B36215}"/>
    <cellStyle name="Separador de milhares 12 2 10 2 3 3" xfId="585" xr:uid="{2CE0D504-26CC-42FB-A017-C743F58E8DFE}"/>
    <cellStyle name="Separador de milhares 12 2 10 2 3 3 2" xfId="586" xr:uid="{F80211E3-7FCE-4F92-935B-7717C683F9D3}"/>
    <cellStyle name="Separador de milhares 12 2 10 2 3 3 2 2" xfId="2310" xr:uid="{CA1950CE-4CC3-4F46-B3AF-0886222FF1B7}"/>
    <cellStyle name="Separador de milhares 12 2 10 2 3 3 2 2 2" xfId="8466" xr:uid="{3C32B67E-39D6-4D0E-861F-26136DEB741A}"/>
    <cellStyle name="Separador de milhares 12 2 10 2 3 3 2 2 2 2" xfId="17062" xr:uid="{872721F6-8024-4455-AA92-79738181EF9E}"/>
    <cellStyle name="Separador de milhares 12 2 10 2 3 3 2 2 2 3" xfId="26098" xr:uid="{6CF57936-C6F1-4DE9-8C4E-98771DCF5A43}"/>
    <cellStyle name="Separador de milhares 12 2 10 2 3 3 2 2 3" xfId="5353" xr:uid="{12750AB9-EC53-4B4C-B157-145E2415CF8C}"/>
    <cellStyle name="Separador de milhares 12 2 10 2 3 3 2 2 3 2" xfId="14206" xr:uid="{918CABF2-631F-4292-9D39-AE401798C3DB}"/>
    <cellStyle name="Separador de milhares 12 2 10 2 3 3 2 2 3 3" xfId="23173" xr:uid="{DF4BA8F2-5BE9-40B7-9D2F-77F63D484420}"/>
    <cellStyle name="Separador de milhares 12 2 10 2 3 3 2 2 4" xfId="11354" xr:uid="{B83849DE-B475-4EF8-8AA4-833D0D6555DF}"/>
    <cellStyle name="Separador de milhares 12 2 10 2 3 3 2 2 5" xfId="20322" xr:uid="{EBC6FAE8-33A9-4EB0-86AD-EA37D1388A0E}"/>
    <cellStyle name="Separador de milhares 12 2 10 2 3 3 2 3" xfId="6971" xr:uid="{564FD5C7-DEB8-461A-9ADB-FDC0D9F20744}"/>
    <cellStyle name="Separador de milhares 12 2 10 2 3 3 2 3 2" xfId="15627" xr:uid="{FC3839C7-C7CC-407F-A597-060C0C1ACC8C}"/>
    <cellStyle name="Separador de milhares 12 2 10 2 3 3 2 3 3" xfId="24608" xr:uid="{CD8AB380-F152-4CF3-A918-310FA2C62476}"/>
    <cellStyle name="Separador de milhares 12 2 10 2 3 3 2 4" xfId="3918" xr:uid="{AB06E4D5-EC45-4ECF-BB1F-1FF010BD36F9}"/>
    <cellStyle name="Separador de milhares 12 2 10 2 3 3 2 4 2" xfId="12773" xr:uid="{ED1F4EC2-7BB3-452B-91E6-85BE7351BE94}"/>
    <cellStyle name="Separador de milhares 12 2 10 2 3 3 2 4 3" xfId="21743" xr:uid="{0A56C0E8-81AA-4BFD-A8C0-50B1A4B0E1A3}"/>
    <cellStyle name="Separador de milhares 12 2 10 2 3 3 2 5" xfId="9908" xr:uid="{820A133E-6579-4514-8A3E-0CB07273E8E9}"/>
    <cellStyle name="Separador de milhares 12 2 10 2 3 3 2 6" xfId="18879" xr:uid="{BF640830-B359-484D-8ED9-FA34DA3838B0}"/>
    <cellStyle name="Separador de milhares 12 2 10 2 3 3 3" xfId="2309" xr:uid="{7445957A-0908-4DE8-9C8D-5ABE61C082AD}"/>
    <cellStyle name="Separador de milhares 12 2 10 2 3 3 3 2" xfId="8465" xr:uid="{98AB83CE-7A7E-4B3E-9FF6-6AEEED088FA6}"/>
    <cellStyle name="Separador de milhares 12 2 10 2 3 3 3 2 2" xfId="17061" xr:uid="{A7B37D08-405B-4635-A5D6-136C96DB7B90}"/>
    <cellStyle name="Separador de milhares 12 2 10 2 3 3 3 2 3" xfId="26097" xr:uid="{540EF013-8EEE-40E5-B656-C6F77C875B25}"/>
    <cellStyle name="Separador de milhares 12 2 10 2 3 3 3 3" xfId="5352" xr:uid="{9D0D62BD-CD1B-46AA-8894-BAFA023DA381}"/>
    <cellStyle name="Separador de milhares 12 2 10 2 3 3 3 3 2" xfId="14205" xr:uid="{7448F6F2-C69D-4578-B902-F2B57B7EE8F9}"/>
    <cellStyle name="Separador de milhares 12 2 10 2 3 3 3 3 3" xfId="23172" xr:uid="{BC5E5571-D0A1-41C3-ABE2-905B09E0B55C}"/>
    <cellStyle name="Separador de milhares 12 2 10 2 3 3 3 4" xfId="11353" xr:uid="{D06226E1-CDBD-490B-9359-F3124B111553}"/>
    <cellStyle name="Separador de milhares 12 2 10 2 3 3 3 5" xfId="20321" xr:uid="{9F5DC6F3-2196-4F29-B141-8FFA87BDD8FA}"/>
    <cellStyle name="Separador de milhares 12 2 10 2 3 3 4" xfId="6970" xr:uid="{E76DF912-4AAF-41FB-9A20-C4D5EF209F69}"/>
    <cellStyle name="Separador de milhares 12 2 10 2 3 3 4 2" xfId="15626" xr:uid="{5BEC9C31-00FF-4F6F-9AE2-C346D00D5B71}"/>
    <cellStyle name="Separador de milhares 12 2 10 2 3 3 4 3" xfId="24607" xr:uid="{689571AD-7B32-4A24-928B-4E95F8FA1492}"/>
    <cellStyle name="Separador de milhares 12 2 10 2 3 3 5" xfId="3917" xr:uid="{74C95867-C0AB-4EC1-B922-00F93EF8B9D4}"/>
    <cellStyle name="Separador de milhares 12 2 10 2 3 3 5 2" xfId="12772" xr:uid="{A0A1EACF-94F9-4824-9322-C7BBDFC857BA}"/>
    <cellStyle name="Separador de milhares 12 2 10 2 3 3 5 3" xfId="21742" xr:uid="{CA23D06D-FE6F-4C22-B605-9F33C518B323}"/>
    <cellStyle name="Separador de milhares 12 2 10 2 3 3 6" xfId="9907" xr:uid="{16462037-B167-46BE-A1B2-F1551DFF2250}"/>
    <cellStyle name="Separador de milhares 12 2 10 2 3 3 7" xfId="18878" xr:uid="{D0BD6F71-9C5C-4C63-8BFD-12D6E9F72523}"/>
    <cellStyle name="Separador de milhares 12 2 10 2 3 4" xfId="587" xr:uid="{9F261F46-1015-407D-A69C-F7EA7062144E}"/>
    <cellStyle name="Separador de milhares 12 2 10 2 3 4 2" xfId="2311" xr:uid="{ABFD04A7-97C4-4825-ADDD-55595CA1CF33}"/>
    <cellStyle name="Separador de milhares 12 2 10 2 3 4 2 2" xfId="8467" xr:uid="{49B161CA-087C-4B28-B806-1B4AD55BAA6C}"/>
    <cellStyle name="Separador de milhares 12 2 10 2 3 4 2 2 2" xfId="17063" xr:uid="{C78BFBE6-ED26-497B-B459-C5500B7E6502}"/>
    <cellStyle name="Separador de milhares 12 2 10 2 3 4 2 2 3" xfId="26099" xr:uid="{0B69D42A-9052-4EDE-8404-7E1D2BD9E7F2}"/>
    <cellStyle name="Separador de milhares 12 2 10 2 3 4 2 3" xfId="5354" xr:uid="{2427FC09-B4D5-4962-9B6E-B959E4D80F48}"/>
    <cellStyle name="Separador de milhares 12 2 10 2 3 4 2 3 2" xfId="14207" xr:uid="{47F42E6A-5F63-4C59-A9AF-FECC6C8B3E54}"/>
    <cellStyle name="Separador de milhares 12 2 10 2 3 4 2 3 3" xfId="23174" xr:uid="{D5F70FE9-534B-471D-AF01-8760FD34A378}"/>
    <cellStyle name="Separador de milhares 12 2 10 2 3 4 2 4" xfId="11355" xr:uid="{3A61F5F2-7ED5-4921-9716-12ED7E7E6E26}"/>
    <cellStyle name="Separador de milhares 12 2 10 2 3 4 2 5" xfId="20323" xr:uid="{83516A3E-C2E0-490E-8572-93D8212B3CA5}"/>
    <cellStyle name="Separador de milhares 12 2 10 2 3 4 3" xfId="6972" xr:uid="{57069613-369F-41DB-A9E7-2EF8D68CC8BE}"/>
    <cellStyle name="Separador de milhares 12 2 10 2 3 4 3 2" xfId="15628" xr:uid="{43197E5D-F34A-4A28-B0E1-0B03F69529FD}"/>
    <cellStyle name="Separador de milhares 12 2 10 2 3 4 3 3" xfId="24609" xr:uid="{619CD92E-7F4F-4B65-96C5-738B6059AF1A}"/>
    <cellStyle name="Separador de milhares 12 2 10 2 3 4 4" xfId="3919" xr:uid="{802C7C7B-8790-4673-99D9-13F7E82D7D91}"/>
    <cellStyle name="Separador de milhares 12 2 10 2 3 4 4 2" xfId="12774" xr:uid="{E38F0C6C-D592-4211-9AAB-8954C2BAD513}"/>
    <cellStyle name="Separador de milhares 12 2 10 2 3 4 4 3" xfId="21744" xr:uid="{215847E9-668D-409F-BB8D-CA97DE497FE1}"/>
    <cellStyle name="Separador de milhares 12 2 10 2 3 4 5" xfId="9909" xr:uid="{AA1B3FB3-55A6-4776-B583-E182EF436F75}"/>
    <cellStyle name="Separador de milhares 12 2 10 2 3 4 6" xfId="18880" xr:uid="{8551F355-F938-488B-B345-8D95D0AE01D1}"/>
    <cellStyle name="Separador de milhares 12 2 10 2 3 5" xfId="2306" xr:uid="{D7C1A2ED-F242-438F-B0EA-A9C355A5CBCD}"/>
    <cellStyle name="Separador de milhares 12 2 10 2 3 5 2" xfId="8462" xr:uid="{9D62BC5B-0EF4-4195-A198-44E7CCAE5919}"/>
    <cellStyle name="Separador de milhares 12 2 10 2 3 5 2 2" xfId="17058" xr:uid="{84CD645B-93F1-4D90-924C-C445362FA90D}"/>
    <cellStyle name="Separador de milhares 12 2 10 2 3 5 2 3" xfId="26094" xr:uid="{741CDB0B-5015-4E7C-9721-E4E2758A0D7A}"/>
    <cellStyle name="Separador de milhares 12 2 10 2 3 5 3" xfId="5349" xr:uid="{8420C7AE-BF0F-47AB-893D-67DD4D907CAA}"/>
    <cellStyle name="Separador de milhares 12 2 10 2 3 5 3 2" xfId="14202" xr:uid="{014977B3-00BF-4322-91FB-49761D310F27}"/>
    <cellStyle name="Separador de milhares 12 2 10 2 3 5 3 3" xfId="23169" xr:uid="{175D38AB-F2B5-44BE-A3DF-15A217ADD338}"/>
    <cellStyle name="Separador de milhares 12 2 10 2 3 5 4" xfId="11350" xr:uid="{DCE749CD-24C5-434C-B110-E843C231944C}"/>
    <cellStyle name="Separador de milhares 12 2 10 2 3 5 5" xfId="20318" xr:uid="{E46111E1-FDE8-4E96-968D-E997F013420A}"/>
    <cellStyle name="Separador de milhares 12 2 10 2 3 6" xfId="6967" xr:uid="{E0BAF83A-35E0-41D6-89CF-AC0DB5AAAA8F}"/>
    <cellStyle name="Separador de milhares 12 2 10 2 3 6 2" xfId="15623" xr:uid="{F124145A-BB0C-4272-B673-31674EF9494D}"/>
    <cellStyle name="Separador de milhares 12 2 10 2 3 6 3" xfId="24604" xr:uid="{669EC149-7E8C-4E1A-8EAF-D96DE484807F}"/>
    <cellStyle name="Separador de milhares 12 2 10 2 3 7" xfId="3914" xr:uid="{C03D1B61-584A-431E-A033-260D7571B6D6}"/>
    <cellStyle name="Separador de milhares 12 2 10 2 3 7 2" xfId="12769" xr:uid="{95A1FF0C-FEA3-4244-8955-F9ABB4724147}"/>
    <cellStyle name="Separador de milhares 12 2 10 2 3 7 3" xfId="21739" xr:uid="{A0E7D71B-D550-4C5A-BEE6-044240102448}"/>
    <cellStyle name="Separador de milhares 12 2 10 2 3 8" xfId="9904" xr:uid="{79224F23-797B-484A-AA20-28755B66A68F}"/>
    <cellStyle name="Separador de milhares 12 2 10 2 3 9" xfId="18875" xr:uid="{498C91AB-651B-4F50-A476-F6BBAA7B68E2}"/>
    <cellStyle name="Separador de milhares 12 2 10 2 4" xfId="588" xr:uid="{906EC8E8-E669-471C-8FEA-6269B9765CC9}"/>
    <cellStyle name="Separador de milhares 12 2 10 2 4 2" xfId="589" xr:uid="{9CF649B3-550A-426E-AE4C-9D10F76E9ABB}"/>
    <cellStyle name="Separador de milhares 12 2 10 2 4 2 2" xfId="2313" xr:uid="{0A0AD759-DC97-4D93-B62B-0F160952CAC8}"/>
    <cellStyle name="Separador de milhares 12 2 10 2 4 2 2 2" xfId="8469" xr:uid="{A76D9D37-B1BF-47AC-A290-E088226D2292}"/>
    <cellStyle name="Separador de milhares 12 2 10 2 4 2 2 2 2" xfId="17065" xr:uid="{3EF5DA75-9BC6-4B53-A1F5-905512ADD97F}"/>
    <cellStyle name="Separador de milhares 12 2 10 2 4 2 2 2 3" xfId="26101" xr:uid="{9B065E37-6FF9-408D-9B1B-27721257CD9E}"/>
    <cellStyle name="Separador de milhares 12 2 10 2 4 2 2 3" xfId="5356" xr:uid="{B45319A0-3345-432A-B7B0-A0EAADD34494}"/>
    <cellStyle name="Separador de milhares 12 2 10 2 4 2 2 3 2" xfId="14209" xr:uid="{630A6AB3-B1A2-45D2-A338-26C3211B76F7}"/>
    <cellStyle name="Separador de milhares 12 2 10 2 4 2 2 3 3" xfId="23176" xr:uid="{040FB5AA-E724-4E66-BD75-C36F324DB999}"/>
    <cellStyle name="Separador de milhares 12 2 10 2 4 2 2 4" xfId="11357" xr:uid="{FDE4EAE0-D087-414A-91F8-4D3E9FAE22B5}"/>
    <cellStyle name="Separador de milhares 12 2 10 2 4 2 2 5" xfId="20325" xr:uid="{0FC6F98A-8DE4-4E98-B7D1-D59E88FF4B90}"/>
    <cellStyle name="Separador de milhares 12 2 10 2 4 2 3" xfId="6974" xr:uid="{69E9EF99-0A49-40BA-BD46-4A04D4A93C2A}"/>
    <cellStyle name="Separador de milhares 12 2 10 2 4 2 3 2" xfId="15630" xr:uid="{33E9521D-A62C-46FB-BBA8-A20A7D065F62}"/>
    <cellStyle name="Separador de milhares 12 2 10 2 4 2 3 3" xfId="24611" xr:uid="{94C61FAA-EAE0-4157-9EBE-EB68F118847C}"/>
    <cellStyle name="Separador de milhares 12 2 10 2 4 2 4" xfId="3921" xr:uid="{970EF9CE-70BA-4A7C-8BE6-0DAF35C85AA2}"/>
    <cellStyle name="Separador de milhares 12 2 10 2 4 2 4 2" xfId="12776" xr:uid="{AFCA4D53-5F2D-4D21-8CDA-0B3CB294F823}"/>
    <cellStyle name="Separador de milhares 12 2 10 2 4 2 4 3" xfId="21746" xr:uid="{96C9AF3D-3F76-4E2A-A466-CE310CA4AF2A}"/>
    <cellStyle name="Separador de milhares 12 2 10 2 4 2 5" xfId="9911" xr:uid="{8AF2BED7-D535-4171-936D-40C941D57925}"/>
    <cellStyle name="Separador de milhares 12 2 10 2 4 2 6" xfId="18882" xr:uid="{4117EA2C-978B-4959-A704-BD3FB0B5C6FB}"/>
    <cellStyle name="Separador de milhares 12 2 10 2 4 3" xfId="2312" xr:uid="{F22AFC5D-EA98-4BFB-AD15-4399DB7C80F6}"/>
    <cellStyle name="Separador de milhares 12 2 10 2 4 3 2" xfId="8468" xr:uid="{A7114AD1-C2AA-4FA0-BB6C-2745B59B3C15}"/>
    <cellStyle name="Separador de milhares 12 2 10 2 4 3 2 2" xfId="17064" xr:uid="{4B9F8101-4500-418E-AD13-71F0F1009D3D}"/>
    <cellStyle name="Separador de milhares 12 2 10 2 4 3 2 3" xfId="26100" xr:uid="{3605C8F6-C58A-4EF5-B8E4-FAE9640672B1}"/>
    <cellStyle name="Separador de milhares 12 2 10 2 4 3 3" xfId="5355" xr:uid="{0E15ED1C-2513-490D-AA07-5747972E2030}"/>
    <cellStyle name="Separador de milhares 12 2 10 2 4 3 3 2" xfId="14208" xr:uid="{549EA643-B3E0-4FE6-9B6F-5F26AB497CA2}"/>
    <cellStyle name="Separador de milhares 12 2 10 2 4 3 3 3" xfId="23175" xr:uid="{1DDF7E8B-4D9D-4B85-B953-D04AAED98658}"/>
    <cellStyle name="Separador de milhares 12 2 10 2 4 3 4" xfId="11356" xr:uid="{4650B77C-3B47-4574-995A-B332E1249138}"/>
    <cellStyle name="Separador de milhares 12 2 10 2 4 3 5" xfId="20324" xr:uid="{C63F2F35-4E45-4943-B9BD-C5A0526203D0}"/>
    <cellStyle name="Separador de milhares 12 2 10 2 4 4" xfId="6973" xr:uid="{CB07B9D3-79CF-41CE-98EC-307AE8588A9F}"/>
    <cellStyle name="Separador de milhares 12 2 10 2 4 4 2" xfId="15629" xr:uid="{2AA8AA92-212C-499D-8EAC-FE3EB29E2865}"/>
    <cellStyle name="Separador de milhares 12 2 10 2 4 4 3" xfId="24610" xr:uid="{7ADF7B82-F200-4CCC-8CAA-866CE8E6ED8F}"/>
    <cellStyle name="Separador de milhares 12 2 10 2 4 5" xfId="3920" xr:uid="{974A9E5E-1F62-485F-B5B3-71E2FAA11195}"/>
    <cellStyle name="Separador de milhares 12 2 10 2 4 5 2" xfId="12775" xr:uid="{779D9825-CB2A-429D-BFB7-148AE6A9F395}"/>
    <cellStyle name="Separador de milhares 12 2 10 2 4 5 3" xfId="21745" xr:uid="{DAD2C1AD-8EC6-4D10-950E-5FD4B5734BDD}"/>
    <cellStyle name="Separador de milhares 12 2 10 2 4 6" xfId="9910" xr:uid="{EAA61C58-1348-45F3-9F0A-C13EFABB8EF5}"/>
    <cellStyle name="Separador de milhares 12 2 10 2 4 7" xfId="18881" xr:uid="{075D3C6F-2769-4967-B983-8ADD29F7B6C2}"/>
    <cellStyle name="Separador de milhares 12 2 10 2 5" xfId="590" xr:uid="{B56BD2FE-F1AB-43BE-A7C6-0BD3A7DEE2A2}"/>
    <cellStyle name="Separador de milhares 12 2 10 2 5 2" xfId="591" xr:uid="{E236B84A-B701-4B7A-ADBF-CA3B56CA6430}"/>
    <cellStyle name="Separador de milhares 12 2 10 2 5 2 2" xfId="2315" xr:uid="{9BBB5430-9089-4561-A991-F03F3BE0C6B6}"/>
    <cellStyle name="Separador de milhares 12 2 10 2 5 2 2 2" xfId="8471" xr:uid="{B09A79A8-E19A-453E-A59F-8AB940B98980}"/>
    <cellStyle name="Separador de milhares 12 2 10 2 5 2 2 2 2" xfId="17067" xr:uid="{975BC690-A8F6-497B-9ACF-ABD4466ACE81}"/>
    <cellStyle name="Separador de milhares 12 2 10 2 5 2 2 2 3" xfId="26103" xr:uid="{92A1D810-E39B-4E1F-9670-5D83AEE2A4E5}"/>
    <cellStyle name="Separador de milhares 12 2 10 2 5 2 2 3" xfId="5358" xr:uid="{EBBB882B-0368-4D5D-9A7E-62FA212B99D7}"/>
    <cellStyle name="Separador de milhares 12 2 10 2 5 2 2 3 2" xfId="14211" xr:uid="{285F4153-C7CB-4F39-BFA8-76BB7E1971FF}"/>
    <cellStyle name="Separador de milhares 12 2 10 2 5 2 2 3 3" xfId="23178" xr:uid="{06AA18FB-9C14-4F53-8119-51FE225EAD8E}"/>
    <cellStyle name="Separador de milhares 12 2 10 2 5 2 2 4" xfId="11359" xr:uid="{076AF547-A8C9-479D-BF27-9D80288BF6CE}"/>
    <cellStyle name="Separador de milhares 12 2 10 2 5 2 2 5" xfId="20327" xr:uid="{5045431B-26E6-434D-98AC-3F01F2A3BA1B}"/>
    <cellStyle name="Separador de milhares 12 2 10 2 5 2 3" xfId="6976" xr:uid="{B810FDAC-D0DD-4E72-A6B2-0D7F38BE8197}"/>
    <cellStyle name="Separador de milhares 12 2 10 2 5 2 3 2" xfId="15632" xr:uid="{3D3685BF-D086-4FA3-8132-6DC93432787B}"/>
    <cellStyle name="Separador de milhares 12 2 10 2 5 2 3 3" xfId="24613" xr:uid="{2457C5B1-5E43-4A7E-8395-58BDA0A5355C}"/>
    <cellStyle name="Separador de milhares 12 2 10 2 5 2 4" xfId="3923" xr:uid="{D71B365C-2A0A-4E6D-B0E3-F566CA05DB99}"/>
    <cellStyle name="Separador de milhares 12 2 10 2 5 2 4 2" xfId="12778" xr:uid="{BE4949ED-E45D-4498-B23B-EF9312A8D008}"/>
    <cellStyle name="Separador de milhares 12 2 10 2 5 2 4 3" xfId="21748" xr:uid="{F4191D69-C395-4F52-8C50-B234FC7DD3F3}"/>
    <cellStyle name="Separador de milhares 12 2 10 2 5 2 5" xfId="9913" xr:uid="{2C04056D-E653-4A84-A980-7B763C336BB4}"/>
    <cellStyle name="Separador de milhares 12 2 10 2 5 2 6" xfId="18884" xr:uid="{38B47C46-23D7-45A3-9136-A2EE0D60D496}"/>
    <cellStyle name="Separador de milhares 12 2 10 2 5 3" xfId="2314" xr:uid="{1601EA2B-4520-4791-AEF6-BC431A59BA0F}"/>
    <cellStyle name="Separador de milhares 12 2 10 2 5 3 2" xfId="8470" xr:uid="{0BE198DE-3923-408C-B5F7-C3D21F1E8D53}"/>
    <cellStyle name="Separador de milhares 12 2 10 2 5 3 2 2" xfId="17066" xr:uid="{50BF2D85-A548-45E6-95E4-B2A76CFAFF78}"/>
    <cellStyle name="Separador de milhares 12 2 10 2 5 3 2 3" xfId="26102" xr:uid="{C87E354D-D72D-4549-9B8B-88AD94256330}"/>
    <cellStyle name="Separador de milhares 12 2 10 2 5 3 3" xfId="5357" xr:uid="{FA8C38FC-C3E5-43D5-A6AB-EF4384734C4E}"/>
    <cellStyle name="Separador de milhares 12 2 10 2 5 3 3 2" xfId="14210" xr:uid="{AC8B70E1-FAEB-415A-88F1-BF267B6D03CE}"/>
    <cellStyle name="Separador de milhares 12 2 10 2 5 3 3 3" xfId="23177" xr:uid="{B6838E04-58DE-41F5-BFA5-B766312205E5}"/>
    <cellStyle name="Separador de milhares 12 2 10 2 5 3 4" xfId="11358" xr:uid="{AE6DCF6D-C5CA-45AA-8C36-61453510F581}"/>
    <cellStyle name="Separador de milhares 12 2 10 2 5 3 5" xfId="20326" xr:uid="{1F4B552B-2DA3-42F1-A896-55452F0ED4ED}"/>
    <cellStyle name="Separador de milhares 12 2 10 2 5 4" xfId="6975" xr:uid="{5D56257D-5358-49C3-B622-9A06A1BAFBF0}"/>
    <cellStyle name="Separador de milhares 12 2 10 2 5 4 2" xfId="15631" xr:uid="{98E3A896-1786-4F8B-B428-95669DDF80D9}"/>
    <cellStyle name="Separador de milhares 12 2 10 2 5 4 3" xfId="24612" xr:uid="{EFF7EE3C-402C-4E4A-B397-23C99A080D2E}"/>
    <cellStyle name="Separador de milhares 12 2 10 2 5 5" xfId="3922" xr:uid="{D79C6B85-0AB5-40B0-82E8-F5BE399896DD}"/>
    <cellStyle name="Separador de milhares 12 2 10 2 5 5 2" xfId="12777" xr:uid="{6C1C9C38-1F66-4A58-8306-60E4DDA38C68}"/>
    <cellStyle name="Separador de milhares 12 2 10 2 5 5 3" xfId="21747" xr:uid="{4A77497D-E42A-45E1-9C3F-01C66D2C9E3B}"/>
    <cellStyle name="Separador de milhares 12 2 10 2 5 6" xfId="9912" xr:uid="{E41E84E3-5296-4A5A-A442-9072FA656ECD}"/>
    <cellStyle name="Separador de milhares 12 2 10 2 5 7" xfId="18883" xr:uid="{8CD85D07-67D3-4AC9-A382-CC82F3CCE34E}"/>
    <cellStyle name="Separador de milhares 12 2 10 2 6" xfId="592" xr:uid="{921DBCC7-E0F7-4C51-AD69-CD82353C802F}"/>
    <cellStyle name="Separador de milhares 12 2 10 2 6 2" xfId="2316" xr:uid="{F88C9203-1827-4C27-B1FE-4410140DB3C2}"/>
    <cellStyle name="Separador de milhares 12 2 10 2 6 2 2" xfId="8472" xr:uid="{F66F2644-9176-4C6D-8236-EBC6CBD0D551}"/>
    <cellStyle name="Separador de milhares 12 2 10 2 6 2 2 2" xfId="17068" xr:uid="{E937A0CE-0795-4CEE-9A98-0CBFD76C8122}"/>
    <cellStyle name="Separador de milhares 12 2 10 2 6 2 2 3" xfId="26104" xr:uid="{B5B3448A-F212-4CF8-B40F-FABB314AB5F4}"/>
    <cellStyle name="Separador de milhares 12 2 10 2 6 2 3" xfId="5359" xr:uid="{DDA65441-34E8-45E5-BC71-006EA6B9BA37}"/>
    <cellStyle name="Separador de milhares 12 2 10 2 6 2 3 2" xfId="14212" xr:uid="{DFDE16C8-FEA4-40C0-A8F3-99828A062385}"/>
    <cellStyle name="Separador de milhares 12 2 10 2 6 2 3 3" xfId="23179" xr:uid="{3DE8539D-C648-47F4-AE7E-56175F1D452B}"/>
    <cellStyle name="Separador de milhares 12 2 10 2 6 2 4" xfId="11360" xr:uid="{EC94B480-8CA6-42F7-81D7-41DABC234BE5}"/>
    <cellStyle name="Separador de milhares 12 2 10 2 6 2 5" xfId="20328" xr:uid="{097C14D2-B062-4C46-A073-569A4DA91EBD}"/>
    <cellStyle name="Separador de milhares 12 2 10 2 6 3" xfId="6977" xr:uid="{33B71BA6-F5CC-4BFD-8606-A1C1777D4190}"/>
    <cellStyle name="Separador de milhares 12 2 10 2 6 3 2" xfId="15633" xr:uid="{6A984B33-42C2-447D-ACD7-5301FFFB7161}"/>
    <cellStyle name="Separador de milhares 12 2 10 2 6 3 3" xfId="24614" xr:uid="{B76AB91C-B55E-4A9D-9F66-C597066FE852}"/>
    <cellStyle name="Separador de milhares 12 2 10 2 6 4" xfId="3924" xr:uid="{D67B0069-7FD2-4AAB-ABBD-BFAA53AF08EE}"/>
    <cellStyle name="Separador de milhares 12 2 10 2 6 4 2" xfId="12779" xr:uid="{D02CDC9F-32FE-4B3C-A75A-BF07D9F3A904}"/>
    <cellStyle name="Separador de milhares 12 2 10 2 6 4 3" xfId="21749" xr:uid="{2206AC95-DCF1-42D2-9FB5-23311DD4BA0E}"/>
    <cellStyle name="Separador de milhares 12 2 10 2 6 5" xfId="9914" xr:uid="{ACC575D0-F380-4E2A-9297-5BFB7B5BA2F9}"/>
    <cellStyle name="Separador de milhares 12 2 10 2 6 6" xfId="18885" xr:uid="{EC88EADA-50D4-4703-80D9-083AB65896BB}"/>
    <cellStyle name="Separador de milhares 12 2 10 2 7" xfId="2299" xr:uid="{BF2AB182-5457-4A7F-B988-98355DAFAB91}"/>
    <cellStyle name="Separador de milhares 12 2 10 2 7 2" xfId="8455" xr:uid="{CE86FD14-139B-4B01-B514-584FE1B53D2E}"/>
    <cellStyle name="Separador de milhares 12 2 10 2 7 2 2" xfId="17051" xr:uid="{043358E6-0A60-44BE-93C1-64411505E821}"/>
    <cellStyle name="Separador de milhares 12 2 10 2 7 2 3" xfId="26087" xr:uid="{76C6AD83-9CF0-4997-AE78-63198AF36F70}"/>
    <cellStyle name="Separador de milhares 12 2 10 2 7 3" xfId="5342" xr:uid="{0625A09C-A3A0-466C-9267-C6C2FFA9334E}"/>
    <cellStyle name="Separador de milhares 12 2 10 2 7 3 2" xfId="14195" xr:uid="{E1C6CAA4-04E0-4EB1-88C3-F97DAE20BCF6}"/>
    <cellStyle name="Separador de milhares 12 2 10 2 7 3 3" xfId="23162" xr:uid="{EAC5022D-9993-440F-9290-9C4CBC476848}"/>
    <cellStyle name="Separador de milhares 12 2 10 2 7 4" xfId="11343" xr:uid="{0EB92C9C-AC0B-46E1-8CEB-27E624D97AE2}"/>
    <cellStyle name="Separador de milhares 12 2 10 2 7 5" xfId="20311" xr:uid="{354D1E03-BA1F-44D1-9A2D-31D4267ED800}"/>
    <cellStyle name="Separador de milhares 12 2 10 2 8" xfId="6960" xr:uid="{955AAD08-B990-41CD-9890-77B6A5CE1A92}"/>
    <cellStyle name="Separador de milhares 12 2 10 2 8 2" xfId="15616" xr:uid="{B73DE88B-BBCC-443C-B17E-D4E8C6015ED5}"/>
    <cellStyle name="Separador de milhares 12 2 10 2 8 3" xfId="24597" xr:uid="{A80612F8-7238-4D5D-B65A-22E92F3D7B6A}"/>
    <cellStyle name="Separador de milhares 12 2 10 2 9" xfId="3907" xr:uid="{27EAD32F-19E5-44F5-8139-4829339FCD1E}"/>
    <cellStyle name="Separador de milhares 12 2 10 2 9 2" xfId="12762" xr:uid="{0801205C-5B01-48EA-AE89-68EC617B9F9F}"/>
    <cellStyle name="Separador de milhares 12 2 10 2 9 3" xfId="21732" xr:uid="{BB277D19-AF05-41C6-B217-C7A8A4CFAC41}"/>
    <cellStyle name="Separador de milhares 12 2 10 3" xfId="593" xr:uid="{208FE48F-8B8C-4833-A830-01BDD1C52FCE}"/>
    <cellStyle name="Separador de milhares 12 2 10 3 2" xfId="594" xr:uid="{9F53DF0F-BD9E-4451-AC01-7D2FCD4F6A4E}"/>
    <cellStyle name="Separador de milhares 12 2 10 3 2 2" xfId="595" xr:uid="{8C63EFAB-FBF7-40F6-ADA2-80DA1FD682C8}"/>
    <cellStyle name="Separador de milhares 12 2 10 3 2 2 2" xfId="2319" xr:uid="{6CD6E7C6-A72D-43FA-AB90-6527769A91EC}"/>
    <cellStyle name="Separador de milhares 12 2 10 3 2 2 2 2" xfId="8475" xr:uid="{10715AF6-A0D1-469D-AA07-1AB9A4C7513D}"/>
    <cellStyle name="Separador de milhares 12 2 10 3 2 2 2 2 2" xfId="17071" xr:uid="{F7889D6E-6B04-4D48-A5E7-AF0504C5FB48}"/>
    <cellStyle name="Separador de milhares 12 2 10 3 2 2 2 2 3" xfId="26107" xr:uid="{090A1BB8-67B1-4BAB-8A9A-C6228DD7B811}"/>
    <cellStyle name="Separador de milhares 12 2 10 3 2 2 2 3" xfId="5362" xr:uid="{D040E65B-8F53-4740-BF58-15478BCD725D}"/>
    <cellStyle name="Separador de milhares 12 2 10 3 2 2 2 3 2" xfId="14215" xr:uid="{C712E474-04AF-4993-8846-5DC5511ADA9F}"/>
    <cellStyle name="Separador de milhares 12 2 10 3 2 2 2 3 3" xfId="23182" xr:uid="{B3F5C7EC-9482-47C7-BCB1-43AAFC3F79C8}"/>
    <cellStyle name="Separador de milhares 12 2 10 3 2 2 2 4" xfId="11363" xr:uid="{976314EB-854F-49EB-90F2-4F7C832F82FE}"/>
    <cellStyle name="Separador de milhares 12 2 10 3 2 2 2 5" xfId="20331" xr:uid="{25A9315D-432B-4B3A-94D1-21132DACA288}"/>
    <cellStyle name="Separador de milhares 12 2 10 3 2 2 3" xfId="6980" xr:uid="{F3728351-1976-46DD-A685-EFF582E40108}"/>
    <cellStyle name="Separador de milhares 12 2 10 3 2 2 3 2" xfId="15636" xr:uid="{9F54B794-A63E-49D3-9347-9E1E68208803}"/>
    <cellStyle name="Separador de milhares 12 2 10 3 2 2 3 3" xfId="24617" xr:uid="{CD770413-301B-401B-9A0F-ECF2EBFADA00}"/>
    <cellStyle name="Separador de milhares 12 2 10 3 2 2 4" xfId="3927" xr:uid="{D9E9A5FA-F829-4177-8F33-44548C2870CA}"/>
    <cellStyle name="Separador de milhares 12 2 10 3 2 2 4 2" xfId="12782" xr:uid="{63907C84-0FAE-4D77-8B18-6B6C90D2DB47}"/>
    <cellStyle name="Separador de milhares 12 2 10 3 2 2 4 3" xfId="21752" xr:uid="{FFFE0291-AD17-44A9-ACA0-4DE29E4D8726}"/>
    <cellStyle name="Separador de milhares 12 2 10 3 2 2 5" xfId="9917" xr:uid="{3EF24352-A096-41AA-88EE-4D7E3E3FF196}"/>
    <cellStyle name="Separador de milhares 12 2 10 3 2 2 6" xfId="18888" xr:uid="{0F3FEB9C-9627-4E9F-AC49-A546524C78E9}"/>
    <cellStyle name="Separador de milhares 12 2 10 3 2 3" xfId="2318" xr:uid="{7CC5E5BD-785A-40E2-A8A5-8493ECDB63A7}"/>
    <cellStyle name="Separador de milhares 12 2 10 3 2 3 2" xfId="8474" xr:uid="{A7F68558-C136-4BA8-B1D4-D6FF9575ED3C}"/>
    <cellStyle name="Separador de milhares 12 2 10 3 2 3 2 2" xfId="17070" xr:uid="{C6332830-3B8B-4D84-AE1C-EA37CA358590}"/>
    <cellStyle name="Separador de milhares 12 2 10 3 2 3 2 3" xfId="26106" xr:uid="{91EF08FF-0C68-458C-B5D0-7C28DF76CD7D}"/>
    <cellStyle name="Separador de milhares 12 2 10 3 2 3 3" xfId="5361" xr:uid="{CA361B3C-C851-4077-9807-BDCE2E179D67}"/>
    <cellStyle name="Separador de milhares 12 2 10 3 2 3 3 2" xfId="14214" xr:uid="{5435A075-D4B8-4875-A154-A38DE2566382}"/>
    <cellStyle name="Separador de milhares 12 2 10 3 2 3 3 3" xfId="23181" xr:uid="{81ABECBA-BAE5-4677-9539-7ED83CDD01C1}"/>
    <cellStyle name="Separador de milhares 12 2 10 3 2 3 4" xfId="11362" xr:uid="{4FE70EBB-D4E3-4A7D-BCFB-7C9F784EFAAF}"/>
    <cellStyle name="Separador de milhares 12 2 10 3 2 3 5" xfId="20330" xr:uid="{93EAC548-8273-42DA-87DD-4B4A151407D4}"/>
    <cellStyle name="Separador de milhares 12 2 10 3 2 4" xfId="6979" xr:uid="{5465AEE2-CA5F-49CF-9D00-18E96F8667CD}"/>
    <cellStyle name="Separador de milhares 12 2 10 3 2 4 2" xfId="15635" xr:uid="{B8D06E6B-81DD-46E7-8C24-92650E48EBE3}"/>
    <cellStyle name="Separador de milhares 12 2 10 3 2 4 3" xfId="24616" xr:uid="{5AEA0CA8-F54B-40B4-B6F9-08A9D1436F10}"/>
    <cellStyle name="Separador de milhares 12 2 10 3 2 5" xfId="3926" xr:uid="{3E2474F4-7CAE-4918-857F-7342C4BF0980}"/>
    <cellStyle name="Separador de milhares 12 2 10 3 2 5 2" xfId="12781" xr:uid="{DF71CE4D-B5A6-4CAB-83DD-94C902DB606A}"/>
    <cellStyle name="Separador de milhares 12 2 10 3 2 5 3" xfId="21751" xr:uid="{CD14927A-3467-4052-B7BF-2DD259A6D9C5}"/>
    <cellStyle name="Separador de milhares 12 2 10 3 2 6" xfId="9916" xr:uid="{171AF55D-BDB3-40B5-ACBB-19D47A182FD0}"/>
    <cellStyle name="Separador de milhares 12 2 10 3 2 7" xfId="18887" xr:uid="{C53B80B3-E5BB-4F47-A54F-2F1FC9157803}"/>
    <cellStyle name="Separador de milhares 12 2 10 3 3" xfId="596" xr:uid="{5F8C4F7E-B135-400C-9564-D844E5AC52BF}"/>
    <cellStyle name="Separador de milhares 12 2 10 3 3 2" xfId="597" xr:uid="{8B292E1C-01AC-4E86-948C-81F2DC5D2E8C}"/>
    <cellStyle name="Separador de milhares 12 2 10 3 3 2 2" xfId="2321" xr:uid="{FEB31BDA-F36D-4BDF-92B8-B2624EDB195E}"/>
    <cellStyle name="Separador de milhares 12 2 10 3 3 2 2 2" xfId="8477" xr:uid="{1A088A60-EDF3-4242-BD70-F7949A194B4F}"/>
    <cellStyle name="Separador de milhares 12 2 10 3 3 2 2 2 2" xfId="17073" xr:uid="{12788151-3CE6-492C-B909-770EB54E8CB4}"/>
    <cellStyle name="Separador de milhares 12 2 10 3 3 2 2 2 3" xfId="26109" xr:uid="{00D20A94-32A3-4709-BA2B-EC653D7B3CDE}"/>
    <cellStyle name="Separador de milhares 12 2 10 3 3 2 2 3" xfId="5364" xr:uid="{3F7FDE04-D6A9-44DB-A1B3-BC01D21FF0DF}"/>
    <cellStyle name="Separador de milhares 12 2 10 3 3 2 2 3 2" xfId="14217" xr:uid="{1CDF3364-53ED-46A0-8057-5EE5A79BAAD6}"/>
    <cellStyle name="Separador de milhares 12 2 10 3 3 2 2 3 3" xfId="23184" xr:uid="{4FD68C3D-BDE3-4217-AE91-37368FADD921}"/>
    <cellStyle name="Separador de milhares 12 2 10 3 3 2 2 4" xfId="11365" xr:uid="{8D07B1CC-1E77-4F73-AE16-D8E9256FEB80}"/>
    <cellStyle name="Separador de milhares 12 2 10 3 3 2 2 5" xfId="20333" xr:uid="{0052013A-7671-4805-99DE-656B90598091}"/>
    <cellStyle name="Separador de milhares 12 2 10 3 3 2 3" xfId="6982" xr:uid="{B7C6426E-EC69-42BA-8BE6-191F7A39F399}"/>
    <cellStyle name="Separador de milhares 12 2 10 3 3 2 3 2" xfId="15638" xr:uid="{C2F437F8-A4A4-4383-895D-E94D504FD5B3}"/>
    <cellStyle name="Separador de milhares 12 2 10 3 3 2 3 3" xfId="24619" xr:uid="{652F14A8-8F81-4294-A17F-96DE5E54CFB8}"/>
    <cellStyle name="Separador de milhares 12 2 10 3 3 2 4" xfId="3929" xr:uid="{2E931891-FA83-4269-AB28-C0241A0FDB28}"/>
    <cellStyle name="Separador de milhares 12 2 10 3 3 2 4 2" xfId="12784" xr:uid="{D615F2FD-0076-4370-AEE9-02CC378B1543}"/>
    <cellStyle name="Separador de milhares 12 2 10 3 3 2 4 3" xfId="21754" xr:uid="{FC3CF13E-7BEE-4C4C-B20B-BA0C0405E62E}"/>
    <cellStyle name="Separador de milhares 12 2 10 3 3 2 5" xfId="9919" xr:uid="{ECA5609C-3027-420A-9C2A-7B4D010DCC75}"/>
    <cellStyle name="Separador de milhares 12 2 10 3 3 2 6" xfId="18890" xr:uid="{867590CA-A74C-4B79-BA6D-733CB5F40E27}"/>
    <cellStyle name="Separador de milhares 12 2 10 3 3 3" xfId="2320" xr:uid="{5577240D-CBAF-433F-919B-BDC83231F529}"/>
    <cellStyle name="Separador de milhares 12 2 10 3 3 3 2" xfId="8476" xr:uid="{EAC2F1CD-04EB-4A9C-9FF6-5B8BDCED6F86}"/>
    <cellStyle name="Separador de milhares 12 2 10 3 3 3 2 2" xfId="17072" xr:uid="{870F8E58-1BD6-4BBF-8743-D6435A54A2F1}"/>
    <cellStyle name="Separador de milhares 12 2 10 3 3 3 2 3" xfId="26108" xr:uid="{B941E1D5-6D2B-4AE8-AB83-56618F17E863}"/>
    <cellStyle name="Separador de milhares 12 2 10 3 3 3 3" xfId="5363" xr:uid="{52345EEB-A144-4C3B-94F9-51C1FBB2F711}"/>
    <cellStyle name="Separador de milhares 12 2 10 3 3 3 3 2" xfId="14216" xr:uid="{F599D954-F0B3-46E8-A3E5-FF36937BB689}"/>
    <cellStyle name="Separador de milhares 12 2 10 3 3 3 3 3" xfId="23183" xr:uid="{BC30360C-A539-45CF-9C48-2DEF611985D7}"/>
    <cellStyle name="Separador de milhares 12 2 10 3 3 3 4" xfId="11364" xr:uid="{EA1FB878-6901-460F-8886-17C5B664E5AF}"/>
    <cellStyle name="Separador de milhares 12 2 10 3 3 3 5" xfId="20332" xr:uid="{A6820740-96FF-400B-BB12-30C4BCDB83B5}"/>
    <cellStyle name="Separador de milhares 12 2 10 3 3 4" xfId="6981" xr:uid="{A66F7505-6833-4EF3-B558-279ACE23DEB0}"/>
    <cellStyle name="Separador de milhares 12 2 10 3 3 4 2" xfId="15637" xr:uid="{E01ACA62-6BA6-42D1-95F3-DA3884EE3694}"/>
    <cellStyle name="Separador de milhares 12 2 10 3 3 4 3" xfId="24618" xr:uid="{094BE47D-E464-40F2-ACE2-48C0FFA1BCD2}"/>
    <cellStyle name="Separador de milhares 12 2 10 3 3 5" xfId="3928" xr:uid="{A54B3BE5-7948-45C7-B8D5-A481D3A56CFA}"/>
    <cellStyle name="Separador de milhares 12 2 10 3 3 5 2" xfId="12783" xr:uid="{31DACEA5-4191-4690-A32E-3F6D7455DEC0}"/>
    <cellStyle name="Separador de milhares 12 2 10 3 3 5 3" xfId="21753" xr:uid="{9EEB9510-FB91-4D5E-883E-A0B21A202941}"/>
    <cellStyle name="Separador de milhares 12 2 10 3 3 6" xfId="9918" xr:uid="{A5912BA6-E2B8-4C56-A5C8-D6FAC4E90919}"/>
    <cellStyle name="Separador de milhares 12 2 10 3 3 7" xfId="18889" xr:uid="{FA905D99-C775-4A2E-8AF7-34F3DAED48B9}"/>
    <cellStyle name="Separador de milhares 12 2 10 3 4" xfId="598" xr:uid="{20276CDB-AB8D-4BD2-8556-E359418BAA65}"/>
    <cellStyle name="Separador de milhares 12 2 10 3 4 2" xfId="2322" xr:uid="{636840E5-85AB-446B-9F37-A64229BC1E0C}"/>
    <cellStyle name="Separador de milhares 12 2 10 3 4 2 2" xfId="8478" xr:uid="{D5254678-72FA-459C-9244-012ADA233EDA}"/>
    <cellStyle name="Separador de milhares 12 2 10 3 4 2 2 2" xfId="17074" xr:uid="{51B5128F-C174-4D74-8CDC-02526BE7EA15}"/>
    <cellStyle name="Separador de milhares 12 2 10 3 4 2 2 3" xfId="26110" xr:uid="{83EEAB94-137B-44D3-9E40-D6832C2A03E3}"/>
    <cellStyle name="Separador de milhares 12 2 10 3 4 2 3" xfId="5365" xr:uid="{C7C6F088-A4B8-4E50-B543-131F90B0B399}"/>
    <cellStyle name="Separador de milhares 12 2 10 3 4 2 3 2" xfId="14218" xr:uid="{9E588E14-9BFA-4C0F-B594-817A35A896A1}"/>
    <cellStyle name="Separador de milhares 12 2 10 3 4 2 3 3" xfId="23185" xr:uid="{CEE8DE1D-7D0D-4035-894C-0296271D4011}"/>
    <cellStyle name="Separador de milhares 12 2 10 3 4 2 4" xfId="11366" xr:uid="{7F6E3DEE-35E0-4AAE-B25A-5C99801D9058}"/>
    <cellStyle name="Separador de milhares 12 2 10 3 4 2 5" xfId="20334" xr:uid="{73051FFF-D852-489C-BF91-34EF3F3F228F}"/>
    <cellStyle name="Separador de milhares 12 2 10 3 4 3" xfId="6983" xr:uid="{4927A6CB-4F3F-410C-8CD3-4F77D91EA294}"/>
    <cellStyle name="Separador de milhares 12 2 10 3 4 3 2" xfId="15639" xr:uid="{92EDC82F-779D-40F4-90B8-33571B2948C1}"/>
    <cellStyle name="Separador de milhares 12 2 10 3 4 3 3" xfId="24620" xr:uid="{FFC09D92-EF25-4CCC-87F8-836E5FA018BA}"/>
    <cellStyle name="Separador de milhares 12 2 10 3 4 4" xfId="3930" xr:uid="{393E949F-0DBF-43E7-8A7D-DA9C3291106B}"/>
    <cellStyle name="Separador de milhares 12 2 10 3 4 4 2" xfId="12785" xr:uid="{815836EA-06DB-4A6F-B0D2-87DD1E353DD0}"/>
    <cellStyle name="Separador de milhares 12 2 10 3 4 4 3" xfId="21755" xr:uid="{8DAE3340-ADDA-4A4E-883E-9E54C143DCF8}"/>
    <cellStyle name="Separador de milhares 12 2 10 3 4 5" xfId="9920" xr:uid="{979EE30D-86B5-4E16-A117-CE82B0C71481}"/>
    <cellStyle name="Separador de milhares 12 2 10 3 4 6" xfId="18891" xr:uid="{CD88A3E3-2133-472D-9AC1-5649409889F6}"/>
    <cellStyle name="Separador de milhares 12 2 10 3 5" xfId="2317" xr:uid="{9C99365A-42E3-40F2-88AC-653F7D25A70E}"/>
    <cellStyle name="Separador de milhares 12 2 10 3 5 2" xfId="8473" xr:uid="{52C2B1F6-A640-4E37-8F01-BB9E3DD81DF9}"/>
    <cellStyle name="Separador de milhares 12 2 10 3 5 2 2" xfId="17069" xr:uid="{174830F5-9E16-4A7D-9E18-7070302FC818}"/>
    <cellStyle name="Separador de milhares 12 2 10 3 5 2 3" xfId="26105" xr:uid="{3092EA21-1BF7-4598-B5F1-62BDF0A965EE}"/>
    <cellStyle name="Separador de milhares 12 2 10 3 5 3" xfId="5360" xr:uid="{7507F522-C92B-49F5-B50F-F4794FE917EC}"/>
    <cellStyle name="Separador de milhares 12 2 10 3 5 3 2" xfId="14213" xr:uid="{220B331A-0DCC-4CD9-80A2-242DDF60F529}"/>
    <cellStyle name="Separador de milhares 12 2 10 3 5 3 3" xfId="23180" xr:uid="{B9046C08-F143-49B3-9B9D-CA2D9E00E637}"/>
    <cellStyle name="Separador de milhares 12 2 10 3 5 4" xfId="11361" xr:uid="{8F4E84EF-7F84-47BD-B9C8-D9D133C5F97F}"/>
    <cellStyle name="Separador de milhares 12 2 10 3 5 5" xfId="20329" xr:uid="{E8A6BE84-64B5-472E-849A-574442A5A381}"/>
    <cellStyle name="Separador de milhares 12 2 10 3 6" xfId="6978" xr:uid="{431823AC-CAF0-4E92-859D-902540548DD2}"/>
    <cellStyle name="Separador de milhares 12 2 10 3 6 2" xfId="15634" xr:uid="{94254B47-D572-4AED-ADB4-C68BBDA77718}"/>
    <cellStyle name="Separador de milhares 12 2 10 3 6 3" xfId="24615" xr:uid="{03134D3F-8669-475D-8854-02FFCEC3BB62}"/>
    <cellStyle name="Separador de milhares 12 2 10 3 7" xfId="3925" xr:uid="{F839B9F1-A976-4506-9DC1-178B510761CC}"/>
    <cellStyle name="Separador de milhares 12 2 10 3 7 2" xfId="12780" xr:uid="{8A624B14-63D6-427E-9DC1-620A48873FCD}"/>
    <cellStyle name="Separador de milhares 12 2 10 3 7 3" xfId="21750" xr:uid="{0F44BD27-C0DE-4452-B3E6-A8A25D628125}"/>
    <cellStyle name="Separador de milhares 12 2 10 3 8" xfId="9915" xr:uid="{7107128C-FF68-4EBD-BC55-CE3D42AB6420}"/>
    <cellStyle name="Separador de milhares 12 2 10 3 9" xfId="18886" xr:uid="{131AEC99-3B80-486F-A45F-2946AFB14793}"/>
    <cellStyle name="Separador de milhares 12 2 10 4" xfId="599" xr:uid="{4C1B19A0-B58B-4F1A-BB3F-D373ED00D49E}"/>
    <cellStyle name="Separador de milhares 12 2 10 4 2" xfId="600" xr:uid="{E2ABA821-D9DE-4703-9E41-216E9E56DA99}"/>
    <cellStyle name="Separador de milhares 12 2 10 4 2 2" xfId="601" xr:uid="{78E48FF2-2EF1-4954-95A4-9C5B842C2CED}"/>
    <cellStyle name="Separador de milhares 12 2 10 4 2 2 2" xfId="2325" xr:uid="{08D2A1F1-3225-4B94-AE5C-7EDE10CB1A5C}"/>
    <cellStyle name="Separador de milhares 12 2 10 4 2 2 2 2" xfId="8481" xr:uid="{DFB40B66-A864-4431-88BB-9CC0746B2F8B}"/>
    <cellStyle name="Separador de milhares 12 2 10 4 2 2 2 2 2" xfId="17077" xr:uid="{BCEC050D-CD42-4C66-83F6-22FAF3335334}"/>
    <cellStyle name="Separador de milhares 12 2 10 4 2 2 2 2 3" xfId="26113" xr:uid="{7782668A-FE19-42EE-A6EF-46A4094CA35F}"/>
    <cellStyle name="Separador de milhares 12 2 10 4 2 2 2 3" xfId="5368" xr:uid="{A835173B-DAAC-4258-BE43-692E26C13E20}"/>
    <cellStyle name="Separador de milhares 12 2 10 4 2 2 2 3 2" xfId="14221" xr:uid="{071D1A58-2964-4A46-8477-41970811B3FA}"/>
    <cellStyle name="Separador de milhares 12 2 10 4 2 2 2 3 3" xfId="23188" xr:uid="{4438A9A2-3C5A-4742-9151-C143A200088E}"/>
    <cellStyle name="Separador de milhares 12 2 10 4 2 2 2 4" xfId="11369" xr:uid="{ADDF8579-3985-4B57-8C4D-818B2CCB67E3}"/>
    <cellStyle name="Separador de milhares 12 2 10 4 2 2 2 5" xfId="20337" xr:uid="{DCDA53EF-B1A9-4C41-A190-707FEC70EFCF}"/>
    <cellStyle name="Separador de milhares 12 2 10 4 2 2 3" xfId="6986" xr:uid="{79B70B0B-201E-4AA1-9366-E143A8F15AA5}"/>
    <cellStyle name="Separador de milhares 12 2 10 4 2 2 3 2" xfId="15642" xr:uid="{1CB0EA9C-BFE4-4AAC-BC75-264095C9C3C5}"/>
    <cellStyle name="Separador de milhares 12 2 10 4 2 2 3 3" xfId="24623" xr:uid="{1A4321B2-F07A-4BBF-A5CD-B1BEA7502F84}"/>
    <cellStyle name="Separador de milhares 12 2 10 4 2 2 4" xfId="3933" xr:uid="{5D07F8E9-BF1D-4C73-915B-AEB77B578265}"/>
    <cellStyle name="Separador de milhares 12 2 10 4 2 2 4 2" xfId="12788" xr:uid="{B0D1CCB8-D442-4C81-A7AE-195DF0B3FAE2}"/>
    <cellStyle name="Separador de milhares 12 2 10 4 2 2 4 3" xfId="21758" xr:uid="{A6938E82-D965-4AE6-83A1-6047F5449F56}"/>
    <cellStyle name="Separador de milhares 12 2 10 4 2 2 5" xfId="9923" xr:uid="{5DA8234C-3F6A-488E-97D0-68FEDE695906}"/>
    <cellStyle name="Separador de milhares 12 2 10 4 2 2 6" xfId="18894" xr:uid="{6A6D7606-2AAE-4F07-B52A-02F52239BA75}"/>
    <cellStyle name="Separador de milhares 12 2 10 4 2 3" xfId="2324" xr:uid="{7DD6326B-6F9C-4AAA-A671-097DEB8EE26E}"/>
    <cellStyle name="Separador de milhares 12 2 10 4 2 3 2" xfId="8480" xr:uid="{7F8BD6AA-D95F-41EB-9C53-07F574BBA07E}"/>
    <cellStyle name="Separador de milhares 12 2 10 4 2 3 2 2" xfId="17076" xr:uid="{BE83DE17-5CBA-4CEC-AA8B-166838E47249}"/>
    <cellStyle name="Separador de milhares 12 2 10 4 2 3 2 3" xfId="26112" xr:uid="{AF0E9385-9356-4657-AF06-C32E86BED63D}"/>
    <cellStyle name="Separador de milhares 12 2 10 4 2 3 3" xfId="5367" xr:uid="{80D04115-A6FB-4C95-A27B-D8ACD34AA944}"/>
    <cellStyle name="Separador de milhares 12 2 10 4 2 3 3 2" xfId="14220" xr:uid="{497AFD75-1BC0-48FF-B9D2-CF416124AA37}"/>
    <cellStyle name="Separador de milhares 12 2 10 4 2 3 3 3" xfId="23187" xr:uid="{B7B28C5F-A606-4BC1-944F-4E0FDF577F24}"/>
    <cellStyle name="Separador de milhares 12 2 10 4 2 3 4" xfId="11368" xr:uid="{A26211BB-EA66-4201-8A2F-C3D58C3916F6}"/>
    <cellStyle name="Separador de milhares 12 2 10 4 2 3 5" xfId="20336" xr:uid="{97AB691C-68D3-4261-A981-AB92A55DFD81}"/>
    <cellStyle name="Separador de milhares 12 2 10 4 2 4" xfId="6985" xr:uid="{82C898D2-EF59-4B90-B879-8F2D72C1C45D}"/>
    <cellStyle name="Separador de milhares 12 2 10 4 2 4 2" xfId="15641" xr:uid="{214659D4-409A-478C-BCA3-44365E9317B1}"/>
    <cellStyle name="Separador de milhares 12 2 10 4 2 4 3" xfId="24622" xr:uid="{C44B5679-AEF9-49C6-852C-CFBDD00F3BB9}"/>
    <cellStyle name="Separador de milhares 12 2 10 4 2 5" xfId="3932" xr:uid="{4FC67850-163D-4C87-86EF-991243D7AABE}"/>
    <cellStyle name="Separador de milhares 12 2 10 4 2 5 2" xfId="12787" xr:uid="{D4B0393F-3338-447F-8C3C-EC19589775F8}"/>
    <cellStyle name="Separador de milhares 12 2 10 4 2 5 3" xfId="21757" xr:uid="{D5E5C5ED-76AC-4475-8D16-60EBD998EE35}"/>
    <cellStyle name="Separador de milhares 12 2 10 4 2 6" xfId="9922" xr:uid="{F6EBDFE7-82EC-4C2A-9843-1A305B0CE96D}"/>
    <cellStyle name="Separador de milhares 12 2 10 4 2 7" xfId="18893" xr:uid="{655389F3-27C4-41E7-A601-15642AD12DA3}"/>
    <cellStyle name="Separador de milhares 12 2 10 4 3" xfId="602" xr:uid="{1C93E48C-4917-4962-B807-733204B2C84C}"/>
    <cellStyle name="Separador de milhares 12 2 10 4 3 2" xfId="603" xr:uid="{FB46A802-F5C9-4B0E-9C2C-2C8A0D75BFCD}"/>
    <cellStyle name="Separador de milhares 12 2 10 4 3 2 2" xfId="2327" xr:uid="{5830683F-FBA9-48F6-A18F-A3AFC400F2EF}"/>
    <cellStyle name="Separador de milhares 12 2 10 4 3 2 2 2" xfId="8483" xr:uid="{634D1E30-191C-425D-8291-8CA45267C733}"/>
    <cellStyle name="Separador de milhares 12 2 10 4 3 2 2 2 2" xfId="17079" xr:uid="{E0BAC3F8-966D-456A-96D7-D3C178746447}"/>
    <cellStyle name="Separador de milhares 12 2 10 4 3 2 2 2 3" xfId="26115" xr:uid="{93F11557-93B7-43B1-A2F9-6AF83C37DF68}"/>
    <cellStyle name="Separador de milhares 12 2 10 4 3 2 2 3" xfId="5370" xr:uid="{93C56573-5C19-4F8E-A703-4FBBD847D009}"/>
    <cellStyle name="Separador de milhares 12 2 10 4 3 2 2 3 2" xfId="14223" xr:uid="{BAB101C5-1634-460F-8BB9-338FE57B7BF6}"/>
    <cellStyle name="Separador de milhares 12 2 10 4 3 2 2 3 3" xfId="23190" xr:uid="{D4F85FDF-D3F4-4B69-8AD1-AA63E1F66EEB}"/>
    <cellStyle name="Separador de milhares 12 2 10 4 3 2 2 4" xfId="11371" xr:uid="{2FF83A4A-D5C9-411A-BA6C-E539B8539FFD}"/>
    <cellStyle name="Separador de milhares 12 2 10 4 3 2 2 5" xfId="20339" xr:uid="{0A7FF53C-CC96-4899-921E-BC60BF703618}"/>
    <cellStyle name="Separador de milhares 12 2 10 4 3 2 3" xfId="6988" xr:uid="{C5F1D765-93C4-4142-AEB7-500FA8902AD2}"/>
    <cellStyle name="Separador de milhares 12 2 10 4 3 2 3 2" xfId="15644" xr:uid="{1CEA2D87-5B09-4958-9532-658A77D6CE3B}"/>
    <cellStyle name="Separador de milhares 12 2 10 4 3 2 3 3" xfId="24625" xr:uid="{7F183A89-BF39-4AE8-8785-54C7FC5D508C}"/>
    <cellStyle name="Separador de milhares 12 2 10 4 3 2 4" xfId="3935" xr:uid="{0AAEE18B-A890-4EE6-A392-76627E650C17}"/>
    <cellStyle name="Separador de milhares 12 2 10 4 3 2 4 2" xfId="12790" xr:uid="{3DE85ACD-DE43-40DE-A5BC-677723597129}"/>
    <cellStyle name="Separador de milhares 12 2 10 4 3 2 4 3" xfId="21760" xr:uid="{08535BEF-476F-4C70-84C4-EC925D6A2DDB}"/>
    <cellStyle name="Separador de milhares 12 2 10 4 3 2 5" xfId="9925" xr:uid="{2E8B7114-0BC2-495D-B1FF-2145F6BBD945}"/>
    <cellStyle name="Separador de milhares 12 2 10 4 3 2 6" xfId="18896" xr:uid="{B91FB38F-DE38-4EFD-8E81-BD70D1954B12}"/>
    <cellStyle name="Separador de milhares 12 2 10 4 3 3" xfId="2326" xr:uid="{9B83942A-50B1-493A-B350-32CBC9FB9900}"/>
    <cellStyle name="Separador de milhares 12 2 10 4 3 3 2" xfId="8482" xr:uid="{B44DD84E-490F-4F17-8832-CE5C9152679B}"/>
    <cellStyle name="Separador de milhares 12 2 10 4 3 3 2 2" xfId="17078" xr:uid="{80DBC46C-10F8-4A2C-96C3-887B58EB19AF}"/>
    <cellStyle name="Separador de milhares 12 2 10 4 3 3 2 3" xfId="26114" xr:uid="{446B15D9-DC7A-4715-9D5A-EDE704134EA2}"/>
    <cellStyle name="Separador de milhares 12 2 10 4 3 3 3" xfId="5369" xr:uid="{C9019A9B-EAB6-4C55-AAC9-CCDDCB1B1E56}"/>
    <cellStyle name="Separador de milhares 12 2 10 4 3 3 3 2" xfId="14222" xr:uid="{17721088-F3DE-4585-82A5-30B45304BB80}"/>
    <cellStyle name="Separador de milhares 12 2 10 4 3 3 3 3" xfId="23189" xr:uid="{30ACBB4D-7F3B-4D85-B674-BBBB8F822E07}"/>
    <cellStyle name="Separador de milhares 12 2 10 4 3 3 4" xfId="11370" xr:uid="{AEFE22B7-6FE2-497C-87DC-879ACE0D01B5}"/>
    <cellStyle name="Separador de milhares 12 2 10 4 3 3 5" xfId="20338" xr:uid="{1E753F62-0DA2-4C51-A905-BC333C13E149}"/>
    <cellStyle name="Separador de milhares 12 2 10 4 3 4" xfId="6987" xr:uid="{A35A7CCC-0504-452A-BA64-FD713E1C4173}"/>
    <cellStyle name="Separador de milhares 12 2 10 4 3 4 2" xfId="15643" xr:uid="{4F9BD684-9933-479E-B796-285A8051E6C1}"/>
    <cellStyle name="Separador de milhares 12 2 10 4 3 4 3" xfId="24624" xr:uid="{D67006F4-CAB2-4192-B53F-9BCE5DFB8FE1}"/>
    <cellStyle name="Separador de milhares 12 2 10 4 3 5" xfId="3934" xr:uid="{6EFCD881-F913-4C5E-82AD-59B3B0C11B3D}"/>
    <cellStyle name="Separador de milhares 12 2 10 4 3 5 2" xfId="12789" xr:uid="{4C7E3FAB-BEC6-498C-9C91-F684DA980CA1}"/>
    <cellStyle name="Separador de milhares 12 2 10 4 3 5 3" xfId="21759" xr:uid="{C63003A3-14B7-4DB1-BD4E-65EF0216537B}"/>
    <cellStyle name="Separador de milhares 12 2 10 4 3 6" xfId="9924" xr:uid="{AD9DCEF2-0F0A-48DB-B2FF-5BE27EDB0FAE}"/>
    <cellStyle name="Separador de milhares 12 2 10 4 3 7" xfId="18895" xr:uid="{FF6EB5CA-721D-4D07-8E74-5430AD7B6BB2}"/>
    <cellStyle name="Separador de milhares 12 2 10 4 4" xfId="604" xr:uid="{5DA1E4C7-353D-410A-94C9-3C1952A44E74}"/>
    <cellStyle name="Separador de milhares 12 2 10 4 4 2" xfId="2328" xr:uid="{367155CD-FAC5-4EA2-8E57-49ADE0439E10}"/>
    <cellStyle name="Separador de milhares 12 2 10 4 4 2 2" xfId="8484" xr:uid="{0B08DBE2-74D3-4FB3-9600-4169A31DEBD6}"/>
    <cellStyle name="Separador de milhares 12 2 10 4 4 2 2 2" xfId="17080" xr:uid="{CED2412A-DEE3-454A-987C-82BBABC06181}"/>
    <cellStyle name="Separador de milhares 12 2 10 4 4 2 2 3" xfId="26116" xr:uid="{E9F7E6D5-A308-4BB9-9FE0-55B70B4374ED}"/>
    <cellStyle name="Separador de milhares 12 2 10 4 4 2 3" xfId="5371" xr:uid="{5EA192EB-BACD-4FF1-8AFB-31401F488109}"/>
    <cellStyle name="Separador de milhares 12 2 10 4 4 2 3 2" xfId="14224" xr:uid="{61143EAE-93CD-418F-A195-D6806F63FF87}"/>
    <cellStyle name="Separador de milhares 12 2 10 4 4 2 3 3" xfId="23191" xr:uid="{65D429BF-EDCF-4CCC-91E8-CEE69ECAA3DF}"/>
    <cellStyle name="Separador de milhares 12 2 10 4 4 2 4" xfId="11372" xr:uid="{897EB94C-5959-44CE-AC7B-C8FF321930DE}"/>
    <cellStyle name="Separador de milhares 12 2 10 4 4 2 5" xfId="20340" xr:uid="{7169D952-A69D-401F-8E43-0ADBCDFB6A0B}"/>
    <cellStyle name="Separador de milhares 12 2 10 4 4 3" xfId="6989" xr:uid="{2F58EECE-29E4-410E-9555-1AC6AA98078C}"/>
    <cellStyle name="Separador de milhares 12 2 10 4 4 3 2" xfId="15645" xr:uid="{6875AD24-46E8-4A9E-B565-0FA5BF3E2538}"/>
    <cellStyle name="Separador de milhares 12 2 10 4 4 3 3" xfId="24626" xr:uid="{4CD7100C-FE40-42F0-ABDF-A47D00A70DD7}"/>
    <cellStyle name="Separador de milhares 12 2 10 4 4 4" xfId="3936" xr:uid="{8C207782-BBD2-4471-8C5A-C8E12534A4C9}"/>
    <cellStyle name="Separador de milhares 12 2 10 4 4 4 2" xfId="12791" xr:uid="{04F8C4BE-9B30-42CB-AF27-4187D0BF710F}"/>
    <cellStyle name="Separador de milhares 12 2 10 4 4 4 3" xfId="21761" xr:uid="{58775472-B300-431A-ABF5-8A7A886A6EC3}"/>
    <cellStyle name="Separador de milhares 12 2 10 4 4 5" xfId="9926" xr:uid="{9330DD54-AB1C-468B-A35F-5ACBFCD9B949}"/>
    <cellStyle name="Separador de milhares 12 2 10 4 4 6" xfId="18897" xr:uid="{28B389F8-1B96-4598-951A-421E1D56C396}"/>
    <cellStyle name="Separador de milhares 12 2 10 4 5" xfId="2323" xr:uid="{2E4E94B3-DB09-481A-B48A-4CCD4EEB63FF}"/>
    <cellStyle name="Separador de milhares 12 2 10 4 5 2" xfId="8479" xr:uid="{71530803-2537-4B45-9C44-08C42CFC6084}"/>
    <cellStyle name="Separador de milhares 12 2 10 4 5 2 2" xfId="17075" xr:uid="{15F56375-68BB-49A2-B90B-3C12C0CCA560}"/>
    <cellStyle name="Separador de milhares 12 2 10 4 5 2 3" xfId="26111" xr:uid="{E12DFC6B-A867-4A75-B95A-9A9372B3FD0A}"/>
    <cellStyle name="Separador de milhares 12 2 10 4 5 3" xfId="5366" xr:uid="{950F5051-F747-4163-B563-6B3F90AB2000}"/>
    <cellStyle name="Separador de milhares 12 2 10 4 5 3 2" xfId="14219" xr:uid="{CDA2568A-56F2-46B7-8B6E-06E671CCCF2C}"/>
    <cellStyle name="Separador de milhares 12 2 10 4 5 3 3" xfId="23186" xr:uid="{7562374F-80B4-448B-AD62-188967DD9A1F}"/>
    <cellStyle name="Separador de milhares 12 2 10 4 5 4" xfId="11367" xr:uid="{9A793CC2-27E3-45FD-B3B6-65B69B64E94E}"/>
    <cellStyle name="Separador de milhares 12 2 10 4 5 5" xfId="20335" xr:uid="{D9358DEC-324F-4090-A9CC-270C47E81802}"/>
    <cellStyle name="Separador de milhares 12 2 10 4 6" xfId="6984" xr:uid="{3AA27A42-ACD7-4DD0-9309-47861FC09E50}"/>
    <cellStyle name="Separador de milhares 12 2 10 4 6 2" xfId="15640" xr:uid="{6060032D-352F-4174-B44D-9D1223541670}"/>
    <cellStyle name="Separador de milhares 12 2 10 4 6 3" xfId="24621" xr:uid="{832F6D53-624A-4F5C-A2B8-CCA921DD042E}"/>
    <cellStyle name="Separador de milhares 12 2 10 4 7" xfId="3931" xr:uid="{C3487A0C-8F1F-4225-B02D-8A3A92A286FE}"/>
    <cellStyle name="Separador de milhares 12 2 10 4 7 2" xfId="12786" xr:uid="{5D00EDD4-7936-4818-86BA-9F3B70DC734D}"/>
    <cellStyle name="Separador de milhares 12 2 10 4 7 3" xfId="21756" xr:uid="{39FA488B-DFA0-40CB-8B94-2AC9689CBF65}"/>
    <cellStyle name="Separador de milhares 12 2 10 4 8" xfId="9921" xr:uid="{21494E7E-D397-4682-B2A6-D013CAB01CD6}"/>
    <cellStyle name="Separador de milhares 12 2 10 4 9" xfId="18892" xr:uid="{9B08B32C-A734-4BFA-B34A-FE9A10577770}"/>
    <cellStyle name="Separador de milhares 12 2 10 5" xfId="605" xr:uid="{FADBCCFC-E8E1-4E11-B64C-42B5274FF95B}"/>
    <cellStyle name="Separador de milhares 12 2 10 5 2" xfId="606" xr:uid="{649EFE4D-A137-42F7-B811-0945E8580C16}"/>
    <cellStyle name="Separador de milhares 12 2 10 5 2 2" xfId="607" xr:uid="{B8FD791C-A353-4169-A469-76DB9C67D5D2}"/>
    <cellStyle name="Separador de milhares 12 2 10 5 2 2 2" xfId="2331" xr:uid="{98A8706E-2E46-4EDA-9607-59E52AA55338}"/>
    <cellStyle name="Separador de milhares 12 2 10 5 2 2 2 2" xfId="8487" xr:uid="{0F03A2D3-5AA0-4665-8487-AC4D19BD087C}"/>
    <cellStyle name="Separador de milhares 12 2 10 5 2 2 2 2 2" xfId="17083" xr:uid="{804D9AF8-1458-4B04-BCD7-5A0712041304}"/>
    <cellStyle name="Separador de milhares 12 2 10 5 2 2 2 2 3" xfId="26119" xr:uid="{48094DAA-61B1-4858-8225-7FFFC4D95872}"/>
    <cellStyle name="Separador de milhares 12 2 10 5 2 2 2 3" xfId="5374" xr:uid="{F26344D3-27F3-4E1B-9072-6C27581B5144}"/>
    <cellStyle name="Separador de milhares 12 2 10 5 2 2 2 3 2" xfId="14227" xr:uid="{5FFA0C71-4CC9-476D-A569-1F6CB2DD6D44}"/>
    <cellStyle name="Separador de milhares 12 2 10 5 2 2 2 3 3" xfId="23194" xr:uid="{8B3B812B-CB7E-4507-B99A-BB021715B07B}"/>
    <cellStyle name="Separador de milhares 12 2 10 5 2 2 2 4" xfId="11375" xr:uid="{2E789443-7577-4678-A17E-366D04CB56D9}"/>
    <cellStyle name="Separador de milhares 12 2 10 5 2 2 2 5" xfId="20343" xr:uid="{A4C5BAE0-FCF1-41E4-82FB-2393E39ED48D}"/>
    <cellStyle name="Separador de milhares 12 2 10 5 2 2 3" xfId="6992" xr:uid="{6AEE4E0C-CADE-4434-8C7B-A89863DFAE86}"/>
    <cellStyle name="Separador de milhares 12 2 10 5 2 2 3 2" xfId="15648" xr:uid="{26024EE9-CF49-4C8C-A4E6-4A49DBAAB29D}"/>
    <cellStyle name="Separador de milhares 12 2 10 5 2 2 3 3" xfId="24629" xr:uid="{3A06D92C-D3C0-4DED-98C3-D20A8ECDDE88}"/>
    <cellStyle name="Separador de milhares 12 2 10 5 2 2 4" xfId="3939" xr:uid="{F96C78EA-C57D-4124-96AE-7E35AEA4371E}"/>
    <cellStyle name="Separador de milhares 12 2 10 5 2 2 4 2" xfId="12794" xr:uid="{7718DA45-9ED0-47F7-835E-3BEB95EA87E0}"/>
    <cellStyle name="Separador de milhares 12 2 10 5 2 2 4 3" xfId="21764" xr:uid="{B0A73FDD-4D1B-4513-B683-3C010A3FDB3B}"/>
    <cellStyle name="Separador de milhares 12 2 10 5 2 2 5" xfId="9929" xr:uid="{9BA909B3-14A6-40E2-8426-4B8126BCD660}"/>
    <cellStyle name="Separador de milhares 12 2 10 5 2 2 6" xfId="18900" xr:uid="{37E68876-3DDC-4743-872D-DFF1972C3BC1}"/>
    <cellStyle name="Separador de milhares 12 2 10 5 2 3" xfId="2330" xr:uid="{DB7529DF-D836-444D-994F-EE47B17E0DE3}"/>
    <cellStyle name="Separador de milhares 12 2 10 5 2 3 2" xfId="8486" xr:uid="{11E8E25F-6435-4B9D-AB62-220D5EE02408}"/>
    <cellStyle name="Separador de milhares 12 2 10 5 2 3 2 2" xfId="17082" xr:uid="{4E91C74C-1A62-455C-B697-78EC4D4F36ED}"/>
    <cellStyle name="Separador de milhares 12 2 10 5 2 3 2 3" xfId="26118" xr:uid="{67BA9756-B023-488D-B0DE-742E2D2B8603}"/>
    <cellStyle name="Separador de milhares 12 2 10 5 2 3 3" xfId="5373" xr:uid="{FADC6539-F47D-4871-8521-5F5085174F41}"/>
    <cellStyle name="Separador de milhares 12 2 10 5 2 3 3 2" xfId="14226" xr:uid="{F0E67956-F8F7-4C36-9732-3182444045B4}"/>
    <cellStyle name="Separador de milhares 12 2 10 5 2 3 3 3" xfId="23193" xr:uid="{71ACD31D-42BB-49E7-A8E4-045F45D0ECC2}"/>
    <cellStyle name="Separador de milhares 12 2 10 5 2 3 4" xfId="11374" xr:uid="{30CD52E1-2232-4416-904F-8F69ED4A8FB5}"/>
    <cellStyle name="Separador de milhares 12 2 10 5 2 3 5" xfId="20342" xr:uid="{F1867EF9-9A8D-4701-BF3B-18F352AD9F4F}"/>
    <cellStyle name="Separador de milhares 12 2 10 5 2 4" xfId="6991" xr:uid="{A9543898-B393-43A1-8D8F-ED655E53D6CF}"/>
    <cellStyle name="Separador de milhares 12 2 10 5 2 4 2" xfId="15647" xr:uid="{A6A59113-525B-42AD-829A-30A1D8EA2149}"/>
    <cellStyle name="Separador de milhares 12 2 10 5 2 4 3" xfId="24628" xr:uid="{74A7EDDD-CA01-4899-8FE3-CF1C0033DE50}"/>
    <cellStyle name="Separador de milhares 12 2 10 5 2 5" xfId="3938" xr:uid="{23478AD4-2B17-4110-9D9A-06E7356DCC18}"/>
    <cellStyle name="Separador de milhares 12 2 10 5 2 5 2" xfId="12793" xr:uid="{8337ADA4-FF0E-47B5-A479-CFDFF6931D59}"/>
    <cellStyle name="Separador de milhares 12 2 10 5 2 5 3" xfId="21763" xr:uid="{24E9E2E6-3E75-44F0-9BFE-6D7A96A5A788}"/>
    <cellStyle name="Separador de milhares 12 2 10 5 2 6" xfId="9928" xr:uid="{D90D007D-B052-4C27-A403-DE0E830DBD8B}"/>
    <cellStyle name="Separador de milhares 12 2 10 5 2 7" xfId="18899" xr:uid="{D7801FA1-7BB1-46F1-9E9F-2CA7D9FDE521}"/>
    <cellStyle name="Separador de milhares 12 2 10 5 3" xfId="608" xr:uid="{D135F880-E520-46EF-A1F5-8E90EB823149}"/>
    <cellStyle name="Separador de milhares 12 2 10 5 3 2" xfId="609" xr:uid="{8966060F-35CD-4E9A-B48D-D2F73B01BBAE}"/>
    <cellStyle name="Separador de milhares 12 2 10 5 3 2 2" xfId="2333" xr:uid="{54FD5133-625C-44FB-9DB0-96E7346443F7}"/>
    <cellStyle name="Separador de milhares 12 2 10 5 3 2 2 2" xfId="8489" xr:uid="{0B64FEFB-E1BA-4D04-92A7-E820AD04DD07}"/>
    <cellStyle name="Separador de milhares 12 2 10 5 3 2 2 2 2" xfId="17085" xr:uid="{FA02432A-6635-4285-BC2C-2F70EB4EAAEB}"/>
    <cellStyle name="Separador de milhares 12 2 10 5 3 2 2 2 3" xfId="26121" xr:uid="{A3F19C34-903D-4EE4-8007-3370642E4F73}"/>
    <cellStyle name="Separador de milhares 12 2 10 5 3 2 2 3" xfId="5376" xr:uid="{58D472F2-3F4F-4411-9F4C-754AF33DCE9F}"/>
    <cellStyle name="Separador de milhares 12 2 10 5 3 2 2 3 2" xfId="14229" xr:uid="{8791DE4D-D096-4C5E-A653-2810E80146C1}"/>
    <cellStyle name="Separador de milhares 12 2 10 5 3 2 2 3 3" xfId="23196" xr:uid="{6D5F65BC-7A13-4961-8069-927FE1D5DC07}"/>
    <cellStyle name="Separador de milhares 12 2 10 5 3 2 2 4" xfId="11377" xr:uid="{C5D25D3E-1173-4EC1-BD7F-475F364AA92F}"/>
    <cellStyle name="Separador de milhares 12 2 10 5 3 2 2 5" xfId="20345" xr:uid="{B6A3CFA1-D60C-4855-A007-090F3EFD77E5}"/>
    <cellStyle name="Separador de milhares 12 2 10 5 3 2 3" xfId="6994" xr:uid="{566B0DF7-AE6C-4423-B26F-2FBFDA28FBC6}"/>
    <cellStyle name="Separador de milhares 12 2 10 5 3 2 3 2" xfId="15650" xr:uid="{6A2BC6C4-2240-46C9-B523-534E1D499A47}"/>
    <cellStyle name="Separador de milhares 12 2 10 5 3 2 3 3" xfId="24631" xr:uid="{0088E183-4346-4541-8A16-DEEE6024A9C6}"/>
    <cellStyle name="Separador de milhares 12 2 10 5 3 2 4" xfId="3941" xr:uid="{909B8A53-1162-48ED-9F0E-E3A73E0C4F54}"/>
    <cellStyle name="Separador de milhares 12 2 10 5 3 2 4 2" xfId="12796" xr:uid="{964423F2-BDC0-44D2-9249-2D4691A75F9F}"/>
    <cellStyle name="Separador de milhares 12 2 10 5 3 2 4 3" xfId="21766" xr:uid="{4FDAED1C-F01D-4456-9DD2-2B1C65857E2A}"/>
    <cellStyle name="Separador de milhares 12 2 10 5 3 2 5" xfId="9931" xr:uid="{E2D6E669-9D1F-4511-B5E7-1177D7C70AD2}"/>
    <cellStyle name="Separador de milhares 12 2 10 5 3 2 6" xfId="18902" xr:uid="{C30D7AFB-71F3-4ADB-8CE9-51B61A7D0D42}"/>
    <cellStyle name="Separador de milhares 12 2 10 5 3 3" xfId="2332" xr:uid="{9CA6BCF6-5A7F-4BC1-B8C3-565DD2406ABA}"/>
    <cellStyle name="Separador de milhares 12 2 10 5 3 3 2" xfId="8488" xr:uid="{5873812C-4AA4-4918-8A82-DC98B3B1179B}"/>
    <cellStyle name="Separador de milhares 12 2 10 5 3 3 2 2" xfId="17084" xr:uid="{1816E711-B614-4B77-A29D-C1AE6D226BF4}"/>
    <cellStyle name="Separador de milhares 12 2 10 5 3 3 2 3" xfId="26120" xr:uid="{ECA42B5D-8BC9-447D-AE6B-50C405D8E742}"/>
    <cellStyle name="Separador de milhares 12 2 10 5 3 3 3" xfId="5375" xr:uid="{8A1FEDB2-43F5-430C-8E21-3C47497B87F3}"/>
    <cellStyle name="Separador de milhares 12 2 10 5 3 3 3 2" xfId="14228" xr:uid="{996DBF0D-50D1-4D56-9AEE-9428B91D023B}"/>
    <cellStyle name="Separador de milhares 12 2 10 5 3 3 3 3" xfId="23195" xr:uid="{AE7C50DC-CE98-45BB-A5DB-3072169E5B2A}"/>
    <cellStyle name="Separador de milhares 12 2 10 5 3 3 4" xfId="11376" xr:uid="{4E52307A-231E-4450-879E-1203279DA23E}"/>
    <cellStyle name="Separador de milhares 12 2 10 5 3 3 5" xfId="20344" xr:uid="{8D689F57-9DD7-4A68-B4CA-F0E94787890E}"/>
    <cellStyle name="Separador de milhares 12 2 10 5 3 4" xfId="6993" xr:uid="{6D07C27A-DDCA-446B-94B1-9A35EDFACFE4}"/>
    <cellStyle name="Separador de milhares 12 2 10 5 3 4 2" xfId="15649" xr:uid="{EBBFC4F3-5D57-4D87-8651-F46DE66FC3D4}"/>
    <cellStyle name="Separador de milhares 12 2 10 5 3 4 3" xfId="24630" xr:uid="{9BC24C05-8A07-4E93-BF5D-0373096E5EEA}"/>
    <cellStyle name="Separador de milhares 12 2 10 5 3 5" xfId="3940" xr:uid="{59B1E7AE-7417-4361-B03B-A9DDCD445961}"/>
    <cellStyle name="Separador de milhares 12 2 10 5 3 5 2" xfId="12795" xr:uid="{BEC40F8E-48B9-4BA5-9CF1-93617204F04D}"/>
    <cellStyle name="Separador de milhares 12 2 10 5 3 5 3" xfId="21765" xr:uid="{46ED7554-7C4A-4CB5-85C0-39BFF68D146F}"/>
    <cellStyle name="Separador de milhares 12 2 10 5 3 6" xfId="9930" xr:uid="{46CF6C88-C455-42F5-B4A6-2ED6F5370377}"/>
    <cellStyle name="Separador de milhares 12 2 10 5 3 7" xfId="18901" xr:uid="{AFCC262E-8877-4030-A87B-3FE979412123}"/>
    <cellStyle name="Separador de milhares 12 2 10 5 4" xfId="610" xr:uid="{648A1C37-D541-4F32-8496-DE1E732754EE}"/>
    <cellStyle name="Separador de milhares 12 2 10 5 4 2" xfId="2334" xr:uid="{61709CC7-E74B-45D2-B776-B040A6B61946}"/>
    <cellStyle name="Separador de milhares 12 2 10 5 4 2 2" xfId="8490" xr:uid="{965A56F5-9E11-42D2-8E32-9EAD236F0842}"/>
    <cellStyle name="Separador de milhares 12 2 10 5 4 2 2 2" xfId="17086" xr:uid="{A3F73284-1676-4BCD-AE3D-851E6AD4F3B3}"/>
    <cellStyle name="Separador de milhares 12 2 10 5 4 2 2 3" xfId="26122" xr:uid="{A5D28589-7F98-406F-86A7-8476E7A78951}"/>
    <cellStyle name="Separador de milhares 12 2 10 5 4 2 3" xfId="5377" xr:uid="{A4130463-85A8-4711-A292-852B5C8EE763}"/>
    <cellStyle name="Separador de milhares 12 2 10 5 4 2 3 2" xfId="14230" xr:uid="{9A0269D7-B7BE-4774-BB02-056883936296}"/>
    <cellStyle name="Separador de milhares 12 2 10 5 4 2 3 3" xfId="23197" xr:uid="{14ADC3E9-7E34-47AE-9A7F-A3AE4E10EBB3}"/>
    <cellStyle name="Separador de milhares 12 2 10 5 4 2 4" xfId="11378" xr:uid="{38618BB7-E678-4C22-9BE2-3623FECDAC4D}"/>
    <cellStyle name="Separador de milhares 12 2 10 5 4 2 5" xfId="20346" xr:uid="{0DD647EC-9E25-4600-9679-B797E1D3EFCA}"/>
    <cellStyle name="Separador de milhares 12 2 10 5 4 3" xfId="6995" xr:uid="{7E554684-E0AA-44E1-85B0-B2DA9F8D237C}"/>
    <cellStyle name="Separador de milhares 12 2 10 5 4 3 2" xfId="15651" xr:uid="{B38A9404-C34C-4894-8A74-18397D4E6012}"/>
    <cellStyle name="Separador de milhares 12 2 10 5 4 3 3" xfId="24632" xr:uid="{F985A8B8-DFD2-472C-AA15-913F0D486870}"/>
    <cellStyle name="Separador de milhares 12 2 10 5 4 4" xfId="3942" xr:uid="{1B46F153-3D45-468E-9B2E-408BFA0A29D1}"/>
    <cellStyle name="Separador de milhares 12 2 10 5 4 4 2" xfId="12797" xr:uid="{9901DBF5-B8E1-4798-A8CA-4293AFF349B3}"/>
    <cellStyle name="Separador de milhares 12 2 10 5 4 4 3" xfId="21767" xr:uid="{B3DDF1C7-ACDC-4575-9006-81163CB1E17C}"/>
    <cellStyle name="Separador de milhares 12 2 10 5 4 5" xfId="9932" xr:uid="{CF3B7825-49BE-4CB4-8640-DDC93DE81E79}"/>
    <cellStyle name="Separador de milhares 12 2 10 5 4 6" xfId="18903" xr:uid="{95232E4E-BCBD-482E-8778-5693C7E8CC56}"/>
    <cellStyle name="Separador de milhares 12 2 10 5 5" xfId="2329" xr:uid="{2330FEA3-05BD-44A7-A2CC-721410F76447}"/>
    <cellStyle name="Separador de milhares 12 2 10 5 5 2" xfId="8485" xr:uid="{38E59145-16CB-4A29-ACF8-A39D28B41F05}"/>
    <cellStyle name="Separador de milhares 12 2 10 5 5 2 2" xfId="17081" xr:uid="{E9307885-10C0-4B8D-A68E-61439418D108}"/>
    <cellStyle name="Separador de milhares 12 2 10 5 5 2 3" xfId="26117" xr:uid="{03C343CB-F72A-44EE-820D-7F86305AA3DC}"/>
    <cellStyle name="Separador de milhares 12 2 10 5 5 3" xfId="5372" xr:uid="{F243F724-D878-49D1-B9CC-37F7DBCEE78C}"/>
    <cellStyle name="Separador de milhares 12 2 10 5 5 3 2" xfId="14225" xr:uid="{2C5C65CE-A479-466C-B3A2-20619F16F75C}"/>
    <cellStyle name="Separador de milhares 12 2 10 5 5 3 3" xfId="23192" xr:uid="{2F20ECB6-DFEA-4DB8-BD95-D8E16C9C2209}"/>
    <cellStyle name="Separador de milhares 12 2 10 5 5 4" xfId="11373" xr:uid="{3C20A350-7D32-4DFA-884B-0449AD33C16B}"/>
    <cellStyle name="Separador de milhares 12 2 10 5 5 5" xfId="20341" xr:uid="{2C884EE6-3BB5-471F-83B0-CDD36E829393}"/>
    <cellStyle name="Separador de milhares 12 2 10 5 6" xfId="6990" xr:uid="{F53E4F22-360C-46D5-BC94-46A71FC8E29E}"/>
    <cellStyle name="Separador de milhares 12 2 10 5 6 2" xfId="15646" xr:uid="{DFCC46A1-A751-4893-AD35-6C9D0461F96B}"/>
    <cellStyle name="Separador de milhares 12 2 10 5 6 3" xfId="24627" xr:uid="{8C330CD4-2808-494D-B533-09C2F1CC0DD9}"/>
    <cellStyle name="Separador de milhares 12 2 10 5 7" xfId="3937" xr:uid="{6E996A86-164E-4FD4-A65D-BCAFEB1CFD08}"/>
    <cellStyle name="Separador de milhares 12 2 10 5 7 2" xfId="12792" xr:uid="{4D0C591E-1AB4-45C0-9CA2-7BB6EC0CB735}"/>
    <cellStyle name="Separador de milhares 12 2 10 5 7 3" xfId="21762" xr:uid="{63F4E414-0305-4CFA-AF8E-236EDD5AFCCB}"/>
    <cellStyle name="Separador de milhares 12 2 10 5 8" xfId="9927" xr:uid="{47F38B41-F90F-487B-91E2-76DD290C7C4A}"/>
    <cellStyle name="Separador de milhares 12 2 10 5 9" xfId="18898" xr:uid="{273BA34A-8763-411C-AFEA-B898F3DBE8FF}"/>
    <cellStyle name="Separador de milhares 12 2 10 6" xfId="611" xr:uid="{4A63FFA9-0D8E-4FC2-A40D-8C4EFB1F6B5C}"/>
    <cellStyle name="Separador de milhares 12 2 10 6 2" xfId="612" xr:uid="{73F8F6D5-71A0-45AB-8F55-9E85DDB0E3CB}"/>
    <cellStyle name="Separador de milhares 12 2 10 6 2 2" xfId="2336" xr:uid="{BE7287F7-4A08-45C2-95F7-E93432782832}"/>
    <cellStyle name="Separador de milhares 12 2 10 6 2 2 2" xfId="8492" xr:uid="{7D178502-F1E7-4DBA-8CFE-6B43754D4661}"/>
    <cellStyle name="Separador de milhares 12 2 10 6 2 2 2 2" xfId="17088" xr:uid="{28131C7C-D486-47CA-844A-EA0BB493AEE1}"/>
    <cellStyle name="Separador de milhares 12 2 10 6 2 2 2 3" xfId="26124" xr:uid="{2E716ADE-431E-4B92-8B8E-E54D77B0E736}"/>
    <cellStyle name="Separador de milhares 12 2 10 6 2 2 3" xfId="5379" xr:uid="{27D4331A-AB93-492E-B7F3-98698CA07CB1}"/>
    <cellStyle name="Separador de milhares 12 2 10 6 2 2 3 2" xfId="14232" xr:uid="{8D2B8641-F4EB-4471-B005-2FD00AB88000}"/>
    <cellStyle name="Separador de milhares 12 2 10 6 2 2 3 3" xfId="23199" xr:uid="{1174DA65-B93E-4149-AFF3-15F3F9ACF7E0}"/>
    <cellStyle name="Separador de milhares 12 2 10 6 2 2 4" xfId="11380" xr:uid="{B9D40743-CB98-4CD7-A4D2-6EC0619F6262}"/>
    <cellStyle name="Separador de milhares 12 2 10 6 2 2 5" xfId="20348" xr:uid="{0402CE1E-19FD-43CC-9EB7-1EB735787006}"/>
    <cellStyle name="Separador de milhares 12 2 10 6 2 3" xfId="6997" xr:uid="{E3C67B93-1F91-4DE5-ADB8-C666D0D5AD94}"/>
    <cellStyle name="Separador de milhares 12 2 10 6 2 3 2" xfId="15653" xr:uid="{E342CEB4-E387-418B-8BBB-8A7DB5EDF17D}"/>
    <cellStyle name="Separador de milhares 12 2 10 6 2 3 3" xfId="24634" xr:uid="{BF8A098E-AC18-454A-A10A-B4F392F300C4}"/>
    <cellStyle name="Separador de milhares 12 2 10 6 2 4" xfId="3944" xr:uid="{DCB9D98B-3C32-4F7E-8740-724E4596D3FD}"/>
    <cellStyle name="Separador de milhares 12 2 10 6 2 4 2" xfId="12799" xr:uid="{BE77DE31-A5FE-4959-B4B5-09CA2D39496E}"/>
    <cellStyle name="Separador de milhares 12 2 10 6 2 4 3" xfId="21769" xr:uid="{97831E8E-2C63-4D6E-BBF9-A1D391DF9C5A}"/>
    <cellStyle name="Separador de milhares 12 2 10 6 2 5" xfId="9934" xr:uid="{B68CB927-D75C-41E9-B6BE-D938880A893B}"/>
    <cellStyle name="Separador de milhares 12 2 10 6 2 6" xfId="18905" xr:uid="{A4227FF1-735A-457E-B410-846F7A5DA674}"/>
    <cellStyle name="Separador de milhares 12 2 10 6 3" xfId="2335" xr:uid="{59B41816-9230-458F-808F-1B5D925A7012}"/>
    <cellStyle name="Separador de milhares 12 2 10 6 3 2" xfId="8491" xr:uid="{7AE46B39-0FF1-40CB-AC4A-40671570684C}"/>
    <cellStyle name="Separador de milhares 12 2 10 6 3 2 2" xfId="17087" xr:uid="{812B4151-F018-41C4-8CAF-79A0F78DB07B}"/>
    <cellStyle name="Separador de milhares 12 2 10 6 3 2 3" xfId="26123" xr:uid="{4F35C3C8-C646-45D0-8749-80D59FEA1E76}"/>
    <cellStyle name="Separador de milhares 12 2 10 6 3 3" xfId="5378" xr:uid="{4F46FE85-F845-4F64-9011-8CADE0A61C58}"/>
    <cellStyle name="Separador de milhares 12 2 10 6 3 3 2" xfId="14231" xr:uid="{937C2D37-3DB6-4C97-AF05-67B44A03F786}"/>
    <cellStyle name="Separador de milhares 12 2 10 6 3 3 3" xfId="23198" xr:uid="{106B4CC7-0844-404D-898E-07A7AB4B68DC}"/>
    <cellStyle name="Separador de milhares 12 2 10 6 3 4" xfId="11379" xr:uid="{45A879F8-EE25-4334-B579-E780132B63CA}"/>
    <cellStyle name="Separador de milhares 12 2 10 6 3 5" xfId="20347" xr:uid="{78456263-C963-43CD-AA23-DBBC5661FADF}"/>
    <cellStyle name="Separador de milhares 12 2 10 6 4" xfId="6996" xr:uid="{2FFE7E9D-CE55-443C-9BE1-15653B52353C}"/>
    <cellStyle name="Separador de milhares 12 2 10 6 4 2" xfId="15652" xr:uid="{8A94B6F8-2ED5-4A53-A3E3-46B79DB8ABFF}"/>
    <cellStyle name="Separador de milhares 12 2 10 6 4 3" xfId="24633" xr:uid="{8FBBE0E3-0A0A-4058-97CD-142CDC0FF7DB}"/>
    <cellStyle name="Separador de milhares 12 2 10 6 5" xfId="3943" xr:uid="{C193C00A-7561-4864-84DE-511DFEC84D0C}"/>
    <cellStyle name="Separador de milhares 12 2 10 6 5 2" xfId="12798" xr:uid="{152EE919-28E5-41BC-B3D4-A230889748AE}"/>
    <cellStyle name="Separador de milhares 12 2 10 6 5 3" xfId="21768" xr:uid="{6ECB736D-0D85-4818-B6D1-E46394F50E01}"/>
    <cellStyle name="Separador de milhares 12 2 10 6 6" xfId="9933" xr:uid="{E91DBBB7-CDBB-4C4D-BAC2-DA509B070477}"/>
    <cellStyle name="Separador de milhares 12 2 10 6 7" xfId="18904" xr:uid="{10890CEF-A849-46A6-A163-B0CBD73B0581}"/>
    <cellStyle name="Separador de milhares 12 2 10 7" xfId="613" xr:uid="{8EE41EFD-E5E6-4413-954A-82B8B82B39BC}"/>
    <cellStyle name="Separador de milhares 12 2 10 7 2" xfId="614" xr:uid="{32ECDF8C-536F-43C5-832E-FD57517B623F}"/>
    <cellStyle name="Separador de milhares 12 2 10 7 2 2" xfId="2338" xr:uid="{995E58BC-9A79-40AB-933F-7DEB2A258C8E}"/>
    <cellStyle name="Separador de milhares 12 2 10 7 2 2 2" xfId="8494" xr:uid="{57A0CE97-5BAE-4138-A85F-E70CFB5DD78B}"/>
    <cellStyle name="Separador de milhares 12 2 10 7 2 2 2 2" xfId="17090" xr:uid="{D5C243EF-541D-4E2C-8F98-7B0AFDFC2351}"/>
    <cellStyle name="Separador de milhares 12 2 10 7 2 2 2 3" xfId="26126" xr:uid="{3814F5B2-1B16-43EA-A30F-12547C3803FC}"/>
    <cellStyle name="Separador de milhares 12 2 10 7 2 2 3" xfId="5381" xr:uid="{05DC8C06-C309-4DA2-89F1-AF0E0EDDCC5E}"/>
    <cellStyle name="Separador de milhares 12 2 10 7 2 2 3 2" xfId="14234" xr:uid="{860F7C8C-6EF9-475C-B66D-57D90FFB1BD2}"/>
    <cellStyle name="Separador de milhares 12 2 10 7 2 2 3 3" xfId="23201" xr:uid="{AFE67E9A-38E3-492E-91EC-27723EA141B8}"/>
    <cellStyle name="Separador de milhares 12 2 10 7 2 2 4" xfId="11382" xr:uid="{ADEAF076-D930-400D-94B5-DA851DA8CAEB}"/>
    <cellStyle name="Separador de milhares 12 2 10 7 2 2 5" xfId="20350" xr:uid="{53C1DE5A-1BE2-4F23-A292-72E333180B8D}"/>
    <cellStyle name="Separador de milhares 12 2 10 7 2 3" xfId="6999" xr:uid="{C77054A0-0FE9-4A9A-AB80-F6B17D1377E7}"/>
    <cellStyle name="Separador de milhares 12 2 10 7 2 3 2" xfId="15655" xr:uid="{CF40E9CC-D75E-46CB-94E7-981E64DAEE59}"/>
    <cellStyle name="Separador de milhares 12 2 10 7 2 3 3" xfId="24636" xr:uid="{EA0D76BB-0062-4588-B4C5-F0FC0ED075C4}"/>
    <cellStyle name="Separador de milhares 12 2 10 7 2 4" xfId="3946" xr:uid="{34803817-B345-4A69-B472-1613DCB0F23E}"/>
    <cellStyle name="Separador de milhares 12 2 10 7 2 4 2" xfId="12801" xr:uid="{69AE281D-FAFD-47D1-BD1F-7A86F831E788}"/>
    <cellStyle name="Separador de milhares 12 2 10 7 2 4 3" xfId="21771" xr:uid="{1E338F05-9FBE-43CD-941D-BE6513406DDA}"/>
    <cellStyle name="Separador de milhares 12 2 10 7 2 5" xfId="9936" xr:uid="{0B0A382D-0527-42CD-B696-BEBA432672D8}"/>
    <cellStyle name="Separador de milhares 12 2 10 7 2 6" xfId="18907" xr:uid="{F53750A2-5536-45BD-9D3F-A73D7D55E47E}"/>
    <cellStyle name="Separador de milhares 12 2 10 7 3" xfId="2337" xr:uid="{90D6D4F5-B746-4E65-B2C6-FB0195CE2FDD}"/>
    <cellStyle name="Separador de milhares 12 2 10 7 3 2" xfId="8493" xr:uid="{6295FA59-1F74-40DF-9BBF-8DC707EC9DBB}"/>
    <cellStyle name="Separador de milhares 12 2 10 7 3 2 2" xfId="17089" xr:uid="{D2F85B27-B53B-4264-8CB9-60CFC82AAF3E}"/>
    <cellStyle name="Separador de milhares 12 2 10 7 3 2 3" xfId="26125" xr:uid="{3B653D42-8DEA-4626-ADA6-C2992FA6F768}"/>
    <cellStyle name="Separador de milhares 12 2 10 7 3 3" xfId="5380" xr:uid="{44E8A2CA-3567-49E6-91F5-1F51CCF97DED}"/>
    <cellStyle name="Separador de milhares 12 2 10 7 3 3 2" xfId="14233" xr:uid="{24B1A0A9-45C8-4C94-A8D8-4724049BA686}"/>
    <cellStyle name="Separador de milhares 12 2 10 7 3 3 3" xfId="23200" xr:uid="{C165D10E-5700-4CF2-80FB-44E76C1E2749}"/>
    <cellStyle name="Separador de milhares 12 2 10 7 3 4" xfId="11381" xr:uid="{42BE16ED-ADDA-4BAC-97C3-FC7F573A4C9B}"/>
    <cellStyle name="Separador de milhares 12 2 10 7 3 5" xfId="20349" xr:uid="{AE9E1B62-0730-453E-AAE1-375E764B793B}"/>
    <cellStyle name="Separador de milhares 12 2 10 7 4" xfId="6998" xr:uid="{92000464-8438-4376-AE7E-4385C9655BF0}"/>
    <cellStyle name="Separador de milhares 12 2 10 7 4 2" xfId="15654" xr:uid="{B5667901-71EF-45E7-9C58-2AE3C61D53C3}"/>
    <cellStyle name="Separador de milhares 12 2 10 7 4 3" xfId="24635" xr:uid="{CCC18243-7EBB-455D-A488-C8DB29D54A08}"/>
    <cellStyle name="Separador de milhares 12 2 10 7 5" xfId="3945" xr:uid="{B4F7345A-F80A-4499-86AF-191C2A742621}"/>
    <cellStyle name="Separador de milhares 12 2 10 7 5 2" xfId="12800" xr:uid="{8E4495AE-E374-4D42-8FA9-8F2EFDB5036D}"/>
    <cellStyle name="Separador de milhares 12 2 10 7 5 3" xfId="21770" xr:uid="{21591E3B-7C69-45A4-B237-21A29720A6AE}"/>
    <cellStyle name="Separador de milhares 12 2 10 7 6" xfId="9935" xr:uid="{F122611C-F6E0-40F9-9E37-F53088E2BE1F}"/>
    <cellStyle name="Separador de milhares 12 2 10 7 7" xfId="18906" xr:uid="{EFE30F05-F607-4825-A49B-75AB68F2D3A5}"/>
    <cellStyle name="Separador de milhares 12 2 10 8" xfId="615" xr:uid="{7543B0D3-6DEE-428E-8B46-50892F9365D4}"/>
    <cellStyle name="Separador de milhares 12 2 10 8 2" xfId="2339" xr:uid="{B0BCEA1C-004F-4E03-B024-43ECC8770950}"/>
    <cellStyle name="Separador de milhares 12 2 10 8 2 2" xfId="8495" xr:uid="{9D085EDB-07DE-40A5-9E80-99DE7BBE3820}"/>
    <cellStyle name="Separador de milhares 12 2 10 8 2 2 2" xfId="17091" xr:uid="{6CC074BC-055B-4E35-BA85-29D66BC4AA31}"/>
    <cellStyle name="Separador de milhares 12 2 10 8 2 2 3" xfId="26127" xr:uid="{79FA7A16-B6D3-4533-A1AA-B8046F0CC0C1}"/>
    <cellStyle name="Separador de milhares 12 2 10 8 2 3" xfId="5382" xr:uid="{00DFB40E-3928-466A-A8A6-907A91C2B8E2}"/>
    <cellStyle name="Separador de milhares 12 2 10 8 2 3 2" xfId="14235" xr:uid="{2BDC1ECE-5E1A-49D2-8FCC-63C19DE787E5}"/>
    <cellStyle name="Separador de milhares 12 2 10 8 2 3 3" xfId="23202" xr:uid="{B7925AAC-D558-41DF-8805-AAB4B925CC45}"/>
    <cellStyle name="Separador de milhares 12 2 10 8 2 4" xfId="11383" xr:uid="{7D90A932-AB8E-4311-B775-748DFADDE00F}"/>
    <cellStyle name="Separador de milhares 12 2 10 8 2 5" xfId="20351" xr:uid="{998C746F-F24C-47A7-BB57-71D6B39C77C3}"/>
    <cellStyle name="Separador de milhares 12 2 10 8 3" xfId="7000" xr:uid="{5804447D-8ED7-44AB-858D-30399AEA4533}"/>
    <cellStyle name="Separador de milhares 12 2 10 8 3 2" xfId="15656" xr:uid="{1B71B3DA-CB86-427E-9BC6-CE04C795B330}"/>
    <cellStyle name="Separador de milhares 12 2 10 8 3 3" xfId="24637" xr:uid="{4F3C3F27-9BC6-4CD7-91CF-5902B6F3A1E5}"/>
    <cellStyle name="Separador de milhares 12 2 10 8 4" xfId="3947" xr:uid="{AFD8D9C1-F0BC-48E2-9760-75E132AF4F1E}"/>
    <cellStyle name="Separador de milhares 12 2 10 8 4 2" xfId="12802" xr:uid="{6811DC08-4F96-439B-8B22-75EC22438401}"/>
    <cellStyle name="Separador de milhares 12 2 10 8 4 3" xfId="21772" xr:uid="{30AA3320-8C5F-4781-A18C-CEBF8AD71765}"/>
    <cellStyle name="Separador de milhares 12 2 10 8 5" xfId="9937" xr:uid="{77917EBD-8FBF-49C5-8527-967DBA68D19F}"/>
    <cellStyle name="Separador de milhares 12 2 10 8 6" xfId="18908" xr:uid="{CB575ACC-DD04-4A53-A14A-046EE30A6B8E}"/>
    <cellStyle name="Separador de milhares 12 2 10 9" xfId="616" xr:uid="{BD7F9F74-775E-4B8C-AC7F-7E28E3FB0F87}"/>
    <cellStyle name="Separador de milhares 12 2 10 9 2" xfId="2340" xr:uid="{33375015-781A-41C1-95CC-8F5FFEB1DD9E}"/>
    <cellStyle name="Separador de milhares 12 2 10 9 2 2" xfId="8496" xr:uid="{B9072043-F836-4216-A589-A2AEC5FF7CC6}"/>
    <cellStyle name="Separador de milhares 12 2 10 9 2 2 2" xfId="17092" xr:uid="{B94B3B06-1B8B-41A0-B927-FCC6C6D4116F}"/>
    <cellStyle name="Separador de milhares 12 2 10 9 2 2 3" xfId="26128" xr:uid="{20FC4CE8-E3CD-4FE1-980A-55916479ED07}"/>
    <cellStyle name="Separador de milhares 12 2 10 9 2 3" xfId="5383" xr:uid="{61622492-57B6-4FCF-8B04-2A52E95F6E1A}"/>
    <cellStyle name="Separador de milhares 12 2 10 9 2 3 2" xfId="14236" xr:uid="{C8BC2D5F-E8D5-4502-AA67-4305B90F9A97}"/>
    <cellStyle name="Separador de milhares 12 2 10 9 2 3 3" xfId="23203" xr:uid="{0E00E8E2-5A63-4A9A-91F3-B7810D7F0CD8}"/>
    <cellStyle name="Separador de milhares 12 2 10 9 2 4" xfId="11384" xr:uid="{7DEB8CA0-B1B9-4DF0-8729-7E7DBF560659}"/>
    <cellStyle name="Separador de milhares 12 2 10 9 2 5" xfId="20352" xr:uid="{F68913FA-CC2C-4390-8594-EDBFF50466A8}"/>
    <cellStyle name="Separador de milhares 12 2 10 9 3" xfId="7001" xr:uid="{EFD2C072-BDF4-4CCA-B096-1760568F3783}"/>
    <cellStyle name="Separador de milhares 12 2 10 9 3 2" xfId="15657" xr:uid="{3CC39E74-8403-4F4C-B94F-1297F8AFFED5}"/>
    <cellStyle name="Separador de milhares 12 2 10 9 3 3" xfId="24638" xr:uid="{0517B0CA-E6D7-4F97-8E36-59FEAC1A4B0D}"/>
    <cellStyle name="Separador de milhares 12 2 10 9 4" xfId="3948" xr:uid="{730C52F1-7E57-44EC-AB85-4F43E1E42D61}"/>
    <cellStyle name="Separador de milhares 12 2 10 9 4 2" xfId="12803" xr:uid="{570A7055-8829-47D9-A485-7C875E690720}"/>
    <cellStyle name="Separador de milhares 12 2 10 9 4 3" xfId="21773" xr:uid="{48A63314-6D51-496F-8CD6-8ECA11C14E39}"/>
    <cellStyle name="Separador de milhares 12 2 10 9 5" xfId="9938" xr:uid="{9078BE75-BD92-4169-820E-00E2B9D5D214}"/>
    <cellStyle name="Separador de milhares 12 2 10 9 6" xfId="18909" xr:uid="{63F3224B-D932-4A07-B13D-DFBF8BEE6376}"/>
    <cellStyle name="Separador de milhares 12 2 11" xfId="617" xr:uid="{D1857CC9-A070-4C76-B38E-7EB4FA5C8D83}"/>
    <cellStyle name="Separador de milhares 12 2 11 2" xfId="618" xr:uid="{38910798-85BC-4115-8782-3C294FB8B59F}"/>
    <cellStyle name="Separador de milhares 12 2 11 2 2" xfId="2342" xr:uid="{87851D07-E645-48D0-8181-8BA4A2DE863E}"/>
    <cellStyle name="Separador de milhares 12 2 11 2 2 2" xfId="8498" xr:uid="{A689AD23-73FC-4215-9930-506652C97A44}"/>
    <cellStyle name="Separador de milhares 12 2 11 2 2 2 2" xfId="17094" xr:uid="{7F4A0DB6-D7E6-489D-BE08-EA36649D3806}"/>
    <cellStyle name="Separador de milhares 12 2 11 2 2 2 3" xfId="26130" xr:uid="{F9EB7A8D-41B1-4890-9494-1EAC10B780C2}"/>
    <cellStyle name="Separador de milhares 12 2 11 2 2 3" xfId="5385" xr:uid="{FD7949A3-41D6-420E-B03F-50CCD3CEF76A}"/>
    <cellStyle name="Separador de milhares 12 2 11 2 2 3 2" xfId="14238" xr:uid="{671AA752-47F6-4C15-8A7C-027424BC4FBD}"/>
    <cellStyle name="Separador de milhares 12 2 11 2 2 3 3" xfId="23205" xr:uid="{A2F7A711-8872-49CE-9EC9-678F231B7043}"/>
    <cellStyle name="Separador de milhares 12 2 11 2 2 4" xfId="11386" xr:uid="{80DE2443-CA72-460C-9FA4-8C5A43C245FD}"/>
    <cellStyle name="Separador de milhares 12 2 11 2 2 5" xfId="20354" xr:uid="{A97ADC0C-BD85-4D8F-A51D-9B3A3CB62EC3}"/>
    <cellStyle name="Separador de milhares 12 2 11 2 3" xfId="7003" xr:uid="{AC030C05-0E8C-4793-B0E3-79DDA29F729D}"/>
    <cellStyle name="Separador de milhares 12 2 11 2 3 2" xfId="15659" xr:uid="{C1A83F11-01A3-4216-90E0-33A730445EA4}"/>
    <cellStyle name="Separador de milhares 12 2 11 2 3 3" xfId="24640" xr:uid="{971D7685-0520-4760-92C6-EDC27E751465}"/>
    <cellStyle name="Separador de milhares 12 2 11 2 4" xfId="3950" xr:uid="{5C1181B3-5624-4599-8209-159650C8292E}"/>
    <cellStyle name="Separador de milhares 12 2 11 2 4 2" xfId="12805" xr:uid="{F163C387-AD2F-40D9-B5EA-B88F951B5E60}"/>
    <cellStyle name="Separador de milhares 12 2 11 2 4 3" xfId="21775" xr:uid="{21F2CACB-7F51-4AAD-A216-6F4F048E307D}"/>
    <cellStyle name="Separador de milhares 12 2 11 2 5" xfId="9940" xr:uid="{745DFFA5-133D-4E23-ADCF-2ECBE45BA1D9}"/>
    <cellStyle name="Separador de milhares 12 2 11 2 6" xfId="18911" xr:uid="{DC35BCC9-D182-44A6-9620-684BFDC70400}"/>
    <cellStyle name="Separador de milhares 12 2 11 3" xfId="2341" xr:uid="{44C92DAB-31AB-4496-86E1-72BB20D393A9}"/>
    <cellStyle name="Separador de milhares 12 2 11 3 2" xfId="8497" xr:uid="{8655A620-2B29-433D-A467-47A1406B1A9B}"/>
    <cellStyle name="Separador de milhares 12 2 11 3 2 2" xfId="17093" xr:uid="{0CBFB6AF-B882-4B2B-9BCF-BF9D1C105844}"/>
    <cellStyle name="Separador de milhares 12 2 11 3 2 3" xfId="26129" xr:uid="{7BFFAE20-246B-4CB8-B613-93FFFFD24D03}"/>
    <cellStyle name="Separador de milhares 12 2 11 3 3" xfId="5384" xr:uid="{381DBD06-EE0C-4929-ABEA-8BF7699C8C06}"/>
    <cellStyle name="Separador de milhares 12 2 11 3 3 2" xfId="14237" xr:uid="{9EE972E9-A223-4A0C-BE77-BBC31CF12352}"/>
    <cellStyle name="Separador de milhares 12 2 11 3 3 3" xfId="23204" xr:uid="{F5B6C6C2-D913-4D1F-8E97-AA140C6373D6}"/>
    <cellStyle name="Separador de milhares 12 2 11 3 4" xfId="11385" xr:uid="{ED8C7DD6-E599-47DD-ACE2-4A519AB4A19E}"/>
    <cellStyle name="Separador de milhares 12 2 11 3 5" xfId="20353" xr:uid="{4D120F54-04B5-4907-8999-E429A85B018D}"/>
    <cellStyle name="Separador de milhares 12 2 11 4" xfId="7002" xr:uid="{C62FCE9D-60BA-4178-98DD-54CFC8F19EF8}"/>
    <cellStyle name="Separador de milhares 12 2 11 4 2" xfId="15658" xr:uid="{CF70C624-FF04-41FE-8339-33B613728846}"/>
    <cellStyle name="Separador de milhares 12 2 11 4 3" xfId="24639" xr:uid="{3D2EEBDF-F6FC-4366-8755-903D122D0C77}"/>
    <cellStyle name="Separador de milhares 12 2 11 5" xfId="3949" xr:uid="{B5C3D9AB-BA46-4821-9951-C6A7E6DB571F}"/>
    <cellStyle name="Separador de milhares 12 2 11 5 2" xfId="12804" xr:uid="{FC03642A-D98B-4C69-B984-A1822ED7912E}"/>
    <cellStyle name="Separador de milhares 12 2 11 5 3" xfId="21774" xr:uid="{0623E564-CBC4-4968-866C-0049669BBE28}"/>
    <cellStyle name="Separador de milhares 12 2 11 6" xfId="9939" xr:uid="{6C28B051-2F75-42E4-BE3A-86846A32A42D}"/>
    <cellStyle name="Separador de milhares 12 2 11 7" xfId="18910" xr:uid="{CFC3E75E-59B2-4555-954A-A65FEE3A0918}"/>
    <cellStyle name="Separador de milhares 12 2 12" xfId="619" xr:uid="{3408A64C-9567-47D0-BE06-8122A95EEAF4}"/>
    <cellStyle name="Separador de milhares 12 2 12 2" xfId="2343" xr:uid="{79CB60CC-AC96-47AB-AB73-3592DAD68576}"/>
    <cellStyle name="Separador de milhares 12 2 12 2 2" xfId="8499" xr:uid="{D4F54BC1-00E3-4EBC-B9D4-25CA8322719A}"/>
    <cellStyle name="Separador de milhares 12 2 12 2 2 2" xfId="17095" xr:uid="{E97F9C5C-75C2-4330-A2A7-FAD3B29F7AEE}"/>
    <cellStyle name="Separador de milhares 12 2 12 2 2 3" xfId="26131" xr:uid="{9AB1726F-2D81-4107-AE1F-68E224B5FA4E}"/>
    <cellStyle name="Separador de milhares 12 2 12 2 3" xfId="5386" xr:uid="{C651FA54-B9FA-4ACD-AC3C-7186BB523688}"/>
    <cellStyle name="Separador de milhares 12 2 12 2 3 2" xfId="14239" xr:uid="{DE02F76F-8653-43AD-AA36-49ADB22015B7}"/>
    <cellStyle name="Separador de milhares 12 2 12 2 3 3" xfId="23206" xr:uid="{CE5C6486-8A56-4DC3-B864-1442C197790E}"/>
    <cellStyle name="Separador de milhares 12 2 12 2 4" xfId="11387" xr:uid="{5A68D44B-DFCB-4AB7-B64E-2D19B0995679}"/>
    <cellStyle name="Separador de milhares 12 2 12 2 5" xfId="20355" xr:uid="{14F84D4C-26B9-47FD-996E-BF6AD44BFF39}"/>
    <cellStyle name="Separador de milhares 12 2 12 3" xfId="7004" xr:uid="{55AF0BE0-EA0D-47ED-8FD0-9EA9087198BA}"/>
    <cellStyle name="Separador de milhares 12 2 12 3 2" xfId="15660" xr:uid="{49E740C6-5DFD-40DC-8722-15FE7A1BB4CE}"/>
    <cellStyle name="Separador de milhares 12 2 12 3 3" xfId="24641" xr:uid="{D3013733-B729-44C5-98D7-05172AB74C44}"/>
    <cellStyle name="Separador de milhares 12 2 12 4" xfId="3951" xr:uid="{B73E5EF2-8E24-49FB-9FE5-21ED655E963F}"/>
    <cellStyle name="Separador de milhares 12 2 12 4 2" xfId="12806" xr:uid="{16DA1F46-B924-4508-950A-F89183F738E1}"/>
    <cellStyle name="Separador de milhares 12 2 12 4 3" xfId="21776" xr:uid="{1E6183A6-DE82-4BC5-BC18-6CDB2AD9E2C4}"/>
    <cellStyle name="Separador de milhares 12 2 12 5" xfId="9941" xr:uid="{2C63669E-76D5-41A8-9249-1A34B7A2A3CA}"/>
    <cellStyle name="Separador de milhares 12 2 12 6" xfId="18912" xr:uid="{E634FF1F-AE56-43E7-836F-56BA0DD6AC8C}"/>
    <cellStyle name="Separador de milhares 12 2 13" xfId="2297" xr:uid="{9DAFCEC4-D0F5-4948-9A4F-6267B2485944}"/>
    <cellStyle name="Separador de milhares 12 2 13 2" xfId="8453" xr:uid="{B3757DDD-89BE-42C6-856E-A2EFBE063122}"/>
    <cellStyle name="Separador de milhares 12 2 13 2 2" xfId="17049" xr:uid="{0ED7A804-5BCF-490D-9B39-31CF4F83F3EE}"/>
    <cellStyle name="Separador de milhares 12 2 13 2 3" xfId="26085" xr:uid="{2AB60885-63A9-4EB9-97F0-E3EDA3A5D268}"/>
    <cellStyle name="Separador de milhares 12 2 13 3" xfId="5340" xr:uid="{9ECE58C0-BE36-47F2-BF8B-217FAEECEBA9}"/>
    <cellStyle name="Separador de milhares 12 2 13 3 2" xfId="14193" xr:uid="{952C0D90-291A-4110-8EB9-57EFC0AA3897}"/>
    <cellStyle name="Separador de milhares 12 2 13 3 3" xfId="23160" xr:uid="{34A22DF8-82E3-4658-BC00-0AE7317C3FDF}"/>
    <cellStyle name="Separador de milhares 12 2 13 4" xfId="11341" xr:uid="{35ED868D-263F-4D3C-89F9-B675883A8A80}"/>
    <cellStyle name="Separador de milhares 12 2 13 5" xfId="20309" xr:uid="{E5709FD3-B728-4DAE-BF35-0C7F902BFCA2}"/>
    <cellStyle name="Separador de milhares 12 2 14" xfId="6958" xr:uid="{113EA834-6E51-4009-9FA2-9A18BE1511C8}"/>
    <cellStyle name="Separador de milhares 12 2 14 2" xfId="15614" xr:uid="{8B701E56-D8FD-4A8B-89FA-F8705BF99667}"/>
    <cellStyle name="Separador de milhares 12 2 14 3" xfId="24595" xr:uid="{4F4E8066-A6D4-4CFB-926E-74B0131BBCF6}"/>
    <cellStyle name="Separador de milhares 12 2 15" xfId="3905" xr:uid="{800493EA-C2C4-4E0B-A42B-AFC9F41466E4}"/>
    <cellStyle name="Separador de milhares 12 2 15 2" xfId="12760" xr:uid="{BFDFC04E-A61B-4989-9EA2-CBB9647590BC}"/>
    <cellStyle name="Separador de milhares 12 2 15 3" xfId="21730" xr:uid="{02D7B965-88F3-44F1-B26F-E4FDC6D930D8}"/>
    <cellStyle name="Separador de milhares 12 2 16" xfId="9895" xr:uid="{B41A38A4-D725-4CFF-A7FD-11A292ED7CE5}"/>
    <cellStyle name="Separador de milhares 12 2 17" xfId="18866" xr:uid="{E6132116-E149-46EB-B71B-06E93C5CB2FB}"/>
    <cellStyle name="Separador de milhares 12 2 2" xfId="620" xr:uid="{7DDD5C89-8A34-49A8-9FF8-107299CEBA98}"/>
    <cellStyle name="Separador de milhares 12 2 2 2" xfId="621" xr:uid="{0638DE32-B2D8-4DB5-B2A9-837312F12F0C}"/>
    <cellStyle name="Separador de milhares 12 2 2 2 10" xfId="3952" xr:uid="{6ACCCE1A-05D4-4F1F-8C24-58D21D3D9CAD}"/>
    <cellStyle name="Separador de milhares 12 2 2 2 10 2" xfId="12807" xr:uid="{FD95E9EC-53DD-46DA-AB2E-7D80E08A35EA}"/>
    <cellStyle name="Separador de milhares 12 2 2 2 10 3" xfId="21777" xr:uid="{24A97C4D-944D-4E54-8A9B-E4DD40B2E248}"/>
    <cellStyle name="Separador de milhares 12 2 2 2 11" xfId="9942" xr:uid="{05910936-6552-4E98-8888-09FC1700144E}"/>
    <cellStyle name="Separador de milhares 12 2 2 2 12" xfId="18913" xr:uid="{8235C713-7970-4CCB-80E1-A776F308F25B}"/>
    <cellStyle name="Separador de milhares 12 2 2 2 2" xfId="622" xr:uid="{BD703A2C-0271-40A6-A448-30EF52025792}"/>
    <cellStyle name="Separador de milhares 12 2 2 2 2 10" xfId="9943" xr:uid="{05B98F84-9415-4588-B0E6-207283C2A5CA}"/>
    <cellStyle name="Separador de milhares 12 2 2 2 2 11" xfId="18914" xr:uid="{228A23D4-9325-4010-AC0B-F574B20DF7A9}"/>
    <cellStyle name="Separador de milhares 12 2 2 2 2 2" xfId="623" xr:uid="{DCFA8C1D-8A22-41BC-8D37-96302965D405}"/>
    <cellStyle name="Separador de milhares 12 2 2 2 2 2 2" xfId="624" xr:uid="{0C5CAB1E-12D9-4783-9183-1F207FA817CE}"/>
    <cellStyle name="Separador de milhares 12 2 2 2 2 2 2 2" xfId="625" xr:uid="{A2D6B35B-3A8F-4972-8531-F5A627971696}"/>
    <cellStyle name="Separador de milhares 12 2 2 2 2 2 2 2 2" xfId="2348" xr:uid="{2A3B89A5-0FCE-47EC-80DC-EB06BA586DCE}"/>
    <cellStyle name="Separador de milhares 12 2 2 2 2 2 2 2 2 2" xfId="8504" xr:uid="{4B2CD4D2-5C1B-4D8A-AB2C-2AECAC4B450B}"/>
    <cellStyle name="Separador de milhares 12 2 2 2 2 2 2 2 2 2 2" xfId="17100" xr:uid="{4FA99A4C-ED39-4A32-8551-DAF72901FA06}"/>
    <cellStyle name="Separador de milhares 12 2 2 2 2 2 2 2 2 2 3" xfId="26136" xr:uid="{BE275AD4-A5C2-42F1-949C-134E8B031086}"/>
    <cellStyle name="Separador de milhares 12 2 2 2 2 2 2 2 2 3" xfId="5391" xr:uid="{D1DFA5EC-C461-4E93-B365-09A2A731E0A5}"/>
    <cellStyle name="Separador de milhares 12 2 2 2 2 2 2 2 2 3 2" xfId="14244" xr:uid="{AA25AAB2-A761-4424-9854-5100655BF4BB}"/>
    <cellStyle name="Separador de milhares 12 2 2 2 2 2 2 2 2 3 3" xfId="23211" xr:uid="{EAC277E7-64B0-45FC-B50A-961624744E16}"/>
    <cellStyle name="Separador de milhares 12 2 2 2 2 2 2 2 2 4" xfId="11392" xr:uid="{A3E653C2-D4A7-4371-A7FD-E9A8B9AC01B0}"/>
    <cellStyle name="Separador de milhares 12 2 2 2 2 2 2 2 2 5" xfId="20360" xr:uid="{A5B499BF-D751-44C1-8868-861ECA8A3B12}"/>
    <cellStyle name="Separador de milhares 12 2 2 2 2 2 2 2 3" xfId="7009" xr:uid="{3246C1EF-D7BF-4ECD-9E9F-B41A50E17361}"/>
    <cellStyle name="Separador de milhares 12 2 2 2 2 2 2 2 3 2" xfId="15665" xr:uid="{9AD33D74-CD40-458B-A0EA-39CBB28E7ED5}"/>
    <cellStyle name="Separador de milhares 12 2 2 2 2 2 2 2 3 3" xfId="24646" xr:uid="{6CE1EB3F-6519-4665-9B83-53D9124DA8AA}"/>
    <cellStyle name="Separador de milhares 12 2 2 2 2 2 2 2 4" xfId="3956" xr:uid="{E869623D-AADB-4DE8-A693-3DA0D6590F7A}"/>
    <cellStyle name="Separador de milhares 12 2 2 2 2 2 2 2 4 2" xfId="12811" xr:uid="{B3378236-7E95-43A2-9BF9-475B30E925EF}"/>
    <cellStyle name="Separador de milhares 12 2 2 2 2 2 2 2 4 3" xfId="21781" xr:uid="{969F6B89-EFDB-4C9D-AB30-CF2A688F946F}"/>
    <cellStyle name="Separador de milhares 12 2 2 2 2 2 2 2 5" xfId="9946" xr:uid="{71860C6D-2148-473F-A3B2-6E0E03C9ED3D}"/>
    <cellStyle name="Separador de milhares 12 2 2 2 2 2 2 2 6" xfId="18917" xr:uid="{462E5459-8334-4243-8C09-EEAEEEF5F9E2}"/>
    <cellStyle name="Separador de milhares 12 2 2 2 2 2 2 3" xfId="2347" xr:uid="{72CF5E8B-521F-4CE7-9757-3853FE5C7C76}"/>
    <cellStyle name="Separador de milhares 12 2 2 2 2 2 2 3 2" xfId="8503" xr:uid="{FAEB4684-C564-4F53-8A1F-B0AB6AEF19F1}"/>
    <cellStyle name="Separador de milhares 12 2 2 2 2 2 2 3 2 2" xfId="17099" xr:uid="{0FC687A3-1BFF-4DE9-803A-8DB97CD80B2D}"/>
    <cellStyle name="Separador de milhares 12 2 2 2 2 2 2 3 2 3" xfId="26135" xr:uid="{B3D4583C-0BB1-4654-AF98-DB5DDE6B0804}"/>
    <cellStyle name="Separador de milhares 12 2 2 2 2 2 2 3 3" xfId="5390" xr:uid="{FD796E79-7AFF-47A7-9158-C367C12532CC}"/>
    <cellStyle name="Separador de milhares 12 2 2 2 2 2 2 3 3 2" xfId="14243" xr:uid="{5D2BB3A4-AE8E-481F-A0AF-A57B54184F6D}"/>
    <cellStyle name="Separador de milhares 12 2 2 2 2 2 2 3 3 3" xfId="23210" xr:uid="{C5EA17A3-DC17-49A2-9237-034F4C9B4FC3}"/>
    <cellStyle name="Separador de milhares 12 2 2 2 2 2 2 3 4" xfId="11391" xr:uid="{05D8A3DB-9C4A-4F24-B7D9-D12331E7CA75}"/>
    <cellStyle name="Separador de milhares 12 2 2 2 2 2 2 3 5" xfId="20359" xr:uid="{ABE88EE6-F29D-41C2-86B2-F5A705D2FCF3}"/>
    <cellStyle name="Separador de milhares 12 2 2 2 2 2 2 4" xfId="7008" xr:uid="{D8B2B5CE-11FD-42DE-84AF-083139D81886}"/>
    <cellStyle name="Separador de milhares 12 2 2 2 2 2 2 4 2" xfId="15664" xr:uid="{F4BF220C-0457-4040-AC1D-91054B5A1D81}"/>
    <cellStyle name="Separador de milhares 12 2 2 2 2 2 2 4 3" xfId="24645" xr:uid="{F4C6B3F1-258E-4BB6-9634-059067662DD7}"/>
    <cellStyle name="Separador de milhares 12 2 2 2 2 2 2 5" xfId="3955" xr:uid="{1DA6377D-3763-478C-80C6-F356BB6458C4}"/>
    <cellStyle name="Separador de milhares 12 2 2 2 2 2 2 5 2" xfId="12810" xr:uid="{5363A7CF-C36A-4DF6-AE11-9DE7AA8AC09A}"/>
    <cellStyle name="Separador de milhares 12 2 2 2 2 2 2 5 3" xfId="21780" xr:uid="{2FB1B19D-00A3-4061-90FF-9AA61DCD7BFD}"/>
    <cellStyle name="Separador de milhares 12 2 2 2 2 2 2 6" xfId="9945" xr:uid="{7EF19C82-3A66-4114-8118-FD7B4C72F84D}"/>
    <cellStyle name="Separador de milhares 12 2 2 2 2 2 2 7" xfId="18916" xr:uid="{2F4816CC-0034-420A-AE57-8147D5F7CD7F}"/>
    <cellStyle name="Separador de milhares 12 2 2 2 2 2 3" xfId="626" xr:uid="{D4AC950E-DF06-4C7F-BBFC-1DAE139804C7}"/>
    <cellStyle name="Separador de milhares 12 2 2 2 2 2 3 2" xfId="627" xr:uid="{1744C6BF-9E7E-44CF-83BF-138D13C69F6F}"/>
    <cellStyle name="Separador de milhares 12 2 2 2 2 2 3 2 2" xfId="2350" xr:uid="{EECB8682-DC72-4870-AE1F-94104C879278}"/>
    <cellStyle name="Separador de milhares 12 2 2 2 2 2 3 2 2 2" xfId="8506" xr:uid="{B3989057-188D-466F-B67A-29BF816CE977}"/>
    <cellStyle name="Separador de milhares 12 2 2 2 2 2 3 2 2 2 2" xfId="17102" xr:uid="{E43461E9-F507-43F8-854B-73FEC55D9872}"/>
    <cellStyle name="Separador de milhares 12 2 2 2 2 2 3 2 2 2 3" xfId="26138" xr:uid="{8EBD0205-7A3C-4FEC-9D67-10FB8BA49946}"/>
    <cellStyle name="Separador de milhares 12 2 2 2 2 2 3 2 2 3" xfId="5393" xr:uid="{9376D4FE-0D40-4831-8E93-07FCAFFB6E83}"/>
    <cellStyle name="Separador de milhares 12 2 2 2 2 2 3 2 2 3 2" xfId="14246" xr:uid="{0263A253-B021-46F7-80F8-91F3FB5B7C5B}"/>
    <cellStyle name="Separador de milhares 12 2 2 2 2 2 3 2 2 3 3" xfId="23213" xr:uid="{B631BD25-5023-4E32-BD32-C9EA4D503A99}"/>
    <cellStyle name="Separador de milhares 12 2 2 2 2 2 3 2 2 4" xfId="11394" xr:uid="{BD677011-ADC6-425F-A0B8-F7B7698BED48}"/>
    <cellStyle name="Separador de milhares 12 2 2 2 2 2 3 2 2 5" xfId="20362" xr:uid="{495C7AC9-CC61-41E7-8824-63FDB12A0250}"/>
    <cellStyle name="Separador de milhares 12 2 2 2 2 2 3 2 3" xfId="7011" xr:uid="{BB4A631A-41EB-4656-9C5B-3AB2D0DE9C42}"/>
    <cellStyle name="Separador de milhares 12 2 2 2 2 2 3 2 3 2" xfId="15667" xr:uid="{535BBE0A-EC45-467E-B228-3BF2B497C0AF}"/>
    <cellStyle name="Separador de milhares 12 2 2 2 2 2 3 2 3 3" xfId="24648" xr:uid="{1F08376C-CB90-428D-9579-02638389418C}"/>
    <cellStyle name="Separador de milhares 12 2 2 2 2 2 3 2 4" xfId="3958" xr:uid="{CB2566E0-361F-4926-8BC2-F1FF8BD33451}"/>
    <cellStyle name="Separador de milhares 12 2 2 2 2 2 3 2 4 2" xfId="12813" xr:uid="{932CACF3-3115-41F6-8979-998BF7FDEE39}"/>
    <cellStyle name="Separador de milhares 12 2 2 2 2 2 3 2 4 3" xfId="21783" xr:uid="{F94E5A5D-B653-406B-B853-8B99C31A3138}"/>
    <cellStyle name="Separador de milhares 12 2 2 2 2 2 3 2 5" xfId="9948" xr:uid="{474704E9-FAC3-4199-9304-21401D02FE59}"/>
    <cellStyle name="Separador de milhares 12 2 2 2 2 2 3 2 6" xfId="18919" xr:uid="{ACF7EDDD-C63B-43B3-B022-CC7EC0E4F8E0}"/>
    <cellStyle name="Separador de milhares 12 2 2 2 2 2 3 3" xfId="2349" xr:uid="{08778E6C-0411-4476-BA92-C44B5C6B7486}"/>
    <cellStyle name="Separador de milhares 12 2 2 2 2 2 3 3 2" xfId="8505" xr:uid="{535E4EC6-0176-478E-A525-3B951CC5C31C}"/>
    <cellStyle name="Separador de milhares 12 2 2 2 2 2 3 3 2 2" xfId="17101" xr:uid="{71A5450A-5BDE-4875-8DBE-3D8261E16EA2}"/>
    <cellStyle name="Separador de milhares 12 2 2 2 2 2 3 3 2 3" xfId="26137" xr:uid="{F8C79534-CAF3-4AAB-A4C9-69596A07A746}"/>
    <cellStyle name="Separador de milhares 12 2 2 2 2 2 3 3 3" xfId="5392" xr:uid="{03C8A476-3643-4E33-8292-6DC40718A656}"/>
    <cellStyle name="Separador de milhares 12 2 2 2 2 2 3 3 3 2" xfId="14245" xr:uid="{7616D071-5DB0-4222-9E65-CD6B2189AA93}"/>
    <cellStyle name="Separador de milhares 12 2 2 2 2 2 3 3 3 3" xfId="23212" xr:uid="{2E717F02-677A-438C-9F3A-EC6C62B8F0AC}"/>
    <cellStyle name="Separador de milhares 12 2 2 2 2 2 3 3 4" xfId="11393" xr:uid="{BB790BBC-64A9-4FF3-88FC-F3E07C72368C}"/>
    <cellStyle name="Separador de milhares 12 2 2 2 2 2 3 3 5" xfId="20361" xr:uid="{5157AA59-B8EB-424C-B1D0-AD8D26257FDF}"/>
    <cellStyle name="Separador de milhares 12 2 2 2 2 2 3 4" xfId="7010" xr:uid="{A5211489-55D8-493A-819F-BFB664309C7F}"/>
    <cellStyle name="Separador de milhares 12 2 2 2 2 2 3 4 2" xfId="15666" xr:uid="{1C165D37-8F72-4DEB-99DD-48E235E63343}"/>
    <cellStyle name="Separador de milhares 12 2 2 2 2 2 3 4 3" xfId="24647" xr:uid="{8CB3B1A8-F777-493D-B822-B3ED42967D5A}"/>
    <cellStyle name="Separador de milhares 12 2 2 2 2 2 3 5" xfId="3957" xr:uid="{B9ACA4AB-55A8-402D-866D-C095AAD343D4}"/>
    <cellStyle name="Separador de milhares 12 2 2 2 2 2 3 5 2" xfId="12812" xr:uid="{C12AE04C-1196-40F9-803E-EA450ED06476}"/>
    <cellStyle name="Separador de milhares 12 2 2 2 2 2 3 5 3" xfId="21782" xr:uid="{EDAC5B94-C937-4D38-9BBA-41D375835CB0}"/>
    <cellStyle name="Separador de milhares 12 2 2 2 2 2 3 6" xfId="9947" xr:uid="{54A169D7-739C-4140-A354-B86A81E2CEAD}"/>
    <cellStyle name="Separador de milhares 12 2 2 2 2 2 3 7" xfId="18918" xr:uid="{D5C58ECA-922B-47FA-AE87-440AD9240BBD}"/>
    <cellStyle name="Separador de milhares 12 2 2 2 2 2 4" xfId="628" xr:uid="{208AC6A0-2129-418A-A13F-6B91006E6CEE}"/>
    <cellStyle name="Separador de milhares 12 2 2 2 2 2 4 2" xfId="2351" xr:uid="{67D3D6F1-8DA8-40B0-A25D-A12788864FC2}"/>
    <cellStyle name="Separador de milhares 12 2 2 2 2 2 4 2 2" xfId="8507" xr:uid="{FA32FBE7-AD24-4B83-84B2-866984BD5651}"/>
    <cellStyle name="Separador de milhares 12 2 2 2 2 2 4 2 2 2" xfId="17103" xr:uid="{3C774569-796F-48CB-812F-45A3EFBD7F0D}"/>
    <cellStyle name="Separador de milhares 12 2 2 2 2 2 4 2 2 3" xfId="26139" xr:uid="{501D2C64-1161-4F9E-AFF0-DF7C5CBDDE9B}"/>
    <cellStyle name="Separador de milhares 12 2 2 2 2 2 4 2 3" xfId="5394" xr:uid="{9CA7A846-C35D-4FBD-8C4D-05DC23381333}"/>
    <cellStyle name="Separador de milhares 12 2 2 2 2 2 4 2 3 2" xfId="14247" xr:uid="{596220D9-CBFA-4511-85B0-F7BFD9B114E8}"/>
    <cellStyle name="Separador de milhares 12 2 2 2 2 2 4 2 3 3" xfId="23214" xr:uid="{5658AA57-0FC4-4CBC-8014-9A2A403EB29D}"/>
    <cellStyle name="Separador de milhares 12 2 2 2 2 2 4 2 4" xfId="11395" xr:uid="{FB4A4613-14B0-4060-BF13-50A026B8D4FA}"/>
    <cellStyle name="Separador de milhares 12 2 2 2 2 2 4 2 5" xfId="20363" xr:uid="{F1FD2360-06A7-4EDA-B532-F6AEF46AD32E}"/>
    <cellStyle name="Separador de milhares 12 2 2 2 2 2 4 3" xfId="7012" xr:uid="{F8D95CD2-9D96-4ACF-A614-F098D08CF613}"/>
    <cellStyle name="Separador de milhares 12 2 2 2 2 2 4 3 2" xfId="15668" xr:uid="{81C787AD-EC1E-42A1-956D-4AEFA3A87E5B}"/>
    <cellStyle name="Separador de milhares 12 2 2 2 2 2 4 3 3" xfId="24649" xr:uid="{8B0B9C7E-C98E-43CC-A59A-24CB13437533}"/>
    <cellStyle name="Separador de milhares 12 2 2 2 2 2 4 4" xfId="3959" xr:uid="{438B5D1E-C285-497C-A41C-D6BF32308E9E}"/>
    <cellStyle name="Separador de milhares 12 2 2 2 2 2 4 4 2" xfId="12814" xr:uid="{A1927276-E6AC-43A1-BAC9-71ADC6CAB89A}"/>
    <cellStyle name="Separador de milhares 12 2 2 2 2 2 4 4 3" xfId="21784" xr:uid="{CC159BDE-D929-4134-9DC7-204DE1E05C6B}"/>
    <cellStyle name="Separador de milhares 12 2 2 2 2 2 4 5" xfId="9949" xr:uid="{C1F2BB2E-8D4E-4C6E-AFE7-97E4A2F5672F}"/>
    <cellStyle name="Separador de milhares 12 2 2 2 2 2 4 6" xfId="18920" xr:uid="{216EE1B7-5F7D-4EF4-AA4C-6A19B878791D}"/>
    <cellStyle name="Separador de milhares 12 2 2 2 2 2 5" xfId="2346" xr:uid="{E2491A5C-51FF-4100-8633-51D18B804685}"/>
    <cellStyle name="Separador de milhares 12 2 2 2 2 2 5 2" xfId="8502" xr:uid="{CAE813FC-4911-49E0-A8B2-43641EAE48F3}"/>
    <cellStyle name="Separador de milhares 12 2 2 2 2 2 5 2 2" xfId="17098" xr:uid="{1E4765FF-34E8-4B54-845A-FD333E4A83DB}"/>
    <cellStyle name="Separador de milhares 12 2 2 2 2 2 5 2 3" xfId="26134" xr:uid="{31D17A0B-4475-4354-BF90-8C3229777D5F}"/>
    <cellStyle name="Separador de milhares 12 2 2 2 2 2 5 3" xfId="5389" xr:uid="{44657ED2-2057-4AC9-886A-FD4A996539C8}"/>
    <cellStyle name="Separador de milhares 12 2 2 2 2 2 5 3 2" xfId="14242" xr:uid="{CA03DD53-FEF8-4710-BCD4-EC9F2B5DE8CC}"/>
    <cellStyle name="Separador de milhares 12 2 2 2 2 2 5 3 3" xfId="23209" xr:uid="{70DEF7F5-41F0-4A60-BE2A-F7E39AEAA02B}"/>
    <cellStyle name="Separador de milhares 12 2 2 2 2 2 5 4" xfId="11390" xr:uid="{3A95EDB1-C694-42EC-B7B2-FD6CC99E1BFA}"/>
    <cellStyle name="Separador de milhares 12 2 2 2 2 2 5 5" xfId="20358" xr:uid="{CE4BEFD0-4E34-42A4-B4AA-5B3C5E23E4A1}"/>
    <cellStyle name="Separador de milhares 12 2 2 2 2 2 6" xfId="7007" xr:uid="{5FA3ACF8-389F-43BB-A972-824212794597}"/>
    <cellStyle name="Separador de milhares 12 2 2 2 2 2 6 2" xfId="15663" xr:uid="{E0BCC34B-CF5B-4BE2-8ED8-57487333C0F1}"/>
    <cellStyle name="Separador de milhares 12 2 2 2 2 2 6 3" xfId="24644" xr:uid="{9C8DC187-D6E6-41BC-AD8C-EECE858F5A75}"/>
    <cellStyle name="Separador de milhares 12 2 2 2 2 2 7" xfId="3954" xr:uid="{09C6D5F2-7CB8-4E1E-A3B9-4139FA60835D}"/>
    <cellStyle name="Separador de milhares 12 2 2 2 2 2 7 2" xfId="12809" xr:uid="{6DE4E678-413F-445F-B8B2-905B38A47CE2}"/>
    <cellStyle name="Separador de milhares 12 2 2 2 2 2 7 3" xfId="21779" xr:uid="{A9B623EB-1E2E-4C9F-93E5-58570FA151F0}"/>
    <cellStyle name="Separador de milhares 12 2 2 2 2 2 8" xfId="9944" xr:uid="{93B3BD0A-D1CA-40A6-982B-731C9F154713}"/>
    <cellStyle name="Separador de milhares 12 2 2 2 2 2 9" xfId="18915" xr:uid="{EA82A32D-1D63-4654-87F6-7D583F081CB6}"/>
    <cellStyle name="Separador de milhares 12 2 2 2 2 3" xfId="629" xr:uid="{86D8A370-6C13-405F-961F-1BFBE7963378}"/>
    <cellStyle name="Separador de milhares 12 2 2 2 2 3 2" xfId="630" xr:uid="{1149AC29-5CFB-4071-9BBC-792952E861C6}"/>
    <cellStyle name="Separador de milhares 12 2 2 2 2 3 2 2" xfId="631" xr:uid="{00909F18-DA0B-47F8-92F8-A796429DF91F}"/>
    <cellStyle name="Separador de milhares 12 2 2 2 2 3 2 2 2" xfId="2354" xr:uid="{43565EA4-3FA4-4280-8895-262D56A1CA0D}"/>
    <cellStyle name="Separador de milhares 12 2 2 2 2 3 2 2 2 2" xfId="8510" xr:uid="{B6534918-62F0-4BE5-A3EB-6A51B8C2E15D}"/>
    <cellStyle name="Separador de milhares 12 2 2 2 2 3 2 2 2 2 2" xfId="17106" xr:uid="{BFE4543D-D84C-4D7C-9ED6-4B152805A9E1}"/>
    <cellStyle name="Separador de milhares 12 2 2 2 2 3 2 2 2 2 3" xfId="26142" xr:uid="{A26E2B6E-FDF6-4B82-953A-BC4E5638DC2F}"/>
    <cellStyle name="Separador de milhares 12 2 2 2 2 3 2 2 2 3" xfId="5397" xr:uid="{7C021BC2-9CAA-4E38-836D-B02890916794}"/>
    <cellStyle name="Separador de milhares 12 2 2 2 2 3 2 2 2 3 2" xfId="14250" xr:uid="{767F8A31-1638-45CB-8217-C30251507294}"/>
    <cellStyle name="Separador de milhares 12 2 2 2 2 3 2 2 2 3 3" xfId="23217" xr:uid="{1B15608B-1706-47A6-98C8-564117E6A57C}"/>
    <cellStyle name="Separador de milhares 12 2 2 2 2 3 2 2 2 4" xfId="11398" xr:uid="{DD41AAA3-0C4B-4A22-82FB-D20BA2EBA2E8}"/>
    <cellStyle name="Separador de milhares 12 2 2 2 2 3 2 2 2 5" xfId="20366" xr:uid="{CF90839F-04C2-4D4B-9E51-E2AE005DC7DD}"/>
    <cellStyle name="Separador de milhares 12 2 2 2 2 3 2 2 3" xfId="7015" xr:uid="{C6CB311C-F843-4B7C-8756-ABD14CFD8641}"/>
    <cellStyle name="Separador de milhares 12 2 2 2 2 3 2 2 3 2" xfId="15671" xr:uid="{6F73CE4C-F28A-427D-9A29-7120325226BE}"/>
    <cellStyle name="Separador de milhares 12 2 2 2 2 3 2 2 3 3" xfId="24652" xr:uid="{E40DA678-29B9-4C4D-92F4-DB7CDBA2C429}"/>
    <cellStyle name="Separador de milhares 12 2 2 2 2 3 2 2 4" xfId="3962" xr:uid="{03AA8F75-028B-4C6D-BB1F-D77A47BAE7FA}"/>
    <cellStyle name="Separador de milhares 12 2 2 2 2 3 2 2 4 2" xfId="12817" xr:uid="{0611932F-1C2F-4F61-93C5-91FE0A0F4EA2}"/>
    <cellStyle name="Separador de milhares 12 2 2 2 2 3 2 2 4 3" xfId="21787" xr:uid="{068FF321-63EA-4E5D-A5B2-BB7D5004AD5E}"/>
    <cellStyle name="Separador de milhares 12 2 2 2 2 3 2 2 5" xfId="9952" xr:uid="{B26C85B4-5DC2-4187-B2C7-CDE22F5C4F4E}"/>
    <cellStyle name="Separador de milhares 12 2 2 2 2 3 2 2 6" xfId="18923" xr:uid="{2DDA0BA3-C099-4C23-AC20-62DAAC2BD76E}"/>
    <cellStyle name="Separador de milhares 12 2 2 2 2 3 2 3" xfId="2353" xr:uid="{6FD946CC-812D-4755-B788-CC74E50D6221}"/>
    <cellStyle name="Separador de milhares 12 2 2 2 2 3 2 3 2" xfId="8509" xr:uid="{FBE5D6AD-B2D7-4105-814C-C3A388FABEF3}"/>
    <cellStyle name="Separador de milhares 12 2 2 2 2 3 2 3 2 2" xfId="17105" xr:uid="{17CCF31A-E8FE-4F36-94C5-5A4DBA3E5472}"/>
    <cellStyle name="Separador de milhares 12 2 2 2 2 3 2 3 2 3" xfId="26141" xr:uid="{688E9BBA-FB6E-499A-A8DC-BCD463D0ED79}"/>
    <cellStyle name="Separador de milhares 12 2 2 2 2 3 2 3 3" xfId="5396" xr:uid="{3971FDB3-7509-4861-88FF-4587546B280D}"/>
    <cellStyle name="Separador de milhares 12 2 2 2 2 3 2 3 3 2" xfId="14249" xr:uid="{3846648E-0CAD-40A7-BFFB-B5B599B264A0}"/>
    <cellStyle name="Separador de milhares 12 2 2 2 2 3 2 3 3 3" xfId="23216" xr:uid="{9F313FEF-0319-452B-876E-0F0051C85943}"/>
    <cellStyle name="Separador de milhares 12 2 2 2 2 3 2 3 4" xfId="11397" xr:uid="{4FEFCC00-8EA9-45AF-8AE1-2C434691DE4D}"/>
    <cellStyle name="Separador de milhares 12 2 2 2 2 3 2 3 5" xfId="20365" xr:uid="{BF682D41-C773-46CD-8B26-DC84A475ACD4}"/>
    <cellStyle name="Separador de milhares 12 2 2 2 2 3 2 4" xfId="7014" xr:uid="{54339691-A88F-4A37-B94F-8BE9A5B228EE}"/>
    <cellStyle name="Separador de milhares 12 2 2 2 2 3 2 4 2" xfId="15670" xr:uid="{7ECFFC12-CD5D-49C7-8AA8-92E54483F83B}"/>
    <cellStyle name="Separador de milhares 12 2 2 2 2 3 2 4 3" xfId="24651" xr:uid="{E6EC7267-75F8-4419-9A01-1239AB0D60F9}"/>
    <cellStyle name="Separador de milhares 12 2 2 2 2 3 2 5" xfId="3961" xr:uid="{09664264-CDB4-4258-ACFD-E131F9993B6B}"/>
    <cellStyle name="Separador de milhares 12 2 2 2 2 3 2 5 2" xfId="12816" xr:uid="{8656699B-927A-4E9B-8307-F9EA502C6698}"/>
    <cellStyle name="Separador de milhares 12 2 2 2 2 3 2 5 3" xfId="21786" xr:uid="{A84982CD-3B36-4418-BF57-7644B4ED4E19}"/>
    <cellStyle name="Separador de milhares 12 2 2 2 2 3 2 6" xfId="9951" xr:uid="{7BBB4160-D2DE-4966-8C4B-FCBBB7E03F9F}"/>
    <cellStyle name="Separador de milhares 12 2 2 2 2 3 2 7" xfId="18922" xr:uid="{B7CB489A-DF86-411E-A398-0F42767E73AA}"/>
    <cellStyle name="Separador de milhares 12 2 2 2 2 3 3" xfId="632" xr:uid="{8449AC26-EDC3-443D-9FA7-E033A1764733}"/>
    <cellStyle name="Separador de milhares 12 2 2 2 2 3 3 2" xfId="633" xr:uid="{3316B317-1B4E-4F9B-A791-3AB0D6D41B21}"/>
    <cellStyle name="Separador de milhares 12 2 2 2 2 3 3 2 2" xfId="2356" xr:uid="{91871ADB-7C6A-4C01-BFA1-E4B8971BEA7C}"/>
    <cellStyle name="Separador de milhares 12 2 2 2 2 3 3 2 2 2" xfId="8512" xr:uid="{AC07BEF3-E824-4EF9-8338-847C3CBAAA27}"/>
    <cellStyle name="Separador de milhares 12 2 2 2 2 3 3 2 2 2 2" xfId="17108" xr:uid="{E70A5AE2-63C6-44BE-B68F-8F607E20A4D2}"/>
    <cellStyle name="Separador de milhares 12 2 2 2 2 3 3 2 2 2 3" xfId="26144" xr:uid="{5C181570-6577-4AE2-8C42-862742DD7124}"/>
    <cellStyle name="Separador de milhares 12 2 2 2 2 3 3 2 2 3" xfId="5399" xr:uid="{8676DAB1-3E0D-4170-BED2-B9FFB9466BE0}"/>
    <cellStyle name="Separador de milhares 12 2 2 2 2 3 3 2 2 3 2" xfId="14252" xr:uid="{8C1435C3-95D9-40F4-8E45-2FB0BC02D8F3}"/>
    <cellStyle name="Separador de milhares 12 2 2 2 2 3 3 2 2 3 3" xfId="23219" xr:uid="{5F760511-4A7B-4DFF-8756-4B955FEA5F3B}"/>
    <cellStyle name="Separador de milhares 12 2 2 2 2 3 3 2 2 4" xfId="11400" xr:uid="{5523867C-9FA2-4375-9BEB-15B4900A0B84}"/>
    <cellStyle name="Separador de milhares 12 2 2 2 2 3 3 2 2 5" xfId="20368" xr:uid="{3EBD8DA3-782A-4807-8102-2D4DEA370564}"/>
    <cellStyle name="Separador de milhares 12 2 2 2 2 3 3 2 3" xfId="7017" xr:uid="{7871295E-405C-4207-A35E-39A7AFA1640E}"/>
    <cellStyle name="Separador de milhares 12 2 2 2 2 3 3 2 3 2" xfId="15673" xr:uid="{D522D467-4254-476F-9AC5-46C059CC3411}"/>
    <cellStyle name="Separador de milhares 12 2 2 2 2 3 3 2 3 3" xfId="24654" xr:uid="{5992A2A6-0A4B-4692-8126-E85079AD914B}"/>
    <cellStyle name="Separador de milhares 12 2 2 2 2 3 3 2 4" xfId="3964" xr:uid="{2D8FBEC0-6A0A-486E-884B-AA034D61C316}"/>
    <cellStyle name="Separador de milhares 12 2 2 2 2 3 3 2 4 2" xfId="12819" xr:uid="{B1DF3136-CEDB-408A-9899-2E641FFEC8E6}"/>
    <cellStyle name="Separador de milhares 12 2 2 2 2 3 3 2 4 3" xfId="21789" xr:uid="{A68876A8-D3AE-414A-B45B-B67FEF305CF1}"/>
    <cellStyle name="Separador de milhares 12 2 2 2 2 3 3 2 5" xfId="9954" xr:uid="{DCD444E3-E722-4AB7-818B-815948033987}"/>
    <cellStyle name="Separador de milhares 12 2 2 2 2 3 3 2 6" xfId="18925" xr:uid="{1C244E1E-B5F1-43F4-8FE6-E8E41A281115}"/>
    <cellStyle name="Separador de milhares 12 2 2 2 2 3 3 3" xfId="2355" xr:uid="{2733F509-D948-4FF1-95E0-0CFAD61DE1D9}"/>
    <cellStyle name="Separador de milhares 12 2 2 2 2 3 3 3 2" xfId="8511" xr:uid="{8FF15D11-F904-4ECC-9DE2-BBFA73740A93}"/>
    <cellStyle name="Separador de milhares 12 2 2 2 2 3 3 3 2 2" xfId="17107" xr:uid="{08FFE5BC-5650-4FF2-895C-41A5DD5B5697}"/>
    <cellStyle name="Separador de milhares 12 2 2 2 2 3 3 3 2 3" xfId="26143" xr:uid="{1770659A-7620-4943-BA8E-1277C648CE72}"/>
    <cellStyle name="Separador de milhares 12 2 2 2 2 3 3 3 3" xfId="5398" xr:uid="{02B88E15-E8F5-41AA-9C4B-C4217A7ABDDB}"/>
    <cellStyle name="Separador de milhares 12 2 2 2 2 3 3 3 3 2" xfId="14251" xr:uid="{39664BFC-8B4A-4103-9218-EA1821BD7B15}"/>
    <cellStyle name="Separador de milhares 12 2 2 2 2 3 3 3 3 3" xfId="23218" xr:uid="{A98E2897-1BD0-4547-9FBD-9C02DDF87BAB}"/>
    <cellStyle name="Separador de milhares 12 2 2 2 2 3 3 3 4" xfId="11399" xr:uid="{D4962270-499B-4146-A136-DF1E50A5D451}"/>
    <cellStyle name="Separador de milhares 12 2 2 2 2 3 3 3 5" xfId="20367" xr:uid="{B98D4BED-02EB-4F9D-99B8-EC86759B5D32}"/>
    <cellStyle name="Separador de milhares 12 2 2 2 2 3 3 4" xfId="7016" xr:uid="{CFCE1791-3A20-4EA7-AA67-F05452B3B6C3}"/>
    <cellStyle name="Separador de milhares 12 2 2 2 2 3 3 4 2" xfId="15672" xr:uid="{4B30E6AF-1ABB-4FC5-A489-1D07BDB355B2}"/>
    <cellStyle name="Separador de milhares 12 2 2 2 2 3 3 4 3" xfId="24653" xr:uid="{F1429755-0D6E-40C1-B0A7-8C699012A14C}"/>
    <cellStyle name="Separador de milhares 12 2 2 2 2 3 3 5" xfId="3963" xr:uid="{F386C90F-6E14-49CD-89F4-E294BD6242B2}"/>
    <cellStyle name="Separador de milhares 12 2 2 2 2 3 3 5 2" xfId="12818" xr:uid="{44F4FEC1-9F39-4E39-A21E-1176B7696B9F}"/>
    <cellStyle name="Separador de milhares 12 2 2 2 2 3 3 5 3" xfId="21788" xr:uid="{4B5C3EB1-A318-42F1-8140-EF34619A32BB}"/>
    <cellStyle name="Separador de milhares 12 2 2 2 2 3 3 6" xfId="9953" xr:uid="{79A73C5C-363A-43C2-BF8C-BEB7AE978963}"/>
    <cellStyle name="Separador de milhares 12 2 2 2 2 3 3 7" xfId="18924" xr:uid="{3E4B7913-F2B3-46B2-9EF5-D2A99411DFF3}"/>
    <cellStyle name="Separador de milhares 12 2 2 2 2 3 4" xfId="634" xr:uid="{1D9241D8-80BC-4352-91C9-BAF75412C600}"/>
    <cellStyle name="Separador de milhares 12 2 2 2 2 3 4 2" xfId="2357" xr:uid="{94281B73-3FD7-4BF5-954D-B97019655882}"/>
    <cellStyle name="Separador de milhares 12 2 2 2 2 3 4 2 2" xfId="8513" xr:uid="{642A9F63-B764-4A4D-A489-AA683C40D122}"/>
    <cellStyle name="Separador de milhares 12 2 2 2 2 3 4 2 2 2" xfId="17109" xr:uid="{52641461-B5D3-4776-8FB4-2159B95EA101}"/>
    <cellStyle name="Separador de milhares 12 2 2 2 2 3 4 2 2 3" xfId="26145" xr:uid="{0D0F8360-19FC-4636-99A2-87E522CF001D}"/>
    <cellStyle name="Separador de milhares 12 2 2 2 2 3 4 2 3" xfId="5400" xr:uid="{DDD01574-9C33-4D9D-943C-567DADC0BEF3}"/>
    <cellStyle name="Separador de milhares 12 2 2 2 2 3 4 2 3 2" xfId="14253" xr:uid="{9A2CC905-8927-46E9-80BA-294A055C8D5E}"/>
    <cellStyle name="Separador de milhares 12 2 2 2 2 3 4 2 3 3" xfId="23220" xr:uid="{B8B5695F-2CDA-486B-892D-D98096E1BF1E}"/>
    <cellStyle name="Separador de milhares 12 2 2 2 2 3 4 2 4" xfId="11401" xr:uid="{B812273E-151C-42AB-8CBE-227E6BEF5BB0}"/>
    <cellStyle name="Separador de milhares 12 2 2 2 2 3 4 2 5" xfId="20369" xr:uid="{ACA3C158-E587-4C2A-8091-8CBDBD84DA44}"/>
    <cellStyle name="Separador de milhares 12 2 2 2 2 3 4 3" xfId="7018" xr:uid="{70930F80-3066-4EB4-962B-BEDDF7407FD8}"/>
    <cellStyle name="Separador de milhares 12 2 2 2 2 3 4 3 2" xfId="15674" xr:uid="{C06917F3-A0DA-415A-8795-0E656DD1FBBA}"/>
    <cellStyle name="Separador de milhares 12 2 2 2 2 3 4 3 3" xfId="24655" xr:uid="{C0C82827-7242-4B1A-8155-6F57C223FC31}"/>
    <cellStyle name="Separador de milhares 12 2 2 2 2 3 4 4" xfId="3965" xr:uid="{46B37E9C-B9E3-4F30-A8C1-5C4C77917D15}"/>
    <cellStyle name="Separador de milhares 12 2 2 2 2 3 4 4 2" xfId="12820" xr:uid="{5B932E15-ABDE-4F5A-8FFA-2C90BEEC1CD0}"/>
    <cellStyle name="Separador de milhares 12 2 2 2 2 3 4 4 3" xfId="21790" xr:uid="{2B058838-DFDD-406D-AD3A-F9B4F96BB439}"/>
    <cellStyle name="Separador de milhares 12 2 2 2 2 3 4 5" xfId="9955" xr:uid="{BF1097CB-E59C-4C9A-904A-7DE6E40DAAF6}"/>
    <cellStyle name="Separador de milhares 12 2 2 2 2 3 4 6" xfId="18926" xr:uid="{AACC7C8A-042A-410A-BEC3-C31B7B06C442}"/>
    <cellStyle name="Separador de milhares 12 2 2 2 2 3 5" xfId="2352" xr:uid="{9521A2C6-D6A2-4967-B441-739FA074A32D}"/>
    <cellStyle name="Separador de milhares 12 2 2 2 2 3 5 2" xfId="8508" xr:uid="{FC7F3ECB-4F2E-4709-BF19-6BC8198F7187}"/>
    <cellStyle name="Separador de milhares 12 2 2 2 2 3 5 2 2" xfId="17104" xr:uid="{7DD5CBE5-9D1E-4D3B-80C7-1C8181C9133A}"/>
    <cellStyle name="Separador de milhares 12 2 2 2 2 3 5 2 3" xfId="26140" xr:uid="{8F180A71-DB13-4377-8E5C-9817B57C69C3}"/>
    <cellStyle name="Separador de milhares 12 2 2 2 2 3 5 3" xfId="5395" xr:uid="{B78976F1-4FF0-4E5F-B9D7-C782E79F2A8F}"/>
    <cellStyle name="Separador de milhares 12 2 2 2 2 3 5 3 2" xfId="14248" xr:uid="{6D88812C-C8B4-45BC-8582-45B515824803}"/>
    <cellStyle name="Separador de milhares 12 2 2 2 2 3 5 3 3" xfId="23215" xr:uid="{0F9F5796-1D86-4B4F-B276-9FA1D85B2A60}"/>
    <cellStyle name="Separador de milhares 12 2 2 2 2 3 5 4" xfId="11396" xr:uid="{4117FC38-329C-4996-828F-664DF794B7C0}"/>
    <cellStyle name="Separador de milhares 12 2 2 2 2 3 5 5" xfId="20364" xr:uid="{98F4BBEA-8A70-42E4-AEF9-B96908138B40}"/>
    <cellStyle name="Separador de milhares 12 2 2 2 2 3 6" xfId="7013" xr:uid="{1B38656F-E33F-47EC-895F-1E4F7CDEC8CC}"/>
    <cellStyle name="Separador de milhares 12 2 2 2 2 3 6 2" xfId="15669" xr:uid="{F75CE4F4-561F-42FF-8F48-814645393090}"/>
    <cellStyle name="Separador de milhares 12 2 2 2 2 3 6 3" xfId="24650" xr:uid="{FCA778E3-FBD6-41F1-90E2-3DE1A49E2AEC}"/>
    <cellStyle name="Separador de milhares 12 2 2 2 2 3 7" xfId="3960" xr:uid="{8623822D-50B9-4A43-8FA4-7017F8849373}"/>
    <cellStyle name="Separador de milhares 12 2 2 2 2 3 7 2" xfId="12815" xr:uid="{38829BEB-A8C9-4761-B9F1-DD269F29CA67}"/>
    <cellStyle name="Separador de milhares 12 2 2 2 2 3 7 3" xfId="21785" xr:uid="{552264FA-226F-4828-A3E4-94F517C31233}"/>
    <cellStyle name="Separador de milhares 12 2 2 2 2 3 8" xfId="9950" xr:uid="{FFC3DB16-A3DE-4B09-BED4-F5FCD50D5408}"/>
    <cellStyle name="Separador de milhares 12 2 2 2 2 3 9" xfId="18921" xr:uid="{A8467425-70A1-4F56-88C4-CDEE5610BD15}"/>
    <cellStyle name="Separador de milhares 12 2 2 2 2 4" xfId="635" xr:uid="{EC4F8382-BC00-4E17-BE76-C61197CB10E7}"/>
    <cellStyle name="Separador de milhares 12 2 2 2 2 4 2" xfId="636" xr:uid="{8AB3DF98-E706-40D3-AF3D-B3DA500257F5}"/>
    <cellStyle name="Separador de milhares 12 2 2 2 2 4 2 2" xfId="2359" xr:uid="{6BBC7666-7542-4844-9951-1F63F0DEA9A4}"/>
    <cellStyle name="Separador de milhares 12 2 2 2 2 4 2 2 2" xfId="8515" xr:uid="{1F83146B-5BD6-4BA6-AD99-FAA0B369CBDB}"/>
    <cellStyle name="Separador de milhares 12 2 2 2 2 4 2 2 2 2" xfId="17111" xr:uid="{C2D3DB7C-FBFB-4E83-9729-2E1B069F4FFE}"/>
    <cellStyle name="Separador de milhares 12 2 2 2 2 4 2 2 2 3" xfId="26147" xr:uid="{F74EFD2B-4499-4DAC-BCC2-E9F5911E9EDC}"/>
    <cellStyle name="Separador de milhares 12 2 2 2 2 4 2 2 3" xfId="5402" xr:uid="{3F31BA53-DE1F-4EE6-B3AC-455264FC3487}"/>
    <cellStyle name="Separador de milhares 12 2 2 2 2 4 2 2 3 2" xfId="14255" xr:uid="{7482B410-326C-42F3-BCA6-A3E1F07A8F25}"/>
    <cellStyle name="Separador de milhares 12 2 2 2 2 4 2 2 3 3" xfId="23222" xr:uid="{C62C2A76-6264-4DBB-A1A5-7727F595B9D5}"/>
    <cellStyle name="Separador de milhares 12 2 2 2 2 4 2 2 4" xfId="11403" xr:uid="{DE3F7D21-F5E2-4E4E-BE2E-9E16F925EB7D}"/>
    <cellStyle name="Separador de milhares 12 2 2 2 2 4 2 2 5" xfId="20371" xr:uid="{F64960C1-715E-48EB-8AEA-1427B338E0E9}"/>
    <cellStyle name="Separador de milhares 12 2 2 2 2 4 2 3" xfId="7020" xr:uid="{F3E85BC2-1006-4425-99CD-7B6A631CF439}"/>
    <cellStyle name="Separador de milhares 12 2 2 2 2 4 2 3 2" xfId="15676" xr:uid="{C8A93A94-DB15-4142-8D7E-F9DA7300AEFB}"/>
    <cellStyle name="Separador de milhares 12 2 2 2 2 4 2 3 3" xfId="24657" xr:uid="{AE46350C-C38C-48E2-8861-2A373BA0F7D6}"/>
    <cellStyle name="Separador de milhares 12 2 2 2 2 4 2 4" xfId="3967" xr:uid="{07E176D4-31F5-4D04-A9CF-0D985C5BC0C3}"/>
    <cellStyle name="Separador de milhares 12 2 2 2 2 4 2 4 2" xfId="12822" xr:uid="{266EE150-8DE9-4513-BCBB-1BD2B3D5EB81}"/>
    <cellStyle name="Separador de milhares 12 2 2 2 2 4 2 4 3" xfId="21792" xr:uid="{26E2E156-C324-43F7-AEBE-B414A2C02BCC}"/>
    <cellStyle name="Separador de milhares 12 2 2 2 2 4 2 5" xfId="9957" xr:uid="{2EECC62C-1A4B-4675-A8BF-441737F0335D}"/>
    <cellStyle name="Separador de milhares 12 2 2 2 2 4 2 6" xfId="18928" xr:uid="{8763DFBD-BBE0-411B-B473-8B905944984A}"/>
    <cellStyle name="Separador de milhares 12 2 2 2 2 4 3" xfId="2358" xr:uid="{F004E5B7-8D22-41D4-BE95-D5EF96AD3D06}"/>
    <cellStyle name="Separador de milhares 12 2 2 2 2 4 3 2" xfId="8514" xr:uid="{BF1EECCE-211A-41B2-A46E-1B0D91D9B084}"/>
    <cellStyle name="Separador de milhares 12 2 2 2 2 4 3 2 2" xfId="17110" xr:uid="{948EDB45-904C-4FCE-8480-85FCED8CFAFC}"/>
    <cellStyle name="Separador de milhares 12 2 2 2 2 4 3 2 3" xfId="26146" xr:uid="{8256E87C-35FD-469D-85A9-52C4DD211788}"/>
    <cellStyle name="Separador de milhares 12 2 2 2 2 4 3 3" xfId="5401" xr:uid="{CF2C6013-DBA7-455B-848A-FFC958EBEBC9}"/>
    <cellStyle name="Separador de milhares 12 2 2 2 2 4 3 3 2" xfId="14254" xr:uid="{63A27906-B06C-490D-9D64-FA76E55D8E57}"/>
    <cellStyle name="Separador de milhares 12 2 2 2 2 4 3 3 3" xfId="23221" xr:uid="{BA243EC1-423F-4F3D-BCB4-BCB917B98B02}"/>
    <cellStyle name="Separador de milhares 12 2 2 2 2 4 3 4" xfId="11402" xr:uid="{732B776D-CF11-4FC3-AEE7-3B2C00FB37AE}"/>
    <cellStyle name="Separador de milhares 12 2 2 2 2 4 3 5" xfId="20370" xr:uid="{7F3A1A99-4840-4D58-8F7A-B3EFC5BC34F2}"/>
    <cellStyle name="Separador de milhares 12 2 2 2 2 4 4" xfId="7019" xr:uid="{FDFA82BF-EF84-4F40-84BE-AD0D9236E0EB}"/>
    <cellStyle name="Separador de milhares 12 2 2 2 2 4 4 2" xfId="15675" xr:uid="{DCF6BE7F-C0B9-4B97-BFB8-21125589E3A5}"/>
    <cellStyle name="Separador de milhares 12 2 2 2 2 4 4 3" xfId="24656" xr:uid="{22DE44F5-990A-4539-9CCF-A17243B56776}"/>
    <cellStyle name="Separador de milhares 12 2 2 2 2 4 5" xfId="3966" xr:uid="{DEB473A6-132E-4423-A154-7B641B5756FB}"/>
    <cellStyle name="Separador de milhares 12 2 2 2 2 4 5 2" xfId="12821" xr:uid="{FE95DF06-5797-4CED-BCCE-24C457B3B72E}"/>
    <cellStyle name="Separador de milhares 12 2 2 2 2 4 5 3" xfId="21791" xr:uid="{FA24C857-C6AE-4095-A812-2F89E1B8A5C8}"/>
    <cellStyle name="Separador de milhares 12 2 2 2 2 4 6" xfId="9956" xr:uid="{15843115-EBF5-4A5C-892B-60D0A25313C9}"/>
    <cellStyle name="Separador de milhares 12 2 2 2 2 4 7" xfId="18927" xr:uid="{FD3CC3D1-8A11-488F-A985-4D041E52847B}"/>
    <cellStyle name="Separador de milhares 12 2 2 2 2 5" xfId="637" xr:uid="{64755A3D-4E67-41C0-BAA1-D934C02CB6A0}"/>
    <cellStyle name="Separador de milhares 12 2 2 2 2 5 2" xfId="638" xr:uid="{3228238D-403E-46CE-A747-AC86839526FE}"/>
    <cellStyle name="Separador de milhares 12 2 2 2 2 5 2 2" xfId="2361" xr:uid="{7E3B186D-38B3-42C9-8FDB-70B9207A76D6}"/>
    <cellStyle name="Separador de milhares 12 2 2 2 2 5 2 2 2" xfId="8517" xr:uid="{99A5DAA9-91AB-4535-A24F-786A21C0AE3A}"/>
    <cellStyle name="Separador de milhares 12 2 2 2 2 5 2 2 2 2" xfId="17113" xr:uid="{793F6F28-D03F-4FBA-90C5-19BBD7BC114C}"/>
    <cellStyle name="Separador de milhares 12 2 2 2 2 5 2 2 2 3" xfId="26149" xr:uid="{733991BF-8D1A-4625-93E7-40237E84DE0C}"/>
    <cellStyle name="Separador de milhares 12 2 2 2 2 5 2 2 3" xfId="5404" xr:uid="{720B049E-9A99-4AAE-9F2C-05C8934CB0DB}"/>
    <cellStyle name="Separador de milhares 12 2 2 2 2 5 2 2 3 2" xfId="14257" xr:uid="{8CD22F34-E469-44A3-BDD1-2D4525EC5CCA}"/>
    <cellStyle name="Separador de milhares 12 2 2 2 2 5 2 2 3 3" xfId="23224" xr:uid="{51C984B5-7136-4036-AC77-0DB36FD260AF}"/>
    <cellStyle name="Separador de milhares 12 2 2 2 2 5 2 2 4" xfId="11405" xr:uid="{CB5FE0F2-EF69-48AB-B0A0-C29A5F4F2624}"/>
    <cellStyle name="Separador de milhares 12 2 2 2 2 5 2 2 5" xfId="20373" xr:uid="{4CD89FD5-7C5A-4132-8DB2-1DA47E8EC188}"/>
    <cellStyle name="Separador de milhares 12 2 2 2 2 5 2 3" xfId="7022" xr:uid="{9E386655-FCB5-44C3-BBB4-11A68CD5D6B5}"/>
    <cellStyle name="Separador de milhares 12 2 2 2 2 5 2 3 2" xfId="15678" xr:uid="{F783D64D-E8B1-4092-BD2F-E7FC02C85A14}"/>
    <cellStyle name="Separador de milhares 12 2 2 2 2 5 2 3 3" xfId="24659" xr:uid="{D768A640-3ED0-4E88-BBFB-9C815FEC2CD0}"/>
    <cellStyle name="Separador de milhares 12 2 2 2 2 5 2 4" xfId="3969" xr:uid="{99636E16-E8D6-4022-ADCB-560BF16CB694}"/>
    <cellStyle name="Separador de milhares 12 2 2 2 2 5 2 4 2" xfId="12824" xr:uid="{C5DB8DB7-6F4E-4194-97C5-E209EE988784}"/>
    <cellStyle name="Separador de milhares 12 2 2 2 2 5 2 4 3" xfId="21794" xr:uid="{0B254149-DFB5-4829-846D-61F1502E7810}"/>
    <cellStyle name="Separador de milhares 12 2 2 2 2 5 2 5" xfId="9959" xr:uid="{BF206355-F966-4512-AEFA-DBDFD421D802}"/>
    <cellStyle name="Separador de milhares 12 2 2 2 2 5 2 6" xfId="18930" xr:uid="{4106A5E8-C218-402F-ABEE-B410C853C715}"/>
    <cellStyle name="Separador de milhares 12 2 2 2 2 5 3" xfId="2360" xr:uid="{96966E07-FA1D-4BE1-80E0-FA469836413E}"/>
    <cellStyle name="Separador de milhares 12 2 2 2 2 5 3 2" xfId="8516" xr:uid="{0AFD7405-320C-4565-B173-E6AFE04E2711}"/>
    <cellStyle name="Separador de milhares 12 2 2 2 2 5 3 2 2" xfId="17112" xr:uid="{169A286D-EEC7-46B2-AF57-F78F32B27FD3}"/>
    <cellStyle name="Separador de milhares 12 2 2 2 2 5 3 2 3" xfId="26148" xr:uid="{94A4811F-D898-46B5-B93A-C7A850772B13}"/>
    <cellStyle name="Separador de milhares 12 2 2 2 2 5 3 3" xfId="5403" xr:uid="{7103CA50-B8A8-4CC5-BA73-D391EF831C77}"/>
    <cellStyle name="Separador de milhares 12 2 2 2 2 5 3 3 2" xfId="14256" xr:uid="{246F5C78-D16A-4607-9CF7-B60F656D3712}"/>
    <cellStyle name="Separador de milhares 12 2 2 2 2 5 3 3 3" xfId="23223" xr:uid="{B797FF9C-998A-4EAF-B65E-FB94AE215B48}"/>
    <cellStyle name="Separador de milhares 12 2 2 2 2 5 3 4" xfId="11404" xr:uid="{C23E253A-A051-4FAC-88FF-B1F1CD0921FF}"/>
    <cellStyle name="Separador de milhares 12 2 2 2 2 5 3 5" xfId="20372" xr:uid="{2443E8C2-B1F4-4BBC-AE3C-EE4DEB2D3585}"/>
    <cellStyle name="Separador de milhares 12 2 2 2 2 5 4" xfId="7021" xr:uid="{AB2A307D-0006-4037-BD29-F2E797DB76CC}"/>
    <cellStyle name="Separador de milhares 12 2 2 2 2 5 4 2" xfId="15677" xr:uid="{22E51EA9-1F69-41CA-ACD3-F81D34512A03}"/>
    <cellStyle name="Separador de milhares 12 2 2 2 2 5 4 3" xfId="24658" xr:uid="{274934FB-1673-452A-8521-3FC700E5F6B5}"/>
    <cellStyle name="Separador de milhares 12 2 2 2 2 5 5" xfId="3968" xr:uid="{78150536-2074-449A-874B-07845D738764}"/>
    <cellStyle name="Separador de milhares 12 2 2 2 2 5 5 2" xfId="12823" xr:uid="{ACFDE9EA-1CC7-4D5D-8565-F813145ECF0B}"/>
    <cellStyle name="Separador de milhares 12 2 2 2 2 5 5 3" xfId="21793" xr:uid="{B51A9188-68CC-43DF-B7FE-CEA4904EA2BA}"/>
    <cellStyle name="Separador de milhares 12 2 2 2 2 5 6" xfId="9958" xr:uid="{C9A2CB20-01E6-478D-9011-80F30A192256}"/>
    <cellStyle name="Separador de milhares 12 2 2 2 2 5 7" xfId="18929" xr:uid="{FFF64F9E-23E9-4D47-A651-9EDD2705F6D1}"/>
    <cellStyle name="Separador de milhares 12 2 2 2 2 6" xfId="639" xr:uid="{605DD40C-A688-4E1D-B26F-6621EA1B7BF5}"/>
    <cellStyle name="Separador de milhares 12 2 2 2 2 6 2" xfId="2362" xr:uid="{9B29CF77-0A3B-45AD-A598-560832331FD7}"/>
    <cellStyle name="Separador de milhares 12 2 2 2 2 6 2 2" xfId="8518" xr:uid="{DFAD0E41-6E2F-41EF-8F7B-7B1D41257F29}"/>
    <cellStyle name="Separador de milhares 12 2 2 2 2 6 2 2 2" xfId="17114" xr:uid="{D476228B-719A-4213-84C1-F2A62166AADD}"/>
    <cellStyle name="Separador de milhares 12 2 2 2 2 6 2 2 3" xfId="26150" xr:uid="{11B2EEBF-767D-4DDE-AD51-CD7DF725F71F}"/>
    <cellStyle name="Separador de milhares 12 2 2 2 2 6 2 3" xfId="5405" xr:uid="{FA75713B-4CFB-4D96-9039-27F37D13D1EF}"/>
    <cellStyle name="Separador de milhares 12 2 2 2 2 6 2 3 2" xfId="14258" xr:uid="{A57FA6F3-BDBB-42B8-BDE4-42B94DD49AF9}"/>
    <cellStyle name="Separador de milhares 12 2 2 2 2 6 2 3 3" xfId="23225" xr:uid="{47844EB1-4E4D-4DC5-B74E-AE723BA8CC66}"/>
    <cellStyle name="Separador de milhares 12 2 2 2 2 6 2 4" xfId="11406" xr:uid="{C9F6E549-22AE-470F-B764-84F907B35A85}"/>
    <cellStyle name="Separador de milhares 12 2 2 2 2 6 2 5" xfId="20374" xr:uid="{A6FCC906-4E4F-4499-8AA8-774B3F46B794}"/>
    <cellStyle name="Separador de milhares 12 2 2 2 2 6 3" xfId="7023" xr:uid="{3F93BBAB-1C62-460E-AB2D-4D5C256147A6}"/>
    <cellStyle name="Separador de milhares 12 2 2 2 2 6 3 2" xfId="15679" xr:uid="{2020A70D-4A65-4FD1-8FFA-C14A8AA0BD19}"/>
    <cellStyle name="Separador de milhares 12 2 2 2 2 6 3 3" xfId="24660" xr:uid="{5F934475-72AD-4346-B0AC-68731133B69B}"/>
    <cellStyle name="Separador de milhares 12 2 2 2 2 6 4" xfId="3970" xr:uid="{C919FCC4-66C4-4FA6-BFC6-43A1DFD2E996}"/>
    <cellStyle name="Separador de milhares 12 2 2 2 2 6 4 2" xfId="12825" xr:uid="{96510C77-663C-42A4-B249-ADF8EBEF3D5D}"/>
    <cellStyle name="Separador de milhares 12 2 2 2 2 6 4 3" xfId="21795" xr:uid="{7E770CAA-0813-40E6-AD65-B19A8A1053A8}"/>
    <cellStyle name="Separador de milhares 12 2 2 2 2 6 5" xfId="9960" xr:uid="{3DD474FF-A5CA-4C93-A581-69E1C478A9AB}"/>
    <cellStyle name="Separador de milhares 12 2 2 2 2 6 6" xfId="18931" xr:uid="{16F4A28D-3E09-4596-BC2D-ADB1E0449F41}"/>
    <cellStyle name="Separador de milhares 12 2 2 2 2 7" xfId="2345" xr:uid="{F0469DFD-D981-4408-8770-295FA8D69ADA}"/>
    <cellStyle name="Separador de milhares 12 2 2 2 2 7 2" xfId="8501" xr:uid="{6219CB45-C88E-453D-AF61-A974CDB0A29E}"/>
    <cellStyle name="Separador de milhares 12 2 2 2 2 7 2 2" xfId="17097" xr:uid="{4BC000B7-4337-42C6-96EF-A5D4FA91ACD5}"/>
    <cellStyle name="Separador de milhares 12 2 2 2 2 7 2 3" xfId="26133" xr:uid="{6D85E2E4-D48B-4365-9CE4-569C39C3F4F2}"/>
    <cellStyle name="Separador de milhares 12 2 2 2 2 7 3" xfId="5388" xr:uid="{5C4FD481-0502-437C-8AAB-5A59EA8973F0}"/>
    <cellStyle name="Separador de milhares 12 2 2 2 2 7 3 2" xfId="14241" xr:uid="{3C5BB7BD-800F-444B-B84E-6FFD0EC4D827}"/>
    <cellStyle name="Separador de milhares 12 2 2 2 2 7 3 3" xfId="23208" xr:uid="{B39D51AF-7A7B-46E4-A600-AB1D55FB9F32}"/>
    <cellStyle name="Separador de milhares 12 2 2 2 2 7 4" xfId="11389" xr:uid="{865D72EE-1084-4629-B3CD-EF178570387B}"/>
    <cellStyle name="Separador de milhares 12 2 2 2 2 7 5" xfId="20357" xr:uid="{DCD990A7-258F-4537-A2BB-26392AF7D6C2}"/>
    <cellStyle name="Separador de milhares 12 2 2 2 2 8" xfId="7006" xr:uid="{37C20278-4F64-4293-97CA-3087D72BFE6E}"/>
    <cellStyle name="Separador de milhares 12 2 2 2 2 8 2" xfId="15662" xr:uid="{2FFCED6E-F80C-49F2-9627-97E0996B74CA}"/>
    <cellStyle name="Separador de milhares 12 2 2 2 2 8 3" xfId="24643" xr:uid="{78CE03F7-B7FE-4378-BCA7-6384F27003EF}"/>
    <cellStyle name="Separador de milhares 12 2 2 2 2 9" xfId="3953" xr:uid="{F32D4AA9-FA07-480F-A288-A2D831D0DDF9}"/>
    <cellStyle name="Separador de milhares 12 2 2 2 2 9 2" xfId="12808" xr:uid="{78DFBB2C-7197-4C30-AB01-7050BA3A8523}"/>
    <cellStyle name="Separador de milhares 12 2 2 2 2 9 3" xfId="21778" xr:uid="{2B1FFDCA-4C89-44BB-B204-A916C028DD39}"/>
    <cellStyle name="Separador de milhares 12 2 2 2 3" xfId="640" xr:uid="{E7C67528-9BE2-4131-867B-3E3B27629951}"/>
    <cellStyle name="Separador de milhares 12 2 2 2 3 2" xfId="641" xr:uid="{14A5DBA1-7028-485E-9CC7-2A76B32F6010}"/>
    <cellStyle name="Separador de milhares 12 2 2 2 3 2 2" xfId="642" xr:uid="{C45F8DC2-1A76-4156-BDDD-F9A93667388D}"/>
    <cellStyle name="Separador de milhares 12 2 2 2 3 2 2 2" xfId="2365" xr:uid="{B29D8D8A-10DA-44AA-A1BC-9E3063B88B48}"/>
    <cellStyle name="Separador de milhares 12 2 2 2 3 2 2 2 2" xfId="8521" xr:uid="{4CC71279-93D5-447F-9D1A-1D406AF04EA7}"/>
    <cellStyle name="Separador de milhares 12 2 2 2 3 2 2 2 2 2" xfId="17117" xr:uid="{E44A3EBD-6086-40B6-8D44-207DE787C170}"/>
    <cellStyle name="Separador de milhares 12 2 2 2 3 2 2 2 2 3" xfId="26153" xr:uid="{1CA7DCE7-AFE6-4355-92DB-88D096709BC0}"/>
    <cellStyle name="Separador de milhares 12 2 2 2 3 2 2 2 3" xfId="5408" xr:uid="{3BB4DDC8-C7CB-4582-91AD-DB7D6500F3EA}"/>
    <cellStyle name="Separador de milhares 12 2 2 2 3 2 2 2 3 2" xfId="14261" xr:uid="{7E38046F-AC1C-462A-9DE1-8B13F31DBC8E}"/>
    <cellStyle name="Separador de milhares 12 2 2 2 3 2 2 2 3 3" xfId="23228" xr:uid="{5A6EDC37-A74C-4D6E-A0F1-7C488CD67DDD}"/>
    <cellStyle name="Separador de milhares 12 2 2 2 3 2 2 2 4" xfId="11409" xr:uid="{85A5DE2E-B3C5-40B3-AD15-72E56A97E197}"/>
    <cellStyle name="Separador de milhares 12 2 2 2 3 2 2 2 5" xfId="20377" xr:uid="{967718D2-104B-4E96-A3C2-E61ACE3D4774}"/>
    <cellStyle name="Separador de milhares 12 2 2 2 3 2 2 3" xfId="7026" xr:uid="{6AA2CF3B-3E30-46A7-BAD0-377F255BE411}"/>
    <cellStyle name="Separador de milhares 12 2 2 2 3 2 2 3 2" xfId="15682" xr:uid="{5A8EDB68-E10B-4E62-8120-0A565267151D}"/>
    <cellStyle name="Separador de milhares 12 2 2 2 3 2 2 3 3" xfId="24663" xr:uid="{86F063F5-2114-4FEB-8345-5081F798E766}"/>
    <cellStyle name="Separador de milhares 12 2 2 2 3 2 2 4" xfId="3973" xr:uid="{762DEC13-40EB-464C-8B8D-6C0B68EA475A}"/>
    <cellStyle name="Separador de milhares 12 2 2 2 3 2 2 4 2" xfId="12828" xr:uid="{CC5251C9-CD56-454F-B1A6-257326B420CD}"/>
    <cellStyle name="Separador de milhares 12 2 2 2 3 2 2 4 3" xfId="21798" xr:uid="{2814912B-9695-4D87-B251-402180863B74}"/>
    <cellStyle name="Separador de milhares 12 2 2 2 3 2 2 5" xfId="9963" xr:uid="{2CABE445-987E-4D4C-A69B-9F133DF7D847}"/>
    <cellStyle name="Separador de milhares 12 2 2 2 3 2 2 6" xfId="18934" xr:uid="{126D6CF6-F24E-44ED-87B6-30A2685A5B31}"/>
    <cellStyle name="Separador de milhares 12 2 2 2 3 2 3" xfId="2364" xr:uid="{3DF59BDE-610D-4CD9-9B78-877C662572EA}"/>
    <cellStyle name="Separador de milhares 12 2 2 2 3 2 3 2" xfId="8520" xr:uid="{A38E79D0-42F7-4D61-9053-85F46BD14684}"/>
    <cellStyle name="Separador de milhares 12 2 2 2 3 2 3 2 2" xfId="17116" xr:uid="{1156A9AF-8BBA-40E1-89D3-25FCF86F5716}"/>
    <cellStyle name="Separador de milhares 12 2 2 2 3 2 3 2 3" xfId="26152" xr:uid="{A2FD98BB-0D38-409E-A3DA-58CB084F9431}"/>
    <cellStyle name="Separador de milhares 12 2 2 2 3 2 3 3" xfId="5407" xr:uid="{8D6DD4D0-C8BC-4826-A64F-26DCBAF45822}"/>
    <cellStyle name="Separador de milhares 12 2 2 2 3 2 3 3 2" xfId="14260" xr:uid="{FFDCA21C-325D-4C32-962A-B6FB297CA022}"/>
    <cellStyle name="Separador de milhares 12 2 2 2 3 2 3 3 3" xfId="23227" xr:uid="{40700158-5D4B-4330-AEF4-8CC8758062B7}"/>
    <cellStyle name="Separador de milhares 12 2 2 2 3 2 3 4" xfId="11408" xr:uid="{10F70CC6-B071-4F0D-8419-58254176E00D}"/>
    <cellStyle name="Separador de milhares 12 2 2 2 3 2 3 5" xfId="20376" xr:uid="{167EA8BF-0E8C-4D46-A3AB-6EBEC2F81989}"/>
    <cellStyle name="Separador de milhares 12 2 2 2 3 2 4" xfId="7025" xr:uid="{7E81672B-7EB4-4B17-BCA4-42EE4F2A372D}"/>
    <cellStyle name="Separador de milhares 12 2 2 2 3 2 4 2" xfId="15681" xr:uid="{617385E0-01B0-4C37-A9E3-EE7E75784497}"/>
    <cellStyle name="Separador de milhares 12 2 2 2 3 2 4 3" xfId="24662" xr:uid="{CB02E23D-0A22-4DE3-9F09-2C229D3C7302}"/>
    <cellStyle name="Separador de milhares 12 2 2 2 3 2 5" xfId="3972" xr:uid="{11AFEFA8-55B6-418C-AC12-F461796085BC}"/>
    <cellStyle name="Separador de milhares 12 2 2 2 3 2 5 2" xfId="12827" xr:uid="{5FD7F608-2B3C-4117-AD35-C30A2AAC03F3}"/>
    <cellStyle name="Separador de milhares 12 2 2 2 3 2 5 3" xfId="21797" xr:uid="{637323E9-A386-4B00-9A5F-089FB04A380F}"/>
    <cellStyle name="Separador de milhares 12 2 2 2 3 2 6" xfId="9962" xr:uid="{1241DD52-86CE-469C-A99D-8E1549F014BE}"/>
    <cellStyle name="Separador de milhares 12 2 2 2 3 2 7" xfId="18933" xr:uid="{682850B2-0B74-4457-A1DF-D42EBD43D897}"/>
    <cellStyle name="Separador de milhares 12 2 2 2 3 3" xfId="643" xr:uid="{74E7A5A6-F1DD-4B00-A5A0-9590934448C5}"/>
    <cellStyle name="Separador de milhares 12 2 2 2 3 3 2" xfId="644" xr:uid="{3B71402A-44EF-4699-A66A-D3330F57FBFC}"/>
    <cellStyle name="Separador de milhares 12 2 2 2 3 3 2 2" xfId="2367" xr:uid="{BC7ADB29-69E7-45E7-9F97-4D0C2154672D}"/>
    <cellStyle name="Separador de milhares 12 2 2 2 3 3 2 2 2" xfId="8523" xr:uid="{21F63CD1-6DDF-4FAC-AC2B-0851728AA933}"/>
    <cellStyle name="Separador de milhares 12 2 2 2 3 3 2 2 2 2" xfId="17119" xr:uid="{10301AED-344A-4DA0-A2FC-203FE68E0523}"/>
    <cellStyle name="Separador de milhares 12 2 2 2 3 3 2 2 2 3" xfId="26155" xr:uid="{32CF37D9-97A1-4DFA-B3D3-C725A253F234}"/>
    <cellStyle name="Separador de milhares 12 2 2 2 3 3 2 2 3" xfId="5410" xr:uid="{53E1BD07-944E-4B9C-8BCF-9C6E974E958A}"/>
    <cellStyle name="Separador de milhares 12 2 2 2 3 3 2 2 3 2" xfId="14263" xr:uid="{965C8EFC-B0F3-42E8-9BC1-F6C7DD00F3AF}"/>
    <cellStyle name="Separador de milhares 12 2 2 2 3 3 2 2 3 3" xfId="23230" xr:uid="{7023E500-E66F-4403-B0D6-CF26C04CEC5F}"/>
    <cellStyle name="Separador de milhares 12 2 2 2 3 3 2 2 4" xfId="11411" xr:uid="{BD39180F-3423-4B61-A58C-E406420C9C23}"/>
    <cellStyle name="Separador de milhares 12 2 2 2 3 3 2 2 5" xfId="20379" xr:uid="{357063A4-4DAF-4F4E-8693-EA8D2E49ECE3}"/>
    <cellStyle name="Separador de milhares 12 2 2 2 3 3 2 3" xfId="7028" xr:uid="{D37F2380-5352-4594-A87A-C512BFA9AC79}"/>
    <cellStyle name="Separador de milhares 12 2 2 2 3 3 2 3 2" xfId="15684" xr:uid="{138AA990-EDDC-4EF1-B742-5056F3528AA8}"/>
    <cellStyle name="Separador de milhares 12 2 2 2 3 3 2 3 3" xfId="24665" xr:uid="{EB316E9C-5B79-4402-A065-C77FBA15FA84}"/>
    <cellStyle name="Separador de milhares 12 2 2 2 3 3 2 4" xfId="3975" xr:uid="{839BF817-0E2A-4C4B-ADB1-E594AB5B33EE}"/>
    <cellStyle name="Separador de milhares 12 2 2 2 3 3 2 4 2" xfId="12830" xr:uid="{1466B17E-3379-401C-9C1B-E05F02EB8499}"/>
    <cellStyle name="Separador de milhares 12 2 2 2 3 3 2 4 3" xfId="21800" xr:uid="{0CC2141B-3C89-4523-93D3-A352F7ABE45F}"/>
    <cellStyle name="Separador de milhares 12 2 2 2 3 3 2 5" xfId="9965" xr:uid="{12A42C39-8F75-498A-BEF3-6AF0D5D2A5DB}"/>
    <cellStyle name="Separador de milhares 12 2 2 2 3 3 2 6" xfId="18936" xr:uid="{35F8609F-48CB-442D-AB09-67BAB375E6E1}"/>
    <cellStyle name="Separador de milhares 12 2 2 2 3 3 3" xfId="2366" xr:uid="{0A708AD0-8F51-4136-BBCD-92748A5D2A5C}"/>
    <cellStyle name="Separador de milhares 12 2 2 2 3 3 3 2" xfId="8522" xr:uid="{4FFE1317-300E-4CDE-A7D7-5EF46DF71E32}"/>
    <cellStyle name="Separador de milhares 12 2 2 2 3 3 3 2 2" xfId="17118" xr:uid="{B511006D-CF3E-43F8-9901-7D8B7E2A1F43}"/>
    <cellStyle name="Separador de milhares 12 2 2 2 3 3 3 2 3" xfId="26154" xr:uid="{E6E0F07F-DF1D-48AB-823E-E3810F165555}"/>
    <cellStyle name="Separador de milhares 12 2 2 2 3 3 3 3" xfId="5409" xr:uid="{2B6E8A37-20E2-44B2-A39D-DB15A2117976}"/>
    <cellStyle name="Separador de milhares 12 2 2 2 3 3 3 3 2" xfId="14262" xr:uid="{AE918E65-3AAB-4FFA-9486-7966DCA3B29A}"/>
    <cellStyle name="Separador de milhares 12 2 2 2 3 3 3 3 3" xfId="23229" xr:uid="{18E5E174-93E2-410F-886C-49B0317AE5DB}"/>
    <cellStyle name="Separador de milhares 12 2 2 2 3 3 3 4" xfId="11410" xr:uid="{2FB68AD3-18DB-42F2-BC46-89DD5371B85E}"/>
    <cellStyle name="Separador de milhares 12 2 2 2 3 3 3 5" xfId="20378" xr:uid="{F032931C-4A21-4811-89F0-DAE355015230}"/>
    <cellStyle name="Separador de milhares 12 2 2 2 3 3 4" xfId="7027" xr:uid="{46AE6B38-1014-47AC-A4A7-30F05E29962A}"/>
    <cellStyle name="Separador de milhares 12 2 2 2 3 3 4 2" xfId="15683" xr:uid="{CAAD3491-79A3-4EB8-B1B8-E286219DB170}"/>
    <cellStyle name="Separador de milhares 12 2 2 2 3 3 4 3" xfId="24664" xr:uid="{6AC4F9B1-AA6E-483B-9B9C-0A77FED785FC}"/>
    <cellStyle name="Separador de milhares 12 2 2 2 3 3 5" xfId="3974" xr:uid="{B98DE2F7-3B6F-470B-A2AF-8C1EF103DC59}"/>
    <cellStyle name="Separador de milhares 12 2 2 2 3 3 5 2" xfId="12829" xr:uid="{2DBBC76D-8AC2-4947-8849-BC67A9BD0C43}"/>
    <cellStyle name="Separador de milhares 12 2 2 2 3 3 5 3" xfId="21799" xr:uid="{4B6CA695-24B4-426A-B73F-9DDA49B67C75}"/>
    <cellStyle name="Separador de milhares 12 2 2 2 3 3 6" xfId="9964" xr:uid="{4FD8FD31-338E-4F46-A82C-F8CC43D57368}"/>
    <cellStyle name="Separador de milhares 12 2 2 2 3 3 7" xfId="18935" xr:uid="{91215FBA-79A9-4F8C-A797-5DD24AA6FF2E}"/>
    <cellStyle name="Separador de milhares 12 2 2 2 3 4" xfId="645" xr:uid="{81A0C5AD-80BE-414C-8FDD-96FA4FAA4E66}"/>
    <cellStyle name="Separador de milhares 12 2 2 2 3 4 2" xfId="2368" xr:uid="{A35F326F-8737-4007-8871-1B4C06D231EB}"/>
    <cellStyle name="Separador de milhares 12 2 2 2 3 4 2 2" xfId="8524" xr:uid="{CB9242F2-19B4-425A-B374-42621C0AD506}"/>
    <cellStyle name="Separador de milhares 12 2 2 2 3 4 2 2 2" xfId="17120" xr:uid="{0643DCA2-74FB-46E2-84DD-4EEC55DF207C}"/>
    <cellStyle name="Separador de milhares 12 2 2 2 3 4 2 2 3" xfId="26156" xr:uid="{B4CC1EE7-72E4-45BE-B350-5EE0B1E73D1C}"/>
    <cellStyle name="Separador de milhares 12 2 2 2 3 4 2 3" xfId="5411" xr:uid="{C95AD5A6-76C9-46B7-858B-D4744E1A14F5}"/>
    <cellStyle name="Separador de milhares 12 2 2 2 3 4 2 3 2" xfId="14264" xr:uid="{01F5DD80-CE19-4BFF-916B-D67A6BA75D86}"/>
    <cellStyle name="Separador de milhares 12 2 2 2 3 4 2 3 3" xfId="23231" xr:uid="{D4AB54D4-300C-4B35-A14F-6EEE71BB86B4}"/>
    <cellStyle name="Separador de milhares 12 2 2 2 3 4 2 4" xfId="11412" xr:uid="{ED098A49-FF20-4668-A55D-D24A09593FED}"/>
    <cellStyle name="Separador de milhares 12 2 2 2 3 4 2 5" xfId="20380" xr:uid="{A77CB332-BFDD-4008-BD3A-F11024B009CF}"/>
    <cellStyle name="Separador de milhares 12 2 2 2 3 4 3" xfId="7029" xr:uid="{5C88DF80-20D3-47BE-A076-0BCBE88BEF4B}"/>
    <cellStyle name="Separador de milhares 12 2 2 2 3 4 3 2" xfId="15685" xr:uid="{DB08E84D-DF39-460E-A404-AF40F54F0C48}"/>
    <cellStyle name="Separador de milhares 12 2 2 2 3 4 3 3" xfId="24666" xr:uid="{CFC16340-4DF7-436B-B3CF-18A78E45947F}"/>
    <cellStyle name="Separador de milhares 12 2 2 2 3 4 4" xfId="3976" xr:uid="{0C09A460-DD16-4903-9BCF-28BD3314E15A}"/>
    <cellStyle name="Separador de milhares 12 2 2 2 3 4 4 2" xfId="12831" xr:uid="{5A5FC938-29E4-4F14-B76D-C223FDDCF12B}"/>
    <cellStyle name="Separador de milhares 12 2 2 2 3 4 4 3" xfId="21801" xr:uid="{F936D3DC-02C3-4352-B475-495139CA07F1}"/>
    <cellStyle name="Separador de milhares 12 2 2 2 3 4 5" xfId="9966" xr:uid="{C90E478F-C43E-4036-949C-FB9FC080F3BA}"/>
    <cellStyle name="Separador de milhares 12 2 2 2 3 4 6" xfId="18937" xr:uid="{0185B38E-008A-4B1C-B1A6-5C5DA12EB935}"/>
    <cellStyle name="Separador de milhares 12 2 2 2 3 5" xfId="2363" xr:uid="{94357F33-CF6F-4628-8344-2399A73FE857}"/>
    <cellStyle name="Separador de milhares 12 2 2 2 3 5 2" xfId="8519" xr:uid="{8F4FE175-CF72-402C-86EA-A0C28B2450DB}"/>
    <cellStyle name="Separador de milhares 12 2 2 2 3 5 2 2" xfId="17115" xr:uid="{4390B905-00BF-4931-B09B-76E9C2F75306}"/>
    <cellStyle name="Separador de milhares 12 2 2 2 3 5 2 3" xfId="26151" xr:uid="{10BC210F-29F6-4F7D-853E-302D27CDD7D6}"/>
    <cellStyle name="Separador de milhares 12 2 2 2 3 5 3" xfId="5406" xr:uid="{2A795D3B-2032-4A4E-85D7-D42913C5B771}"/>
    <cellStyle name="Separador de milhares 12 2 2 2 3 5 3 2" xfId="14259" xr:uid="{A5CE6EBE-8C32-48D0-B82E-9ECAB364F94B}"/>
    <cellStyle name="Separador de milhares 12 2 2 2 3 5 3 3" xfId="23226" xr:uid="{D3FCBDB0-0E32-4AA4-B76E-BC5F7CF19F27}"/>
    <cellStyle name="Separador de milhares 12 2 2 2 3 5 4" xfId="11407" xr:uid="{2C04DD7E-6FB8-4287-9553-A89A31F05D7B}"/>
    <cellStyle name="Separador de milhares 12 2 2 2 3 5 5" xfId="20375" xr:uid="{AFC251EF-B9C3-44EB-9BD4-E12A485704B1}"/>
    <cellStyle name="Separador de milhares 12 2 2 2 3 6" xfId="7024" xr:uid="{D44B73C3-86EA-458B-B591-A11F8C16536A}"/>
    <cellStyle name="Separador de milhares 12 2 2 2 3 6 2" xfId="15680" xr:uid="{E1278A52-2BB0-4591-A528-FDC00166DDB9}"/>
    <cellStyle name="Separador de milhares 12 2 2 2 3 6 3" xfId="24661" xr:uid="{E3750C30-68AB-4F6F-83E1-08D83601625D}"/>
    <cellStyle name="Separador de milhares 12 2 2 2 3 7" xfId="3971" xr:uid="{548498D1-FC76-4EA9-AA9C-ABAB1DE7DCB4}"/>
    <cellStyle name="Separador de milhares 12 2 2 2 3 7 2" xfId="12826" xr:uid="{50153600-888E-4212-A19E-BDDF8DA4CE5D}"/>
    <cellStyle name="Separador de milhares 12 2 2 2 3 7 3" xfId="21796" xr:uid="{140813A3-387E-4497-9EDC-D108CABEEF54}"/>
    <cellStyle name="Separador de milhares 12 2 2 2 3 8" xfId="9961" xr:uid="{27F25F43-0E15-4854-8685-AA4B3D7F0501}"/>
    <cellStyle name="Separador de milhares 12 2 2 2 3 9" xfId="18932" xr:uid="{32156B46-0AF0-4FA6-8A3F-3212E7D1D135}"/>
    <cellStyle name="Separador de milhares 12 2 2 2 4" xfId="646" xr:uid="{4A2E888A-DF03-47ED-B2E9-3F79F1173348}"/>
    <cellStyle name="Separador de milhares 12 2 2 2 4 2" xfId="647" xr:uid="{7489C9A5-E300-443D-B54B-029002D46A18}"/>
    <cellStyle name="Separador de milhares 12 2 2 2 4 2 2" xfId="648" xr:uid="{AB38186F-83EF-4F49-BB33-3E98626004EA}"/>
    <cellStyle name="Separador de milhares 12 2 2 2 4 2 2 2" xfId="2371" xr:uid="{E55A3CFE-5043-4070-A446-1F0948718AE7}"/>
    <cellStyle name="Separador de milhares 12 2 2 2 4 2 2 2 2" xfId="8527" xr:uid="{F668BB2C-9E75-44C4-BA07-B0D21B5C6600}"/>
    <cellStyle name="Separador de milhares 12 2 2 2 4 2 2 2 2 2" xfId="17123" xr:uid="{19B538DB-F805-4F30-9529-33CAA6C4D40C}"/>
    <cellStyle name="Separador de milhares 12 2 2 2 4 2 2 2 2 3" xfId="26159" xr:uid="{439B413B-5C53-43CC-96D1-DC0D0144EBD1}"/>
    <cellStyle name="Separador de milhares 12 2 2 2 4 2 2 2 3" xfId="5414" xr:uid="{BADC1C15-4F0C-4E2A-BDD8-9F619D6BD989}"/>
    <cellStyle name="Separador de milhares 12 2 2 2 4 2 2 2 3 2" xfId="14267" xr:uid="{0A55DF15-E89E-4BA7-985E-58B0AF37C8D1}"/>
    <cellStyle name="Separador de milhares 12 2 2 2 4 2 2 2 3 3" xfId="23234" xr:uid="{840D8312-F4E1-4BB6-9D62-E06BE2BC44AC}"/>
    <cellStyle name="Separador de milhares 12 2 2 2 4 2 2 2 4" xfId="11415" xr:uid="{B4934ADC-3AEC-40B7-BDA4-1E6113955A79}"/>
    <cellStyle name="Separador de milhares 12 2 2 2 4 2 2 2 5" xfId="20383" xr:uid="{99C87FF1-7E8D-461D-B14F-AE04FEB4CA78}"/>
    <cellStyle name="Separador de milhares 12 2 2 2 4 2 2 3" xfId="7032" xr:uid="{6072F299-8362-4F92-B8D4-0464BFE64082}"/>
    <cellStyle name="Separador de milhares 12 2 2 2 4 2 2 3 2" xfId="15688" xr:uid="{A944DA93-462A-4B61-B45A-CDF75EAE1704}"/>
    <cellStyle name="Separador de milhares 12 2 2 2 4 2 2 3 3" xfId="24669" xr:uid="{4827556D-BE88-43FA-86A5-0E29485F21C8}"/>
    <cellStyle name="Separador de milhares 12 2 2 2 4 2 2 4" xfId="3979" xr:uid="{74B07D3A-0E00-4736-9314-5AB2CDD5A4F3}"/>
    <cellStyle name="Separador de milhares 12 2 2 2 4 2 2 4 2" xfId="12834" xr:uid="{EDFBE717-8F2D-4AEB-9A76-177444E6DF7B}"/>
    <cellStyle name="Separador de milhares 12 2 2 2 4 2 2 4 3" xfId="21804" xr:uid="{C941F365-41E3-4DE6-8985-B13C033401C8}"/>
    <cellStyle name="Separador de milhares 12 2 2 2 4 2 2 5" xfId="9969" xr:uid="{F9BE068E-7FF3-4641-A2E1-0AEC943BFEA9}"/>
    <cellStyle name="Separador de milhares 12 2 2 2 4 2 2 6" xfId="18940" xr:uid="{FC583795-EA26-4900-82F1-7083E0D46F93}"/>
    <cellStyle name="Separador de milhares 12 2 2 2 4 2 3" xfId="2370" xr:uid="{0155C0BE-CB88-491A-92D0-77AC993E7DB6}"/>
    <cellStyle name="Separador de milhares 12 2 2 2 4 2 3 2" xfId="8526" xr:uid="{A777ACD9-D020-4B05-8AEB-A08B285C6334}"/>
    <cellStyle name="Separador de milhares 12 2 2 2 4 2 3 2 2" xfId="17122" xr:uid="{653B5EBD-F6FB-45F0-A089-753F5E66F9B3}"/>
    <cellStyle name="Separador de milhares 12 2 2 2 4 2 3 2 3" xfId="26158" xr:uid="{9D2741C7-E6AF-4EB9-8887-3DDE20611BFE}"/>
    <cellStyle name="Separador de milhares 12 2 2 2 4 2 3 3" xfId="5413" xr:uid="{21C60431-36C4-4552-9206-00D7BD0CACD6}"/>
    <cellStyle name="Separador de milhares 12 2 2 2 4 2 3 3 2" xfId="14266" xr:uid="{54166C7A-60F1-4A64-9F45-71CA7D03A110}"/>
    <cellStyle name="Separador de milhares 12 2 2 2 4 2 3 3 3" xfId="23233" xr:uid="{6144F3A0-BC0E-4200-B047-02311CD7F707}"/>
    <cellStyle name="Separador de milhares 12 2 2 2 4 2 3 4" xfId="11414" xr:uid="{93596BEB-B9D1-466B-B751-26696125FC64}"/>
    <cellStyle name="Separador de milhares 12 2 2 2 4 2 3 5" xfId="20382" xr:uid="{FC9FFA55-D468-4CA2-A64F-6090B2CA7E5E}"/>
    <cellStyle name="Separador de milhares 12 2 2 2 4 2 4" xfId="7031" xr:uid="{3F3EE550-E60E-48EB-98A1-D8222C1E5197}"/>
    <cellStyle name="Separador de milhares 12 2 2 2 4 2 4 2" xfId="15687" xr:uid="{768E538A-DE39-45D1-89A6-5264FA9D5C4C}"/>
    <cellStyle name="Separador de milhares 12 2 2 2 4 2 4 3" xfId="24668" xr:uid="{EFA68CD5-E82A-4B39-B208-F36F1045098B}"/>
    <cellStyle name="Separador de milhares 12 2 2 2 4 2 5" xfId="3978" xr:uid="{ECE72919-239D-400B-B74D-71945813ED78}"/>
    <cellStyle name="Separador de milhares 12 2 2 2 4 2 5 2" xfId="12833" xr:uid="{2395220C-3074-41FE-ACB8-CCECF2E4286D}"/>
    <cellStyle name="Separador de milhares 12 2 2 2 4 2 5 3" xfId="21803" xr:uid="{78CF146F-C64F-4688-9EB1-4798AFDAA31C}"/>
    <cellStyle name="Separador de milhares 12 2 2 2 4 2 6" xfId="9968" xr:uid="{7A7CCF29-DF0B-4215-9BD2-734E36A29664}"/>
    <cellStyle name="Separador de milhares 12 2 2 2 4 2 7" xfId="18939" xr:uid="{DCDBCD8B-9D7E-4440-8492-9E307718C255}"/>
    <cellStyle name="Separador de milhares 12 2 2 2 4 3" xfId="649" xr:uid="{08B0FBC4-5199-4249-AFC5-12E39F003239}"/>
    <cellStyle name="Separador de milhares 12 2 2 2 4 3 2" xfId="650" xr:uid="{ABB95052-1EE9-4A58-B860-CD55AA3AD40E}"/>
    <cellStyle name="Separador de milhares 12 2 2 2 4 3 2 2" xfId="2373" xr:uid="{0197AEC7-F980-46A5-8C54-DEA4B59C6CF5}"/>
    <cellStyle name="Separador de milhares 12 2 2 2 4 3 2 2 2" xfId="8529" xr:uid="{8A55CF31-2BB4-49AF-8EAE-D1E94F150965}"/>
    <cellStyle name="Separador de milhares 12 2 2 2 4 3 2 2 2 2" xfId="17125" xr:uid="{2E65E4A9-32A4-4674-8AA0-5DF34D155FFA}"/>
    <cellStyle name="Separador de milhares 12 2 2 2 4 3 2 2 2 3" xfId="26161" xr:uid="{9C105870-97A6-4B78-ACE1-8DFDF661629B}"/>
    <cellStyle name="Separador de milhares 12 2 2 2 4 3 2 2 3" xfId="5416" xr:uid="{6B6FF3CA-FF8A-48C6-823D-E8DC780E283E}"/>
    <cellStyle name="Separador de milhares 12 2 2 2 4 3 2 2 3 2" xfId="14269" xr:uid="{C2C14AF0-05AC-48F6-8EA3-71D57238DF4A}"/>
    <cellStyle name="Separador de milhares 12 2 2 2 4 3 2 2 3 3" xfId="23236" xr:uid="{90C38AAE-7832-4B6B-966B-AA7F807FA746}"/>
    <cellStyle name="Separador de milhares 12 2 2 2 4 3 2 2 4" xfId="11417" xr:uid="{1DEA668E-2452-43C7-A69A-790412EF17BA}"/>
    <cellStyle name="Separador de milhares 12 2 2 2 4 3 2 2 5" xfId="20385" xr:uid="{651C1D63-6279-450A-B645-50CCE14732E3}"/>
    <cellStyle name="Separador de milhares 12 2 2 2 4 3 2 3" xfId="7034" xr:uid="{344B416B-7AB9-417F-85C1-A8A8C086EC16}"/>
    <cellStyle name="Separador de milhares 12 2 2 2 4 3 2 3 2" xfId="15690" xr:uid="{BC0E240D-5AEC-4749-9796-2570A9228F31}"/>
    <cellStyle name="Separador de milhares 12 2 2 2 4 3 2 3 3" xfId="24671" xr:uid="{5D2E2415-42D2-4A3A-AAC8-B280A2070C97}"/>
    <cellStyle name="Separador de milhares 12 2 2 2 4 3 2 4" xfId="3981" xr:uid="{95EBB0BA-96C1-4916-9AA0-565852C12066}"/>
    <cellStyle name="Separador de milhares 12 2 2 2 4 3 2 4 2" xfId="12836" xr:uid="{DBEF15D6-1581-4A43-A200-6444A1EFED34}"/>
    <cellStyle name="Separador de milhares 12 2 2 2 4 3 2 4 3" xfId="21806" xr:uid="{3B465CF2-7A15-48C8-9252-F7AE3F60CD14}"/>
    <cellStyle name="Separador de milhares 12 2 2 2 4 3 2 5" xfId="9971" xr:uid="{A194851B-BCE5-4FDE-A332-BD3F11D54EC0}"/>
    <cellStyle name="Separador de milhares 12 2 2 2 4 3 2 6" xfId="18942" xr:uid="{A0B1211F-633B-4A5B-B105-02B1A7C634C0}"/>
    <cellStyle name="Separador de milhares 12 2 2 2 4 3 3" xfId="2372" xr:uid="{3A7C17A5-879D-4108-B396-F648C77F52B0}"/>
    <cellStyle name="Separador de milhares 12 2 2 2 4 3 3 2" xfId="8528" xr:uid="{D52B8DC3-3864-4462-A16D-D43A078FB188}"/>
    <cellStyle name="Separador de milhares 12 2 2 2 4 3 3 2 2" xfId="17124" xr:uid="{D66FB2BE-4D13-486B-8A38-5550C9A480AF}"/>
    <cellStyle name="Separador de milhares 12 2 2 2 4 3 3 2 3" xfId="26160" xr:uid="{C75A7A25-2593-4D4F-8467-333BC128A681}"/>
    <cellStyle name="Separador de milhares 12 2 2 2 4 3 3 3" xfId="5415" xr:uid="{00381000-5F83-4DE6-9FC0-9F341FE4D856}"/>
    <cellStyle name="Separador de milhares 12 2 2 2 4 3 3 3 2" xfId="14268" xr:uid="{0254377A-53FE-4971-9A67-D1F4C7E313AD}"/>
    <cellStyle name="Separador de milhares 12 2 2 2 4 3 3 3 3" xfId="23235" xr:uid="{E429FA36-41D1-4F8C-A56B-5FC0DD155F11}"/>
    <cellStyle name="Separador de milhares 12 2 2 2 4 3 3 4" xfId="11416" xr:uid="{40C68FAF-5BB1-4175-BE3B-F003FE5D88F9}"/>
    <cellStyle name="Separador de milhares 12 2 2 2 4 3 3 5" xfId="20384" xr:uid="{9203EB3D-57C9-4A20-A8D9-57DB5E188934}"/>
    <cellStyle name="Separador de milhares 12 2 2 2 4 3 4" xfId="7033" xr:uid="{199A2552-EDE8-4159-AC41-12768632CCA5}"/>
    <cellStyle name="Separador de milhares 12 2 2 2 4 3 4 2" xfId="15689" xr:uid="{E733E57C-29E7-4F02-A3AA-2B08CFB824D5}"/>
    <cellStyle name="Separador de milhares 12 2 2 2 4 3 4 3" xfId="24670" xr:uid="{A4FED338-AEA4-4CD5-9019-EDDC9F022D1B}"/>
    <cellStyle name="Separador de milhares 12 2 2 2 4 3 5" xfId="3980" xr:uid="{8CFBFC0B-4E03-4A2D-ACB1-319EC14DA6B4}"/>
    <cellStyle name="Separador de milhares 12 2 2 2 4 3 5 2" xfId="12835" xr:uid="{693EEE0B-4875-4C57-AD39-6A825CA25F65}"/>
    <cellStyle name="Separador de milhares 12 2 2 2 4 3 5 3" xfId="21805" xr:uid="{82A5C575-05F4-4367-8A81-F6DD8367BD5D}"/>
    <cellStyle name="Separador de milhares 12 2 2 2 4 3 6" xfId="9970" xr:uid="{F35552AF-2702-475E-A5E6-36101B1396C6}"/>
    <cellStyle name="Separador de milhares 12 2 2 2 4 3 7" xfId="18941" xr:uid="{FD91494A-594D-464D-B2CB-6BD0DFCFD57F}"/>
    <cellStyle name="Separador de milhares 12 2 2 2 4 4" xfId="651" xr:uid="{0E1F44FB-9D13-4DF7-9A5C-BA380C4B3F96}"/>
    <cellStyle name="Separador de milhares 12 2 2 2 4 4 2" xfId="2374" xr:uid="{A52FC022-EDB2-42A1-9046-5D24FC601F8A}"/>
    <cellStyle name="Separador de milhares 12 2 2 2 4 4 2 2" xfId="8530" xr:uid="{2A13F1DB-96C8-4B5D-9E96-B1DB75D8486A}"/>
    <cellStyle name="Separador de milhares 12 2 2 2 4 4 2 2 2" xfId="17126" xr:uid="{CB862B39-2454-4CAF-9964-7A328E5E1952}"/>
    <cellStyle name="Separador de milhares 12 2 2 2 4 4 2 2 3" xfId="26162" xr:uid="{D3547DBB-F382-4C8E-BADA-A7DAE7D9D58D}"/>
    <cellStyle name="Separador de milhares 12 2 2 2 4 4 2 3" xfId="5417" xr:uid="{6C023226-F9EA-4DB9-A391-90FF53F7225E}"/>
    <cellStyle name="Separador de milhares 12 2 2 2 4 4 2 3 2" xfId="14270" xr:uid="{E6108647-8085-4EB8-B419-B7EF04280E21}"/>
    <cellStyle name="Separador de milhares 12 2 2 2 4 4 2 3 3" xfId="23237" xr:uid="{81E8BEE5-ED55-43EA-900A-EC4E43F5A043}"/>
    <cellStyle name="Separador de milhares 12 2 2 2 4 4 2 4" xfId="11418" xr:uid="{0007125E-E6D1-41F9-BCE5-2EC5AD112E1A}"/>
    <cellStyle name="Separador de milhares 12 2 2 2 4 4 2 5" xfId="20386" xr:uid="{4E95AE37-C95F-44ED-93D7-9876C78CD5C6}"/>
    <cellStyle name="Separador de milhares 12 2 2 2 4 4 3" xfId="7035" xr:uid="{E7C1BCF7-D163-4CAE-B141-B53B4E08CE39}"/>
    <cellStyle name="Separador de milhares 12 2 2 2 4 4 3 2" xfId="15691" xr:uid="{7EC8F083-6281-4D37-874D-6FF06AF8FA44}"/>
    <cellStyle name="Separador de milhares 12 2 2 2 4 4 3 3" xfId="24672" xr:uid="{F132A1A1-2AF2-48C3-BF1D-5FA413CDBF48}"/>
    <cellStyle name="Separador de milhares 12 2 2 2 4 4 4" xfId="3982" xr:uid="{6AB31DD9-8599-41C2-9C6B-166908D3CE0D}"/>
    <cellStyle name="Separador de milhares 12 2 2 2 4 4 4 2" xfId="12837" xr:uid="{02A0699B-7B89-45EC-AF2B-4351C8C4A3E7}"/>
    <cellStyle name="Separador de milhares 12 2 2 2 4 4 4 3" xfId="21807" xr:uid="{F7DB3751-BEF2-439D-8D48-AA0DF7805C93}"/>
    <cellStyle name="Separador de milhares 12 2 2 2 4 4 5" xfId="9972" xr:uid="{56670E9D-D979-4F75-A475-16FAAF747B57}"/>
    <cellStyle name="Separador de milhares 12 2 2 2 4 4 6" xfId="18943" xr:uid="{1AD6AA46-CA15-4003-975E-FA975C0F70F6}"/>
    <cellStyle name="Separador de milhares 12 2 2 2 4 5" xfId="2369" xr:uid="{CBCC1C1C-7764-42D8-AA60-066D06BEBE57}"/>
    <cellStyle name="Separador de milhares 12 2 2 2 4 5 2" xfId="8525" xr:uid="{7E085994-ADAF-4352-8634-2F31FB5BA0DC}"/>
    <cellStyle name="Separador de milhares 12 2 2 2 4 5 2 2" xfId="17121" xr:uid="{E7C0EC64-8FA0-474D-9413-E9C3CA53C2A4}"/>
    <cellStyle name="Separador de milhares 12 2 2 2 4 5 2 3" xfId="26157" xr:uid="{FC3D1818-2B94-4E8A-BA6B-3DC0A64A1F43}"/>
    <cellStyle name="Separador de milhares 12 2 2 2 4 5 3" xfId="5412" xr:uid="{7E5983C5-DFCE-4C48-B2BF-2B6F748F2248}"/>
    <cellStyle name="Separador de milhares 12 2 2 2 4 5 3 2" xfId="14265" xr:uid="{B5C6B21B-3609-4528-BC4A-C06BE6867378}"/>
    <cellStyle name="Separador de milhares 12 2 2 2 4 5 3 3" xfId="23232" xr:uid="{5F5D1B0E-F616-4136-BE62-D4C04CFA2D20}"/>
    <cellStyle name="Separador de milhares 12 2 2 2 4 5 4" xfId="11413" xr:uid="{C882296A-6936-4327-A74E-CDF15F7639B2}"/>
    <cellStyle name="Separador de milhares 12 2 2 2 4 5 5" xfId="20381" xr:uid="{00AC1979-D66D-421E-89DA-09E629A8B44B}"/>
    <cellStyle name="Separador de milhares 12 2 2 2 4 6" xfId="7030" xr:uid="{FE8705AC-572E-4A4F-863E-C74C44AEABF1}"/>
    <cellStyle name="Separador de milhares 12 2 2 2 4 6 2" xfId="15686" xr:uid="{BAE18921-8F8B-4F72-8CE1-C390BF3754A7}"/>
    <cellStyle name="Separador de milhares 12 2 2 2 4 6 3" xfId="24667" xr:uid="{A61077E2-3F00-43DA-8F34-8D7A0251060A}"/>
    <cellStyle name="Separador de milhares 12 2 2 2 4 7" xfId="3977" xr:uid="{B4D70712-0B61-4E14-B8E6-BC50067CC7D3}"/>
    <cellStyle name="Separador de milhares 12 2 2 2 4 7 2" xfId="12832" xr:uid="{FB261EE1-827F-4525-9F0B-8C3D92715590}"/>
    <cellStyle name="Separador de milhares 12 2 2 2 4 7 3" xfId="21802" xr:uid="{467F91E9-C6AA-48E1-B16E-996A2DAF817F}"/>
    <cellStyle name="Separador de milhares 12 2 2 2 4 8" xfId="9967" xr:uid="{57AB43CE-F0FE-4FC3-BDFF-0F9A4ADDDDA0}"/>
    <cellStyle name="Separador de milhares 12 2 2 2 4 9" xfId="18938" xr:uid="{1BDE5250-0ABB-43FD-95C6-724A7E298438}"/>
    <cellStyle name="Separador de milhares 12 2 2 2 5" xfId="652" xr:uid="{2CF632CF-09BB-4439-82B3-C3C6EB7545DE}"/>
    <cellStyle name="Separador de milhares 12 2 2 2 5 2" xfId="653" xr:uid="{18284B9A-BC61-4E9D-9C26-3ECD44B2A8B5}"/>
    <cellStyle name="Separador de milhares 12 2 2 2 5 2 2" xfId="2376" xr:uid="{5A9F450B-CD6E-4591-A01B-278BC84BF659}"/>
    <cellStyle name="Separador de milhares 12 2 2 2 5 2 2 2" xfId="8532" xr:uid="{3530EAD0-59C7-4B57-9F28-B593E0D88E33}"/>
    <cellStyle name="Separador de milhares 12 2 2 2 5 2 2 2 2" xfId="17128" xr:uid="{4FDB3277-E95B-45A2-A1C0-C6C72C70EEBC}"/>
    <cellStyle name="Separador de milhares 12 2 2 2 5 2 2 2 3" xfId="26164" xr:uid="{1E8A16B0-B4D8-4100-BF36-932E5552F100}"/>
    <cellStyle name="Separador de milhares 12 2 2 2 5 2 2 3" xfId="5419" xr:uid="{2AB5B8A5-F7FD-4333-8C53-307DB325BCF8}"/>
    <cellStyle name="Separador de milhares 12 2 2 2 5 2 2 3 2" xfId="14272" xr:uid="{F2749A7B-1A6A-4F20-A817-A017AE951486}"/>
    <cellStyle name="Separador de milhares 12 2 2 2 5 2 2 3 3" xfId="23239" xr:uid="{2C43A4BE-7C6B-4891-A0D9-81D48A1E505C}"/>
    <cellStyle name="Separador de milhares 12 2 2 2 5 2 2 4" xfId="11420" xr:uid="{E187A1F0-AE2F-4EBA-AF35-B78F793FFFC2}"/>
    <cellStyle name="Separador de milhares 12 2 2 2 5 2 2 5" xfId="20388" xr:uid="{4BF30CCB-02D5-49E3-B8D5-7E8B1A0A420D}"/>
    <cellStyle name="Separador de milhares 12 2 2 2 5 2 3" xfId="7037" xr:uid="{404B7F11-E2D7-43EB-BBB5-14AB34A4AA0C}"/>
    <cellStyle name="Separador de milhares 12 2 2 2 5 2 3 2" xfId="15693" xr:uid="{57CACFE1-6780-4CC9-970C-76D2E8BE48D2}"/>
    <cellStyle name="Separador de milhares 12 2 2 2 5 2 3 3" xfId="24674" xr:uid="{46334BDC-5759-4CD5-A680-409FB0BD7668}"/>
    <cellStyle name="Separador de milhares 12 2 2 2 5 2 4" xfId="3984" xr:uid="{E11DFCA7-7354-4888-93C6-59C3086CC39D}"/>
    <cellStyle name="Separador de milhares 12 2 2 2 5 2 4 2" xfId="12839" xr:uid="{7760E132-2CCE-448D-8285-434A68CE6586}"/>
    <cellStyle name="Separador de milhares 12 2 2 2 5 2 4 3" xfId="21809" xr:uid="{EA7CB428-2175-49A4-B709-595F87589B92}"/>
    <cellStyle name="Separador de milhares 12 2 2 2 5 2 5" xfId="9974" xr:uid="{672B861E-8EA9-44F6-923E-3FB5A16E1755}"/>
    <cellStyle name="Separador de milhares 12 2 2 2 5 2 6" xfId="18945" xr:uid="{26DEB2E8-03E1-4D48-8E17-C8DC1EBB866B}"/>
    <cellStyle name="Separador de milhares 12 2 2 2 5 3" xfId="2375" xr:uid="{D9DBAB36-A3D9-419A-9B86-AF41503469B8}"/>
    <cellStyle name="Separador de milhares 12 2 2 2 5 3 2" xfId="8531" xr:uid="{52155B60-4D14-4836-BCDF-2D916C45907E}"/>
    <cellStyle name="Separador de milhares 12 2 2 2 5 3 2 2" xfId="17127" xr:uid="{DFA8F4A4-49F9-42BC-B16C-369F95063AC7}"/>
    <cellStyle name="Separador de milhares 12 2 2 2 5 3 2 3" xfId="26163" xr:uid="{9ABB0794-7600-4873-BC9F-FD069847ED73}"/>
    <cellStyle name="Separador de milhares 12 2 2 2 5 3 3" xfId="5418" xr:uid="{EF947BD2-8A0B-4BCD-9315-2E380EEE71B4}"/>
    <cellStyle name="Separador de milhares 12 2 2 2 5 3 3 2" xfId="14271" xr:uid="{EA485AD9-2B76-458D-93E0-92525F6239E4}"/>
    <cellStyle name="Separador de milhares 12 2 2 2 5 3 3 3" xfId="23238" xr:uid="{851607A0-B654-49CE-ADC3-4318B80703CE}"/>
    <cellStyle name="Separador de milhares 12 2 2 2 5 3 4" xfId="11419" xr:uid="{1CA2C05D-62B6-40F5-91A7-CC6171A0C7B6}"/>
    <cellStyle name="Separador de milhares 12 2 2 2 5 3 5" xfId="20387" xr:uid="{04E992D4-4C50-4F74-AC99-F754D9777EC7}"/>
    <cellStyle name="Separador de milhares 12 2 2 2 5 4" xfId="7036" xr:uid="{405EC9C4-45A1-47C7-8A44-A74FF2FD9501}"/>
    <cellStyle name="Separador de milhares 12 2 2 2 5 4 2" xfId="15692" xr:uid="{EE44802A-E6AC-4E2D-A977-6C0F5E9C648F}"/>
    <cellStyle name="Separador de milhares 12 2 2 2 5 4 3" xfId="24673" xr:uid="{A6349BE9-7F75-47B5-BB05-91B878C3A010}"/>
    <cellStyle name="Separador de milhares 12 2 2 2 5 5" xfId="3983" xr:uid="{927AB13F-431F-4783-B6D3-E414192414BD}"/>
    <cellStyle name="Separador de milhares 12 2 2 2 5 5 2" xfId="12838" xr:uid="{ECAF8997-894B-4776-AAF5-36E9E773E4EF}"/>
    <cellStyle name="Separador de milhares 12 2 2 2 5 5 3" xfId="21808" xr:uid="{2A4E2216-363B-45A7-AF37-28566580259F}"/>
    <cellStyle name="Separador de milhares 12 2 2 2 5 6" xfId="9973" xr:uid="{30D0A5CE-064D-461A-9612-E7169A8C6182}"/>
    <cellStyle name="Separador de milhares 12 2 2 2 5 7" xfId="18944" xr:uid="{4BB94836-7FC7-4CA0-8033-0ED57FDF48ED}"/>
    <cellStyle name="Separador de milhares 12 2 2 2 6" xfId="654" xr:uid="{4C533A35-A7AB-4652-805B-C643AFE05799}"/>
    <cellStyle name="Separador de milhares 12 2 2 2 6 2" xfId="655" xr:uid="{FAC58613-A4F4-433E-9F5D-E3DBED568237}"/>
    <cellStyle name="Separador de milhares 12 2 2 2 6 2 2" xfId="2378" xr:uid="{D5B31E6C-2EBE-4EFB-86FE-ACE4CBF32A9F}"/>
    <cellStyle name="Separador de milhares 12 2 2 2 6 2 2 2" xfId="8534" xr:uid="{9E2ECB09-5DB2-4978-A263-6C16C40D4734}"/>
    <cellStyle name="Separador de milhares 12 2 2 2 6 2 2 2 2" xfId="17130" xr:uid="{9BBE3787-AA4F-4268-9C0D-CA3350922847}"/>
    <cellStyle name="Separador de milhares 12 2 2 2 6 2 2 2 3" xfId="26166" xr:uid="{D69E4ABC-5DAD-441A-B977-B00BFA36A9CE}"/>
    <cellStyle name="Separador de milhares 12 2 2 2 6 2 2 3" xfId="5421" xr:uid="{CEDC07E4-E2E4-4274-9159-35648A9265FC}"/>
    <cellStyle name="Separador de milhares 12 2 2 2 6 2 2 3 2" xfId="14274" xr:uid="{48AFD471-C738-4B41-927A-CB5BD191B520}"/>
    <cellStyle name="Separador de milhares 12 2 2 2 6 2 2 3 3" xfId="23241" xr:uid="{D53AAE1F-DC24-48E4-BD83-8ED297364AF7}"/>
    <cellStyle name="Separador de milhares 12 2 2 2 6 2 2 4" xfId="11422" xr:uid="{3D0513CA-DEB0-4F93-9733-519AF41BD6FE}"/>
    <cellStyle name="Separador de milhares 12 2 2 2 6 2 2 5" xfId="20390" xr:uid="{80DE040D-A4F9-4763-9917-CA7619AEE728}"/>
    <cellStyle name="Separador de milhares 12 2 2 2 6 2 3" xfId="7039" xr:uid="{7452D714-5586-4F10-9E7B-6E6AE8B393DC}"/>
    <cellStyle name="Separador de milhares 12 2 2 2 6 2 3 2" xfId="15695" xr:uid="{1CB3CCB3-1652-4911-A473-ACCCD5D71378}"/>
    <cellStyle name="Separador de milhares 12 2 2 2 6 2 3 3" xfId="24676" xr:uid="{F6ADB395-4983-4A48-8065-3DB32A659B4A}"/>
    <cellStyle name="Separador de milhares 12 2 2 2 6 2 4" xfId="3986" xr:uid="{D55A61D9-1FC4-4FAF-A019-C758696F4A78}"/>
    <cellStyle name="Separador de milhares 12 2 2 2 6 2 4 2" xfId="12841" xr:uid="{DB092B3A-AFBF-4E04-925A-D76DF4A22685}"/>
    <cellStyle name="Separador de milhares 12 2 2 2 6 2 4 3" xfId="21811" xr:uid="{C47EA0D6-63C4-4E93-ABEA-4B2322FE76ED}"/>
    <cellStyle name="Separador de milhares 12 2 2 2 6 2 5" xfId="9976" xr:uid="{8C9B6FCC-8FF2-4A7C-9F34-7EAF98AA45E7}"/>
    <cellStyle name="Separador de milhares 12 2 2 2 6 2 6" xfId="18947" xr:uid="{A7FCEC2A-B988-4356-8CCC-5CFDA9C8B62F}"/>
    <cellStyle name="Separador de milhares 12 2 2 2 6 3" xfId="2377" xr:uid="{314FC545-F872-4B45-8339-61E13889552F}"/>
    <cellStyle name="Separador de milhares 12 2 2 2 6 3 2" xfId="8533" xr:uid="{BD00E5F4-AA8B-47E3-9E2F-CAE502F31D83}"/>
    <cellStyle name="Separador de milhares 12 2 2 2 6 3 2 2" xfId="17129" xr:uid="{0242E8AB-0557-45DD-8CAC-89E6D866D83A}"/>
    <cellStyle name="Separador de milhares 12 2 2 2 6 3 2 3" xfId="26165" xr:uid="{18EF6309-3280-44C4-BFBE-4CADC977F58F}"/>
    <cellStyle name="Separador de milhares 12 2 2 2 6 3 3" xfId="5420" xr:uid="{5182A23C-BE93-43BD-99A0-35933695F2BB}"/>
    <cellStyle name="Separador de milhares 12 2 2 2 6 3 3 2" xfId="14273" xr:uid="{83B8F85D-8AD7-4F63-AEC9-067AC50CE395}"/>
    <cellStyle name="Separador de milhares 12 2 2 2 6 3 3 3" xfId="23240" xr:uid="{B701C6C3-4B8E-4E7B-872B-BA2CF6E831B6}"/>
    <cellStyle name="Separador de milhares 12 2 2 2 6 3 4" xfId="11421" xr:uid="{16591E92-3CA1-4820-BE2D-61F8EA1C8B43}"/>
    <cellStyle name="Separador de milhares 12 2 2 2 6 3 5" xfId="20389" xr:uid="{444A3968-3EB5-453C-91CA-F1FB671EAF1F}"/>
    <cellStyle name="Separador de milhares 12 2 2 2 6 4" xfId="7038" xr:uid="{D28E29D8-659C-4212-80A6-2E6D107FAB4B}"/>
    <cellStyle name="Separador de milhares 12 2 2 2 6 4 2" xfId="15694" xr:uid="{7B9EFDF4-50E2-464A-A55F-13BA660BCD18}"/>
    <cellStyle name="Separador de milhares 12 2 2 2 6 4 3" xfId="24675" xr:uid="{C1D3D529-35AF-4D41-945B-9549BE2A9E29}"/>
    <cellStyle name="Separador de milhares 12 2 2 2 6 5" xfId="3985" xr:uid="{61857E6F-0F7A-418A-BC2F-293EB554D073}"/>
    <cellStyle name="Separador de milhares 12 2 2 2 6 5 2" xfId="12840" xr:uid="{4F559CC4-1708-4F8A-B68B-9BEE69DB988E}"/>
    <cellStyle name="Separador de milhares 12 2 2 2 6 5 3" xfId="21810" xr:uid="{C43FB200-2A5D-480A-A940-354FB7128CB8}"/>
    <cellStyle name="Separador de milhares 12 2 2 2 6 6" xfId="9975" xr:uid="{6E55AE60-4C41-4DA8-A382-9A8932538E1A}"/>
    <cellStyle name="Separador de milhares 12 2 2 2 6 7" xfId="18946" xr:uid="{C59E70CF-7991-4847-BBAF-BD3C874FF9F1}"/>
    <cellStyle name="Separador de milhares 12 2 2 2 7" xfId="656" xr:uid="{071C3BB2-C6A4-4795-BDDE-1825C9EDF616}"/>
    <cellStyle name="Separador de milhares 12 2 2 2 7 2" xfId="2379" xr:uid="{65ED9375-0388-4A6A-B901-A76A068B51B8}"/>
    <cellStyle name="Separador de milhares 12 2 2 2 7 2 2" xfId="8535" xr:uid="{EBD7F95B-19D7-4167-B8FB-A8ED89DF5C6C}"/>
    <cellStyle name="Separador de milhares 12 2 2 2 7 2 2 2" xfId="17131" xr:uid="{C3B6FCA2-F53B-41B8-BD8C-BE932D3A4159}"/>
    <cellStyle name="Separador de milhares 12 2 2 2 7 2 2 3" xfId="26167" xr:uid="{1B0D5707-8B83-4F14-B98A-C99FA7EBDF1C}"/>
    <cellStyle name="Separador de milhares 12 2 2 2 7 2 3" xfId="5422" xr:uid="{69A9718D-22D6-41B7-A282-0BB28660905D}"/>
    <cellStyle name="Separador de milhares 12 2 2 2 7 2 3 2" xfId="14275" xr:uid="{61CAAB96-082F-4E6C-B228-1C2BC4E6A214}"/>
    <cellStyle name="Separador de milhares 12 2 2 2 7 2 3 3" xfId="23242" xr:uid="{0DBBB764-8A2D-420E-8D51-F2DC4B4685CC}"/>
    <cellStyle name="Separador de milhares 12 2 2 2 7 2 4" xfId="11423" xr:uid="{2FAB2261-9472-4849-BEF7-7E4B5C944BCB}"/>
    <cellStyle name="Separador de milhares 12 2 2 2 7 2 5" xfId="20391" xr:uid="{750FDCA6-CB40-49C0-81D6-A21ECE963C18}"/>
    <cellStyle name="Separador de milhares 12 2 2 2 7 3" xfId="7040" xr:uid="{3D326EEE-E1D1-4806-A782-D84F0F69BFF0}"/>
    <cellStyle name="Separador de milhares 12 2 2 2 7 3 2" xfId="15696" xr:uid="{DFE8CD5E-AEED-443B-A45E-2580F8F7CF99}"/>
    <cellStyle name="Separador de milhares 12 2 2 2 7 3 3" xfId="24677" xr:uid="{8BAD06FE-67B1-45DB-AC85-91862152ABF5}"/>
    <cellStyle name="Separador de milhares 12 2 2 2 7 4" xfId="3987" xr:uid="{042DF7E8-7DBD-4402-B8F3-88F13DBEDC21}"/>
    <cellStyle name="Separador de milhares 12 2 2 2 7 4 2" xfId="12842" xr:uid="{C5EFF904-83E9-4DDB-8CF2-2687E7FA21D6}"/>
    <cellStyle name="Separador de milhares 12 2 2 2 7 4 3" xfId="21812" xr:uid="{2580DBA5-1FC2-49BE-8A3A-3CB84005B18B}"/>
    <cellStyle name="Separador de milhares 12 2 2 2 7 5" xfId="9977" xr:uid="{5B7D00F1-FEA5-4506-8FC5-20EC163DD643}"/>
    <cellStyle name="Separador de milhares 12 2 2 2 7 6" xfId="18948" xr:uid="{A7D6F96B-46C5-4601-A039-CB87D5D6B6A6}"/>
    <cellStyle name="Separador de milhares 12 2 2 2 8" xfId="2344" xr:uid="{3C414629-5C5D-4E80-96A4-3701D909E984}"/>
    <cellStyle name="Separador de milhares 12 2 2 2 8 2" xfId="8500" xr:uid="{D725EC0B-7802-49C3-9EC1-60A34AFBC830}"/>
    <cellStyle name="Separador de milhares 12 2 2 2 8 2 2" xfId="17096" xr:uid="{260743A1-11DC-4843-8996-6800BD5F9112}"/>
    <cellStyle name="Separador de milhares 12 2 2 2 8 2 3" xfId="26132" xr:uid="{920FE615-8878-4593-A131-86197BEDDE3B}"/>
    <cellStyle name="Separador de milhares 12 2 2 2 8 3" xfId="5387" xr:uid="{DF6F7C3C-D6BC-4A07-BED6-D188BB4DE2B3}"/>
    <cellStyle name="Separador de milhares 12 2 2 2 8 3 2" xfId="14240" xr:uid="{37FEFA36-7201-4C9B-AB31-A8913965B78A}"/>
    <cellStyle name="Separador de milhares 12 2 2 2 8 3 3" xfId="23207" xr:uid="{08D36DC7-0A34-481E-AA15-39E998A2DB35}"/>
    <cellStyle name="Separador de milhares 12 2 2 2 8 4" xfId="11388" xr:uid="{E8EE03DC-E2A4-4BC0-AB33-75E482290744}"/>
    <cellStyle name="Separador de milhares 12 2 2 2 8 5" xfId="20356" xr:uid="{4A23BE39-60FE-4D91-8B19-2421B6C253CE}"/>
    <cellStyle name="Separador de milhares 12 2 2 2 9" xfId="7005" xr:uid="{E2D819AF-7172-4684-82F3-15334FB0B8A9}"/>
    <cellStyle name="Separador de milhares 12 2 2 2 9 2" xfId="15661" xr:uid="{8819A582-2670-4B91-A8D4-F399F88A382D}"/>
    <cellStyle name="Separador de milhares 12 2 2 2 9 3" xfId="24642" xr:uid="{EDACC7A2-9C97-426E-9CEA-0884F5DFCCEB}"/>
    <cellStyle name="Separador de milhares 12 2 2 3" xfId="657" xr:uid="{4A3F8288-E452-4EE3-83F0-F0AED28748B1}"/>
    <cellStyle name="Separador de milhares 12 2 2 3 10" xfId="9978" xr:uid="{55751014-1C01-4E43-A199-144B51D6A3B2}"/>
    <cellStyle name="Separador de milhares 12 2 2 3 11" xfId="18949" xr:uid="{97BDFACE-1785-4F47-A23A-0603CADD554B}"/>
    <cellStyle name="Separador de milhares 12 2 2 3 2" xfId="658" xr:uid="{C2A3022F-DA31-4D7A-BF8C-F848A92FCCF3}"/>
    <cellStyle name="Separador de milhares 12 2 2 3 2 2" xfId="659" xr:uid="{6BAF023F-43AA-43F4-B5AA-9CFD47656223}"/>
    <cellStyle name="Separador de milhares 12 2 2 3 2 2 2" xfId="660" xr:uid="{F3C56917-881B-462A-9F9A-BDD10F3DADA6}"/>
    <cellStyle name="Separador de milhares 12 2 2 3 2 2 2 2" xfId="2383" xr:uid="{B53B70D8-49B8-4D73-9684-C9A0B1D3AD6B}"/>
    <cellStyle name="Separador de milhares 12 2 2 3 2 2 2 2 2" xfId="8539" xr:uid="{F1F62881-FC34-4C3E-A36A-A4ECAE5FB4C4}"/>
    <cellStyle name="Separador de milhares 12 2 2 3 2 2 2 2 2 2" xfId="17135" xr:uid="{03D988D2-E199-43FC-97FD-2D1DECBE5DB2}"/>
    <cellStyle name="Separador de milhares 12 2 2 3 2 2 2 2 2 3" xfId="26171" xr:uid="{9009FD6D-EBB6-43FA-941F-6B4D7FEB75F2}"/>
    <cellStyle name="Separador de milhares 12 2 2 3 2 2 2 2 3" xfId="5426" xr:uid="{24FC1F58-206D-45AC-9396-D8FAE06DC8F1}"/>
    <cellStyle name="Separador de milhares 12 2 2 3 2 2 2 2 3 2" xfId="14279" xr:uid="{F1C11BA7-356E-41C9-88E3-E21B27A2C675}"/>
    <cellStyle name="Separador de milhares 12 2 2 3 2 2 2 2 3 3" xfId="23246" xr:uid="{CCAD788E-9DC5-4E5B-B273-1F3B709D605D}"/>
    <cellStyle name="Separador de milhares 12 2 2 3 2 2 2 2 4" xfId="11427" xr:uid="{B1D49E2A-D2F4-4752-82AB-591AFF6E1D13}"/>
    <cellStyle name="Separador de milhares 12 2 2 3 2 2 2 2 5" xfId="20395" xr:uid="{9AAF8BB2-AA33-46AB-86FD-30596B01A54F}"/>
    <cellStyle name="Separador de milhares 12 2 2 3 2 2 2 3" xfId="7044" xr:uid="{1151A772-1F8F-489F-8B54-6DCB1E8806E4}"/>
    <cellStyle name="Separador de milhares 12 2 2 3 2 2 2 3 2" xfId="15700" xr:uid="{42AF7FB6-21F4-4EF2-9999-6EDC16A8B03D}"/>
    <cellStyle name="Separador de milhares 12 2 2 3 2 2 2 3 3" xfId="24681" xr:uid="{7C161F10-0E96-41BD-BC9A-82AD6DD5978B}"/>
    <cellStyle name="Separador de milhares 12 2 2 3 2 2 2 4" xfId="3991" xr:uid="{F7BCD12A-EE61-4C05-BB6C-972FF8AF941D}"/>
    <cellStyle name="Separador de milhares 12 2 2 3 2 2 2 4 2" xfId="12846" xr:uid="{14D63F23-0B52-4E8A-9F7E-BD0D8FE9F2EC}"/>
    <cellStyle name="Separador de milhares 12 2 2 3 2 2 2 4 3" xfId="21816" xr:uid="{538A8C17-FF3C-4EDB-9295-59CE53402A1F}"/>
    <cellStyle name="Separador de milhares 12 2 2 3 2 2 2 5" xfId="9981" xr:uid="{D8E3C4CF-956C-45DE-8882-5642AF95F62F}"/>
    <cellStyle name="Separador de milhares 12 2 2 3 2 2 2 6" xfId="18952" xr:uid="{B6DC5EE6-19DF-4CE7-9C6D-EB23753E5310}"/>
    <cellStyle name="Separador de milhares 12 2 2 3 2 2 3" xfId="2382" xr:uid="{5852D4FF-5928-4426-BF6F-72E4274AA7C6}"/>
    <cellStyle name="Separador de milhares 12 2 2 3 2 2 3 2" xfId="8538" xr:uid="{9E7CE238-6454-475C-9D23-A05C1F96CFA7}"/>
    <cellStyle name="Separador de milhares 12 2 2 3 2 2 3 2 2" xfId="17134" xr:uid="{4237226F-B300-4EC8-AC8C-12BB01A5073F}"/>
    <cellStyle name="Separador de milhares 12 2 2 3 2 2 3 2 3" xfId="26170" xr:uid="{488D8EC1-64B9-4888-BA7E-76E70DA469C7}"/>
    <cellStyle name="Separador de milhares 12 2 2 3 2 2 3 3" xfId="5425" xr:uid="{EED1D620-3DB8-4F3F-AACF-3A51A864B9ED}"/>
    <cellStyle name="Separador de milhares 12 2 2 3 2 2 3 3 2" xfId="14278" xr:uid="{22C1390B-C9CB-471E-A87F-C8553798C78A}"/>
    <cellStyle name="Separador de milhares 12 2 2 3 2 2 3 3 3" xfId="23245" xr:uid="{36F906D4-D7DF-453C-B8AD-25A72F4ED9CC}"/>
    <cellStyle name="Separador de milhares 12 2 2 3 2 2 3 4" xfId="11426" xr:uid="{38FE1907-37A1-4B15-94C4-FDD6181299EB}"/>
    <cellStyle name="Separador de milhares 12 2 2 3 2 2 3 5" xfId="20394" xr:uid="{8754B545-DC91-4AE2-9046-2005CD5CC83A}"/>
    <cellStyle name="Separador de milhares 12 2 2 3 2 2 4" xfId="7043" xr:uid="{9AB9330B-9A62-45D4-A35C-8DF4464E6B9C}"/>
    <cellStyle name="Separador de milhares 12 2 2 3 2 2 4 2" xfId="15699" xr:uid="{A4201A8E-D280-40AA-8B64-121753F93B69}"/>
    <cellStyle name="Separador de milhares 12 2 2 3 2 2 4 3" xfId="24680" xr:uid="{E3DC0754-32C8-43C2-BCC1-0684E9EB2BC0}"/>
    <cellStyle name="Separador de milhares 12 2 2 3 2 2 5" xfId="3990" xr:uid="{D48A0045-D317-4297-9F66-7F2B461AA582}"/>
    <cellStyle name="Separador de milhares 12 2 2 3 2 2 5 2" xfId="12845" xr:uid="{35B24285-8D99-4442-969E-3DD5A4141844}"/>
    <cellStyle name="Separador de milhares 12 2 2 3 2 2 5 3" xfId="21815" xr:uid="{328BA878-7085-4926-BB2B-CE1333D150EB}"/>
    <cellStyle name="Separador de milhares 12 2 2 3 2 2 6" xfId="9980" xr:uid="{D87DDFE7-504C-4B6C-9C13-6FFCE9C202EE}"/>
    <cellStyle name="Separador de milhares 12 2 2 3 2 2 7" xfId="18951" xr:uid="{F48439E5-D263-407B-9EB7-C40B911F9D3D}"/>
    <cellStyle name="Separador de milhares 12 2 2 3 2 3" xfId="661" xr:uid="{A67F00F5-AA97-4524-B31E-EC4A9BAFB6E3}"/>
    <cellStyle name="Separador de milhares 12 2 2 3 2 3 2" xfId="662" xr:uid="{2D82B9D0-4181-46EE-AD65-A738B6697C55}"/>
    <cellStyle name="Separador de milhares 12 2 2 3 2 3 2 2" xfId="2385" xr:uid="{30C69220-4976-4B99-BA65-849B1FEB2305}"/>
    <cellStyle name="Separador de milhares 12 2 2 3 2 3 2 2 2" xfId="8541" xr:uid="{761A6B40-B987-4B2C-9B64-40B1E4F85560}"/>
    <cellStyle name="Separador de milhares 12 2 2 3 2 3 2 2 2 2" xfId="17137" xr:uid="{913F501A-D0A7-40C3-B2A8-687377B19B61}"/>
    <cellStyle name="Separador de milhares 12 2 2 3 2 3 2 2 2 3" xfId="26173" xr:uid="{7E800726-8BC7-4336-A259-21535867C07A}"/>
    <cellStyle name="Separador de milhares 12 2 2 3 2 3 2 2 3" xfId="5428" xr:uid="{B09EF591-1864-476E-8545-E806F5F4AA82}"/>
    <cellStyle name="Separador de milhares 12 2 2 3 2 3 2 2 3 2" xfId="14281" xr:uid="{10CBD338-BD65-4927-8CA9-954AF496193D}"/>
    <cellStyle name="Separador de milhares 12 2 2 3 2 3 2 2 3 3" xfId="23248" xr:uid="{9F42BE5D-A63A-417A-A0C4-8352FDBC61EE}"/>
    <cellStyle name="Separador de milhares 12 2 2 3 2 3 2 2 4" xfId="11429" xr:uid="{CD909956-896D-47DB-8F89-E6377D9C5ED6}"/>
    <cellStyle name="Separador de milhares 12 2 2 3 2 3 2 2 5" xfId="20397" xr:uid="{02CA2C7F-7449-4D91-ABBE-7B891E127304}"/>
    <cellStyle name="Separador de milhares 12 2 2 3 2 3 2 3" xfId="7046" xr:uid="{E2A5CB4E-0953-4B04-BD0E-17CD231F16F2}"/>
    <cellStyle name="Separador de milhares 12 2 2 3 2 3 2 3 2" xfId="15702" xr:uid="{DFC1BE3C-CB6E-49AC-9979-1AD4B9673522}"/>
    <cellStyle name="Separador de milhares 12 2 2 3 2 3 2 3 3" xfId="24683" xr:uid="{F65F8AD5-D6FA-49A4-9665-85456E817C85}"/>
    <cellStyle name="Separador de milhares 12 2 2 3 2 3 2 4" xfId="3993" xr:uid="{939423D2-F241-4829-B1EA-44D8482223D0}"/>
    <cellStyle name="Separador de milhares 12 2 2 3 2 3 2 4 2" xfId="12848" xr:uid="{832AF9E8-E63F-492D-BA80-AF973C80DDE1}"/>
    <cellStyle name="Separador de milhares 12 2 2 3 2 3 2 4 3" xfId="21818" xr:uid="{4E39BBAF-E830-482C-89E8-FAEB6874C12A}"/>
    <cellStyle name="Separador de milhares 12 2 2 3 2 3 2 5" xfId="9983" xr:uid="{B2EB2F8C-B5E5-4D55-84A8-9A258185FADB}"/>
    <cellStyle name="Separador de milhares 12 2 2 3 2 3 2 6" xfId="18954" xr:uid="{F1792C15-E037-4E6C-ABBF-FFD407149CB4}"/>
    <cellStyle name="Separador de milhares 12 2 2 3 2 3 3" xfId="2384" xr:uid="{0AF99A11-368D-492F-BA31-AA7CCEC85CF0}"/>
    <cellStyle name="Separador de milhares 12 2 2 3 2 3 3 2" xfId="8540" xr:uid="{D43B7A0C-4DA4-4D1F-A154-FFC37A60B209}"/>
    <cellStyle name="Separador de milhares 12 2 2 3 2 3 3 2 2" xfId="17136" xr:uid="{81FEF65E-9644-46E1-8290-5E429DB74602}"/>
    <cellStyle name="Separador de milhares 12 2 2 3 2 3 3 2 3" xfId="26172" xr:uid="{10E5E38C-7C18-4F93-82A4-44C3EA36B7BF}"/>
    <cellStyle name="Separador de milhares 12 2 2 3 2 3 3 3" xfId="5427" xr:uid="{C666909E-F912-4480-AC5E-9DBC9AC67291}"/>
    <cellStyle name="Separador de milhares 12 2 2 3 2 3 3 3 2" xfId="14280" xr:uid="{6924F942-BA86-4A87-BBFD-77FF724F23D4}"/>
    <cellStyle name="Separador de milhares 12 2 2 3 2 3 3 3 3" xfId="23247" xr:uid="{AC37410E-46E2-4FCE-8B8D-7B60B7AFEB9F}"/>
    <cellStyle name="Separador de milhares 12 2 2 3 2 3 3 4" xfId="11428" xr:uid="{CADE2323-4AFC-4A12-8F14-66B81057B145}"/>
    <cellStyle name="Separador de milhares 12 2 2 3 2 3 3 5" xfId="20396" xr:uid="{8EBF9981-BA82-4608-B663-4F1F6F07094E}"/>
    <cellStyle name="Separador de milhares 12 2 2 3 2 3 4" xfId="7045" xr:uid="{7E1FACA4-93EE-4427-BDAD-38B1D54258B8}"/>
    <cellStyle name="Separador de milhares 12 2 2 3 2 3 4 2" xfId="15701" xr:uid="{0636938E-E314-4A9A-88E7-A17BD4BA83B2}"/>
    <cellStyle name="Separador de milhares 12 2 2 3 2 3 4 3" xfId="24682" xr:uid="{E41217AF-30A3-4E08-B31F-48FD4503802F}"/>
    <cellStyle name="Separador de milhares 12 2 2 3 2 3 5" xfId="3992" xr:uid="{6A633025-CEEA-40B6-BA44-3110435B206F}"/>
    <cellStyle name="Separador de milhares 12 2 2 3 2 3 5 2" xfId="12847" xr:uid="{104E41E3-639E-453A-AAFC-B0BDC1A1429A}"/>
    <cellStyle name="Separador de milhares 12 2 2 3 2 3 5 3" xfId="21817" xr:uid="{6A084A41-8891-4C17-986B-CDCD2523CE3E}"/>
    <cellStyle name="Separador de milhares 12 2 2 3 2 3 6" xfId="9982" xr:uid="{9C15244B-D322-48CE-AF6E-7A26BE394A29}"/>
    <cellStyle name="Separador de milhares 12 2 2 3 2 3 7" xfId="18953" xr:uid="{AEF2714D-2409-43A0-ADF5-2FC8A4041DF1}"/>
    <cellStyle name="Separador de milhares 12 2 2 3 2 4" xfId="663" xr:uid="{6829A720-69F3-45E1-9EEC-29407FD2CE45}"/>
    <cellStyle name="Separador de milhares 12 2 2 3 2 4 2" xfId="2386" xr:uid="{B823360F-1EEC-4DD8-9AF8-91AF6FA014C1}"/>
    <cellStyle name="Separador de milhares 12 2 2 3 2 4 2 2" xfId="8542" xr:uid="{9E4CFAE3-56FC-4DD8-98E3-CDAD89324156}"/>
    <cellStyle name="Separador de milhares 12 2 2 3 2 4 2 2 2" xfId="17138" xr:uid="{E1ED78D8-2D5A-49DE-9D4A-DA8B198AC2F1}"/>
    <cellStyle name="Separador de milhares 12 2 2 3 2 4 2 2 3" xfId="26174" xr:uid="{C48D89FD-737B-4EAD-825D-B4BEDB341395}"/>
    <cellStyle name="Separador de milhares 12 2 2 3 2 4 2 3" xfId="5429" xr:uid="{A465CC00-87C1-4AAD-875A-5FB0F5FBB673}"/>
    <cellStyle name="Separador de milhares 12 2 2 3 2 4 2 3 2" xfId="14282" xr:uid="{E1F11324-C876-476E-B750-F91F7D654B64}"/>
    <cellStyle name="Separador de milhares 12 2 2 3 2 4 2 3 3" xfId="23249" xr:uid="{FACAE3B9-A777-4CCF-BC7D-05CBA349FE25}"/>
    <cellStyle name="Separador de milhares 12 2 2 3 2 4 2 4" xfId="11430" xr:uid="{9669EF01-244A-49DB-AE29-A416498F0370}"/>
    <cellStyle name="Separador de milhares 12 2 2 3 2 4 2 5" xfId="20398" xr:uid="{738E2B75-3379-4317-88D2-2107DC7F3FC4}"/>
    <cellStyle name="Separador de milhares 12 2 2 3 2 4 3" xfId="7047" xr:uid="{FD9A0A49-1621-44C5-92B5-30D5BCD0556F}"/>
    <cellStyle name="Separador de milhares 12 2 2 3 2 4 3 2" xfId="15703" xr:uid="{21550B5B-6180-42AC-8889-86D512512CE0}"/>
    <cellStyle name="Separador de milhares 12 2 2 3 2 4 3 3" xfId="24684" xr:uid="{11F17430-4ECB-4538-A368-B27E189CFFF3}"/>
    <cellStyle name="Separador de milhares 12 2 2 3 2 4 4" xfId="3994" xr:uid="{705D1329-6C6F-41A6-B693-3C30EF7E3B13}"/>
    <cellStyle name="Separador de milhares 12 2 2 3 2 4 4 2" xfId="12849" xr:uid="{CC0E249F-7EC3-43A6-98B0-549D72C66FF1}"/>
    <cellStyle name="Separador de milhares 12 2 2 3 2 4 4 3" xfId="21819" xr:uid="{95532848-35BF-4912-B292-EFD6D6E525F1}"/>
    <cellStyle name="Separador de milhares 12 2 2 3 2 4 5" xfId="9984" xr:uid="{90AD684C-1249-41CB-86D4-95C711B83CFC}"/>
    <cellStyle name="Separador de milhares 12 2 2 3 2 4 6" xfId="18955" xr:uid="{9418D336-E14B-4355-9A96-82451A4A2030}"/>
    <cellStyle name="Separador de milhares 12 2 2 3 2 5" xfId="2381" xr:uid="{31A19FC1-8571-49FB-B792-C6127E2D2B8C}"/>
    <cellStyle name="Separador de milhares 12 2 2 3 2 5 2" xfId="8537" xr:uid="{E8A5A3EE-1F49-42E6-A048-A979E9E01B3B}"/>
    <cellStyle name="Separador de milhares 12 2 2 3 2 5 2 2" xfId="17133" xr:uid="{B287A385-58E9-4F8B-8B9B-C3C7724FC108}"/>
    <cellStyle name="Separador de milhares 12 2 2 3 2 5 2 3" xfId="26169" xr:uid="{65E67399-FE06-4D1F-BF09-66CD40A7988B}"/>
    <cellStyle name="Separador de milhares 12 2 2 3 2 5 3" xfId="5424" xr:uid="{CD3F8CEE-DD17-4981-BA1D-BC5836168A6F}"/>
    <cellStyle name="Separador de milhares 12 2 2 3 2 5 3 2" xfId="14277" xr:uid="{83AD1A83-56B3-4265-9962-CA54A484A6DA}"/>
    <cellStyle name="Separador de milhares 12 2 2 3 2 5 3 3" xfId="23244" xr:uid="{D80921BE-548B-49B1-A411-A8845DFE1F60}"/>
    <cellStyle name="Separador de milhares 12 2 2 3 2 5 4" xfId="11425" xr:uid="{1C6B5ACB-187A-4971-9C2A-93AC873A54B4}"/>
    <cellStyle name="Separador de milhares 12 2 2 3 2 5 5" xfId="20393" xr:uid="{C9A0D942-D846-4B70-A8C9-F53DE80AAB79}"/>
    <cellStyle name="Separador de milhares 12 2 2 3 2 6" xfId="7042" xr:uid="{82688D86-AE8C-4C2F-8016-0CB9201E7AB4}"/>
    <cellStyle name="Separador de milhares 12 2 2 3 2 6 2" xfId="15698" xr:uid="{B7367AD2-9B98-41FB-8A07-22005ACC74D7}"/>
    <cellStyle name="Separador de milhares 12 2 2 3 2 6 3" xfId="24679" xr:uid="{29AAF7B2-41E9-4F0E-AFCE-C8B8E5998461}"/>
    <cellStyle name="Separador de milhares 12 2 2 3 2 7" xfId="3989" xr:uid="{E8A2D007-D3C7-4828-97C0-F1BB4ED97B50}"/>
    <cellStyle name="Separador de milhares 12 2 2 3 2 7 2" xfId="12844" xr:uid="{D645992F-2372-40F0-9695-2DCD784699D9}"/>
    <cellStyle name="Separador de milhares 12 2 2 3 2 7 3" xfId="21814" xr:uid="{04BF0995-8269-4428-927B-51DF24AA2236}"/>
    <cellStyle name="Separador de milhares 12 2 2 3 2 8" xfId="9979" xr:uid="{0A32DB5A-95E7-4B08-900E-62C858BE7770}"/>
    <cellStyle name="Separador de milhares 12 2 2 3 2 9" xfId="18950" xr:uid="{70ACE76A-F892-47BE-AC63-B8741297CCCC}"/>
    <cellStyle name="Separador de milhares 12 2 2 3 3" xfId="664" xr:uid="{77121CFB-9D11-44F8-828D-85164C5F91FB}"/>
    <cellStyle name="Separador de milhares 12 2 2 3 3 2" xfId="665" xr:uid="{8098B9F1-1B90-4C22-A926-666B751161B5}"/>
    <cellStyle name="Separador de milhares 12 2 2 3 3 2 2" xfId="666" xr:uid="{F70C40DC-77B3-4D15-A75F-BA41957ED002}"/>
    <cellStyle name="Separador de milhares 12 2 2 3 3 2 2 2" xfId="2389" xr:uid="{01ED3640-3B20-480C-8E02-0842D975E023}"/>
    <cellStyle name="Separador de milhares 12 2 2 3 3 2 2 2 2" xfId="8545" xr:uid="{DC2A4366-6F95-41DF-97CF-47D258E031ED}"/>
    <cellStyle name="Separador de milhares 12 2 2 3 3 2 2 2 2 2" xfId="17141" xr:uid="{C0F470A9-B1AB-4C41-A238-39E3BC8CA84D}"/>
    <cellStyle name="Separador de milhares 12 2 2 3 3 2 2 2 2 3" xfId="26177" xr:uid="{0D49A6E6-18FF-4D2E-AA36-B471970C953D}"/>
    <cellStyle name="Separador de milhares 12 2 2 3 3 2 2 2 3" xfId="5432" xr:uid="{86A58008-7EA0-4F77-9C6D-0FEB5CF08A1B}"/>
    <cellStyle name="Separador de milhares 12 2 2 3 3 2 2 2 3 2" xfId="14285" xr:uid="{2A0FD39F-BE7C-4F47-B97B-0FE893FF4C67}"/>
    <cellStyle name="Separador de milhares 12 2 2 3 3 2 2 2 3 3" xfId="23252" xr:uid="{CD3CE332-3374-4DC4-8823-1E6E9000B5C7}"/>
    <cellStyle name="Separador de milhares 12 2 2 3 3 2 2 2 4" xfId="11433" xr:uid="{193E8881-B1B5-4230-9BA8-882778B2165F}"/>
    <cellStyle name="Separador de milhares 12 2 2 3 3 2 2 2 5" xfId="20401" xr:uid="{D97642B1-D316-4A9E-B245-FBD084FC7521}"/>
    <cellStyle name="Separador de milhares 12 2 2 3 3 2 2 3" xfId="7050" xr:uid="{7EEAD7F5-992E-4626-95E5-A1D538C97619}"/>
    <cellStyle name="Separador de milhares 12 2 2 3 3 2 2 3 2" xfId="15706" xr:uid="{63429E3E-BFD5-46C5-BBDF-2C8218C949B1}"/>
    <cellStyle name="Separador de milhares 12 2 2 3 3 2 2 3 3" xfId="24687" xr:uid="{E6394BA5-945F-4410-A307-D1AD9796A34F}"/>
    <cellStyle name="Separador de milhares 12 2 2 3 3 2 2 4" xfId="3997" xr:uid="{4FD22A24-96FD-47BE-8976-58045A19DC3A}"/>
    <cellStyle name="Separador de milhares 12 2 2 3 3 2 2 4 2" xfId="12852" xr:uid="{522A6150-24CD-4C04-8CCA-0BC97EBB2C2C}"/>
    <cellStyle name="Separador de milhares 12 2 2 3 3 2 2 4 3" xfId="21822" xr:uid="{CFF3C2C4-C5A9-4598-8D12-DF15F4EB7270}"/>
    <cellStyle name="Separador de milhares 12 2 2 3 3 2 2 5" xfId="9987" xr:uid="{5F5377AC-6452-4267-A4EF-9F592BA06BE8}"/>
    <cellStyle name="Separador de milhares 12 2 2 3 3 2 2 6" xfId="18958" xr:uid="{CECA00FF-B0E5-47D3-9575-1BDA3F65DA8C}"/>
    <cellStyle name="Separador de milhares 12 2 2 3 3 2 3" xfId="2388" xr:uid="{C473E048-8FEF-4421-B011-F24C7A8E2A79}"/>
    <cellStyle name="Separador de milhares 12 2 2 3 3 2 3 2" xfId="8544" xr:uid="{C5707735-258B-4D85-BD8D-9B09740CB9F6}"/>
    <cellStyle name="Separador de milhares 12 2 2 3 3 2 3 2 2" xfId="17140" xr:uid="{36E281D3-C16F-466F-8677-DB4968A5A104}"/>
    <cellStyle name="Separador de milhares 12 2 2 3 3 2 3 2 3" xfId="26176" xr:uid="{FD22E508-CC4A-4455-8463-E28EF61902A0}"/>
    <cellStyle name="Separador de milhares 12 2 2 3 3 2 3 3" xfId="5431" xr:uid="{F06380DF-9B12-4D64-8796-F75844C870F8}"/>
    <cellStyle name="Separador de milhares 12 2 2 3 3 2 3 3 2" xfId="14284" xr:uid="{CE9D0EDA-71DC-4EDF-8EAC-58771EC35B01}"/>
    <cellStyle name="Separador de milhares 12 2 2 3 3 2 3 3 3" xfId="23251" xr:uid="{36074FED-817F-4E86-A908-B053F0E66A5E}"/>
    <cellStyle name="Separador de milhares 12 2 2 3 3 2 3 4" xfId="11432" xr:uid="{F686E620-B6EC-4544-AA88-BF26731AF543}"/>
    <cellStyle name="Separador de milhares 12 2 2 3 3 2 3 5" xfId="20400" xr:uid="{60AF70FA-067A-4D33-8091-870FA5FFBA4F}"/>
    <cellStyle name="Separador de milhares 12 2 2 3 3 2 4" xfId="7049" xr:uid="{5F21E459-B68C-4212-9E5A-10D2A89E7D51}"/>
    <cellStyle name="Separador de milhares 12 2 2 3 3 2 4 2" xfId="15705" xr:uid="{14B7E098-8CF5-4E94-8D1B-1E88D68DC52A}"/>
    <cellStyle name="Separador de milhares 12 2 2 3 3 2 4 3" xfId="24686" xr:uid="{CB9753C3-BA05-49CE-A40B-674863750BA4}"/>
    <cellStyle name="Separador de milhares 12 2 2 3 3 2 5" xfId="3996" xr:uid="{84EDCCE2-5BC5-4002-A16D-D0C734A66935}"/>
    <cellStyle name="Separador de milhares 12 2 2 3 3 2 5 2" xfId="12851" xr:uid="{ECD66A41-A1F1-4DE4-A6E0-E08455F5C1E0}"/>
    <cellStyle name="Separador de milhares 12 2 2 3 3 2 5 3" xfId="21821" xr:uid="{8A9492FF-F0CD-41F9-A23D-1B5ABD68A00F}"/>
    <cellStyle name="Separador de milhares 12 2 2 3 3 2 6" xfId="9986" xr:uid="{21855D88-B601-4646-A7F6-D6629C07D69E}"/>
    <cellStyle name="Separador de milhares 12 2 2 3 3 2 7" xfId="18957" xr:uid="{6A1B0300-0CCA-4320-84BB-7FD1EBE07393}"/>
    <cellStyle name="Separador de milhares 12 2 2 3 3 3" xfId="667" xr:uid="{47AC0189-B7E3-443D-A984-32CF4C68EBDB}"/>
    <cellStyle name="Separador de milhares 12 2 2 3 3 3 2" xfId="668" xr:uid="{17A52CCF-9925-477C-8E54-ACC6F201C92E}"/>
    <cellStyle name="Separador de milhares 12 2 2 3 3 3 2 2" xfId="2391" xr:uid="{06F51C24-A4CD-484C-8B58-F7166F7E6154}"/>
    <cellStyle name="Separador de milhares 12 2 2 3 3 3 2 2 2" xfId="8547" xr:uid="{B272C517-8F5C-4F0D-8940-515C6720C521}"/>
    <cellStyle name="Separador de milhares 12 2 2 3 3 3 2 2 2 2" xfId="17143" xr:uid="{7CC4F41C-2633-4F9D-BFFE-5F489745A786}"/>
    <cellStyle name="Separador de milhares 12 2 2 3 3 3 2 2 2 3" xfId="26179" xr:uid="{41D0A0D4-62FE-4EE5-8AA6-979F2755B8EC}"/>
    <cellStyle name="Separador de milhares 12 2 2 3 3 3 2 2 3" xfId="5434" xr:uid="{F9FB1172-9030-4AE7-AC6E-FFD2F0F15CBA}"/>
    <cellStyle name="Separador de milhares 12 2 2 3 3 3 2 2 3 2" xfId="14287" xr:uid="{617B4051-0F29-40B6-9FE6-0E891328D28B}"/>
    <cellStyle name="Separador de milhares 12 2 2 3 3 3 2 2 3 3" xfId="23254" xr:uid="{E81C8362-C1A8-43E9-AEF9-993813807D9A}"/>
    <cellStyle name="Separador de milhares 12 2 2 3 3 3 2 2 4" xfId="11435" xr:uid="{F5C33FCF-A29B-4FF0-85D5-CF922359E084}"/>
    <cellStyle name="Separador de milhares 12 2 2 3 3 3 2 2 5" xfId="20403" xr:uid="{411AC9DA-C9D5-4D5F-84AD-6A6F5402601A}"/>
    <cellStyle name="Separador de milhares 12 2 2 3 3 3 2 3" xfId="7052" xr:uid="{99AF1C9E-BD88-4396-A1AD-3586091612AA}"/>
    <cellStyle name="Separador de milhares 12 2 2 3 3 3 2 3 2" xfId="15708" xr:uid="{B570C5C4-24F8-4D2F-8089-34DABFE4FD76}"/>
    <cellStyle name="Separador de milhares 12 2 2 3 3 3 2 3 3" xfId="24689" xr:uid="{B211E1B8-FFE1-4E71-BA34-C37F79EFF08B}"/>
    <cellStyle name="Separador de milhares 12 2 2 3 3 3 2 4" xfId="3999" xr:uid="{030B6D41-3B88-4CE4-A704-64136E26732F}"/>
    <cellStyle name="Separador de milhares 12 2 2 3 3 3 2 4 2" xfId="12854" xr:uid="{3FD84240-CCBC-4B58-AF6B-3A17C3AA7B0A}"/>
    <cellStyle name="Separador de milhares 12 2 2 3 3 3 2 4 3" xfId="21824" xr:uid="{5FC79E35-6DB1-4D45-8760-1B04FBF9405D}"/>
    <cellStyle name="Separador de milhares 12 2 2 3 3 3 2 5" xfId="9989" xr:uid="{F95BA3C2-0F94-4A8C-A5F7-77BE638BAD6A}"/>
    <cellStyle name="Separador de milhares 12 2 2 3 3 3 2 6" xfId="18960" xr:uid="{44EA2556-A2DB-403F-A8B3-228E8AA96C8C}"/>
    <cellStyle name="Separador de milhares 12 2 2 3 3 3 3" xfId="2390" xr:uid="{417297FF-3C60-4C37-94E3-3AC137CD455C}"/>
    <cellStyle name="Separador de milhares 12 2 2 3 3 3 3 2" xfId="8546" xr:uid="{05E9CCF1-8CA1-416B-8A5E-C0C48B8B1DD1}"/>
    <cellStyle name="Separador de milhares 12 2 2 3 3 3 3 2 2" xfId="17142" xr:uid="{CF0AB479-28F3-49F7-AF02-450D326346AA}"/>
    <cellStyle name="Separador de milhares 12 2 2 3 3 3 3 2 3" xfId="26178" xr:uid="{BCCE1D4A-6F2E-46D7-8142-99C5EA3911ED}"/>
    <cellStyle name="Separador de milhares 12 2 2 3 3 3 3 3" xfId="5433" xr:uid="{75BF18C9-F5EA-41F1-BC62-E4F383EDFA57}"/>
    <cellStyle name="Separador de milhares 12 2 2 3 3 3 3 3 2" xfId="14286" xr:uid="{2CD03FAE-D8F4-4DBF-A66C-8439F64EB87E}"/>
    <cellStyle name="Separador de milhares 12 2 2 3 3 3 3 3 3" xfId="23253" xr:uid="{0A78CF68-996E-4CEA-A45A-E8E6FB316AA4}"/>
    <cellStyle name="Separador de milhares 12 2 2 3 3 3 3 4" xfId="11434" xr:uid="{5ACF18FF-CFB2-49A5-B421-2402950A5357}"/>
    <cellStyle name="Separador de milhares 12 2 2 3 3 3 3 5" xfId="20402" xr:uid="{5730E377-E7FC-460B-BB83-F30CCE518A33}"/>
    <cellStyle name="Separador de milhares 12 2 2 3 3 3 4" xfId="7051" xr:uid="{66E4E228-E906-4C1C-9B04-825F01D04A42}"/>
    <cellStyle name="Separador de milhares 12 2 2 3 3 3 4 2" xfId="15707" xr:uid="{33F48537-0279-4152-909A-761CAA89CFFE}"/>
    <cellStyle name="Separador de milhares 12 2 2 3 3 3 4 3" xfId="24688" xr:uid="{27B340CE-1FB4-43AE-9EAE-2FF9CE204433}"/>
    <cellStyle name="Separador de milhares 12 2 2 3 3 3 5" xfId="3998" xr:uid="{5B0677E1-D4F3-45CE-AB9C-A0BA3A8C42EF}"/>
    <cellStyle name="Separador de milhares 12 2 2 3 3 3 5 2" xfId="12853" xr:uid="{3C0A96B7-6916-48FD-8DE1-E15FB3772B88}"/>
    <cellStyle name="Separador de milhares 12 2 2 3 3 3 5 3" xfId="21823" xr:uid="{4DA97CB2-93A6-46A7-9F9B-136D419CB815}"/>
    <cellStyle name="Separador de milhares 12 2 2 3 3 3 6" xfId="9988" xr:uid="{112100B9-EF67-4C1D-B4C5-AEE8172D606D}"/>
    <cellStyle name="Separador de milhares 12 2 2 3 3 3 7" xfId="18959" xr:uid="{EF9813BE-ABBD-43AA-8E52-1EE35CB0A191}"/>
    <cellStyle name="Separador de milhares 12 2 2 3 3 4" xfId="669" xr:uid="{62C3649C-82AF-4880-B1BF-A906A17C71EC}"/>
    <cellStyle name="Separador de milhares 12 2 2 3 3 4 2" xfId="2392" xr:uid="{ECF0A505-3DAF-4985-A8A1-E9318595F5FD}"/>
    <cellStyle name="Separador de milhares 12 2 2 3 3 4 2 2" xfId="8548" xr:uid="{E2B2FBDF-E2C5-4001-9F8D-86DF53C06817}"/>
    <cellStyle name="Separador de milhares 12 2 2 3 3 4 2 2 2" xfId="17144" xr:uid="{2DEBB69F-CC08-4D36-A8FA-7AC74425EC4D}"/>
    <cellStyle name="Separador de milhares 12 2 2 3 3 4 2 2 3" xfId="26180" xr:uid="{7DD70C88-A810-4DDC-BCED-F4529ECF57FA}"/>
    <cellStyle name="Separador de milhares 12 2 2 3 3 4 2 3" xfId="5435" xr:uid="{D7D60A50-35E2-40E1-968E-8FAD9A13E062}"/>
    <cellStyle name="Separador de milhares 12 2 2 3 3 4 2 3 2" xfId="14288" xr:uid="{B91EF8B3-BF62-43AF-B6DA-4A520FC0F774}"/>
    <cellStyle name="Separador de milhares 12 2 2 3 3 4 2 3 3" xfId="23255" xr:uid="{6279A84E-460B-4A9F-880F-2AE64767F30B}"/>
    <cellStyle name="Separador de milhares 12 2 2 3 3 4 2 4" xfId="11436" xr:uid="{7A5341B3-E61A-4A31-8D9B-23BC5E8A723C}"/>
    <cellStyle name="Separador de milhares 12 2 2 3 3 4 2 5" xfId="20404" xr:uid="{5D769EB8-9C53-40BB-8059-3F5A48D7688E}"/>
    <cellStyle name="Separador de milhares 12 2 2 3 3 4 3" xfId="7053" xr:uid="{8A8E8871-41BD-4253-A2A2-625F30247055}"/>
    <cellStyle name="Separador de milhares 12 2 2 3 3 4 3 2" xfId="15709" xr:uid="{85257568-5FF6-4933-B8B1-F0287FCF81C9}"/>
    <cellStyle name="Separador de milhares 12 2 2 3 3 4 3 3" xfId="24690" xr:uid="{26DCDEAE-E8D8-434A-8FEF-3ACFCAC2B98D}"/>
    <cellStyle name="Separador de milhares 12 2 2 3 3 4 4" xfId="4000" xr:uid="{FB95A3CC-DCD3-4A6A-A189-4D9942B1D8D1}"/>
    <cellStyle name="Separador de milhares 12 2 2 3 3 4 4 2" xfId="12855" xr:uid="{55AEFF7F-C518-4782-BFB9-BD2171DD97E7}"/>
    <cellStyle name="Separador de milhares 12 2 2 3 3 4 4 3" xfId="21825" xr:uid="{E15C507D-F06D-44E8-BC90-4DFB886C6345}"/>
    <cellStyle name="Separador de milhares 12 2 2 3 3 4 5" xfId="9990" xr:uid="{34CE5306-E036-4DC1-AAD0-A042D03DFE8F}"/>
    <cellStyle name="Separador de milhares 12 2 2 3 3 4 6" xfId="18961" xr:uid="{B7CB1CD5-2828-4FD0-BF97-6ABC6A574506}"/>
    <cellStyle name="Separador de milhares 12 2 2 3 3 5" xfId="2387" xr:uid="{51318E3E-8156-45E0-A005-77F09D2C4B72}"/>
    <cellStyle name="Separador de milhares 12 2 2 3 3 5 2" xfId="8543" xr:uid="{3F5C50B5-020D-4A67-A82A-57575B61DBA9}"/>
    <cellStyle name="Separador de milhares 12 2 2 3 3 5 2 2" xfId="17139" xr:uid="{78DF37CF-3E1D-4110-B3DF-627DB8F6382D}"/>
    <cellStyle name="Separador de milhares 12 2 2 3 3 5 2 3" xfId="26175" xr:uid="{F08C873B-15D4-441E-9EDC-0CB014FA4909}"/>
    <cellStyle name="Separador de milhares 12 2 2 3 3 5 3" xfId="5430" xr:uid="{CD760ECF-961E-4156-B049-AE021F4AB9A6}"/>
    <cellStyle name="Separador de milhares 12 2 2 3 3 5 3 2" xfId="14283" xr:uid="{3A50CCB4-11EF-486F-BBA7-EC836F437BCE}"/>
    <cellStyle name="Separador de milhares 12 2 2 3 3 5 3 3" xfId="23250" xr:uid="{20DD8753-89A4-492C-97A0-4B90C60D92B8}"/>
    <cellStyle name="Separador de milhares 12 2 2 3 3 5 4" xfId="11431" xr:uid="{FB247A86-5807-43F0-BAE4-FD4A99187B3E}"/>
    <cellStyle name="Separador de milhares 12 2 2 3 3 5 5" xfId="20399" xr:uid="{E4ACBEC9-F672-47BF-A0AE-BE8082A02870}"/>
    <cellStyle name="Separador de milhares 12 2 2 3 3 6" xfId="7048" xr:uid="{D36B7000-5019-4CF6-A971-8A812A45214B}"/>
    <cellStyle name="Separador de milhares 12 2 2 3 3 6 2" xfId="15704" xr:uid="{BE8214AC-9342-4776-9AFF-9B8538BBE75E}"/>
    <cellStyle name="Separador de milhares 12 2 2 3 3 6 3" xfId="24685" xr:uid="{7E464F09-E5F8-4794-A4EF-AE207718F421}"/>
    <cellStyle name="Separador de milhares 12 2 2 3 3 7" xfId="3995" xr:uid="{666DC259-3540-4329-87D3-7F8F00B4E670}"/>
    <cellStyle name="Separador de milhares 12 2 2 3 3 7 2" xfId="12850" xr:uid="{8B9A6001-7DD4-45EA-BC14-6F4603698CBB}"/>
    <cellStyle name="Separador de milhares 12 2 2 3 3 7 3" xfId="21820" xr:uid="{D6A051F4-9D52-477E-84E0-45490D7AF084}"/>
    <cellStyle name="Separador de milhares 12 2 2 3 3 8" xfId="9985" xr:uid="{BDE8BA4D-F452-4923-8F8E-B80B1978B177}"/>
    <cellStyle name="Separador de milhares 12 2 2 3 3 9" xfId="18956" xr:uid="{B27A38A1-759D-47F4-AB44-1A555DD66163}"/>
    <cellStyle name="Separador de milhares 12 2 2 3 4" xfId="670" xr:uid="{622CDB9A-7021-414A-BD25-0DF372027387}"/>
    <cellStyle name="Separador de milhares 12 2 2 3 4 2" xfId="671" xr:uid="{12E17630-D8CA-4D74-97F5-D51F2427C842}"/>
    <cellStyle name="Separador de milhares 12 2 2 3 4 2 2" xfId="2394" xr:uid="{34ACF7A0-BE06-4758-8962-005A4E15E0AF}"/>
    <cellStyle name="Separador de milhares 12 2 2 3 4 2 2 2" xfId="8550" xr:uid="{F8F31205-53C9-4868-985A-B38AD5811EEF}"/>
    <cellStyle name="Separador de milhares 12 2 2 3 4 2 2 2 2" xfId="17146" xr:uid="{EBF8BD31-9501-46B4-8054-A2EE465B6D3E}"/>
    <cellStyle name="Separador de milhares 12 2 2 3 4 2 2 2 3" xfId="26182" xr:uid="{48E4A8F0-C73E-4D5D-8715-0D9823B7FD27}"/>
    <cellStyle name="Separador de milhares 12 2 2 3 4 2 2 3" xfId="5437" xr:uid="{4C117AF9-11DD-4EB6-8F71-9F863A4D6208}"/>
    <cellStyle name="Separador de milhares 12 2 2 3 4 2 2 3 2" xfId="14290" xr:uid="{82802EA4-1EA7-4909-A4A8-716E2D424E21}"/>
    <cellStyle name="Separador de milhares 12 2 2 3 4 2 2 3 3" xfId="23257" xr:uid="{26C6C6A7-8F64-4C5B-9828-1B542A97516A}"/>
    <cellStyle name="Separador de milhares 12 2 2 3 4 2 2 4" xfId="11438" xr:uid="{5DDDCA8D-8F0B-445A-B73A-876C9537538C}"/>
    <cellStyle name="Separador de milhares 12 2 2 3 4 2 2 5" xfId="20406" xr:uid="{19828506-F10A-477C-A189-7E0489D23F4D}"/>
    <cellStyle name="Separador de milhares 12 2 2 3 4 2 3" xfId="7055" xr:uid="{6A8F97E7-4ECC-4065-9C93-0CAA15C86A77}"/>
    <cellStyle name="Separador de milhares 12 2 2 3 4 2 3 2" xfId="15711" xr:uid="{0E666085-45FE-4CD3-B079-7E26C274D91F}"/>
    <cellStyle name="Separador de milhares 12 2 2 3 4 2 3 3" xfId="24692" xr:uid="{9938E786-DAC2-4FD4-AF28-3E7E9CC5DF13}"/>
    <cellStyle name="Separador de milhares 12 2 2 3 4 2 4" xfId="4002" xr:uid="{C36AAE27-C097-4F2A-9C0C-2EDBE666BC7B}"/>
    <cellStyle name="Separador de milhares 12 2 2 3 4 2 4 2" xfId="12857" xr:uid="{7C9081A9-BFDD-420E-9BE7-787C280C51BA}"/>
    <cellStyle name="Separador de milhares 12 2 2 3 4 2 4 3" xfId="21827" xr:uid="{EA0C9638-D808-4333-A8EC-CE7171C06782}"/>
    <cellStyle name="Separador de milhares 12 2 2 3 4 2 5" xfId="9992" xr:uid="{512A33DD-8723-4BF9-861E-145FAAF881C7}"/>
    <cellStyle name="Separador de milhares 12 2 2 3 4 2 6" xfId="18963" xr:uid="{BE5EBC19-0394-4883-BB14-0B30AA81DA33}"/>
    <cellStyle name="Separador de milhares 12 2 2 3 4 3" xfId="2393" xr:uid="{09E4ADCC-0291-4715-A7B4-9BE4CAC641DA}"/>
    <cellStyle name="Separador de milhares 12 2 2 3 4 3 2" xfId="8549" xr:uid="{A34DC7C7-F792-41FE-B1EE-162A2C29D6D7}"/>
    <cellStyle name="Separador de milhares 12 2 2 3 4 3 2 2" xfId="17145" xr:uid="{F359207E-2914-47CC-BA67-AE3B3D0D3505}"/>
    <cellStyle name="Separador de milhares 12 2 2 3 4 3 2 3" xfId="26181" xr:uid="{7BACFFF3-5098-4F3D-B658-3AA64CE69961}"/>
    <cellStyle name="Separador de milhares 12 2 2 3 4 3 3" xfId="5436" xr:uid="{F334BAD1-8279-4079-B225-3188AB421A1F}"/>
    <cellStyle name="Separador de milhares 12 2 2 3 4 3 3 2" xfId="14289" xr:uid="{8298D111-D932-4A47-A8FA-0D3837FE8D92}"/>
    <cellStyle name="Separador de milhares 12 2 2 3 4 3 3 3" xfId="23256" xr:uid="{46ED6002-827D-453E-A8E7-30AC397A93F4}"/>
    <cellStyle name="Separador de milhares 12 2 2 3 4 3 4" xfId="11437" xr:uid="{D13DE90E-956B-43EB-A42C-35E9AC223821}"/>
    <cellStyle name="Separador de milhares 12 2 2 3 4 3 5" xfId="20405" xr:uid="{83929DEF-8A3A-493C-8C6A-1F2F6A238A25}"/>
    <cellStyle name="Separador de milhares 12 2 2 3 4 4" xfId="7054" xr:uid="{0E48634A-DA61-4EDA-8F67-2B1A912ADCA9}"/>
    <cellStyle name="Separador de milhares 12 2 2 3 4 4 2" xfId="15710" xr:uid="{B52044CC-991E-4DF8-9AD2-FD1642120A57}"/>
    <cellStyle name="Separador de milhares 12 2 2 3 4 4 3" xfId="24691" xr:uid="{5E52C63B-07F7-4EFB-9969-9529564B3451}"/>
    <cellStyle name="Separador de milhares 12 2 2 3 4 5" xfId="4001" xr:uid="{F5E0ED77-DFBF-4EDC-962F-39462D448B81}"/>
    <cellStyle name="Separador de milhares 12 2 2 3 4 5 2" xfId="12856" xr:uid="{15CA862F-95CF-4D47-9184-C12CB4C77BB2}"/>
    <cellStyle name="Separador de milhares 12 2 2 3 4 5 3" xfId="21826" xr:uid="{9FDF365E-57AB-45D5-B224-8B8C2D77BBBA}"/>
    <cellStyle name="Separador de milhares 12 2 2 3 4 6" xfId="9991" xr:uid="{1FC7E40B-3000-421B-9239-E25AA5FA9182}"/>
    <cellStyle name="Separador de milhares 12 2 2 3 4 7" xfId="18962" xr:uid="{5003DF79-7037-4982-938D-CB1D59FDA69B}"/>
    <cellStyle name="Separador de milhares 12 2 2 3 5" xfId="672" xr:uid="{88CF9CAC-E0D7-454C-99A2-5FCABE6881F6}"/>
    <cellStyle name="Separador de milhares 12 2 2 3 5 2" xfId="673" xr:uid="{04A1120A-C687-4A2D-9061-1F1F1C412C5F}"/>
    <cellStyle name="Separador de milhares 12 2 2 3 5 2 2" xfId="2396" xr:uid="{6EEAA314-8561-409E-BF9E-9677D1F23FA2}"/>
    <cellStyle name="Separador de milhares 12 2 2 3 5 2 2 2" xfId="8552" xr:uid="{E8470C59-A74B-491A-A1F7-C05AB8F10D90}"/>
    <cellStyle name="Separador de milhares 12 2 2 3 5 2 2 2 2" xfId="17148" xr:uid="{CDAD9955-B6AA-40E0-B225-313589EDC73D}"/>
    <cellStyle name="Separador de milhares 12 2 2 3 5 2 2 2 3" xfId="26184" xr:uid="{BE376960-DB1C-412F-BDC5-9EB4009682BC}"/>
    <cellStyle name="Separador de milhares 12 2 2 3 5 2 2 3" xfId="5439" xr:uid="{F2B0F5C0-3FE6-4C45-9618-4DF9FEDD6099}"/>
    <cellStyle name="Separador de milhares 12 2 2 3 5 2 2 3 2" xfId="14292" xr:uid="{3B6D5C97-FB24-4D1B-83B6-0164FD7522C6}"/>
    <cellStyle name="Separador de milhares 12 2 2 3 5 2 2 3 3" xfId="23259" xr:uid="{FE6E16B8-2DF5-4C5C-B70C-3EEF459F0629}"/>
    <cellStyle name="Separador de milhares 12 2 2 3 5 2 2 4" xfId="11440" xr:uid="{9C4AC0B5-D348-46B0-A336-510258E1C393}"/>
    <cellStyle name="Separador de milhares 12 2 2 3 5 2 2 5" xfId="20408" xr:uid="{E5F894C5-51E9-453E-BF14-F6C70E7CA81A}"/>
    <cellStyle name="Separador de milhares 12 2 2 3 5 2 3" xfId="7057" xr:uid="{08AF6C25-0DEF-42B7-B7CD-84EBDF7EC480}"/>
    <cellStyle name="Separador de milhares 12 2 2 3 5 2 3 2" xfId="15713" xr:uid="{D0AD60A4-7CBF-4002-84EF-819BBA69B12D}"/>
    <cellStyle name="Separador de milhares 12 2 2 3 5 2 3 3" xfId="24694" xr:uid="{2476F675-03C5-4FDA-A935-D415A7C3D612}"/>
    <cellStyle name="Separador de milhares 12 2 2 3 5 2 4" xfId="4004" xr:uid="{5B13C712-3BD9-47CF-9F5D-FCCEA123F6C6}"/>
    <cellStyle name="Separador de milhares 12 2 2 3 5 2 4 2" xfId="12859" xr:uid="{4FCCB7D1-B053-4469-A445-1829B41D89D4}"/>
    <cellStyle name="Separador de milhares 12 2 2 3 5 2 4 3" xfId="21829" xr:uid="{51920357-2D96-4E74-B1EB-828008B2B050}"/>
    <cellStyle name="Separador de milhares 12 2 2 3 5 2 5" xfId="9994" xr:uid="{102E62D6-0433-40C0-8D56-EA23FE954E6F}"/>
    <cellStyle name="Separador de milhares 12 2 2 3 5 2 6" xfId="18965" xr:uid="{7624EC68-6C0B-4229-9099-0ACFA2973D21}"/>
    <cellStyle name="Separador de milhares 12 2 2 3 5 3" xfId="2395" xr:uid="{9EBA0F6E-A33D-4F49-97B8-8B784D877CF6}"/>
    <cellStyle name="Separador de milhares 12 2 2 3 5 3 2" xfId="8551" xr:uid="{875E2531-17A8-4A31-A448-46344DA6F250}"/>
    <cellStyle name="Separador de milhares 12 2 2 3 5 3 2 2" xfId="17147" xr:uid="{AC8CED51-A614-4EDB-95D1-AC7D55382061}"/>
    <cellStyle name="Separador de milhares 12 2 2 3 5 3 2 3" xfId="26183" xr:uid="{4BC87E7D-B968-482C-968C-FE786418EAC4}"/>
    <cellStyle name="Separador de milhares 12 2 2 3 5 3 3" xfId="5438" xr:uid="{E4E73C4C-79D6-4FF7-952E-AB21A07B37CD}"/>
    <cellStyle name="Separador de milhares 12 2 2 3 5 3 3 2" xfId="14291" xr:uid="{65F89302-6373-4C6F-AAB7-DB2C59344AE4}"/>
    <cellStyle name="Separador de milhares 12 2 2 3 5 3 3 3" xfId="23258" xr:uid="{DDE1B344-284A-41F3-A3F9-2F62D09D5944}"/>
    <cellStyle name="Separador de milhares 12 2 2 3 5 3 4" xfId="11439" xr:uid="{8A30A6FC-DCB4-4657-B8DE-3255239C772D}"/>
    <cellStyle name="Separador de milhares 12 2 2 3 5 3 5" xfId="20407" xr:uid="{59F98E3B-131B-4538-9F9A-C54FB223B5C2}"/>
    <cellStyle name="Separador de milhares 12 2 2 3 5 4" xfId="7056" xr:uid="{B816A8BB-80D1-43AF-8DF6-125D6811BF31}"/>
    <cellStyle name="Separador de milhares 12 2 2 3 5 4 2" xfId="15712" xr:uid="{03954461-BF9C-40B1-90A1-E6206E920D46}"/>
    <cellStyle name="Separador de milhares 12 2 2 3 5 4 3" xfId="24693" xr:uid="{207D27A8-4354-45B1-AA10-302EF25622B3}"/>
    <cellStyle name="Separador de milhares 12 2 2 3 5 5" xfId="4003" xr:uid="{27AB7F04-0F8B-4012-BCAF-52A35A61F02B}"/>
    <cellStyle name="Separador de milhares 12 2 2 3 5 5 2" xfId="12858" xr:uid="{676D6134-40F3-4ADD-A88D-CB6E6C1B1C27}"/>
    <cellStyle name="Separador de milhares 12 2 2 3 5 5 3" xfId="21828" xr:uid="{3E0E3F4A-33F2-46E8-A6A1-9F3CF4BD2569}"/>
    <cellStyle name="Separador de milhares 12 2 2 3 5 6" xfId="9993" xr:uid="{94A88EF2-3EBB-4ADD-A375-503A805F40CF}"/>
    <cellStyle name="Separador de milhares 12 2 2 3 5 7" xfId="18964" xr:uid="{77D3DF5F-BA63-45CB-8EA7-C3F471DE12FE}"/>
    <cellStyle name="Separador de milhares 12 2 2 3 6" xfId="674" xr:uid="{8EF42617-8515-4B59-B7E0-2A8D81F0C5E0}"/>
    <cellStyle name="Separador de milhares 12 2 2 3 6 2" xfId="2397" xr:uid="{DB343DE3-2B81-4CE7-9AB4-167035228164}"/>
    <cellStyle name="Separador de milhares 12 2 2 3 6 2 2" xfId="8553" xr:uid="{59BA47DA-D1AA-4CD6-95A6-1A07E4AF73EB}"/>
    <cellStyle name="Separador de milhares 12 2 2 3 6 2 2 2" xfId="17149" xr:uid="{8DBA28FC-5FA2-49C0-94CA-064578CE3361}"/>
    <cellStyle name="Separador de milhares 12 2 2 3 6 2 2 3" xfId="26185" xr:uid="{8D40E4EA-8983-450D-B730-C5F8A57CC564}"/>
    <cellStyle name="Separador de milhares 12 2 2 3 6 2 3" xfId="5440" xr:uid="{C7DFD561-B7E2-4A23-98D7-7217958137BB}"/>
    <cellStyle name="Separador de milhares 12 2 2 3 6 2 3 2" xfId="14293" xr:uid="{B72B5B2F-583E-478A-B63F-91A3CBED2709}"/>
    <cellStyle name="Separador de milhares 12 2 2 3 6 2 3 3" xfId="23260" xr:uid="{690AB8DB-7445-4B46-8EF9-7BBAE5684ED5}"/>
    <cellStyle name="Separador de milhares 12 2 2 3 6 2 4" xfId="11441" xr:uid="{010E824E-5C35-4DC9-8420-C07CFE09BD6D}"/>
    <cellStyle name="Separador de milhares 12 2 2 3 6 2 5" xfId="20409" xr:uid="{8150CB43-3F52-4748-B1BE-C030ECF8152F}"/>
    <cellStyle name="Separador de milhares 12 2 2 3 6 3" xfId="7058" xr:uid="{AD91C380-C3AF-4ABE-900A-AC881E8AD501}"/>
    <cellStyle name="Separador de milhares 12 2 2 3 6 3 2" xfId="15714" xr:uid="{2A55294B-1B09-43FC-A850-B79126548DAD}"/>
    <cellStyle name="Separador de milhares 12 2 2 3 6 3 3" xfId="24695" xr:uid="{A71F9246-9577-4D4D-8C9F-C87BE7114019}"/>
    <cellStyle name="Separador de milhares 12 2 2 3 6 4" xfId="4005" xr:uid="{E1C98523-5EAA-4B62-B5DB-69127A7FCA23}"/>
    <cellStyle name="Separador de milhares 12 2 2 3 6 4 2" xfId="12860" xr:uid="{527A9C62-0D6C-47A8-9441-16F84E1A8F96}"/>
    <cellStyle name="Separador de milhares 12 2 2 3 6 4 3" xfId="21830" xr:uid="{4B21B701-EC5A-4FC0-A421-63ED50F72D0D}"/>
    <cellStyle name="Separador de milhares 12 2 2 3 6 5" xfId="9995" xr:uid="{78BDF185-4BB0-4258-832B-131E46CAA08E}"/>
    <cellStyle name="Separador de milhares 12 2 2 3 6 6" xfId="18966" xr:uid="{57466779-D244-4AB8-AA2D-B2B9315B4AF9}"/>
    <cellStyle name="Separador de milhares 12 2 2 3 7" xfId="2380" xr:uid="{03A4D8AD-9826-42AB-A0C9-00B8397EDAAD}"/>
    <cellStyle name="Separador de milhares 12 2 2 3 7 2" xfId="8536" xr:uid="{95C6F05E-79B9-46BD-AED5-8A9E68C969FA}"/>
    <cellStyle name="Separador de milhares 12 2 2 3 7 2 2" xfId="17132" xr:uid="{0414CCE0-1840-41D8-AD69-818EC5420CDB}"/>
    <cellStyle name="Separador de milhares 12 2 2 3 7 2 3" xfId="26168" xr:uid="{B9A9DAE6-C37D-4439-9884-1F06F078C9FC}"/>
    <cellStyle name="Separador de milhares 12 2 2 3 7 3" xfId="5423" xr:uid="{B98B7773-47A5-404F-9D0E-CBE0E1F8BBE3}"/>
    <cellStyle name="Separador de milhares 12 2 2 3 7 3 2" xfId="14276" xr:uid="{A18417EF-DCC4-41B2-8AAA-83EC9DEC3292}"/>
    <cellStyle name="Separador de milhares 12 2 2 3 7 3 3" xfId="23243" xr:uid="{00FFE173-0515-4D61-AF4A-58F3DA1D7BEC}"/>
    <cellStyle name="Separador de milhares 12 2 2 3 7 4" xfId="11424" xr:uid="{A9EA2848-C5E6-4132-84BA-E0F1590A8DC2}"/>
    <cellStyle name="Separador de milhares 12 2 2 3 7 5" xfId="20392" xr:uid="{F4E5BA8B-A011-4CC3-8CC4-DA7D0CCDCBFB}"/>
    <cellStyle name="Separador de milhares 12 2 2 3 8" xfId="7041" xr:uid="{7DE6D28D-0344-460C-8F14-F51EF56727AD}"/>
    <cellStyle name="Separador de milhares 12 2 2 3 8 2" xfId="15697" xr:uid="{5CD336F0-F409-4A63-87C8-DB5528927318}"/>
    <cellStyle name="Separador de milhares 12 2 2 3 8 3" xfId="24678" xr:uid="{BA7B1C96-2252-4DE3-B560-D9E7DC6DADA8}"/>
    <cellStyle name="Separador de milhares 12 2 2 3 9" xfId="3988" xr:uid="{1C503884-254A-4042-951C-D064EBF87AFC}"/>
    <cellStyle name="Separador de milhares 12 2 2 3 9 2" xfId="12843" xr:uid="{AB2554B8-8208-413B-8250-4DE7BF08A43D}"/>
    <cellStyle name="Separador de milhares 12 2 2 3 9 3" xfId="21813" xr:uid="{6AA62655-124A-46F2-A715-8008A1454D25}"/>
    <cellStyle name="Separador de milhares 12 2 3" xfId="675" xr:uid="{9238E524-3F83-477F-8F31-DA7994CF0031}"/>
    <cellStyle name="Separador de milhares 12 2 3 10" xfId="9996" xr:uid="{90BB983D-CF69-4DCB-9DF3-800F47ED1BFD}"/>
    <cellStyle name="Separador de milhares 12 2 3 11" xfId="18967" xr:uid="{B2A00155-ABBB-49F1-9000-8DF92BE7BB82}"/>
    <cellStyle name="Separador de milhares 12 2 3 2" xfId="676" xr:uid="{FEF26816-B3C5-4854-9F34-BBFD238C609C}"/>
    <cellStyle name="Separador de milhares 12 2 3 2 2" xfId="677" xr:uid="{A3B06859-5B15-478B-8B49-9F94D38F3FC2}"/>
    <cellStyle name="Separador de milhares 12 2 3 2 2 2" xfId="678" xr:uid="{597F91E0-02D8-4B14-82A9-E591CEBD2444}"/>
    <cellStyle name="Separador de milhares 12 2 3 2 2 2 2" xfId="2401" xr:uid="{F00910B0-6EC6-422B-A503-5F482AA019D9}"/>
    <cellStyle name="Separador de milhares 12 2 3 2 2 2 2 2" xfId="8557" xr:uid="{5F3085F8-654C-4F04-A220-99A961CD59FD}"/>
    <cellStyle name="Separador de milhares 12 2 3 2 2 2 2 2 2" xfId="17153" xr:uid="{C75531CA-35B3-40BD-8CB3-F186FEC215F7}"/>
    <cellStyle name="Separador de milhares 12 2 3 2 2 2 2 2 3" xfId="26189" xr:uid="{88B9E8BD-B499-42C6-A03D-B2559E03AEC2}"/>
    <cellStyle name="Separador de milhares 12 2 3 2 2 2 2 3" xfId="5444" xr:uid="{66B7F43C-6E0E-4607-8D50-96750087DF61}"/>
    <cellStyle name="Separador de milhares 12 2 3 2 2 2 2 3 2" xfId="14297" xr:uid="{3A6A5D8C-27ED-4E10-8D70-2234160A7045}"/>
    <cellStyle name="Separador de milhares 12 2 3 2 2 2 2 3 3" xfId="23264" xr:uid="{D0C356F1-7272-42E1-AF90-9128ED392A7B}"/>
    <cellStyle name="Separador de milhares 12 2 3 2 2 2 2 4" xfId="11445" xr:uid="{D0B524F3-E868-4B50-A7EC-A9C00A45B81E}"/>
    <cellStyle name="Separador de milhares 12 2 3 2 2 2 2 5" xfId="20413" xr:uid="{240C9D63-6777-46AA-A833-5553102B1AF3}"/>
    <cellStyle name="Separador de milhares 12 2 3 2 2 2 3" xfId="7062" xr:uid="{DE4D712D-1D90-4894-A47F-47677F867686}"/>
    <cellStyle name="Separador de milhares 12 2 3 2 2 2 3 2" xfId="15718" xr:uid="{45A8CEFE-1003-42FB-879D-1EE4A30A0830}"/>
    <cellStyle name="Separador de milhares 12 2 3 2 2 2 3 3" xfId="24699" xr:uid="{4B41B784-D9E9-4920-B0AA-B2D36D33D4D6}"/>
    <cellStyle name="Separador de milhares 12 2 3 2 2 2 4" xfId="4009" xr:uid="{94EA986E-48FA-4FAA-919D-137F15271D1F}"/>
    <cellStyle name="Separador de milhares 12 2 3 2 2 2 4 2" xfId="12864" xr:uid="{4D32C468-5652-4F65-8DE5-640E67FB9C64}"/>
    <cellStyle name="Separador de milhares 12 2 3 2 2 2 4 3" xfId="21834" xr:uid="{5D52749E-1EB1-42B6-9C7E-E863F479E116}"/>
    <cellStyle name="Separador de milhares 12 2 3 2 2 2 5" xfId="9999" xr:uid="{03BD93B1-D980-4DB6-95AB-C9BA13631CE4}"/>
    <cellStyle name="Separador de milhares 12 2 3 2 2 2 6" xfId="18970" xr:uid="{ABC1E867-E05C-4ED6-A5DC-A1961A3B000F}"/>
    <cellStyle name="Separador de milhares 12 2 3 2 2 3" xfId="2400" xr:uid="{B156531E-DE80-4AB5-BA9C-F14B0A4B8620}"/>
    <cellStyle name="Separador de milhares 12 2 3 2 2 3 2" xfId="8556" xr:uid="{4598C8AA-E7A5-4924-8DF1-12C4A72A378F}"/>
    <cellStyle name="Separador de milhares 12 2 3 2 2 3 2 2" xfId="17152" xr:uid="{EDAC9060-C9C0-4517-A857-530FEC892DF7}"/>
    <cellStyle name="Separador de milhares 12 2 3 2 2 3 2 3" xfId="26188" xr:uid="{24A35856-D9A2-4D1A-81EB-FEABD7513059}"/>
    <cellStyle name="Separador de milhares 12 2 3 2 2 3 3" xfId="5443" xr:uid="{B05DF1C2-B6C5-4414-9F43-781CBBC17875}"/>
    <cellStyle name="Separador de milhares 12 2 3 2 2 3 3 2" xfId="14296" xr:uid="{98A10706-4351-4878-8505-8F3ED9232E92}"/>
    <cellStyle name="Separador de milhares 12 2 3 2 2 3 3 3" xfId="23263" xr:uid="{184C4B9A-42B7-4A12-A998-CBF10E6135E0}"/>
    <cellStyle name="Separador de milhares 12 2 3 2 2 3 4" xfId="11444" xr:uid="{F9D2EAD3-7810-41CE-8BB6-EFBC5EAC8C13}"/>
    <cellStyle name="Separador de milhares 12 2 3 2 2 3 5" xfId="20412" xr:uid="{7B9F3397-6FF9-4381-829F-8AA8E0725D6F}"/>
    <cellStyle name="Separador de milhares 12 2 3 2 2 4" xfId="7061" xr:uid="{12976941-0C11-4A12-A25E-A3AD4EE55630}"/>
    <cellStyle name="Separador de milhares 12 2 3 2 2 4 2" xfId="15717" xr:uid="{DA9CFD3F-E5C8-4691-90D6-5047F04B7633}"/>
    <cellStyle name="Separador de milhares 12 2 3 2 2 4 3" xfId="24698" xr:uid="{4AA5CBAC-78F0-4FF8-8155-F0C8E0AC7F59}"/>
    <cellStyle name="Separador de milhares 12 2 3 2 2 5" xfId="4008" xr:uid="{597F6009-9820-4DB8-ABFE-4BEAC65B5A2C}"/>
    <cellStyle name="Separador de milhares 12 2 3 2 2 5 2" xfId="12863" xr:uid="{B3E3C246-1935-436B-9665-E7B2B707B26D}"/>
    <cellStyle name="Separador de milhares 12 2 3 2 2 5 3" xfId="21833" xr:uid="{8923783A-A946-4A59-A9F4-1DEAF7C1EE6B}"/>
    <cellStyle name="Separador de milhares 12 2 3 2 2 6" xfId="9998" xr:uid="{F8073ECD-9467-4135-8234-429B4A73BF24}"/>
    <cellStyle name="Separador de milhares 12 2 3 2 2 7" xfId="18969" xr:uid="{B50205FC-745A-45C3-84A5-7531F6A5D046}"/>
    <cellStyle name="Separador de milhares 12 2 3 2 3" xfId="679" xr:uid="{9BAD7CC3-AEA8-4A8E-AC3A-20CFD534E64E}"/>
    <cellStyle name="Separador de milhares 12 2 3 2 3 2" xfId="680" xr:uid="{E31C6ADA-B015-42DD-A142-72EEC4D65534}"/>
    <cellStyle name="Separador de milhares 12 2 3 2 3 2 2" xfId="2403" xr:uid="{1587B825-8A8D-4819-A0EA-8D27BB962EBF}"/>
    <cellStyle name="Separador de milhares 12 2 3 2 3 2 2 2" xfId="8559" xr:uid="{88C455C1-4DA6-4EB2-946A-59D1CFFF4E2A}"/>
    <cellStyle name="Separador de milhares 12 2 3 2 3 2 2 2 2" xfId="17155" xr:uid="{10E9FFE9-F665-4CC4-A4F3-ABD526815359}"/>
    <cellStyle name="Separador de milhares 12 2 3 2 3 2 2 2 3" xfId="26191" xr:uid="{CD76297A-4920-4047-88FF-16FE8E5ED79B}"/>
    <cellStyle name="Separador de milhares 12 2 3 2 3 2 2 3" xfId="5446" xr:uid="{1E79F480-A2E4-4142-A8F0-11F710FF1569}"/>
    <cellStyle name="Separador de milhares 12 2 3 2 3 2 2 3 2" xfId="14299" xr:uid="{8F7AB2AC-39DF-4A0A-A400-24DADB2838EA}"/>
    <cellStyle name="Separador de milhares 12 2 3 2 3 2 2 3 3" xfId="23266" xr:uid="{945ED287-A84F-492F-BB9B-97238BE3B588}"/>
    <cellStyle name="Separador de milhares 12 2 3 2 3 2 2 4" xfId="11447" xr:uid="{8E77FF46-146D-48A7-91AC-DBCCC1A24CD1}"/>
    <cellStyle name="Separador de milhares 12 2 3 2 3 2 2 5" xfId="20415" xr:uid="{35C04943-4F1D-4E65-80AA-E6421E12CF34}"/>
    <cellStyle name="Separador de milhares 12 2 3 2 3 2 3" xfId="7064" xr:uid="{61DB209D-EFC5-40BD-9955-01578DDFAF39}"/>
    <cellStyle name="Separador de milhares 12 2 3 2 3 2 3 2" xfId="15720" xr:uid="{D5B59030-7012-47CA-A385-F8596AFC0587}"/>
    <cellStyle name="Separador de milhares 12 2 3 2 3 2 3 3" xfId="24701" xr:uid="{C0CFE6F5-314F-49AD-9434-B9BF62196E92}"/>
    <cellStyle name="Separador de milhares 12 2 3 2 3 2 4" xfId="4011" xr:uid="{F72B8E78-516C-41D7-86DB-04ECD0FB560D}"/>
    <cellStyle name="Separador de milhares 12 2 3 2 3 2 4 2" xfId="12866" xr:uid="{D8B60F4A-9FE2-4938-A13F-0E69CB7347E2}"/>
    <cellStyle name="Separador de milhares 12 2 3 2 3 2 4 3" xfId="21836" xr:uid="{55276AD6-3BE4-4067-9202-ABCAA9B4283D}"/>
    <cellStyle name="Separador de milhares 12 2 3 2 3 2 5" xfId="10001" xr:uid="{37F692CC-A4FA-425D-9145-C6D62AED3430}"/>
    <cellStyle name="Separador de milhares 12 2 3 2 3 2 6" xfId="18972" xr:uid="{DD12C97B-BDB3-46AB-B312-8A1B61287E88}"/>
    <cellStyle name="Separador de milhares 12 2 3 2 3 3" xfId="2402" xr:uid="{1AAFB339-EAB5-4125-8094-7ADB39497BAD}"/>
    <cellStyle name="Separador de milhares 12 2 3 2 3 3 2" xfId="8558" xr:uid="{BCD82ABB-0AE5-49C5-BA2A-F985AC20BF86}"/>
    <cellStyle name="Separador de milhares 12 2 3 2 3 3 2 2" xfId="17154" xr:uid="{F08F7A50-FADD-4957-96FC-CBF467DFDD1C}"/>
    <cellStyle name="Separador de milhares 12 2 3 2 3 3 2 3" xfId="26190" xr:uid="{9B876613-105F-48D2-8756-24102E25A776}"/>
    <cellStyle name="Separador de milhares 12 2 3 2 3 3 3" xfId="5445" xr:uid="{AD559A13-C619-4E48-8285-5DFBB1140DEF}"/>
    <cellStyle name="Separador de milhares 12 2 3 2 3 3 3 2" xfId="14298" xr:uid="{A9D8BC09-A32A-4300-880A-2939BE25328E}"/>
    <cellStyle name="Separador de milhares 12 2 3 2 3 3 3 3" xfId="23265" xr:uid="{F5F5864F-0A0E-46F1-AAA6-F66CD6CB4BD7}"/>
    <cellStyle name="Separador de milhares 12 2 3 2 3 3 4" xfId="11446" xr:uid="{393DF743-4352-4FF2-A9B6-02BD9ABBF12D}"/>
    <cellStyle name="Separador de milhares 12 2 3 2 3 3 5" xfId="20414" xr:uid="{3613CAB7-79DA-45F1-AE3A-D2228515C58F}"/>
    <cellStyle name="Separador de milhares 12 2 3 2 3 4" xfId="7063" xr:uid="{D38AAFC7-D4FC-4C6E-9491-4CA176DB0624}"/>
    <cellStyle name="Separador de milhares 12 2 3 2 3 4 2" xfId="15719" xr:uid="{D2FD4D24-05FD-4C8D-BC81-AE3487D1AC35}"/>
    <cellStyle name="Separador de milhares 12 2 3 2 3 4 3" xfId="24700" xr:uid="{76F51009-1960-414F-B340-8A24D85F9595}"/>
    <cellStyle name="Separador de milhares 12 2 3 2 3 5" xfId="4010" xr:uid="{6EB9CEF0-EE29-4EE4-B0DC-37B72D075DE5}"/>
    <cellStyle name="Separador de milhares 12 2 3 2 3 5 2" xfId="12865" xr:uid="{37AB0DA1-7F39-4AD7-8BD6-2FCD2CD1AB1F}"/>
    <cellStyle name="Separador de milhares 12 2 3 2 3 5 3" xfId="21835" xr:uid="{8CCBE637-5BD0-4BC7-A46C-0464A04DF265}"/>
    <cellStyle name="Separador de milhares 12 2 3 2 3 6" xfId="10000" xr:uid="{B253E4B9-14B3-44BE-920F-02DAEC0D3D77}"/>
    <cellStyle name="Separador de milhares 12 2 3 2 3 7" xfId="18971" xr:uid="{032B7B4A-0BB4-4B1D-BA6A-BC0765E7E090}"/>
    <cellStyle name="Separador de milhares 12 2 3 2 4" xfId="681" xr:uid="{0E975C97-E07C-40CD-A960-5CF33B190981}"/>
    <cellStyle name="Separador de milhares 12 2 3 2 4 2" xfId="2404" xr:uid="{3C3C0EF5-C858-4AFF-8575-D5124507E595}"/>
    <cellStyle name="Separador de milhares 12 2 3 2 4 2 2" xfId="8560" xr:uid="{03047A3A-0296-4F90-A925-8EA335ADC13E}"/>
    <cellStyle name="Separador de milhares 12 2 3 2 4 2 2 2" xfId="17156" xr:uid="{D65EC1A5-E1EE-43EA-9659-E8D26DBD8D59}"/>
    <cellStyle name="Separador de milhares 12 2 3 2 4 2 2 3" xfId="26192" xr:uid="{C54B7EC3-17DA-456C-997E-E91663847558}"/>
    <cellStyle name="Separador de milhares 12 2 3 2 4 2 3" xfId="5447" xr:uid="{B66BECDB-E5E3-4D0A-AE48-4988F405F657}"/>
    <cellStyle name="Separador de milhares 12 2 3 2 4 2 3 2" xfId="14300" xr:uid="{B77CB619-0D2A-462C-9AEF-82AA840A69D8}"/>
    <cellStyle name="Separador de milhares 12 2 3 2 4 2 3 3" xfId="23267" xr:uid="{8B928517-2FE8-4EAE-AE61-7833F90EC402}"/>
    <cellStyle name="Separador de milhares 12 2 3 2 4 2 4" xfId="11448" xr:uid="{05D6A455-E3E7-4FF6-9F84-AA318C3AEE10}"/>
    <cellStyle name="Separador de milhares 12 2 3 2 4 2 5" xfId="20416" xr:uid="{3FA70874-0CCE-414B-AC9A-B5095EBC4568}"/>
    <cellStyle name="Separador de milhares 12 2 3 2 4 3" xfId="7065" xr:uid="{B05CA1EC-F184-48B4-9F91-A45E844C6C94}"/>
    <cellStyle name="Separador de milhares 12 2 3 2 4 3 2" xfId="15721" xr:uid="{33061653-D9BB-45C4-982B-4F18F729F756}"/>
    <cellStyle name="Separador de milhares 12 2 3 2 4 3 3" xfId="24702" xr:uid="{97144750-70D4-4755-AA49-B0D567A89F31}"/>
    <cellStyle name="Separador de milhares 12 2 3 2 4 4" xfId="4012" xr:uid="{FF0EF1C3-ECDD-4597-926C-D5DAE9584AF7}"/>
    <cellStyle name="Separador de milhares 12 2 3 2 4 4 2" xfId="12867" xr:uid="{63771036-E702-4FC0-B129-CB810381D616}"/>
    <cellStyle name="Separador de milhares 12 2 3 2 4 4 3" xfId="21837" xr:uid="{4890990E-0AE3-4B5A-97DC-026A0CCBA54C}"/>
    <cellStyle name="Separador de milhares 12 2 3 2 4 5" xfId="10002" xr:uid="{3CF8B8DB-3E7B-4329-8E08-C5645231D967}"/>
    <cellStyle name="Separador de milhares 12 2 3 2 4 6" xfId="18973" xr:uid="{BD7B97D0-8954-4364-95B9-291A875C2DBE}"/>
    <cellStyle name="Separador de milhares 12 2 3 2 5" xfId="2399" xr:uid="{A3DC3E10-E86F-4F40-AE1F-E84C4D5AB5E9}"/>
    <cellStyle name="Separador de milhares 12 2 3 2 5 2" xfId="8555" xr:uid="{E697647C-E570-4D26-91C1-D0256466DB11}"/>
    <cellStyle name="Separador de milhares 12 2 3 2 5 2 2" xfId="17151" xr:uid="{B39D5AC1-9B93-46F6-9FEA-FAEA6BEA28B6}"/>
    <cellStyle name="Separador de milhares 12 2 3 2 5 2 3" xfId="26187" xr:uid="{C20BD0A2-E11B-4CB0-A69A-8A74B74F55A5}"/>
    <cellStyle name="Separador de milhares 12 2 3 2 5 3" xfId="5442" xr:uid="{E954521D-113C-4DD9-814F-E01D9137157B}"/>
    <cellStyle name="Separador de milhares 12 2 3 2 5 3 2" xfId="14295" xr:uid="{E2807183-4F8B-48F6-8BE5-7AC3385DDD2B}"/>
    <cellStyle name="Separador de milhares 12 2 3 2 5 3 3" xfId="23262" xr:uid="{A8C4F3F6-3709-4AE1-AB99-0640FB4A50BB}"/>
    <cellStyle name="Separador de milhares 12 2 3 2 5 4" xfId="11443" xr:uid="{87E7F858-E5FA-4E42-8DBD-4110523D1543}"/>
    <cellStyle name="Separador de milhares 12 2 3 2 5 5" xfId="20411" xr:uid="{C389B08C-2DB0-417D-AEAC-44FD26BC12D4}"/>
    <cellStyle name="Separador de milhares 12 2 3 2 6" xfId="7060" xr:uid="{13C8CE59-18D8-4D5F-9614-B39075DCFAA2}"/>
    <cellStyle name="Separador de milhares 12 2 3 2 6 2" xfId="15716" xr:uid="{49D96102-DC0B-4F5C-8EDB-50A9F58781A2}"/>
    <cellStyle name="Separador de milhares 12 2 3 2 6 3" xfId="24697" xr:uid="{B5116252-3346-41FE-AF11-4E0269A59554}"/>
    <cellStyle name="Separador de milhares 12 2 3 2 7" xfId="4007" xr:uid="{D6AFAA02-906D-4650-ACB0-722D564B5A7A}"/>
    <cellStyle name="Separador de milhares 12 2 3 2 7 2" xfId="12862" xr:uid="{485579FF-04A3-461D-846F-0C7DFA648193}"/>
    <cellStyle name="Separador de milhares 12 2 3 2 7 3" xfId="21832" xr:uid="{7D0968B2-F18C-48C7-A4F8-5D77682A0954}"/>
    <cellStyle name="Separador de milhares 12 2 3 2 8" xfId="9997" xr:uid="{CAA210EB-9FCC-499C-A44A-C32113F367C8}"/>
    <cellStyle name="Separador de milhares 12 2 3 2 9" xfId="18968" xr:uid="{1987F589-0FD7-43D3-9441-C1C2DB93C5B9}"/>
    <cellStyle name="Separador de milhares 12 2 3 3" xfId="682" xr:uid="{F9FA7F6C-34F3-4F17-BD35-314698C7BA43}"/>
    <cellStyle name="Separador de milhares 12 2 3 3 2" xfId="683" xr:uid="{EEF636B3-E3CC-4C0B-90D8-55606102E793}"/>
    <cellStyle name="Separador de milhares 12 2 3 3 2 2" xfId="684" xr:uid="{7FC36B3D-2BCF-42A3-A08D-99BB0043B851}"/>
    <cellStyle name="Separador de milhares 12 2 3 3 2 2 2" xfId="2407" xr:uid="{5A840D85-5791-4646-B0B3-78B5C27AB4BC}"/>
    <cellStyle name="Separador de milhares 12 2 3 3 2 2 2 2" xfId="8563" xr:uid="{81CE5EFA-1FA9-40AF-93D5-CDF420CA3224}"/>
    <cellStyle name="Separador de milhares 12 2 3 3 2 2 2 2 2" xfId="17159" xr:uid="{E4C5784D-AC7A-4CF4-95C6-443C158BEA29}"/>
    <cellStyle name="Separador de milhares 12 2 3 3 2 2 2 2 3" xfId="26195" xr:uid="{22523171-9111-4E1A-B8D6-3DE440C35C7F}"/>
    <cellStyle name="Separador de milhares 12 2 3 3 2 2 2 3" xfId="5450" xr:uid="{025280AA-5AF9-4023-85C1-FF1CAFE666BF}"/>
    <cellStyle name="Separador de milhares 12 2 3 3 2 2 2 3 2" xfId="14303" xr:uid="{45C93AA5-D12E-428F-9906-3FE004A7447B}"/>
    <cellStyle name="Separador de milhares 12 2 3 3 2 2 2 3 3" xfId="23270" xr:uid="{7D6831BD-B224-4B01-8F58-FBC3424A500A}"/>
    <cellStyle name="Separador de milhares 12 2 3 3 2 2 2 4" xfId="11451" xr:uid="{21FCBE24-5CA8-40E6-8F09-AFE4A5354294}"/>
    <cellStyle name="Separador de milhares 12 2 3 3 2 2 2 5" xfId="20419" xr:uid="{2F314675-5CBA-4181-96A7-097D242FC7D6}"/>
    <cellStyle name="Separador de milhares 12 2 3 3 2 2 3" xfId="7068" xr:uid="{173BF96B-88D7-494C-9526-5DB20F8CF5FD}"/>
    <cellStyle name="Separador de milhares 12 2 3 3 2 2 3 2" xfId="15724" xr:uid="{CB986E58-147B-4B21-8701-8BBEE635423D}"/>
    <cellStyle name="Separador de milhares 12 2 3 3 2 2 3 3" xfId="24705" xr:uid="{62231C2C-AC58-46AF-AC37-F0AEE6B01FF2}"/>
    <cellStyle name="Separador de milhares 12 2 3 3 2 2 4" xfId="4015" xr:uid="{6F27CB67-F9B9-4AC9-BB4D-00B687723936}"/>
    <cellStyle name="Separador de milhares 12 2 3 3 2 2 4 2" xfId="12870" xr:uid="{28C467A3-6B25-49D3-AE84-C8075109735D}"/>
    <cellStyle name="Separador de milhares 12 2 3 3 2 2 4 3" xfId="21840" xr:uid="{139755D9-A1C7-4E75-A451-0BD180C2982F}"/>
    <cellStyle name="Separador de milhares 12 2 3 3 2 2 5" xfId="10005" xr:uid="{BD1AE78F-8A46-482B-BD43-037A6FEDEEA5}"/>
    <cellStyle name="Separador de milhares 12 2 3 3 2 2 6" xfId="18976" xr:uid="{9C1F9A75-D6A1-4D8F-8319-4D9F42ED995A}"/>
    <cellStyle name="Separador de milhares 12 2 3 3 2 3" xfId="2406" xr:uid="{137636C5-3B0A-4B3C-B3F7-CD223E568792}"/>
    <cellStyle name="Separador de milhares 12 2 3 3 2 3 2" xfId="8562" xr:uid="{8BB6D85C-B94F-42D2-AF1E-B80B52A5D3E0}"/>
    <cellStyle name="Separador de milhares 12 2 3 3 2 3 2 2" xfId="17158" xr:uid="{E7AAA7F5-11BC-4B1C-8E65-5FB30E28EFBB}"/>
    <cellStyle name="Separador de milhares 12 2 3 3 2 3 2 3" xfId="26194" xr:uid="{7E7E6E81-2B91-416E-971C-0158CD61A8CF}"/>
    <cellStyle name="Separador de milhares 12 2 3 3 2 3 3" xfId="5449" xr:uid="{7BD98FBB-315D-4DA3-8DC3-9768C17228AE}"/>
    <cellStyle name="Separador de milhares 12 2 3 3 2 3 3 2" xfId="14302" xr:uid="{506989ED-8BFE-4C44-8861-530F59330144}"/>
    <cellStyle name="Separador de milhares 12 2 3 3 2 3 3 3" xfId="23269" xr:uid="{7052F9B8-8092-41C6-8FE6-F887139155BE}"/>
    <cellStyle name="Separador de milhares 12 2 3 3 2 3 4" xfId="11450" xr:uid="{D9406BB1-B003-4225-882E-1C901D2B0C34}"/>
    <cellStyle name="Separador de milhares 12 2 3 3 2 3 5" xfId="20418" xr:uid="{F85938CB-DA45-484D-8E66-EC8812A8343F}"/>
    <cellStyle name="Separador de milhares 12 2 3 3 2 4" xfId="7067" xr:uid="{BD07B8F0-80CE-4E3F-889F-68775ACC266B}"/>
    <cellStyle name="Separador de milhares 12 2 3 3 2 4 2" xfId="15723" xr:uid="{6DFB3EAF-CB4E-48CB-8C53-CD8D2978D5A9}"/>
    <cellStyle name="Separador de milhares 12 2 3 3 2 4 3" xfId="24704" xr:uid="{9F3EEB3C-A4DE-4815-BC7E-D31771D37C15}"/>
    <cellStyle name="Separador de milhares 12 2 3 3 2 5" xfId="4014" xr:uid="{6DC0FACB-E077-4DC6-B2D0-81A8668C724A}"/>
    <cellStyle name="Separador de milhares 12 2 3 3 2 5 2" xfId="12869" xr:uid="{47F05A80-C543-449D-B6EC-9FBBF77461AC}"/>
    <cellStyle name="Separador de milhares 12 2 3 3 2 5 3" xfId="21839" xr:uid="{FF1B4059-150F-498C-838E-6979F1D9C584}"/>
    <cellStyle name="Separador de milhares 12 2 3 3 2 6" xfId="10004" xr:uid="{B570A0B2-8911-46E1-B6B7-1515D4B8C67E}"/>
    <cellStyle name="Separador de milhares 12 2 3 3 2 7" xfId="18975" xr:uid="{DD731833-7BF0-48DC-A96E-DB670D3DDF49}"/>
    <cellStyle name="Separador de milhares 12 2 3 3 3" xfId="685" xr:uid="{B0BD5C30-07F6-452E-ABF0-7EB43D0A8B59}"/>
    <cellStyle name="Separador de milhares 12 2 3 3 3 2" xfId="686" xr:uid="{23186A6B-80EA-4E99-A2AD-7BE9DA59248D}"/>
    <cellStyle name="Separador de milhares 12 2 3 3 3 2 2" xfId="2409" xr:uid="{2E1F4F96-D95B-4CD7-A0C6-74910B3395DA}"/>
    <cellStyle name="Separador de milhares 12 2 3 3 3 2 2 2" xfId="8565" xr:uid="{C7CFD859-9497-4229-89DB-D04DACC7519E}"/>
    <cellStyle name="Separador de milhares 12 2 3 3 3 2 2 2 2" xfId="17161" xr:uid="{1CAC76C8-18A1-45F6-8CD3-97C5CFC7BA6D}"/>
    <cellStyle name="Separador de milhares 12 2 3 3 3 2 2 2 3" xfId="26197" xr:uid="{912856D1-1019-4E72-B8A5-7CF80740B525}"/>
    <cellStyle name="Separador de milhares 12 2 3 3 3 2 2 3" xfId="5452" xr:uid="{B17F6F5C-31C0-45E9-B694-86FF3E90D0A6}"/>
    <cellStyle name="Separador de milhares 12 2 3 3 3 2 2 3 2" xfId="14305" xr:uid="{6198259E-6626-490C-A3FB-E9706DD2B78D}"/>
    <cellStyle name="Separador de milhares 12 2 3 3 3 2 2 3 3" xfId="23272" xr:uid="{0FE76D93-1CA7-47DB-92A3-18FA2FD3C30B}"/>
    <cellStyle name="Separador de milhares 12 2 3 3 3 2 2 4" xfId="11453" xr:uid="{2D2E9F9B-4EA7-43A4-9594-52DD92FD1E62}"/>
    <cellStyle name="Separador de milhares 12 2 3 3 3 2 2 5" xfId="20421" xr:uid="{DF8952EB-EAE0-4685-8113-F18056B47D0D}"/>
    <cellStyle name="Separador de milhares 12 2 3 3 3 2 3" xfId="7070" xr:uid="{74601199-BEA4-4E14-B220-CECCD550045B}"/>
    <cellStyle name="Separador de milhares 12 2 3 3 3 2 3 2" xfId="15726" xr:uid="{94E5C6D1-40B1-4777-A374-B49B95D1E02A}"/>
    <cellStyle name="Separador de milhares 12 2 3 3 3 2 3 3" xfId="24707" xr:uid="{525505F6-8B41-4267-ACF6-60BD1FBF2EEC}"/>
    <cellStyle name="Separador de milhares 12 2 3 3 3 2 4" xfId="4017" xr:uid="{D1A96FE5-96B6-4C5E-9F6E-92A09797BCD0}"/>
    <cellStyle name="Separador de milhares 12 2 3 3 3 2 4 2" xfId="12872" xr:uid="{DDE5E7A2-F534-4AA4-83C4-6F8977EA2147}"/>
    <cellStyle name="Separador de milhares 12 2 3 3 3 2 4 3" xfId="21842" xr:uid="{D570B03A-3B60-4F9B-83BB-02C4DE0C7708}"/>
    <cellStyle name="Separador de milhares 12 2 3 3 3 2 5" xfId="10007" xr:uid="{3277D5D5-D861-43A2-92BD-E3A7691820E4}"/>
    <cellStyle name="Separador de milhares 12 2 3 3 3 2 6" xfId="18978" xr:uid="{2BC3AC25-0FAB-48ED-BEAA-4AED282D9C2E}"/>
    <cellStyle name="Separador de milhares 12 2 3 3 3 3" xfId="2408" xr:uid="{56AEC5DD-998E-4DDF-B45E-A269EB0E6FFC}"/>
    <cellStyle name="Separador de milhares 12 2 3 3 3 3 2" xfId="8564" xr:uid="{73AA28AE-3952-4AC6-98A5-B81F44CFE154}"/>
    <cellStyle name="Separador de milhares 12 2 3 3 3 3 2 2" xfId="17160" xr:uid="{9E158464-752E-416B-82E4-3FFD2B9F920B}"/>
    <cellStyle name="Separador de milhares 12 2 3 3 3 3 2 3" xfId="26196" xr:uid="{118C211D-D2E5-430D-8B49-90AE6ED876B8}"/>
    <cellStyle name="Separador de milhares 12 2 3 3 3 3 3" xfId="5451" xr:uid="{3B2AF7C1-1BA2-412B-87A6-35643B2A060D}"/>
    <cellStyle name="Separador de milhares 12 2 3 3 3 3 3 2" xfId="14304" xr:uid="{010670CC-8B47-41E2-BCA5-227E03C9A774}"/>
    <cellStyle name="Separador de milhares 12 2 3 3 3 3 3 3" xfId="23271" xr:uid="{1B12305C-FF69-45E1-84AC-F01B2DBEBDB0}"/>
    <cellStyle name="Separador de milhares 12 2 3 3 3 3 4" xfId="11452" xr:uid="{166F88EA-ED84-4D96-87BF-0F4F3D81EE6D}"/>
    <cellStyle name="Separador de milhares 12 2 3 3 3 3 5" xfId="20420" xr:uid="{6DCDAC0C-BE55-4FAB-B95B-B11844B659C8}"/>
    <cellStyle name="Separador de milhares 12 2 3 3 3 4" xfId="7069" xr:uid="{E4AA5C36-A422-4CBD-935D-BD314D74B367}"/>
    <cellStyle name="Separador de milhares 12 2 3 3 3 4 2" xfId="15725" xr:uid="{C9BEA0B3-FD58-49AC-845A-0CE31780A091}"/>
    <cellStyle name="Separador de milhares 12 2 3 3 3 4 3" xfId="24706" xr:uid="{7DD9D618-8D64-487F-91B6-02441463136B}"/>
    <cellStyle name="Separador de milhares 12 2 3 3 3 5" xfId="4016" xr:uid="{FB691971-CB15-460C-B0CE-2EAA2AA65B3C}"/>
    <cellStyle name="Separador de milhares 12 2 3 3 3 5 2" xfId="12871" xr:uid="{CCEA6005-1E55-4A89-B33A-59D09D0D1036}"/>
    <cellStyle name="Separador de milhares 12 2 3 3 3 5 3" xfId="21841" xr:uid="{B68D6F3A-861A-4D53-9C87-0F5B8BD92494}"/>
    <cellStyle name="Separador de milhares 12 2 3 3 3 6" xfId="10006" xr:uid="{05F63E3E-8E0E-4449-A185-986FCC026AF3}"/>
    <cellStyle name="Separador de milhares 12 2 3 3 3 7" xfId="18977" xr:uid="{D3705A82-0B57-4837-AA8A-544587E94CCD}"/>
    <cellStyle name="Separador de milhares 12 2 3 3 4" xfId="687" xr:uid="{4E16AEBB-C7F5-4894-8074-52F1247E5162}"/>
    <cellStyle name="Separador de milhares 12 2 3 3 4 2" xfId="2410" xr:uid="{2CA51C80-6618-45AF-B2E9-E18EE11DF892}"/>
    <cellStyle name="Separador de milhares 12 2 3 3 4 2 2" xfId="8566" xr:uid="{BAA5F075-B58C-4394-AC21-6B83607E2872}"/>
    <cellStyle name="Separador de milhares 12 2 3 3 4 2 2 2" xfId="17162" xr:uid="{4423B4A8-F4F4-4108-9E51-01AA8799FDF0}"/>
    <cellStyle name="Separador de milhares 12 2 3 3 4 2 2 3" xfId="26198" xr:uid="{034981F2-0995-4FD6-8B35-64372493EFE1}"/>
    <cellStyle name="Separador de milhares 12 2 3 3 4 2 3" xfId="5453" xr:uid="{274180CE-EBDA-454D-B182-76FF3302F6FB}"/>
    <cellStyle name="Separador de milhares 12 2 3 3 4 2 3 2" xfId="14306" xr:uid="{D6B52789-C3DA-415E-A6A6-39F2858DBB15}"/>
    <cellStyle name="Separador de milhares 12 2 3 3 4 2 3 3" xfId="23273" xr:uid="{1DB079F2-DC4A-4B93-BC13-78B081577E13}"/>
    <cellStyle name="Separador de milhares 12 2 3 3 4 2 4" xfId="11454" xr:uid="{4EB62FBF-4FC2-4F1C-8F43-A127D4A42E7F}"/>
    <cellStyle name="Separador de milhares 12 2 3 3 4 2 5" xfId="20422" xr:uid="{4C470FFD-DFC5-4968-9E95-075F9D1C2A82}"/>
    <cellStyle name="Separador de milhares 12 2 3 3 4 3" xfId="7071" xr:uid="{0B460AF1-D774-4C38-9F17-211277C70715}"/>
    <cellStyle name="Separador de milhares 12 2 3 3 4 3 2" xfId="15727" xr:uid="{E4B727E0-9240-4ABF-ABB3-093F927FABE8}"/>
    <cellStyle name="Separador de milhares 12 2 3 3 4 3 3" xfId="24708" xr:uid="{942DA195-3E8F-403A-8E58-889E8E17D729}"/>
    <cellStyle name="Separador de milhares 12 2 3 3 4 4" xfId="4018" xr:uid="{A5D1620B-0267-49B3-9B3F-9B324AD6C0CC}"/>
    <cellStyle name="Separador de milhares 12 2 3 3 4 4 2" xfId="12873" xr:uid="{175584B9-5973-44C0-AA63-CBE805FACBD1}"/>
    <cellStyle name="Separador de milhares 12 2 3 3 4 4 3" xfId="21843" xr:uid="{0F69BADC-20BA-4518-9203-19FD5B17291E}"/>
    <cellStyle name="Separador de milhares 12 2 3 3 4 5" xfId="10008" xr:uid="{60782ECE-98C6-4FF3-8916-9A4DE4425F56}"/>
    <cellStyle name="Separador de milhares 12 2 3 3 4 6" xfId="18979" xr:uid="{7568D237-9074-48F9-9694-0771EDFDF9AB}"/>
    <cellStyle name="Separador de milhares 12 2 3 3 5" xfId="2405" xr:uid="{FEE8A56D-43AF-477A-BFFE-F5713693C1AD}"/>
    <cellStyle name="Separador de milhares 12 2 3 3 5 2" xfId="8561" xr:uid="{0338B32D-F534-4C78-98E6-561BBED3A792}"/>
    <cellStyle name="Separador de milhares 12 2 3 3 5 2 2" xfId="17157" xr:uid="{D029F9F7-B2F4-44E1-A7E5-6219D8869EB1}"/>
    <cellStyle name="Separador de milhares 12 2 3 3 5 2 3" xfId="26193" xr:uid="{F664C323-6312-4C25-8A5A-701DCDB286FD}"/>
    <cellStyle name="Separador de milhares 12 2 3 3 5 3" xfId="5448" xr:uid="{1C13403B-B175-4B3C-97AF-A635A4B6941C}"/>
    <cellStyle name="Separador de milhares 12 2 3 3 5 3 2" xfId="14301" xr:uid="{904473F8-E228-4AD5-A096-DF4D9BFE4F68}"/>
    <cellStyle name="Separador de milhares 12 2 3 3 5 3 3" xfId="23268" xr:uid="{D64ECEF1-0FB6-400C-861A-96B91054AF63}"/>
    <cellStyle name="Separador de milhares 12 2 3 3 5 4" xfId="11449" xr:uid="{3F46AECE-602E-42BB-B9EE-7CC87696152A}"/>
    <cellStyle name="Separador de milhares 12 2 3 3 5 5" xfId="20417" xr:uid="{5DD9B97D-C8D5-4BB8-9DEF-DC81D2120F27}"/>
    <cellStyle name="Separador de milhares 12 2 3 3 6" xfId="7066" xr:uid="{5394FB39-34E0-4F54-AF1F-48BCE09F1FD4}"/>
    <cellStyle name="Separador de milhares 12 2 3 3 6 2" xfId="15722" xr:uid="{31CC6CD8-3EB1-470D-9113-611B65BB4A48}"/>
    <cellStyle name="Separador de milhares 12 2 3 3 6 3" xfId="24703" xr:uid="{81270D61-CFCA-46FC-AA98-944F3E8705B9}"/>
    <cellStyle name="Separador de milhares 12 2 3 3 7" xfId="4013" xr:uid="{BF8E6A38-6DC1-4F68-9BE4-DEE627D927EC}"/>
    <cellStyle name="Separador de milhares 12 2 3 3 7 2" xfId="12868" xr:uid="{24FD3F8A-62C3-4DA8-B417-79FA590FCDF9}"/>
    <cellStyle name="Separador de milhares 12 2 3 3 7 3" xfId="21838" xr:uid="{41C2FB0E-2D31-4746-871C-5C256608F588}"/>
    <cellStyle name="Separador de milhares 12 2 3 3 8" xfId="10003" xr:uid="{5E320F65-F9EF-4829-9771-4B5967E25B05}"/>
    <cellStyle name="Separador de milhares 12 2 3 3 9" xfId="18974" xr:uid="{056B6421-CAF9-4954-B7A7-3C3B94A5EBC9}"/>
    <cellStyle name="Separador de milhares 12 2 3 4" xfId="688" xr:uid="{38BFF1D4-3A8D-4F62-8BCE-1B1EE1A8429C}"/>
    <cellStyle name="Separador de milhares 12 2 3 4 2" xfId="689" xr:uid="{2721A61A-9E41-4D1A-BBC9-F1D919ADCB63}"/>
    <cellStyle name="Separador de milhares 12 2 3 4 2 2" xfId="2412" xr:uid="{9126C277-5379-4C08-A75C-33A3E1F109F2}"/>
    <cellStyle name="Separador de milhares 12 2 3 4 2 2 2" xfId="8568" xr:uid="{96A16C28-2318-4518-AF8C-E833390B0F59}"/>
    <cellStyle name="Separador de milhares 12 2 3 4 2 2 2 2" xfId="17164" xr:uid="{4C2957E6-C6F3-4A1B-A600-34492A9C26CB}"/>
    <cellStyle name="Separador de milhares 12 2 3 4 2 2 2 3" xfId="26200" xr:uid="{B6B15B8D-079F-4E86-9EE7-5A1F179B2CEE}"/>
    <cellStyle name="Separador de milhares 12 2 3 4 2 2 3" xfId="5455" xr:uid="{980234A2-C76A-47AF-B8E4-69952336B35F}"/>
    <cellStyle name="Separador de milhares 12 2 3 4 2 2 3 2" xfId="14308" xr:uid="{82F967D8-FD5B-4325-9A84-60F854E33AB9}"/>
    <cellStyle name="Separador de milhares 12 2 3 4 2 2 3 3" xfId="23275" xr:uid="{1FD33B02-9825-41BB-B3D2-8DB1A1535F87}"/>
    <cellStyle name="Separador de milhares 12 2 3 4 2 2 4" xfId="11456" xr:uid="{C22DAF26-DA42-4C06-84E1-A8E6B2288DC9}"/>
    <cellStyle name="Separador de milhares 12 2 3 4 2 2 5" xfId="20424" xr:uid="{FAB2F56E-5535-40CE-8FE0-910D236E936A}"/>
    <cellStyle name="Separador de milhares 12 2 3 4 2 3" xfId="7073" xr:uid="{040FC122-64FE-4BA9-A756-0646DFC45336}"/>
    <cellStyle name="Separador de milhares 12 2 3 4 2 3 2" xfId="15729" xr:uid="{50C95A49-DC1A-4332-BB56-B1A2297B750C}"/>
    <cellStyle name="Separador de milhares 12 2 3 4 2 3 3" xfId="24710" xr:uid="{51F76D95-4501-4D4D-9AF7-6CAD6C6B7A6C}"/>
    <cellStyle name="Separador de milhares 12 2 3 4 2 4" xfId="4020" xr:uid="{2041D46C-0EB3-405A-A741-3F76E74F6AFB}"/>
    <cellStyle name="Separador de milhares 12 2 3 4 2 4 2" xfId="12875" xr:uid="{57FCF12B-61BD-42B8-8398-A818B6A52563}"/>
    <cellStyle name="Separador de milhares 12 2 3 4 2 4 3" xfId="21845" xr:uid="{C19C4F97-4176-40B3-921A-1E7F2903AE50}"/>
    <cellStyle name="Separador de milhares 12 2 3 4 2 5" xfId="10010" xr:uid="{7B396448-3741-43A2-91A7-BA1C39F7C937}"/>
    <cellStyle name="Separador de milhares 12 2 3 4 2 6" xfId="18981" xr:uid="{6AB1FE72-DA46-4021-B82C-F43AE6C9538D}"/>
    <cellStyle name="Separador de milhares 12 2 3 4 3" xfId="2411" xr:uid="{34170C57-65E7-471F-A063-9EF911B12176}"/>
    <cellStyle name="Separador de milhares 12 2 3 4 3 2" xfId="8567" xr:uid="{FEDFF47A-85F4-4A07-9456-5AE1E9EC1FAE}"/>
    <cellStyle name="Separador de milhares 12 2 3 4 3 2 2" xfId="17163" xr:uid="{53DE598F-2508-4572-9FD4-110C1EEB640B}"/>
    <cellStyle name="Separador de milhares 12 2 3 4 3 2 3" xfId="26199" xr:uid="{A55C0AA4-58B0-41E8-B5F0-1F840728DF5C}"/>
    <cellStyle name="Separador de milhares 12 2 3 4 3 3" xfId="5454" xr:uid="{B0AC6937-AE9D-4C49-A0E3-0D200EAC31ED}"/>
    <cellStyle name="Separador de milhares 12 2 3 4 3 3 2" xfId="14307" xr:uid="{E1373020-6E6C-4B91-9437-5A77D799F27C}"/>
    <cellStyle name="Separador de milhares 12 2 3 4 3 3 3" xfId="23274" xr:uid="{015201BB-0A0C-4F0A-81E3-1C0D2205F0F3}"/>
    <cellStyle name="Separador de milhares 12 2 3 4 3 4" xfId="11455" xr:uid="{1FA55127-7365-4075-A8FE-026980F4D85A}"/>
    <cellStyle name="Separador de milhares 12 2 3 4 3 5" xfId="20423" xr:uid="{7EC1681F-2653-43CF-8844-5505481B08F8}"/>
    <cellStyle name="Separador de milhares 12 2 3 4 4" xfId="7072" xr:uid="{E1836BEE-E391-4416-BB84-B7B3E1C612D0}"/>
    <cellStyle name="Separador de milhares 12 2 3 4 4 2" xfId="15728" xr:uid="{8B037CB8-7142-43F6-BAFB-846226703E41}"/>
    <cellStyle name="Separador de milhares 12 2 3 4 4 3" xfId="24709" xr:uid="{F14FB7DC-A356-485F-94FA-E1A66A83C6C3}"/>
    <cellStyle name="Separador de milhares 12 2 3 4 5" xfId="4019" xr:uid="{1E2B039E-4435-4BAC-8E22-5B6AF56696E1}"/>
    <cellStyle name="Separador de milhares 12 2 3 4 5 2" xfId="12874" xr:uid="{203BA55E-CBBD-44E0-830A-FD605501BC43}"/>
    <cellStyle name="Separador de milhares 12 2 3 4 5 3" xfId="21844" xr:uid="{691E5D4F-8C33-4FF1-A389-C79B1BDAD99D}"/>
    <cellStyle name="Separador de milhares 12 2 3 4 6" xfId="10009" xr:uid="{5C2D52CE-2717-4A18-A2EF-919F3FB24F8A}"/>
    <cellStyle name="Separador de milhares 12 2 3 4 7" xfId="18980" xr:uid="{A46F76B3-AF2B-4F20-8471-E16778DCE154}"/>
    <cellStyle name="Separador de milhares 12 2 3 5" xfId="690" xr:uid="{6C4B0889-7FCD-4FD9-99FB-885DD589D00A}"/>
    <cellStyle name="Separador de milhares 12 2 3 5 2" xfId="691" xr:uid="{96DBCCAB-1B57-4B7E-A466-DD92D856F5E9}"/>
    <cellStyle name="Separador de milhares 12 2 3 5 2 2" xfId="2414" xr:uid="{EA77F73A-0147-41B1-9B5E-1C34E3AF87F4}"/>
    <cellStyle name="Separador de milhares 12 2 3 5 2 2 2" xfId="8570" xr:uid="{7C69D266-B8EC-4190-A67A-87A7C3012529}"/>
    <cellStyle name="Separador de milhares 12 2 3 5 2 2 2 2" xfId="17166" xr:uid="{9D20C6B3-FDD5-42D4-B933-DDF2EAA61A8A}"/>
    <cellStyle name="Separador de milhares 12 2 3 5 2 2 2 3" xfId="26202" xr:uid="{14B2477D-3A74-46A4-BF0D-04BF004461A8}"/>
    <cellStyle name="Separador de milhares 12 2 3 5 2 2 3" xfId="5457" xr:uid="{F83C96BF-B62C-4224-BCF2-63AE66B7BB4F}"/>
    <cellStyle name="Separador de milhares 12 2 3 5 2 2 3 2" xfId="14310" xr:uid="{568A485C-1E96-4B87-A55F-4597D884C8BF}"/>
    <cellStyle name="Separador de milhares 12 2 3 5 2 2 3 3" xfId="23277" xr:uid="{8399B1D0-F675-457A-9F2B-0CA2BAEEE104}"/>
    <cellStyle name="Separador de milhares 12 2 3 5 2 2 4" xfId="11458" xr:uid="{1178A2C0-2648-40A4-82F5-62D61565B2C9}"/>
    <cellStyle name="Separador de milhares 12 2 3 5 2 2 5" xfId="20426" xr:uid="{20216A05-E7D4-4063-8FAA-021FE617AEA3}"/>
    <cellStyle name="Separador de milhares 12 2 3 5 2 3" xfId="7075" xr:uid="{A3DF1514-F9A0-4F7F-B194-4C04AB3A9F30}"/>
    <cellStyle name="Separador de milhares 12 2 3 5 2 3 2" xfId="15731" xr:uid="{E6319056-602F-4FFD-8F3F-C7CED80F34E1}"/>
    <cellStyle name="Separador de milhares 12 2 3 5 2 3 3" xfId="24712" xr:uid="{CF3ED3BD-8147-4107-9ACD-A46F4A82C83C}"/>
    <cellStyle name="Separador de milhares 12 2 3 5 2 4" xfId="4022" xr:uid="{01C71789-B59D-41B0-8A21-7DD4229860A9}"/>
    <cellStyle name="Separador de milhares 12 2 3 5 2 4 2" xfId="12877" xr:uid="{96EB1AD0-A79D-4D6F-A0DE-2172DC3B9DB6}"/>
    <cellStyle name="Separador de milhares 12 2 3 5 2 4 3" xfId="21847" xr:uid="{BB7F4B72-C652-4A6C-B5B8-3AA68BFA3D14}"/>
    <cellStyle name="Separador de milhares 12 2 3 5 2 5" xfId="10012" xr:uid="{5B26AEB0-8E8B-4567-9E3C-0146FE8AE5B4}"/>
    <cellStyle name="Separador de milhares 12 2 3 5 2 6" xfId="18983" xr:uid="{98F1A3A2-668B-4FB4-808E-D5AC3C622C3F}"/>
    <cellStyle name="Separador de milhares 12 2 3 5 3" xfId="2413" xr:uid="{D1F232C0-BD71-47FA-A1C2-CC49272FA53D}"/>
    <cellStyle name="Separador de milhares 12 2 3 5 3 2" xfId="8569" xr:uid="{6C05C3F0-D603-4055-9AB4-5FCF1521D9F2}"/>
    <cellStyle name="Separador de milhares 12 2 3 5 3 2 2" xfId="17165" xr:uid="{E9D06015-D92B-4387-A126-D50907CEB904}"/>
    <cellStyle name="Separador de milhares 12 2 3 5 3 2 3" xfId="26201" xr:uid="{0BEA8856-7AED-47A6-B6BC-DD251F1F6975}"/>
    <cellStyle name="Separador de milhares 12 2 3 5 3 3" xfId="5456" xr:uid="{920EED22-D5F7-44A0-8FEC-A3D5CE6CA776}"/>
    <cellStyle name="Separador de milhares 12 2 3 5 3 3 2" xfId="14309" xr:uid="{A3BB9394-1CD7-4204-93C1-1844EB80B29A}"/>
    <cellStyle name="Separador de milhares 12 2 3 5 3 3 3" xfId="23276" xr:uid="{B7D430EE-0798-4719-BA6D-D0AC3BB9A81F}"/>
    <cellStyle name="Separador de milhares 12 2 3 5 3 4" xfId="11457" xr:uid="{F8736F0C-3205-43AE-B630-BC75002515F9}"/>
    <cellStyle name="Separador de milhares 12 2 3 5 3 5" xfId="20425" xr:uid="{968FEB19-0828-460E-B941-6BE389F0CA80}"/>
    <cellStyle name="Separador de milhares 12 2 3 5 4" xfId="7074" xr:uid="{605FA7A5-B6CE-4F89-B804-63FD1015AA07}"/>
    <cellStyle name="Separador de milhares 12 2 3 5 4 2" xfId="15730" xr:uid="{03EC4C94-A3C4-4E39-BB6A-C7C111ADE7DD}"/>
    <cellStyle name="Separador de milhares 12 2 3 5 4 3" xfId="24711" xr:uid="{DEA156DF-A971-47B7-8998-4CC7AA2C4FB8}"/>
    <cellStyle name="Separador de milhares 12 2 3 5 5" xfId="4021" xr:uid="{5BDB9196-2847-4D15-BEE6-69BEDEDF363D}"/>
    <cellStyle name="Separador de milhares 12 2 3 5 5 2" xfId="12876" xr:uid="{2545E60B-F125-48F2-A2F6-9A035D169DE6}"/>
    <cellStyle name="Separador de milhares 12 2 3 5 5 3" xfId="21846" xr:uid="{E509EBFF-90C7-4B3A-A8AC-9BD2D7A5FC09}"/>
    <cellStyle name="Separador de milhares 12 2 3 5 6" xfId="10011" xr:uid="{A4EE322B-326A-4C88-987B-5034C0CCE4C2}"/>
    <cellStyle name="Separador de milhares 12 2 3 5 7" xfId="18982" xr:uid="{57F14CF0-139B-4C23-9D39-BC43C7A7BDA6}"/>
    <cellStyle name="Separador de milhares 12 2 3 6" xfId="692" xr:uid="{549B0AF0-C560-4015-BBE1-A71E304F1309}"/>
    <cellStyle name="Separador de milhares 12 2 3 6 2" xfId="2415" xr:uid="{E5DA61E1-D90C-4370-B968-E87BF022B4C5}"/>
    <cellStyle name="Separador de milhares 12 2 3 6 2 2" xfId="8571" xr:uid="{763B0208-043F-4511-8D24-08AE1E600DFF}"/>
    <cellStyle name="Separador de milhares 12 2 3 6 2 2 2" xfId="17167" xr:uid="{25905923-620E-4E0B-A3A9-2EB74C5780AF}"/>
    <cellStyle name="Separador de milhares 12 2 3 6 2 2 3" xfId="26203" xr:uid="{AA2DA980-DDDF-4E71-A157-4B68562B4E80}"/>
    <cellStyle name="Separador de milhares 12 2 3 6 2 3" xfId="5458" xr:uid="{DA504423-0799-42E9-8414-26460207F665}"/>
    <cellStyle name="Separador de milhares 12 2 3 6 2 3 2" xfId="14311" xr:uid="{E79034B6-831E-4663-BCA4-12FC3838B197}"/>
    <cellStyle name="Separador de milhares 12 2 3 6 2 3 3" xfId="23278" xr:uid="{CB6BABD8-01D6-4869-8551-9BADAF2CA3D6}"/>
    <cellStyle name="Separador de milhares 12 2 3 6 2 4" xfId="11459" xr:uid="{FE0C15E9-C60A-48BE-BE72-1CB37C73C6F1}"/>
    <cellStyle name="Separador de milhares 12 2 3 6 2 5" xfId="20427" xr:uid="{27BB6E70-1B2F-4C6D-BF90-63A3CD455D92}"/>
    <cellStyle name="Separador de milhares 12 2 3 6 3" xfId="7076" xr:uid="{2687EB33-F023-46F7-B37F-43229858C87A}"/>
    <cellStyle name="Separador de milhares 12 2 3 6 3 2" xfId="15732" xr:uid="{0C63686F-25EE-4ECE-B0D5-855541E1CEBC}"/>
    <cellStyle name="Separador de milhares 12 2 3 6 3 3" xfId="24713" xr:uid="{51142D80-D3E9-4406-90E9-51B075A7B1D7}"/>
    <cellStyle name="Separador de milhares 12 2 3 6 4" xfId="4023" xr:uid="{8685517D-25CB-4D0A-89A2-79F84DCA3D51}"/>
    <cellStyle name="Separador de milhares 12 2 3 6 4 2" xfId="12878" xr:uid="{06252AC5-A2FB-4C7F-91A8-DFFDB2518F55}"/>
    <cellStyle name="Separador de milhares 12 2 3 6 4 3" xfId="21848" xr:uid="{81011447-DA79-4A87-B816-FCC2ADEA9482}"/>
    <cellStyle name="Separador de milhares 12 2 3 6 5" xfId="10013" xr:uid="{A169689C-CB32-419C-93E1-C68FF028CE1F}"/>
    <cellStyle name="Separador de milhares 12 2 3 6 6" xfId="18984" xr:uid="{9FD9146B-8D4C-4CC3-9B4A-1B240C711ECB}"/>
    <cellStyle name="Separador de milhares 12 2 3 7" xfId="2398" xr:uid="{013E51BC-387E-4B0B-B4B2-E3F71C765007}"/>
    <cellStyle name="Separador de milhares 12 2 3 7 2" xfId="8554" xr:uid="{6EEF745B-BE02-4BDE-84E4-421926964F49}"/>
    <cellStyle name="Separador de milhares 12 2 3 7 2 2" xfId="17150" xr:uid="{7AA3497F-BFE1-447D-A76E-09ADE91D21C9}"/>
    <cellStyle name="Separador de milhares 12 2 3 7 2 3" xfId="26186" xr:uid="{C775CB81-6744-47D9-B29A-19D5DFC81C19}"/>
    <cellStyle name="Separador de milhares 12 2 3 7 3" xfId="5441" xr:uid="{0E768A2C-D121-41BC-A31A-0942B25EB911}"/>
    <cellStyle name="Separador de milhares 12 2 3 7 3 2" xfId="14294" xr:uid="{FE70C52C-DE06-49AD-B6AB-91E47265C79E}"/>
    <cellStyle name="Separador de milhares 12 2 3 7 3 3" xfId="23261" xr:uid="{B7376B9A-E02F-4659-92AF-BDF0C3A3C12A}"/>
    <cellStyle name="Separador de milhares 12 2 3 7 4" xfId="11442" xr:uid="{58DCBE8D-AD64-4DB0-86B7-CE094B807ED6}"/>
    <cellStyle name="Separador de milhares 12 2 3 7 5" xfId="20410" xr:uid="{692EFDBD-E9CD-4EE3-8FD1-42D7BC3EC3FF}"/>
    <cellStyle name="Separador de milhares 12 2 3 8" xfId="7059" xr:uid="{0DD33753-1BA3-4B9E-AF82-DB61E5BAB4CC}"/>
    <cellStyle name="Separador de milhares 12 2 3 8 2" xfId="15715" xr:uid="{4DED7EBB-8BDF-4947-861A-CF9DA72EB8F8}"/>
    <cellStyle name="Separador de milhares 12 2 3 8 3" xfId="24696" xr:uid="{9739CE0C-7FF4-485E-BBFC-09BC99903D33}"/>
    <cellStyle name="Separador de milhares 12 2 3 9" xfId="4006" xr:uid="{EE43ED93-0372-4DE9-B0BF-08FE678064AF}"/>
    <cellStyle name="Separador de milhares 12 2 3 9 2" xfId="12861" xr:uid="{E9EFE69C-2444-4C97-8E04-C0E631283A72}"/>
    <cellStyle name="Separador de milhares 12 2 3 9 3" xfId="21831" xr:uid="{8E463828-A80C-4DE6-A960-D8F5629A9E34}"/>
    <cellStyle name="Separador de milhares 12 2 4" xfId="693" xr:uid="{45DC4050-3C01-4106-8A93-519683FCEFF0}"/>
    <cellStyle name="Separador de milhares 12 2 4 2" xfId="694" xr:uid="{55437F33-0BDF-4AE3-8778-D5F673790765}"/>
    <cellStyle name="Separador de milhares 12 2 4 2 2" xfId="695" xr:uid="{040A5636-766A-48B5-9A3E-C4A4CA77C2F8}"/>
    <cellStyle name="Separador de milhares 12 2 4 2 2 2" xfId="2418" xr:uid="{9E7CAB99-1DF2-4C50-AE0A-F4EEA6545591}"/>
    <cellStyle name="Separador de milhares 12 2 4 2 2 2 2" xfId="8574" xr:uid="{431EC698-2ABE-4764-8854-55F50861E79E}"/>
    <cellStyle name="Separador de milhares 12 2 4 2 2 2 2 2" xfId="17170" xr:uid="{7FB48E59-9697-4F67-9786-F5894E0C9A2F}"/>
    <cellStyle name="Separador de milhares 12 2 4 2 2 2 2 3" xfId="26206" xr:uid="{F40C9A05-635B-4D36-BA75-15FB7800D291}"/>
    <cellStyle name="Separador de milhares 12 2 4 2 2 2 3" xfId="5461" xr:uid="{33689652-AB1B-4784-82B9-73085E8DCE10}"/>
    <cellStyle name="Separador de milhares 12 2 4 2 2 2 3 2" xfId="14314" xr:uid="{E2376B4B-9910-4C51-859C-72B0C6533BFC}"/>
    <cellStyle name="Separador de milhares 12 2 4 2 2 2 3 3" xfId="23281" xr:uid="{4CA18D16-FBCE-424E-BEA2-D14AE6187D92}"/>
    <cellStyle name="Separador de milhares 12 2 4 2 2 2 4" xfId="11462" xr:uid="{A4C131BD-6368-4162-8789-02A4FC2FB435}"/>
    <cellStyle name="Separador de milhares 12 2 4 2 2 2 5" xfId="20430" xr:uid="{57DB57D5-0F69-4831-95D5-7C63AB5AFF76}"/>
    <cellStyle name="Separador de milhares 12 2 4 2 2 3" xfId="7079" xr:uid="{029AC2B5-F0EC-4CFF-AC2B-DE202B53C641}"/>
    <cellStyle name="Separador de milhares 12 2 4 2 2 3 2" xfId="15735" xr:uid="{AEAB184E-5B24-4A16-8BB3-888CDAEDB85F}"/>
    <cellStyle name="Separador de milhares 12 2 4 2 2 3 3" xfId="24716" xr:uid="{00AB616A-7B02-448A-AE58-1ADC3E058411}"/>
    <cellStyle name="Separador de milhares 12 2 4 2 2 4" xfId="4026" xr:uid="{1526D5D1-CC0A-4DCA-BF9C-BD8F65AA0BB0}"/>
    <cellStyle name="Separador de milhares 12 2 4 2 2 4 2" xfId="12881" xr:uid="{FF9CE6A8-AFE6-4363-9129-B38F16188688}"/>
    <cellStyle name="Separador de milhares 12 2 4 2 2 4 3" xfId="21851" xr:uid="{F55C4C59-0574-477B-B4AF-5BA8A007F529}"/>
    <cellStyle name="Separador de milhares 12 2 4 2 2 5" xfId="10016" xr:uid="{CA3020EE-2B9B-4AA7-A786-B8D7D746682D}"/>
    <cellStyle name="Separador de milhares 12 2 4 2 2 6" xfId="18987" xr:uid="{46C39F28-0798-471C-AF65-8EA5F116E48A}"/>
    <cellStyle name="Separador de milhares 12 2 4 2 3" xfId="2417" xr:uid="{0DE9D988-4BEA-41CF-8E9B-6BEB2277798E}"/>
    <cellStyle name="Separador de milhares 12 2 4 2 3 2" xfId="8573" xr:uid="{FBC2BCA9-7B12-4DA2-B9CA-188D8EB87832}"/>
    <cellStyle name="Separador de milhares 12 2 4 2 3 2 2" xfId="17169" xr:uid="{DF2085F5-797B-4AD2-A4AC-F8118645438C}"/>
    <cellStyle name="Separador de milhares 12 2 4 2 3 2 3" xfId="26205" xr:uid="{5EF8308A-6F73-49D0-9C27-A6F051E70C1A}"/>
    <cellStyle name="Separador de milhares 12 2 4 2 3 3" xfId="5460" xr:uid="{C6F46B56-A7FD-41AF-B7CC-9E6EA129B668}"/>
    <cellStyle name="Separador de milhares 12 2 4 2 3 3 2" xfId="14313" xr:uid="{394AD48D-0738-429A-AB5B-57D8D261B244}"/>
    <cellStyle name="Separador de milhares 12 2 4 2 3 3 3" xfId="23280" xr:uid="{F8BD0BF3-C035-4EAC-9225-DFB2A28FEC5B}"/>
    <cellStyle name="Separador de milhares 12 2 4 2 3 4" xfId="11461" xr:uid="{858B7191-8C4A-42D8-B7D6-CD567D5C4C53}"/>
    <cellStyle name="Separador de milhares 12 2 4 2 3 5" xfId="20429" xr:uid="{35E5ED01-C2D5-43B0-B930-C847B2589B31}"/>
    <cellStyle name="Separador de milhares 12 2 4 2 4" xfId="7078" xr:uid="{6BD4131E-7DE3-415F-852D-82562E9662D4}"/>
    <cellStyle name="Separador de milhares 12 2 4 2 4 2" xfId="15734" xr:uid="{0720D742-EC8E-438C-9A3E-5B0D59DEBDFC}"/>
    <cellStyle name="Separador de milhares 12 2 4 2 4 3" xfId="24715" xr:uid="{194306D7-0A39-486A-9F33-9A046791E153}"/>
    <cellStyle name="Separador de milhares 12 2 4 2 5" xfId="4025" xr:uid="{32CE8CF3-E25C-4485-8039-FF0AAA1CDF80}"/>
    <cellStyle name="Separador de milhares 12 2 4 2 5 2" xfId="12880" xr:uid="{C877933D-2281-4506-9E14-65229D1FEB41}"/>
    <cellStyle name="Separador de milhares 12 2 4 2 5 3" xfId="21850" xr:uid="{ACCACC11-F543-4F4E-A1B1-8A043A5DCB08}"/>
    <cellStyle name="Separador de milhares 12 2 4 2 6" xfId="10015" xr:uid="{DA583E26-13F0-4095-AE08-850DF70E9F40}"/>
    <cellStyle name="Separador de milhares 12 2 4 2 7" xfId="18986" xr:uid="{7099DBC8-0A12-4BBE-8F9D-397D12FFDAAD}"/>
    <cellStyle name="Separador de milhares 12 2 4 3" xfId="696" xr:uid="{938F3C9A-3C72-4B70-8F39-02F98D042603}"/>
    <cellStyle name="Separador de milhares 12 2 4 3 2" xfId="697" xr:uid="{FA62C3C6-370C-4B69-BB71-0F9076ECAAFA}"/>
    <cellStyle name="Separador de milhares 12 2 4 3 2 2" xfId="2420" xr:uid="{D1E63FC3-3F4B-4F98-B1C7-BD2C4E379FAD}"/>
    <cellStyle name="Separador de milhares 12 2 4 3 2 2 2" xfId="8576" xr:uid="{03DA3C87-7BFA-41E7-A4AF-34B2DC5F6076}"/>
    <cellStyle name="Separador de milhares 12 2 4 3 2 2 2 2" xfId="17172" xr:uid="{95736706-5B3C-4F26-B5A7-07A7F35A259F}"/>
    <cellStyle name="Separador de milhares 12 2 4 3 2 2 2 3" xfId="26208" xr:uid="{DC71D76F-7AE1-4953-B4B4-19EC4D5C45D6}"/>
    <cellStyle name="Separador de milhares 12 2 4 3 2 2 3" xfId="5463" xr:uid="{5D3A9573-4EB2-45F4-9EAE-AD22BE47BCD3}"/>
    <cellStyle name="Separador de milhares 12 2 4 3 2 2 3 2" xfId="14316" xr:uid="{AF436883-704F-44AC-9CF6-C1DE98FB7607}"/>
    <cellStyle name="Separador de milhares 12 2 4 3 2 2 3 3" xfId="23283" xr:uid="{D9D2577E-D36B-4733-BA85-79AA4C109193}"/>
    <cellStyle name="Separador de milhares 12 2 4 3 2 2 4" xfId="11464" xr:uid="{7CF461A9-73A4-46B6-B968-8C1DF1BAB263}"/>
    <cellStyle name="Separador de milhares 12 2 4 3 2 2 5" xfId="20432" xr:uid="{62B69A88-6E00-4D5F-B229-0B9EDF5808D7}"/>
    <cellStyle name="Separador de milhares 12 2 4 3 2 3" xfId="7081" xr:uid="{184BC622-F137-4FCF-82D6-89593468A3E0}"/>
    <cellStyle name="Separador de milhares 12 2 4 3 2 3 2" xfId="15737" xr:uid="{BC803892-4CD8-47FB-9CD9-1FDA0046A50D}"/>
    <cellStyle name="Separador de milhares 12 2 4 3 2 3 3" xfId="24718" xr:uid="{17A81C4A-1611-489F-9D95-255284FC5F16}"/>
    <cellStyle name="Separador de milhares 12 2 4 3 2 4" xfId="4028" xr:uid="{787FA179-87E3-48A9-90EA-37DE93887A5B}"/>
    <cellStyle name="Separador de milhares 12 2 4 3 2 4 2" xfId="12883" xr:uid="{A1E4E4E3-E65E-49CF-B204-0EC648327465}"/>
    <cellStyle name="Separador de milhares 12 2 4 3 2 4 3" xfId="21853" xr:uid="{6E606B6A-1749-4CBA-9D29-F132EADDFC08}"/>
    <cellStyle name="Separador de milhares 12 2 4 3 2 5" xfId="10018" xr:uid="{7FD7635E-45FB-4463-814F-4DB6E720138B}"/>
    <cellStyle name="Separador de milhares 12 2 4 3 2 6" xfId="18989" xr:uid="{422475CA-A537-4F09-9769-5C6231EEEDCC}"/>
    <cellStyle name="Separador de milhares 12 2 4 3 3" xfId="2419" xr:uid="{BF10D29C-7940-4D4C-8F62-0B9695019AB3}"/>
    <cellStyle name="Separador de milhares 12 2 4 3 3 2" xfId="8575" xr:uid="{9F72EBCE-C62C-4A9E-87CA-9F77697B3CD0}"/>
    <cellStyle name="Separador de milhares 12 2 4 3 3 2 2" xfId="17171" xr:uid="{3AFE2D3E-600C-499D-AAF4-0E7FF004B638}"/>
    <cellStyle name="Separador de milhares 12 2 4 3 3 2 3" xfId="26207" xr:uid="{5CFD8A3D-E339-40B4-81B4-8D58A9E17566}"/>
    <cellStyle name="Separador de milhares 12 2 4 3 3 3" xfId="5462" xr:uid="{1D16EDD4-F879-4E2E-951B-627D8F89081F}"/>
    <cellStyle name="Separador de milhares 12 2 4 3 3 3 2" xfId="14315" xr:uid="{238D11D9-EA0A-4668-A851-AB46BE7646AF}"/>
    <cellStyle name="Separador de milhares 12 2 4 3 3 3 3" xfId="23282" xr:uid="{54F9FAB6-47E0-4D5B-8D94-B2342A5B5105}"/>
    <cellStyle name="Separador de milhares 12 2 4 3 3 4" xfId="11463" xr:uid="{E707AC9A-230F-4E2C-B721-919D3FBDD500}"/>
    <cellStyle name="Separador de milhares 12 2 4 3 3 5" xfId="20431" xr:uid="{69414A36-D135-42F6-A7BC-5AA7ED3A54DF}"/>
    <cellStyle name="Separador de milhares 12 2 4 3 4" xfId="7080" xr:uid="{E6C02B6C-97FB-44B8-9D8B-991426F077B5}"/>
    <cellStyle name="Separador de milhares 12 2 4 3 4 2" xfId="15736" xr:uid="{E2AC1F90-6AC1-485B-950F-33A5CB6B7592}"/>
    <cellStyle name="Separador de milhares 12 2 4 3 4 3" xfId="24717" xr:uid="{D87EB827-A0C4-45A2-ADCA-1C93E0EBA61A}"/>
    <cellStyle name="Separador de milhares 12 2 4 3 5" xfId="4027" xr:uid="{796ECD4B-C01D-40DA-94FE-175A7E999D00}"/>
    <cellStyle name="Separador de milhares 12 2 4 3 5 2" xfId="12882" xr:uid="{3D5E164E-B234-460E-A7AD-DFFB5778C021}"/>
    <cellStyle name="Separador de milhares 12 2 4 3 5 3" xfId="21852" xr:uid="{59067520-6AB0-4B85-8C0C-73DDF64BD4DB}"/>
    <cellStyle name="Separador de milhares 12 2 4 3 6" xfId="10017" xr:uid="{9B41164A-759C-437C-94AB-4B3E0D18F107}"/>
    <cellStyle name="Separador de milhares 12 2 4 3 7" xfId="18988" xr:uid="{6ADE1ABE-4DE0-4E34-AB2E-5B4126D30F14}"/>
    <cellStyle name="Separador de milhares 12 2 4 4" xfId="698" xr:uid="{E33730D9-6418-4F9D-A459-90C61EBC526A}"/>
    <cellStyle name="Separador de milhares 12 2 4 4 2" xfId="2421" xr:uid="{BFF784EC-E8E7-413D-A642-C472FB9523C0}"/>
    <cellStyle name="Separador de milhares 12 2 4 4 2 2" xfId="8577" xr:uid="{E26C9405-E4C1-4A8A-A62D-94656344E83B}"/>
    <cellStyle name="Separador de milhares 12 2 4 4 2 2 2" xfId="17173" xr:uid="{B0D0168A-77D5-43B4-BF9B-A34AA595C344}"/>
    <cellStyle name="Separador de milhares 12 2 4 4 2 2 3" xfId="26209" xr:uid="{51C67587-BB67-4E5F-912F-973B27C73D31}"/>
    <cellStyle name="Separador de milhares 12 2 4 4 2 3" xfId="5464" xr:uid="{115FF51A-16DE-4828-8878-E721179803B1}"/>
    <cellStyle name="Separador de milhares 12 2 4 4 2 3 2" xfId="14317" xr:uid="{3096AE16-9A18-49F8-BB96-3ACA7F1E477B}"/>
    <cellStyle name="Separador de milhares 12 2 4 4 2 3 3" xfId="23284" xr:uid="{72F82803-99F7-463A-9CE6-86EDE4869E4A}"/>
    <cellStyle name="Separador de milhares 12 2 4 4 2 4" xfId="11465" xr:uid="{7C858BAC-5E74-48FD-BA7A-7EA7A408A4F5}"/>
    <cellStyle name="Separador de milhares 12 2 4 4 2 5" xfId="20433" xr:uid="{F4F9ECF3-6698-4B2A-BDF9-C02BAE45CCC9}"/>
    <cellStyle name="Separador de milhares 12 2 4 4 3" xfId="7082" xr:uid="{561324EF-70F0-4294-B29F-B59A0F563C21}"/>
    <cellStyle name="Separador de milhares 12 2 4 4 3 2" xfId="15738" xr:uid="{28169653-9219-4E2C-80CC-6AE46B94E269}"/>
    <cellStyle name="Separador de milhares 12 2 4 4 3 3" xfId="24719" xr:uid="{B5909D65-54A3-46D9-A924-CC1DDCAAA9A9}"/>
    <cellStyle name="Separador de milhares 12 2 4 4 4" xfId="4029" xr:uid="{F6C1CC57-5731-4594-980D-1B5B95524E1A}"/>
    <cellStyle name="Separador de milhares 12 2 4 4 4 2" xfId="12884" xr:uid="{4FCCC73B-ACF1-4E82-A9A2-FE09DB477DA6}"/>
    <cellStyle name="Separador de milhares 12 2 4 4 4 3" xfId="21854" xr:uid="{1C0B4A98-DCD2-4BEB-A39F-A5A8C7C991DD}"/>
    <cellStyle name="Separador de milhares 12 2 4 4 5" xfId="10019" xr:uid="{33487E8A-354B-465E-9E11-124CDA3F3FD8}"/>
    <cellStyle name="Separador de milhares 12 2 4 4 6" xfId="18990" xr:uid="{F14C684F-2157-46E7-A4E5-313D9AB1798D}"/>
    <cellStyle name="Separador de milhares 12 2 4 5" xfId="2416" xr:uid="{84E7155B-E60F-485F-AACF-D6573097E952}"/>
    <cellStyle name="Separador de milhares 12 2 4 5 2" xfId="8572" xr:uid="{BDA12BDB-476C-4528-A5A7-40D29AD964F1}"/>
    <cellStyle name="Separador de milhares 12 2 4 5 2 2" xfId="17168" xr:uid="{22D6329D-DD0C-4AC9-A1D3-48552867596F}"/>
    <cellStyle name="Separador de milhares 12 2 4 5 2 3" xfId="26204" xr:uid="{B0D1C45A-CA40-47D1-B14A-BCB3F00712C5}"/>
    <cellStyle name="Separador de milhares 12 2 4 5 3" xfId="5459" xr:uid="{0349FB3D-3753-42B8-BB33-F5FC97A8832C}"/>
    <cellStyle name="Separador de milhares 12 2 4 5 3 2" xfId="14312" xr:uid="{E45FD36B-31C7-49FC-89D7-23F3BCA6E1FE}"/>
    <cellStyle name="Separador de milhares 12 2 4 5 3 3" xfId="23279" xr:uid="{A3EF68FB-7A7F-4991-AA43-35C0A37B1781}"/>
    <cellStyle name="Separador de milhares 12 2 4 5 4" xfId="11460" xr:uid="{6A42C500-E76B-4831-B4B3-C2B7797FDF01}"/>
    <cellStyle name="Separador de milhares 12 2 4 5 5" xfId="20428" xr:uid="{A0BCFA40-8709-4D28-88F5-9BEF05F8B37C}"/>
    <cellStyle name="Separador de milhares 12 2 4 6" xfId="7077" xr:uid="{14D62A63-C4B7-44FD-B75A-A882C4E157C0}"/>
    <cellStyle name="Separador de milhares 12 2 4 6 2" xfId="15733" xr:uid="{E87BE568-5A53-48FC-BB0A-6A5D020697CD}"/>
    <cellStyle name="Separador de milhares 12 2 4 6 3" xfId="24714" xr:uid="{31147F6E-DC38-4508-AB8E-38B4994D9F81}"/>
    <cellStyle name="Separador de milhares 12 2 4 7" xfId="4024" xr:uid="{171F1690-55B6-4E12-96DD-00229D60E305}"/>
    <cellStyle name="Separador de milhares 12 2 4 7 2" xfId="12879" xr:uid="{D7142AC5-06F4-44DB-9DAA-9B524D390241}"/>
    <cellStyle name="Separador de milhares 12 2 4 7 3" xfId="21849" xr:uid="{0AFF05BF-834C-4073-A317-666B49454A1C}"/>
    <cellStyle name="Separador de milhares 12 2 4 8" xfId="10014" xr:uid="{3164B7BD-4234-4780-ABA4-D441B2CB31F3}"/>
    <cellStyle name="Separador de milhares 12 2 4 9" xfId="18985" xr:uid="{5EAAE1D6-1F9B-4D8A-AA1A-AC0BEDCF67E4}"/>
    <cellStyle name="Separador de milhares 12 2 5" xfId="699" xr:uid="{78419321-F854-40F8-8028-D00E649820A0}"/>
    <cellStyle name="Separador de milhares 12 2 5 2" xfId="700" xr:uid="{E98651B7-1F99-4ADD-921A-88D5E053CC97}"/>
    <cellStyle name="Separador de milhares 12 2 5 2 2" xfId="701" xr:uid="{2D0461D7-2402-465D-8BBA-3AB69083A954}"/>
    <cellStyle name="Separador de milhares 12 2 5 2 2 2" xfId="2424" xr:uid="{51FF0FD4-7B54-4E4F-A4C4-072DF5BFF542}"/>
    <cellStyle name="Separador de milhares 12 2 5 2 2 2 2" xfId="8580" xr:uid="{2D63D4B9-CBFC-404B-ACE7-DC7AD5D3FA8E}"/>
    <cellStyle name="Separador de milhares 12 2 5 2 2 2 2 2" xfId="17176" xr:uid="{33AC2121-AEC5-46DF-8BBF-2642BC180DF2}"/>
    <cellStyle name="Separador de milhares 12 2 5 2 2 2 2 3" xfId="26212" xr:uid="{4098D63F-F863-4957-AC2C-FC2A8E640E24}"/>
    <cellStyle name="Separador de milhares 12 2 5 2 2 2 3" xfId="5467" xr:uid="{4CF0D019-7DCB-4F68-ADA2-9229B5BEF7CE}"/>
    <cellStyle name="Separador de milhares 12 2 5 2 2 2 3 2" xfId="14320" xr:uid="{111F1828-640E-4CD8-A2E2-B3F8B4F27C45}"/>
    <cellStyle name="Separador de milhares 12 2 5 2 2 2 3 3" xfId="23287" xr:uid="{C659331F-2231-443A-9A7A-E43C9916F575}"/>
    <cellStyle name="Separador de milhares 12 2 5 2 2 2 4" xfId="11468" xr:uid="{351D42EC-76A2-49F0-BADF-B016E2256242}"/>
    <cellStyle name="Separador de milhares 12 2 5 2 2 2 5" xfId="20436" xr:uid="{7E311C78-C6B7-43E4-85A4-5E8006EB6815}"/>
    <cellStyle name="Separador de milhares 12 2 5 2 2 3" xfId="7085" xr:uid="{63CA6AC4-63EC-4A5C-91DB-39F0541C78CC}"/>
    <cellStyle name="Separador de milhares 12 2 5 2 2 3 2" xfId="15741" xr:uid="{085509AF-E15A-46ED-AC32-67A40BB183FC}"/>
    <cellStyle name="Separador de milhares 12 2 5 2 2 3 3" xfId="24722" xr:uid="{68DE01DB-C1A0-49B0-8A58-E954734341C3}"/>
    <cellStyle name="Separador de milhares 12 2 5 2 2 4" xfId="4032" xr:uid="{07ECACE2-1189-48EB-BAB8-C452B99AA72A}"/>
    <cellStyle name="Separador de milhares 12 2 5 2 2 4 2" xfId="12887" xr:uid="{275F2408-5B70-42E5-B0DD-EE4DE9272A2F}"/>
    <cellStyle name="Separador de milhares 12 2 5 2 2 4 3" xfId="21857" xr:uid="{069B7357-47F7-4BE4-A474-E893791B1107}"/>
    <cellStyle name="Separador de milhares 12 2 5 2 2 5" xfId="10022" xr:uid="{F655242F-4254-4625-82F2-743B60857D36}"/>
    <cellStyle name="Separador de milhares 12 2 5 2 2 6" xfId="18993" xr:uid="{872ED9E5-BF61-4C3B-B3A8-D7AB196F5583}"/>
    <cellStyle name="Separador de milhares 12 2 5 2 3" xfId="2423" xr:uid="{03C725C5-8860-4EEB-912D-9B0E3AB9862D}"/>
    <cellStyle name="Separador de milhares 12 2 5 2 3 2" xfId="8579" xr:uid="{FBC08A26-B460-4B33-9BE2-F2C5BF4C6A3C}"/>
    <cellStyle name="Separador de milhares 12 2 5 2 3 2 2" xfId="17175" xr:uid="{BCF76461-737B-4295-A741-16C33523B5B4}"/>
    <cellStyle name="Separador de milhares 12 2 5 2 3 2 3" xfId="26211" xr:uid="{F331C035-FBA1-4431-BAB8-288879F6833C}"/>
    <cellStyle name="Separador de milhares 12 2 5 2 3 3" xfId="5466" xr:uid="{65BD16BB-9A4C-42AF-A0B6-05AC3533C7E7}"/>
    <cellStyle name="Separador de milhares 12 2 5 2 3 3 2" xfId="14319" xr:uid="{17EEA3BE-D51D-4D9A-AE06-775E3678375B}"/>
    <cellStyle name="Separador de milhares 12 2 5 2 3 3 3" xfId="23286" xr:uid="{92CDDF61-27A0-4905-B1F8-C0980E48E3B8}"/>
    <cellStyle name="Separador de milhares 12 2 5 2 3 4" xfId="11467" xr:uid="{433425D6-55AC-4219-B733-FDE7B995A709}"/>
    <cellStyle name="Separador de milhares 12 2 5 2 3 5" xfId="20435" xr:uid="{C9D6E9F1-E9FE-44CA-9ECD-6C19438593B7}"/>
    <cellStyle name="Separador de milhares 12 2 5 2 4" xfId="7084" xr:uid="{B4B443DC-0D78-4558-AC26-444901881B58}"/>
    <cellStyle name="Separador de milhares 12 2 5 2 4 2" xfId="15740" xr:uid="{7A9C7772-2023-4D3F-A4D4-DF8341E31DB9}"/>
    <cellStyle name="Separador de milhares 12 2 5 2 4 3" xfId="24721" xr:uid="{E62A8014-E1FD-4213-A5BC-C8CE33310765}"/>
    <cellStyle name="Separador de milhares 12 2 5 2 5" xfId="4031" xr:uid="{1971785D-6E73-451F-A233-19A5B09A974E}"/>
    <cellStyle name="Separador de milhares 12 2 5 2 5 2" xfId="12886" xr:uid="{AE750398-8990-426C-9560-0ABCE7E9EE63}"/>
    <cellStyle name="Separador de milhares 12 2 5 2 5 3" xfId="21856" xr:uid="{6689359D-5CA2-459B-BB64-3E4378B7C954}"/>
    <cellStyle name="Separador de milhares 12 2 5 2 6" xfId="10021" xr:uid="{3B0753C8-CAD3-4D0E-BD8B-3FE3E861F573}"/>
    <cellStyle name="Separador de milhares 12 2 5 2 7" xfId="18992" xr:uid="{170D5E75-2DDC-4BF1-90C7-2F2C9DD6F303}"/>
    <cellStyle name="Separador de milhares 12 2 5 3" xfId="702" xr:uid="{27B601F1-D62A-496B-A53F-4A0E9F8B5FFF}"/>
    <cellStyle name="Separador de milhares 12 2 5 3 2" xfId="703" xr:uid="{6AC12B29-B4BB-4FD9-A151-682A7F1799E0}"/>
    <cellStyle name="Separador de milhares 12 2 5 3 2 2" xfId="2426" xr:uid="{2BFCBC43-5D76-48B1-A6FE-5381E51EE79F}"/>
    <cellStyle name="Separador de milhares 12 2 5 3 2 2 2" xfId="8582" xr:uid="{0B39CE9E-0043-401D-8049-F87A10E13C7E}"/>
    <cellStyle name="Separador de milhares 12 2 5 3 2 2 2 2" xfId="17178" xr:uid="{DEC14D60-0276-4C43-9BC4-7CCDD65E3EFE}"/>
    <cellStyle name="Separador de milhares 12 2 5 3 2 2 2 3" xfId="26214" xr:uid="{8669EDA5-0D56-4A92-8970-32830EAC726D}"/>
    <cellStyle name="Separador de milhares 12 2 5 3 2 2 3" xfId="5469" xr:uid="{DA3E6FD2-9F90-4D31-83A6-C732EFBE761B}"/>
    <cellStyle name="Separador de milhares 12 2 5 3 2 2 3 2" xfId="14322" xr:uid="{3453D53B-DA60-4440-B09E-8B683EFEA4CD}"/>
    <cellStyle name="Separador de milhares 12 2 5 3 2 2 3 3" xfId="23289" xr:uid="{47DE2C4D-E512-4579-904A-79E88DD26618}"/>
    <cellStyle name="Separador de milhares 12 2 5 3 2 2 4" xfId="11470" xr:uid="{E02994AA-5915-4D8A-A644-3BF1E3AF1B5C}"/>
    <cellStyle name="Separador de milhares 12 2 5 3 2 2 5" xfId="20438" xr:uid="{77EE0960-14CE-4F35-B96B-D89C0EC33E66}"/>
    <cellStyle name="Separador de milhares 12 2 5 3 2 3" xfId="7087" xr:uid="{8427BA40-2DC3-4584-916B-07F57B872505}"/>
    <cellStyle name="Separador de milhares 12 2 5 3 2 3 2" xfId="15743" xr:uid="{816AE414-44F1-4B11-AE7E-D9C0072E9360}"/>
    <cellStyle name="Separador de milhares 12 2 5 3 2 3 3" xfId="24724" xr:uid="{F18A3776-6143-4239-92D8-53D2C31D6497}"/>
    <cellStyle name="Separador de milhares 12 2 5 3 2 4" xfId="4034" xr:uid="{CD9DD46B-72C4-4C1F-938D-7D5959662784}"/>
    <cellStyle name="Separador de milhares 12 2 5 3 2 4 2" xfId="12889" xr:uid="{89A04FA2-D5C8-46B4-8732-3822C3695001}"/>
    <cellStyle name="Separador de milhares 12 2 5 3 2 4 3" xfId="21859" xr:uid="{33B1A726-8986-4B4B-971D-1C69865DF6EA}"/>
    <cellStyle name="Separador de milhares 12 2 5 3 2 5" xfId="10024" xr:uid="{0438CA5F-6D5B-4D19-A91D-A1E591D77028}"/>
    <cellStyle name="Separador de milhares 12 2 5 3 2 6" xfId="18995" xr:uid="{73AC941E-6820-4C75-8BE0-BE335C430474}"/>
    <cellStyle name="Separador de milhares 12 2 5 3 3" xfId="2425" xr:uid="{C8811015-DE84-4890-BB6C-ECA4B2943005}"/>
    <cellStyle name="Separador de milhares 12 2 5 3 3 2" xfId="8581" xr:uid="{0CC8EBAC-190B-4D37-AF7A-FE9252D761B9}"/>
    <cellStyle name="Separador de milhares 12 2 5 3 3 2 2" xfId="17177" xr:uid="{07182FAE-ADCA-4F13-BE2B-DBDF193E829D}"/>
    <cellStyle name="Separador de milhares 12 2 5 3 3 2 3" xfId="26213" xr:uid="{3B72A07D-7649-4FFD-B44C-23DD1CEC8B9C}"/>
    <cellStyle name="Separador de milhares 12 2 5 3 3 3" xfId="5468" xr:uid="{010C8233-589E-4BDE-94CF-9EBE8ACF07E0}"/>
    <cellStyle name="Separador de milhares 12 2 5 3 3 3 2" xfId="14321" xr:uid="{12905B34-623E-4634-B2A4-F5EAD420A074}"/>
    <cellStyle name="Separador de milhares 12 2 5 3 3 3 3" xfId="23288" xr:uid="{30B5196A-037C-4A6D-AB37-7768935E56B3}"/>
    <cellStyle name="Separador de milhares 12 2 5 3 3 4" xfId="11469" xr:uid="{9814E45F-D436-42E0-B098-91E6F3D79B12}"/>
    <cellStyle name="Separador de milhares 12 2 5 3 3 5" xfId="20437" xr:uid="{3CBF4C9E-570B-4230-B3AA-AA89BD72FFED}"/>
    <cellStyle name="Separador de milhares 12 2 5 3 4" xfId="7086" xr:uid="{11162484-DE82-4A4D-9DA8-9AA391141539}"/>
    <cellStyle name="Separador de milhares 12 2 5 3 4 2" xfId="15742" xr:uid="{B149278D-8AF7-400E-BAFA-4CA3AFED9865}"/>
    <cellStyle name="Separador de milhares 12 2 5 3 4 3" xfId="24723" xr:uid="{7DB4152A-5402-43B4-8D74-C9E097E6EE99}"/>
    <cellStyle name="Separador de milhares 12 2 5 3 5" xfId="4033" xr:uid="{54238602-64C6-4A65-BA57-36337A1E6CE2}"/>
    <cellStyle name="Separador de milhares 12 2 5 3 5 2" xfId="12888" xr:uid="{8FA11244-77AE-4BEC-A582-7FC848D8D647}"/>
    <cellStyle name="Separador de milhares 12 2 5 3 5 3" xfId="21858" xr:uid="{4EE55ED6-E824-4C8B-8652-95F9E9246BC4}"/>
    <cellStyle name="Separador de milhares 12 2 5 3 6" xfId="10023" xr:uid="{58B5139C-F84E-4CD1-A367-2E54216E234A}"/>
    <cellStyle name="Separador de milhares 12 2 5 3 7" xfId="18994" xr:uid="{9204E718-335E-4F5F-99D5-49B08A655F32}"/>
    <cellStyle name="Separador de milhares 12 2 5 4" xfId="704" xr:uid="{034D53BF-AB36-4BD1-A180-A1BBB855CA2C}"/>
    <cellStyle name="Separador de milhares 12 2 5 4 2" xfId="2427" xr:uid="{40C76FE1-BE8F-429B-B460-116347CD803E}"/>
    <cellStyle name="Separador de milhares 12 2 5 4 2 2" xfId="8583" xr:uid="{BF0A3D25-AAA0-4C35-8CB5-0DB1810FD59A}"/>
    <cellStyle name="Separador de milhares 12 2 5 4 2 2 2" xfId="17179" xr:uid="{6DBCC2E4-3EE6-4668-95E3-6C3627C8C14A}"/>
    <cellStyle name="Separador de milhares 12 2 5 4 2 2 3" xfId="26215" xr:uid="{9DBD38BB-D360-4528-ADA0-73F1C1D1CC20}"/>
    <cellStyle name="Separador de milhares 12 2 5 4 2 3" xfId="5470" xr:uid="{22AA8640-CEED-4DE4-B5AB-88E3EFA429BE}"/>
    <cellStyle name="Separador de milhares 12 2 5 4 2 3 2" xfId="14323" xr:uid="{25C24ED6-56C6-444C-8E05-8C3A6B0EF92F}"/>
    <cellStyle name="Separador de milhares 12 2 5 4 2 3 3" xfId="23290" xr:uid="{2F356132-FB96-44EC-93CF-8FA51729DDF4}"/>
    <cellStyle name="Separador de milhares 12 2 5 4 2 4" xfId="11471" xr:uid="{4004C50C-9309-42B3-8FBB-7C1E2767BA64}"/>
    <cellStyle name="Separador de milhares 12 2 5 4 2 5" xfId="20439" xr:uid="{098172E3-9F67-4855-B455-3D82D71FAAD3}"/>
    <cellStyle name="Separador de milhares 12 2 5 4 3" xfId="7088" xr:uid="{CEDB0B0A-C79B-49F1-B56F-51ABB1505FE9}"/>
    <cellStyle name="Separador de milhares 12 2 5 4 3 2" xfId="15744" xr:uid="{D80BBB96-B3CF-4791-829D-3D8BB49563C0}"/>
    <cellStyle name="Separador de milhares 12 2 5 4 3 3" xfId="24725" xr:uid="{F07CFE3C-ADD3-4D84-BEDF-635DC0EE807F}"/>
    <cellStyle name="Separador de milhares 12 2 5 4 4" xfId="4035" xr:uid="{A2B8E600-381E-45F2-ADF3-72A9C6644186}"/>
    <cellStyle name="Separador de milhares 12 2 5 4 4 2" xfId="12890" xr:uid="{10FB19D0-505D-4060-B9A9-4B00395CD61A}"/>
    <cellStyle name="Separador de milhares 12 2 5 4 4 3" xfId="21860" xr:uid="{684151B8-00FC-49B4-A951-DC892D9D73AC}"/>
    <cellStyle name="Separador de milhares 12 2 5 4 5" xfId="10025" xr:uid="{1187E8EF-98D9-45D4-A157-C6A9AA300835}"/>
    <cellStyle name="Separador de milhares 12 2 5 4 6" xfId="18996" xr:uid="{3D133245-B05E-4A56-B091-A9E461BC8DBD}"/>
    <cellStyle name="Separador de milhares 12 2 5 5" xfId="2422" xr:uid="{DFB84E87-9C87-4961-8692-D795038B9952}"/>
    <cellStyle name="Separador de milhares 12 2 5 5 2" xfId="8578" xr:uid="{19DA8CDF-536D-4716-9B50-EC619623AE06}"/>
    <cellStyle name="Separador de milhares 12 2 5 5 2 2" xfId="17174" xr:uid="{0D9DC95F-02F9-4FE4-B76A-8D59B933C4AA}"/>
    <cellStyle name="Separador de milhares 12 2 5 5 2 3" xfId="26210" xr:uid="{6DD175E5-41ED-4EEF-BC4C-BF989D02444E}"/>
    <cellStyle name="Separador de milhares 12 2 5 5 3" xfId="5465" xr:uid="{2B091B42-0D48-4835-A792-9DA4DF7E248F}"/>
    <cellStyle name="Separador de milhares 12 2 5 5 3 2" xfId="14318" xr:uid="{A60B10FB-054C-41D9-8C21-638F7F2BEF96}"/>
    <cellStyle name="Separador de milhares 12 2 5 5 3 3" xfId="23285" xr:uid="{96EBB24C-23DF-4CDE-822F-9A631081DB75}"/>
    <cellStyle name="Separador de milhares 12 2 5 5 4" xfId="11466" xr:uid="{9686ED08-3D7E-47AD-9782-EDCDBD96BB2B}"/>
    <cellStyle name="Separador de milhares 12 2 5 5 5" xfId="20434" xr:uid="{B4D58483-DBB5-4EAB-906F-21226737E8E6}"/>
    <cellStyle name="Separador de milhares 12 2 5 6" xfId="7083" xr:uid="{E5DA2C28-9872-4F01-940C-A51A62FB90F2}"/>
    <cellStyle name="Separador de milhares 12 2 5 6 2" xfId="15739" xr:uid="{27A5A03A-44AF-46BD-B2C1-3935E0DF860A}"/>
    <cellStyle name="Separador de milhares 12 2 5 6 3" xfId="24720" xr:uid="{53BF195C-9106-43CD-B049-4755E1A622DC}"/>
    <cellStyle name="Separador de milhares 12 2 5 7" xfId="4030" xr:uid="{CE69C1ED-3045-4848-8145-B64329DCCEEE}"/>
    <cellStyle name="Separador de milhares 12 2 5 7 2" xfId="12885" xr:uid="{1EE855B6-0B1E-494E-89BC-AF8986CA7894}"/>
    <cellStyle name="Separador de milhares 12 2 5 7 3" xfId="21855" xr:uid="{D7AE4354-E33C-4373-B993-ADA14218DE21}"/>
    <cellStyle name="Separador de milhares 12 2 5 8" xfId="10020" xr:uid="{FC161D53-0046-42F7-95A6-3BFC4CA46062}"/>
    <cellStyle name="Separador de milhares 12 2 5 9" xfId="18991" xr:uid="{5B6079A3-1999-4AFA-AFA8-9BE203D975B5}"/>
    <cellStyle name="Separador de milhares 12 2 6" xfId="705" xr:uid="{322B8012-A58A-4F15-B60A-64E4C7FE733C}"/>
    <cellStyle name="Separador de milhares 12 2 6 2" xfId="706" xr:uid="{03437805-5D2E-45BB-B785-7C63CE382011}"/>
    <cellStyle name="Separador de milhares 12 2 6 2 2" xfId="707" xr:uid="{50EEC72C-323C-455B-881C-C8C049EFE11F}"/>
    <cellStyle name="Separador de milhares 12 2 6 2 2 2" xfId="2430" xr:uid="{40C75AC0-C4F3-4F26-80F0-C3565A9287B5}"/>
    <cellStyle name="Separador de milhares 12 2 6 2 2 2 2" xfId="8586" xr:uid="{DA3BF0D0-7185-4CFF-B1A8-D3A1CB3861E5}"/>
    <cellStyle name="Separador de milhares 12 2 6 2 2 2 2 2" xfId="17182" xr:uid="{794A686A-94A7-4AAF-8D34-0D6A3C038F66}"/>
    <cellStyle name="Separador de milhares 12 2 6 2 2 2 2 3" xfId="26218" xr:uid="{B076C376-3ADE-4F4C-A551-36390D832354}"/>
    <cellStyle name="Separador de milhares 12 2 6 2 2 2 3" xfId="5473" xr:uid="{3E46C170-8212-4408-B084-70B6DD903A7A}"/>
    <cellStyle name="Separador de milhares 12 2 6 2 2 2 3 2" xfId="14326" xr:uid="{60939D8F-EE67-430A-AF8D-933C111ABCFC}"/>
    <cellStyle name="Separador de milhares 12 2 6 2 2 2 3 3" xfId="23293" xr:uid="{51812F75-43DA-4CB8-AD7D-A742B9AC9D17}"/>
    <cellStyle name="Separador de milhares 12 2 6 2 2 2 4" xfId="11474" xr:uid="{23A27BE0-96EE-462D-A743-067987F5BD61}"/>
    <cellStyle name="Separador de milhares 12 2 6 2 2 2 5" xfId="20442" xr:uid="{5C4D3B05-0C48-48EC-A38C-7195625CABFF}"/>
    <cellStyle name="Separador de milhares 12 2 6 2 2 3" xfId="7091" xr:uid="{DEF52BCE-2AF8-4A33-AE61-2C1801183D48}"/>
    <cellStyle name="Separador de milhares 12 2 6 2 2 3 2" xfId="15747" xr:uid="{4478054C-8259-4417-A2EC-D68327D4A7A3}"/>
    <cellStyle name="Separador de milhares 12 2 6 2 2 3 3" xfId="24728" xr:uid="{89EC7A5E-9978-4CA1-B99D-DECC7D7ADCB4}"/>
    <cellStyle name="Separador de milhares 12 2 6 2 2 4" xfId="4038" xr:uid="{16764427-6D48-4BD0-B918-A37EC02DF8A9}"/>
    <cellStyle name="Separador de milhares 12 2 6 2 2 4 2" xfId="12893" xr:uid="{53B201AC-A809-4D48-B321-A2260518FE66}"/>
    <cellStyle name="Separador de milhares 12 2 6 2 2 4 3" xfId="21863" xr:uid="{0F99ACBA-C42A-4BEF-AF7F-4A511E636DA7}"/>
    <cellStyle name="Separador de milhares 12 2 6 2 2 5" xfId="10028" xr:uid="{0B07FB08-9450-4D03-A64E-7308718FE623}"/>
    <cellStyle name="Separador de milhares 12 2 6 2 2 6" xfId="18999" xr:uid="{33DF8C97-3EE2-4C7C-B089-1CE4535A2AE3}"/>
    <cellStyle name="Separador de milhares 12 2 6 2 3" xfId="2429" xr:uid="{4925548B-DB48-406C-8254-8C1EDD029FA4}"/>
    <cellStyle name="Separador de milhares 12 2 6 2 3 2" xfId="8585" xr:uid="{1D6FFE62-2392-45BF-A973-4F9C49CF8329}"/>
    <cellStyle name="Separador de milhares 12 2 6 2 3 2 2" xfId="17181" xr:uid="{06315AD0-6E1C-41B9-835C-D14293459480}"/>
    <cellStyle name="Separador de milhares 12 2 6 2 3 2 3" xfId="26217" xr:uid="{B87D6013-E8DD-448F-85F1-E55E1DFBE4B9}"/>
    <cellStyle name="Separador de milhares 12 2 6 2 3 3" xfId="5472" xr:uid="{F1127F30-A136-4C70-83F5-D27C618CF4B1}"/>
    <cellStyle name="Separador de milhares 12 2 6 2 3 3 2" xfId="14325" xr:uid="{4493DD5D-53B6-4E78-A812-D00743D9369A}"/>
    <cellStyle name="Separador de milhares 12 2 6 2 3 3 3" xfId="23292" xr:uid="{17141E09-0851-4BD3-B569-914D5C30121E}"/>
    <cellStyle name="Separador de milhares 12 2 6 2 3 4" xfId="11473" xr:uid="{C84F8956-1C51-4D3E-B80F-EAEC06A72BAD}"/>
    <cellStyle name="Separador de milhares 12 2 6 2 3 5" xfId="20441" xr:uid="{F0E04F26-AA4A-43DC-80EE-2154BE11D01F}"/>
    <cellStyle name="Separador de milhares 12 2 6 2 4" xfId="7090" xr:uid="{013ED8A6-1CBE-4B9F-9493-802F0B8D691C}"/>
    <cellStyle name="Separador de milhares 12 2 6 2 4 2" xfId="15746" xr:uid="{816101AD-F38A-4AC8-A7F6-717EDB0D5E67}"/>
    <cellStyle name="Separador de milhares 12 2 6 2 4 3" xfId="24727" xr:uid="{3FEE5A85-7E83-4161-A2BE-67027C717D6A}"/>
    <cellStyle name="Separador de milhares 12 2 6 2 5" xfId="4037" xr:uid="{23046DF6-E7A8-43AE-B767-5413F839E3D5}"/>
    <cellStyle name="Separador de milhares 12 2 6 2 5 2" xfId="12892" xr:uid="{D6910C01-8458-4081-8B2E-13AB314F3D0B}"/>
    <cellStyle name="Separador de milhares 12 2 6 2 5 3" xfId="21862" xr:uid="{36A00E8F-2E78-4720-A89B-F85ACF2F2475}"/>
    <cellStyle name="Separador de milhares 12 2 6 2 6" xfId="10027" xr:uid="{30E451A4-6633-4913-97D6-FE62270BFD06}"/>
    <cellStyle name="Separador de milhares 12 2 6 2 7" xfId="18998" xr:uid="{67D37CA8-E674-41D3-B367-CCB6D246AF3A}"/>
    <cellStyle name="Separador de milhares 12 2 6 3" xfId="708" xr:uid="{9028E6CD-CCF3-4576-A386-076CC62071BF}"/>
    <cellStyle name="Separador de milhares 12 2 6 3 2" xfId="709" xr:uid="{45991AE3-4695-49D3-83F8-EFD750F690C2}"/>
    <cellStyle name="Separador de milhares 12 2 6 3 2 2" xfId="2432" xr:uid="{7A98DC70-D78E-4B3F-8647-67DE1AAF4A5F}"/>
    <cellStyle name="Separador de milhares 12 2 6 3 2 2 2" xfId="8588" xr:uid="{8DC13EAB-A997-4487-87AC-3CB5518BAE5E}"/>
    <cellStyle name="Separador de milhares 12 2 6 3 2 2 2 2" xfId="17184" xr:uid="{8D447403-E81D-44B7-84D0-04E7417DC514}"/>
    <cellStyle name="Separador de milhares 12 2 6 3 2 2 2 3" xfId="26220" xr:uid="{D44F2DD4-51C2-40B0-BC5A-EB2E024790D9}"/>
    <cellStyle name="Separador de milhares 12 2 6 3 2 2 3" xfId="5475" xr:uid="{AB2D9952-958C-4D90-BEC5-0F0E9AC67AAC}"/>
    <cellStyle name="Separador de milhares 12 2 6 3 2 2 3 2" xfId="14328" xr:uid="{127C2BC3-FFFF-415A-BE1E-507A2ABFFD8D}"/>
    <cellStyle name="Separador de milhares 12 2 6 3 2 2 3 3" xfId="23295" xr:uid="{6433665E-8D08-406D-9642-555CAF1D8912}"/>
    <cellStyle name="Separador de milhares 12 2 6 3 2 2 4" xfId="11476" xr:uid="{C3DB0C23-E446-4CD3-8F99-96EA5BAAB94F}"/>
    <cellStyle name="Separador de milhares 12 2 6 3 2 2 5" xfId="20444" xr:uid="{F2D7F15C-2457-4388-86B7-B17056BEA41C}"/>
    <cellStyle name="Separador de milhares 12 2 6 3 2 3" xfId="7093" xr:uid="{4AFB14A8-66FE-40D4-8A92-333C958A300F}"/>
    <cellStyle name="Separador de milhares 12 2 6 3 2 3 2" xfId="15749" xr:uid="{F4FAE30D-12CF-4853-99EF-04D0296D448E}"/>
    <cellStyle name="Separador de milhares 12 2 6 3 2 3 3" xfId="24730" xr:uid="{94096AAE-E0E1-4C5B-9B7D-B84491C10704}"/>
    <cellStyle name="Separador de milhares 12 2 6 3 2 4" xfId="4040" xr:uid="{D0C15A95-A005-4F28-A2A7-F3C3C7E7C5A5}"/>
    <cellStyle name="Separador de milhares 12 2 6 3 2 4 2" xfId="12895" xr:uid="{13EAA180-95E3-4BB6-888F-DCC4CBA368D6}"/>
    <cellStyle name="Separador de milhares 12 2 6 3 2 4 3" xfId="21865" xr:uid="{C1096D79-F62E-4A29-9831-4505D43165F3}"/>
    <cellStyle name="Separador de milhares 12 2 6 3 2 5" xfId="10030" xr:uid="{D699B03E-A3AE-49B8-962A-20FEFEA771C1}"/>
    <cellStyle name="Separador de milhares 12 2 6 3 2 6" xfId="19001" xr:uid="{35AFC95D-FA5E-4F77-AE2F-5E1B1323399C}"/>
    <cellStyle name="Separador de milhares 12 2 6 3 3" xfId="2431" xr:uid="{E62A0FD4-FE66-4711-BB55-18798BE34856}"/>
    <cellStyle name="Separador de milhares 12 2 6 3 3 2" xfId="8587" xr:uid="{9D270024-BF84-4BA9-AC6D-AA09B143891E}"/>
    <cellStyle name="Separador de milhares 12 2 6 3 3 2 2" xfId="17183" xr:uid="{B885C79D-1CAA-42F9-882E-16E123AA57F2}"/>
    <cellStyle name="Separador de milhares 12 2 6 3 3 2 3" xfId="26219" xr:uid="{E5C7FD7A-10F9-4E07-BF58-D6F4447DDDE7}"/>
    <cellStyle name="Separador de milhares 12 2 6 3 3 3" xfId="5474" xr:uid="{EEF6F12E-C900-416E-A494-09A7B1C78BCA}"/>
    <cellStyle name="Separador de milhares 12 2 6 3 3 3 2" xfId="14327" xr:uid="{C9B0ED27-A267-4670-B535-62FD9D49B34C}"/>
    <cellStyle name="Separador de milhares 12 2 6 3 3 3 3" xfId="23294" xr:uid="{E4675A2F-1CE7-45AE-88A5-6EB99DC8ADDA}"/>
    <cellStyle name="Separador de milhares 12 2 6 3 3 4" xfId="11475" xr:uid="{B726A1FF-A9B5-495A-85C6-CFFF86256CA8}"/>
    <cellStyle name="Separador de milhares 12 2 6 3 3 5" xfId="20443" xr:uid="{EB76B7B1-3383-422D-84FA-D34D7759E223}"/>
    <cellStyle name="Separador de milhares 12 2 6 3 4" xfId="7092" xr:uid="{6BE741EF-7CF5-4249-8E52-647C34AE7222}"/>
    <cellStyle name="Separador de milhares 12 2 6 3 4 2" xfId="15748" xr:uid="{A020C637-65D8-4B68-A3CD-DDC2CC6BF8CC}"/>
    <cellStyle name="Separador de milhares 12 2 6 3 4 3" xfId="24729" xr:uid="{27B57EEC-AEDF-4C78-BB9B-69A4B04D514D}"/>
    <cellStyle name="Separador de milhares 12 2 6 3 5" xfId="4039" xr:uid="{5DFF2FC2-D9DC-4DC0-BC19-CF42044701C4}"/>
    <cellStyle name="Separador de milhares 12 2 6 3 5 2" xfId="12894" xr:uid="{C7D159D9-9F4E-457F-9792-505214089C90}"/>
    <cellStyle name="Separador de milhares 12 2 6 3 5 3" xfId="21864" xr:uid="{A3BB34CB-A7CF-460E-A0BC-DDB75F12AB4D}"/>
    <cellStyle name="Separador de milhares 12 2 6 3 6" xfId="10029" xr:uid="{9595BCF4-5C27-4088-B18C-EEF727FD3C21}"/>
    <cellStyle name="Separador de milhares 12 2 6 3 7" xfId="19000" xr:uid="{2106D6C1-F67B-46DF-B429-BD9EFDEC0F5E}"/>
    <cellStyle name="Separador de milhares 12 2 6 4" xfId="710" xr:uid="{EBD4C16D-F575-4401-92B4-48C9F95B6347}"/>
    <cellStyle name="Separador de milhares 12 2 6 4 2" xfId="2433" xr:uid="{ADC7D56D-CCCF-4879-AD87-FF5A71F7B122}"/>
    <cellStyle name="Separador de milhares 12 2 6 4 2 2" xfId="8589" xr:uid="{7B22A009-8877-4884-986E-7345E02105A6}"/>
    <cellStyle name="Separador de milhares 12 2 6 4 2 2 2" xfId="17185" xr:uid="{14DE76A0-2629-4AD3-8A48-EF03D611EF6D}"/>
    <cellStyle name="Separador de milhares 12 2 6 4 2 2 3" xfId="26221" xr:uid="{234DDB42-827D-432D-AC1F-D9190461F3A3}"/>
    <cellStyle name="Separador de milhares 12 2 6 4 2 3" xfId="5476" xr:uid="{6127BADE-A72B-4507-B3BE-387FDC89F9B5}"/>
    <cellStyle name="Separador de milhares 12 2 6 4 2 3 2" xfId="14329" xr:uid="{05A5B11D-C7EF-424A-AAC1-05E467815D00}"/>
    <cellStyle name="Separador de milhares 12 2 6 4 2 3 3" xfId="23296" xr:uid="{AAF7FA22-4482-47B9-9FBF-EC4043E6598D}"/>
    <cellStyle name="Separador de milhares 12 2 6 4 2 4" xfId="11477" xr:uid="{00A27513-B94E-4BD4-9BD8-B98381E5CEF4}"/>
    <cellStyle name="Separador de milhares 12 2 6 4 2 5" xfId="20445" xr:uid="{8DFA4668-BE77-46E9-8F5E-19B2959F1CBA}"/>
    <cellStyle name="Separador de milhares 12 2 6 4 3" xfId="7094" xr:uid="{85C43701-BBB7-4244-8CBC-6D3385FAAF7D}"/>
    <cellStyle name="Separador de milhares 12 2 6 4 3 2" xfId="15750" xr:uid="{8CBE70FD-D42E-4716-A8EE-330EF7EACFD0}"/>
    <cellStyle name="Separador de milhares 12 2 6 4 3 3" xfId="24731" xr:uid="{155346F3-925B-499A-9273-84E093FB1503}"/>
    <cellStyle name="Separador de milhares 12 2 6 4 4" xfId="4041" xr:uid="{21B26306-DBE9-46F1-B8A0-84BEEB3E0000}"/>
    <cellStyle name="Separador de milhares 12 2 6 4 4 2" xfId="12896" xr:uid="{DAA456B5-B276-45F5-B88B-ABDA5A6C65B0}"/>
    <cellStyle name="Separador de milhares 12 2 6 4 4 3" xfId="21866" xr:uid="{384548F5-7BF3-4F49-93A8-1D546B80BBA0}"/>
    <cellStyle name="Separador de milhares 12 2 6 4 5" xfId="10031" xr:uid="{11EC272D-C732-4039-BCBF-9AB4E7776819}"/>
    <cellStyle name="Separador de milhares 12 2 6 4 6" xfId="19002" xr:uid="{8A102388-3C16-4ACF-9947-822072ABC9EB}"/>
    <cellStyle name="Separador de milhares 12 2 6 5" xfId="2428" xr:uid="{F1FBAD41-F5E0-4517-B6B4-A75CDB65BC4B}"/>
    <cellStyle name="Separador de milhares 12 2 6 5 2" xfId="8584" xr:uid="{1B2DBCD0-A997-44F3-B9D7-B99F35CE56C6}"/>
    <cellStyle name="Separador de milhares 12 2 6 5 2 2" xfId="17180" xr:uid="{AE625701-86E4-4361-9719-C0BD7D66169D}"/>
    <cellStyle name="Separador de milhares 12 2 6 5 2 3" xfId="26216" xr:uid="{E69363D2-3716-44C3-83AE-61933D1FB97F}"/>
    <cellStyle name="Separador de milhares 12 2 6 5 3" xfId="5471" xr:uid="{61D79014-F16B-48CF-91AC-75877E781C37}"/>
    <cellStyle name="Separador de milhares 12 2 6 5 3 2" xfId="14324" xr:uid="{010506F8-F0DD-4AED-B4FB-2122882C9998}"/>
    <cellStyle name="Separador de milhares 12 2 6 5 3 3" xfId="23291" xr:uid="{A38AD52C-02EE-4F42-B69B-BE14C3D3CABA}"/>
    <cellStyle name="Separador de milhares 12 2 6 5 4" xfId="11472" xr:uid="{8E1A8922-AB15-4E6F-A0E0-CCCE04B6F972}"/>
    <cellStyle name="Separador de milhares 12 2 6 5 5" xfId="20440" xr:uid="{77A69BD8-841C-4269-B188-C6AEC60FA4F9}"/>
    <cellStyle name="Separador de milhares 12 2 6 6" xfId="7089" xr:uid="{5860C0F0-6CC5-4217-B471-6BF294298207}"/>
    <cellStyle name="Separador de milhares 12 2 6 6 2" xfId="15745" xr:uid="{0D95C2AE-498B-4C36-8092-8AE64710E091}"/>
    <cellStyle name="Separador de milhares 12 2 6 6 3" xfId="24726" xr:uid="{DE09FD73-E3F1-459F-B1E2-B1EDAA26907D}"/>
    <cellStyle name="Separador de milhares 12 2 6 7" xfId="4036" xr:uid="{4A13A3C3-76C0-4DF7-B2F9-C1998822E259}"/>
    <cellStyle name="Separador de milhares 12 2 6 7 2" xfId="12891" xr:uid="{188CC3D0-B463-4D46-8B9D-A9BFE22B3E03}"/>
    <cellStyle name="Separador de milhares 12 2 6 7 3" xfId="21861" xr:uid="{79A8B8B4-844E-405C-A08B-7EA4B0DD17BD}"/>
    <cellStyle name="Separador de milhares 12 2 6 8" xfId="10026" xr:uid="{28287B20-5D8D-4350-886E-D38343F6C878}"/>
    <cellStyle name="Separador de milhares 12 2 6 9" xfId="18997" xr:uid="{0C14C1A2-BD65-4C24-8BD7-0CD53AEA2703}"/>
    <cellStyle name="Separador de milhares 12 2 7" xfId="711" xr:uid="{D4A4FC49-346F-46D8-A634-32131C40881E}"/>
    <cellStyle name="Separador de milhares 12 2 7 2" xfId="712" xr:uid="{B43074FD-10E0-4788-8F93-17C9CB634913}"/>
    <cellStyle name="Separador de milhares 12 2 7 2 2" xfId="713" xr:uid="{8B9AFBF8-63B4-40AD-954D-5AF050129799}"/>
    <cellStyle name="Separador de milhares 12 2 7 2 2 2" xfId="2436" xr:uid="{BEF61D30-A6AC-4861-88E9-B2CB15CB644C}"/>
    <cellStyle name="Separador de milhares 12 2 7 2 2 2 2" xfId="8592" xr:uid="{9A8F1B96-D048-4305-94CE-82E83A78FA25}"/>
    <cellStyle name="Separador de milhares 12 2 7 2 2 2 2 2" xfId="17188" xr:uid="{2C48C9E2-AE68-4C9D-BCCF-45DBDFD49142}"/>
    <cellStyle name="Separador de milhares 12 2 7 2 2 2 2 3" xfId="26224" xr:uid="{4643C8CE-E1B5-46E6-8D88-91F3565E6C16}"/>
    <cellStyle name="Separador de milhares 12 2 7 2 2 2 3" xfId="5479" xr:uid="{7DD531CE-0C9F-4D76-9241-F326671FB0D6}"/>
    <cellStyle name="Separador de milhares 12 2 7 2 2 2 3 2" xfId="14332" xr:uid="{8171FD8B-840C-46BE-8B6D-7F6E60934DAA}"/>
    <cellStyle name="Separador de milhares 12 2 7 2 2 2 3 3" xfId="23299" xr:uid="{B9524E27-B777-4A9D-93DF-94B069C43303}"/>
    <cellStyle name="Separador de milhares 12 2 7 2 2 2 4" xfId="11480" xr:uid="{4D7FF9F7-2E07-4ACE-AB83-DD3A7F8418C9}"/>
    <cellStyle name="Separador de milhares 12 2 7 2 2 2 5" xfId="20448" xr:uid="{968292AB-886D-40F1-9004-0EF39491BD7D}"/>
    <cellStyle name="Separador de milhares 12 2 7 2 2 3" xfId="7097" xr:uid="{91C8DBDA-7154-401F-A65C-ECD163BEC0E7}"/>
    <cellStyle name="Separador de milhares 12 2 7 2 2 3 2" xfId="15753" xr:uid="{37E848CE-3864-4B96-A5AA-741D3B088D93}"/>
    <cellStyle name="Separador de milhares 12 2 7 2 2 3 3" xfId="24734" xr:uid="{C42ECEDE-D57F-4B84-8BC2-E220A40CEE17}"/>
    <cellStyle name="Separador de milhares 12 2 7 2 2 4" xfId="4044" xr:uid="{6751ABC4-3842-476E-B3C1-E8AA4DBE1E33}"/>
    <cellStyle name="Separador de milhares 12 2 7 2 2 4 2" xfId="12899" xr:uid="{55F80685-C5A7-4177-8057-429BAB4C73B4}"/>
    <cellStyle name="Separador de milhares 12 2 7 2 2 4 3" xfId="21869" xr:uid="{BF9E499C-8091-40A4-8106-AFBE98735E32}"/>
    <cellStyle name="Separador de milhares 12 2 7 2 2 5" xfId="10034" xr:uid="{9D49A9BD-65D5-4DD9-9B0F-1DE09A682AEC}"/>
    <cellStyle name="Separador de milhares 12 2 7 2 2 6" xfId="19005" xr:uid="{3E11FC62-EA12-4993-9F21-3ACE00418463}"/>
    <cellStyle name="Separador de milhares 12 2 7 2 3" xfId="2435" xr:uid="{4DF064BB-85A2-43F0-AA7F-21FA1EF1D039}"/>
    <cellStyle name="Separador de milhares 12 2 7 2 3 2" xfId="8591" xr:uid="{DEBCD201-398D-43BB-BA24-9A22F5E0C934}"/>
    <cellStyle name="Separador de milhares 12 2 7 2 3 2 2" xfId="17187" xr:uid="{55FD75D9-B55A-4100-B8D1-ECA555534D9F}"/>
    <cellStyle name="Separador de milhares 12 2 7 2 3 2 3" xfId="26223" xr:uid="{5B3EEA01-351D-4543-9C62-35FFC4F4239C}"/>
    <cellStyle name="Separador de milhares 12 2 7 2 3 3" xfId="5478" xr:uid="{045EF10B-27D3-4FC7-B8F2-406A5CE7D7DB}"/>
    <cellStyle name="Separador de milhares 12 2 7 2 3 3 2" xfId="14331" xr:uid="{AA6EC4A0-E2BB-479A-9674-63ACC47FE5B7}"/>
    <cellStyle name="Separador de milhares 12 2 7 2 3 3 3" xfId="23298" xr:uid="{2A713942-79B4-4840-90F0-300F1644F460}"/>
    <cellStyle name="Separador de milhares 12 2 7 2 3 4" xfId="11479" xr:uid="{462DDCB0-87DB-4311-B74C-E100226C58F2}"/>
    <cellStyle name="Separador de milhares 12 2 7 2 3 5" xfId="20447" xr:uid="{508E3AE7-FAE7-4AA7-85D9-3C8AC3E53E30}"/>
    <cellStyle name="Separador de milhares 12 2 7 2 4" xfId="7096" xr:uid="{88A5A281-8CBE-4F47-803C-39DD3A5E7F81}"/>
    <cellStyle name="Separador de milhares 12 2 7 2 4 2" xfId="15752" xr:uid="{48E2E29A-1428-47BB-8AAB-B724DE122E3E}"/>
    <cellStyle name="Separador de milhares 12 2 7 2 4 3" xfId="24733" xr:uid="{48417B64-8081-4DC3-9BFB-E3D25718C998}"/>
    <cellStyle name="Separador de milhares 12 2 7 2 5" xfId="4043" xr:uid="{199151C0-BF6B-4716-8BD9-5B1BA09C16B8}"/>
    <cellStyle name="Separador de milhares 12 2 7 2 5 2" xfId="12898" xr:uid="{8D5038AC-85FF-40FB-9F8B-CD75D35271DA}"/>
    <cellStyle name="Separador de milhares 12 2 7 2 5 3" xfId="21868" xr:uid="{2D4E35AA-9D82-4AA2-9274-B66D07F8AF68}"/>
    <cellStyle name="Separador de milhares 12 2 7 2 6" xfId="10033" xr:uid="{B09728D0-CD3D-4D79-9B9C-C07F367A576B}"/>
    <cellStyle name="Separador de milhares 12 2 7 2 7" xfId="19004" xr:uid="{B7F8D242-2000-4922-84D0-12ECE74ED611}"/>
    <cellStyle name="Separador de milhares 12 2 7 3" xfId="714" xr:uid="{8A87266C-D468-4CD5-B395-72A5FC414ECA}"/>
    <cellStyle name="Separador de milhares 12 2 7 3 2" xfId="715" xr:uid="{1A154C8F-9121-4D3B-AABB-3B30E9D61176}"/>
    <cellStyle name="Separador de milhares 12 2 7 3 2 2" xfId="2438" xr:uid="{76D9650C-2D16-447F-B784-FABF56417E62}"/>
    <cellStyle name="Separador de milhares 12 2 7 3 2 2 2" xfId="8594" xr:uid="{6D081625-B7F2-4668-94BA-A8544D045FC6}"/>
    <cellStyle name="Separador de milhares 12 2 7 3 2 2 2 2" xfId="17190" xr:uid="{FA59D826-5BD1-4362-9186-F656507E58C4}"/>
    <cellStyle name="Separador de milhares 12 2 7 3 2 2 2 3" xfId="26226" xr:uid="{98909053-3C36-43EB-9361-6F2894F2FB37}"/>
    <cellStyle name="Separador de milhares 12 2 7 3 2 2 3" xfId="5481" xr:uid="{ADA84E05-8659-4CE0-859D-A07596B7DCDB}"/>
    <cellStyle name="Separador de milhares 12 2 7 3 2 2 3 2" xfId="14334" xr:uid="{A8A8CB9C-1E35-491E-8734-1E6CDD03C3E9}"/>
    <cellStyle name="Separador de milhares 12 2 7 3 2 2 3 3" xfId="23301" xr:uid="{AFADEFC9-C49A-4369-A3CF-5BBBC93F2905}"/>
    <cellStyle name="Separador de milhares 12 2 7 3 2 2 4" xfId="11482" xr:uid="{C301F786-B73F-4E78-8BA4-CDF0C6A92D0A}"/>
    <cellStyle name="Separador de milhares 12 2 7 3 2 2 5" xfId="20450" xr:uid="{CE75D8A5-7FD9-4A61-9036-E18E4B25F428}"/>
    <cellStyle name="Separador de milhares 12 2 7 3 2 3" xfId="7099" xr:uid="{6B8A80A0-98D2-4FAC-BBE2-384CB05F2822}"/>
    <cellStyle name="Separador de milhares 12 2 7 3 2 3 2" xfId="15755" xr:uid="{D6E096E1-F79F-41BC-80B3-A17C98965D38}"/>
    <cellStyle name="Separador de milhares 12 2 7 3 2 3 3" xfId="24736" xr:uid="{F971618F-DE5B-4214-B01D-24D630019AA4}"/>
    <cellStyle name="Separador de milhares 12 2 7 3 2 4" xfId="4046" xr:uid="{BFE87656-926E-4807-86DE-8CA46BFAE303}"/>
    <cellStyle name="Separador de milhares 12 2 7 3 2 4 2" xfId="12901" xr:uid="{457CB25C-9C4D-4284-99E1-4A5A7416B00B}"/>
    <cellStyle name="Separador de milhares 12 2 7 3 2 4 3" xfId="21871" xr:uid="{F2798EE1-01C0-4134-A6E6-39C73292E4CF}"/>
    <cellStyle name="Separador de milhares 12 2 7 3 2 5" xfId="10036" xr:uid="{0EFBEEBF-96A8-4430-97DA-8FD29A560A09}"/>
    <cellStyle name="Separador de milhares 12 2 7 3 2 6" xfId="19007" xr:uid="{0CCD4266-B967-436A-9D48-0AE4B5FAC13D}"/>
    <cellStyle name="Separador de milhares 12 2 7 3 3" xfId="2437" xr:uid="{E61CF774-52CA-4EEF-AF37-C45033BA800D}"/>
    <cellStyle name="Separador de milhares 12 2 7 3 3 2" xfId="8593" xr:uid="{0BC2D8AF-4A7A-4567-AB4C-9B8DD4B73433}"/>
    <cellStyle name="Separador de milhares 12 2 7 3 3 2 2" xfId="17189" xr:uid="{39C01C80-82EF-4D32-9CE4-F7129B30E2A0}"/>
    <cellStyle name="Separador de milhares 12 2 7 3 3 2 3" xfId="26225" xr:uid="{94A6D349-7C6A-4B8F-9D81-41E9545994F5}"/>
    <cellStyle name="Separador de milhares 12 2 7 3 3 3" xfId="5480" xr:uid="{784A5A72-0461-445D-9313-B1B10B90ACEE}"/>
    <cellStyle name="Separador de milhares 12 2 7 3 3 3 2" xfId="14333" xr:uid="{55060627-AF2C-4EA4-9DBD-5BEA4958E81A}"/>
    <cellStyle name="Separador de milhares 12 2 7 3 3 3 3" xfId="23300" xr:uid="{F76EDAF3-3A13-4153-8E5D-9ED0A9E7133B}"/>
    <cellStyle name="Separador de milhares 12 2 7 3 3 4" xfId="11481" xr:uid="{E37F4777-E658-4745-8F8D-1AABF7E9E10B}"/>
    <cellStyle name="Separador de milhares 12 2 7 3 3 5" xfId="20449" xr:uid="{2D7516A3-EECD-441F-B5B2-E457BF09A415}"/>
    <cellStyle name="Separador de milhares 12 2 7 3 4" xfId="7098" xr:uid="{17CAA160-38F7-43E1-9258-CA1CCE7739F1}"/>
    <cellStyle name="Separador de milhares 12 2 7 3 4 2" xfId="15754" xr:uid="{74C56992-8A67-4EE4-BBDE-54CBCD32E0DC}"/>
    <cellStyle name="Separador de milhares 12 2 7 3 4 3" xfId="24735" xr:uid="{D5E0F929-19CC-4282-B405-7B7697A3AD41}"/>
    <cellStyle name="Separador de milhares 12 2 7 3 5" xfId="4045" xr:uid="{4F70A61C-0625-4A8F-93C0-EC73CF27E00F}"/>
    <cellStyle name="Separador de milhares 12 2 7 3 5 2" xfId="12900" xr:uid="{37464BD2-4E32-4893-9C48-7294CC572DAE}"/>
    <cellStyle name="Separador de milhares 12 2 7 3 5 3" xfId="21870" xr:uid="{D1D35252-84D7-4E32-8B85-3D10A99E09DA}"/>
    <cellStyle name="Separador de milhares 12 2 7 3 6" xfId="10035" xr:uid="{679D6D31-BB98-471B-8A71-C17E25561808}"/>
    <cellStyle name="Separador de milhares 12 2 7 3 7" xfId="19006" xr:uid="{FDE92762-5AA1-4DAB-B17F-687658A3BBE2}"/>
    <cellStyle name="Separador de milhares 12 2 7 4" xfId="716" xr:uid="{FBBD73CA-31A1-4AB1-AC02-B6F462461851}"/>
    <cellStyle name="Separador de milhares 12 2 7 4 2" xfId="2439" xr:uid="{EAF83A89-5E68-4636-960E-5868FCD2BE6C}"/>
    <cellStyle name="Separador de milhares 12 2 7 4 2 2" xfId="8595" xr:uid="{ED9CCFE4-0E44-42A8-9C92-9EF9106CF94E}"/>
    <cellStyle name="Separador de milhares 12 2 7 4 2 2 2" xfId="17191" xr:uid="{2430B8EB-17BA-4FC2-8739-C25E8C4DB475}"/>
    <cellStyle name="Separador de milhares 12 2 7 4 2 2 3" xfId="26227" xr:uid="{3A3E629A-6B75-477B-B327-1E17FCFFD7FA}"/>
    <cellStyle name="Separador de milhares 12 2 7 4 2 3" xfId="5482" xr:uid="{0A35A56A-DA15-4A1D-8CF1-B61023208429}"/>
    <cellStyle name="Separador de milhares 12 2 7 4 2 3 2" xfId="14335" xr:uid="{CC44E831-99EC-4671-8FC3-6D436788CC3E}"/>
    <cellStyle name="Separador de milhares 12 2 7 4 2 3 3" xfId="23302" xr:uid="{D67A6B5D-E444-4EAA-9FCF-730C5B301992}"/>
    <cellStyle name="Separador de milhares 12 2 7 4 2 4" xfId="11483" xr:uid="{B936D06F-68A2-4565-9362-32222FC2139F}"/>
    <cellStyle name="Separador de milhares 12 2 7 4 2 5" xfId="20451" xr:uid="{EC79FA59-E8FF-4DAE-8CF8-34FD3545E604}"/>
    <cellStyle name="Separador de milhares 12 2 7 4 3" xfId="7100" xr:uid="{EA9ADC67-51F6-4357-ABAE-B666A9AA6088}"/>
    <cellStyle name="Separador de milhares 12 2 7 4 3 2" xfId="15756" xr:uid="{81346D6F-A959-4F55-8B3C-5AF42123E06E}"/>
    <cellStyle name="Separador de milhares 12 2 7 4 3 3" xfId="24737" xr:uid="{77049895-D13F-4573-A7BD-8C41CBBF9D69}"/>
    <cellStyle name="Separador de milhares 12 2 7 4 4" xfId="4047" xr:uid="{245897EC-AB67-459E-A285-3467B573E060}"/>
    <cellStyle name="Separador de milhares 12 2 7 4 4 2" xfId="12902" xr:uid="{6944AA4F-2087-4E5F-89B4-A14B7F87408E}"/>
    <cellStyle name="Separador de milhares 12 2 7 4 4 3" xfId="21872" xr:uid="{2F188C21-1CF8-4409-9113-A42EA50D6086}"/>
    <cellStyle name="Separador de milhares 12 2 7 4 5" xfId="10037" xr:uid="{00FAA7C9-447D-4879-BC10-E1DD58A611D3}"/>
    <cellStyle name="Separador de milhares 12 2 7 4 6" xfId="19008" xr:uid="{9700AC18-C8AE-4DA7-84C8-438BF351AB8C}"/>
    <cellStyle name="Separador de milhares 12 2 7 5" xfId="2434" xr:uid="{C6CA7702-5E6F-4D22-815A-A40F57D82DBC}"/>
    <cellStyle name="Separador de milhares 12 2 7 5 2" xfId="8590" xr:uid="{2D1E5D30-B151-40AB-9032-BA6052758695}"/>
    <cellStyle name="Separador de milhares 12 2 7 5 2 2" xfId="17186" xr:uid="{28E2E92C-8E06-47D9-91C1-F66592172EC3}"/>
    <cellStyle name="Separador de milhares 12 2 7 5 2 3" xfId="26222" xr:uid="{FC99E016-4C62-45E2-901C-E58614C1BA49}"/>
    <cellStyle name="Separador de milhares 12 2 7 5 3" xfId="5477" xr:uid="{93B71736-2848-4342-9E1D-1D14C5050333}"/>
    <cellStyle name="Separador de milhares 12 2 7 5 3 2" xfId="14330" xr:uid="{A36958BC-09DE-46F2-968C-5B4D5B776E74}"/>
    <cellStyle name="Separador de milhares 12 2 7 5 3 3" xfId="23297" xr:uid="{6AC41713-D12B-459B-AD6D-1B71FF3BEBCD}"/>
    <cellStyle name="Separador de milhares 12 2 7 5 4" xfId="11478" xr:uid="{9AA8E52F-3451-46C8-A6D6-66CF26B4039C}"/>
    <cellStyle name="Separador de milhares 12 2 7 5 5" xfId="20446" xr:uid="{9D42DDD2-0806-43DD-A04A-7F07C89F8F57}"/>
    <cellStyle name="Separador de milhares 12 2 7 6" xfId="7095" xr:uid="{E4D270D2-39C4-4692-8596-FB12425B5780}"/>
    <cellStyle name="Separador de milhares 12 2 7 6 2" xfId="15751" xr:uid="{CD38A16D-5C43-4F7F-9221-3A4B294C1B62}"/>
    <cellStyle name="Separador de milhares 12 2 7 6 3" xfId="24732" xr:uid="{D026BA70-3A30-40B9-A054-C57969EBA5DF}"/>
    <cellStyle name="Separador de milhares 12 2 7 7" xfId="4042" xr:uid="{B132FB3B-3E12-42B0-9E7D-DD603FB8FFE4}"/>
    <cellStyle name="Separador de milhares 12 2 7 7 2" xfId="12897" xr:uid="{05940C76-9CDD-4DBE-B3CC-702A6DA0C3A5}"/>
    <cellStyle name="Separador de milhares 12 2 7 7 3" xfId="21867" xr:uid="{27E69140-43A6-4B4E-BDAA-E32939D1CE82}"/>
    <cellStyle name="Separador de milhares 12 2 7 8" xfId="10032" xr:uid="{C3755806-8FA9-4240-9BF2-7A0FE2B2239F}"/>
    <cellStyle name="Separador de milhares 12 2 7 9" xfId="19003" xr:uid="{42B585FC-95DF-41A6-AA2D-0E0FDA01A23B}"/>
    <cellStyle name="Separador de milhares 12 2 8" xfId="717" xr:uid="{E4C6CBBF-4965-4838-B1CF-907906CE2115}"/>
    <cellStyle name="Separador de milhares 12 2 8 10" xfId="2440" xr:uid="{44BF34C1-C55C-4206-8B55-0D6E3C016815}"/>
    <cellStyle name="Separador de milhares 12 2 8 10 2" xfId="8596" xr:uid="{E914B9B6-692A-42C3-BD0A-610883800170}"/>
    <cellStyle name="Separador de milhares 12 2 8 10 2 2" xfId="17192" xr:uid="{939CE8AB-32C3-472B-9948-5B411513EEA5}"/>
    <cellStyle name="Separador de milhares 12 2 8 10 2 3" xfId="26228" xr:uid="{A04DA330-A282-4BCF-9A5D-45352C03CDC1}"/>
    <cellStyle name="Separador de milhares 12 2 8 10 3" xfId="5483" xr:uid="{A1577E4B-735D-41FC-95DA-852A08B9A3CF}"/>
    <cellStyle name="Separador de milhares 12 2 8 10 3 2" xfId="14336" xr:uid="{0B505426-96B3-4F85-A255-28E15FAE0175}"/>
    <cellStyle name="Separador de milhares 12 2 8 10 3 3" xfId="23303" xr:uid="{B5E8356F-2383-43CB-8009-4FEBF0291E0F}"/>
    <cellStyle name="Separador de milhares 12 2 8 10 4" xfId="11484" xr:uid="{93C1E1C2-BC18-4E06-B20F-BC065719952F}"/>
    <cellStyle name="Separador de milhares 12 2 8 10 5" xfId="20452" xr:uid="{F73FA812-B82E-45D4-8A3B-EB81567DF22B}"/>
    <cellStyle name="Separador de milhares 12 2 8 11" xfId="7101" xr:uid="{EE7B1F3F-6207-4D69-8031-BF251FEB1087}"/>
    <cellStyle name="Separador de milhares 12 2 8 11 2" xfId="15757" xr:uid="{A2E5745B-AD76-4F44-9DAC-A9C10222B396}"/>
    <cellStyle name="Separador de milhares 12 2 8 11 3" xfId="24738" xr:uid="{03CAEA04-77A9-47C8-8F80-BFE61EEAE624}"/>
    <cellStyle name="Separador de milhares 12 2 8 12" xfId="4048" xr:uid="{C2966049-6160-4950-AE47-555A49D35887}"/>
    <cellStyle name="Separador de milhares 12 2 8 12 2" xfId="12903" xr:uid="{102658F7-EA0D-4D2D-9EAC-5E0F955B7706}"/>
    <cellStyle name="Separador de milhares 12 2 8 12 3" xfId="21873" xr:uid="{AFB4F297-CD87-485E-B252-6D7FB071DE79}"/>
    <cellStyle name="Separador de milhares 12 2 8 13" xfId="10038" xr:uid="{FA2B8A05-9A95-4057-92FB-BA8055469D72}"/>
    <cellStyle name="Separador de milhares 12 2 8 14" xfId="19009" xr:uid="{0467C21E-F7C0-4099-9606-4128679F9536}"/>
    <cellStyle name="Separador de milhares 12 2 8 2" xfId="718" xr:uid="{F391ED1D-DD82-4054-A64B-0210FCC96533}"/>
    <cellStyle name="Separador de milhares 12 2 8 2 10" xfId="10039" xr:uid="{AD88DB83-C152-4E3C-BD01-A9C537D39838}"/>
    <cellStyle name="Separador de milhares 12 2 8 2 11" xfId="19010" xr:uid="{2EAF5158-2AEA-4329-B34E-3ACD31327DAB}"/>
    <cellStyle name="Separador de milhares 12 2 8 2 2" xfId="719" xr:uid="{B74A0F00-0A26-474D-8DD4-AE33BC3AD11E}"/>
    <cellStyle name="Separador de milhares 12 2 8 2 2 2" xfId="720" xr:uid="{BFD91013-4EA5-4EDD-A040-D4879C8F6C1A}"/>
    <cellStyle name="Separador de milhares 12 2 8 2 2 2 2" xfId="721" xr:uid="{FC6B0F48-C642-4CD5-B445-2F8D157608EA}"/>
    <cellStyle name="Separador de milhares 12 2 8 2 2 2 2 2" xfId="2444" xr:uid="{9FB7C866-E664-4D2F-AB23-99832ADBF850}"/>
    <cellStyle name="Separador de milhares 12 2 8 2 2 2 2 2 2" xfId="8600" xr:uid="{37541304-8869-4C77-A064-DD197C08C301}"/>
    <cellStyle name="Separador de milhares 12 2 8 2 2 2 2 2 2 2" xfId="17196" xr:uid="{0BDED73C-D568-44A2-97C7-C05B21E1423E}"/>
    <cellStyle name="Separador de milhares 12 2 8 2 2 2 2 2 2 3" xfId="26232" xr:uid="{8AA6E0EF-628F-4868-A3AC-A163EAEE8833}"/>
    <cellStyle name="Separador de milhares 12 2 8 2 2 2 2 2 3" xfId="5487" xr:uid="{93FFE912-A56D-439A-8301-7496B280AF64}"/>
    <cellStyle name="Separador de milhares 12 2 8 2 2 2 2 2 3 2" xfId="14340" xr:uid="{75C6074D-0B7B-45FB-A0BC-D3B9859C4F9A}"/>
    <cellStyle name="Separador de milhares 12 2 8 2 2 2 2 2 3 3" xfId="23307" xr:uid="{A0B84E5C-34B1-452B-BF79-B796A376BA8B}"/>
    <cellStyle name="Separador de milhares 12 2 8 2 2 2 2 2 4" xfId="11488" xr:uid="{5AA428F0-C676-49CA-B07E-E09F3309AA38}"/>
    <cellStyle name="Separador de milhares 12 2 8 2 2 2 2 2 5" xfId="20456" xr:uid="{BF47752D-9767-47A7-B8FA-025526E399E4}"/>
    <cellStyle name="Separador de milhares 12 2 8 2 2 2 2 3" xfId="7105" xr:uid="{72281CA3-6C63-4C15-B2A9-A899F428840D}"/>
    <cellStyle name="Separador de milhares 12 2 8 2 2 2 2 3 2" xfId="15761" xr:uid="{BFE73F22-0C0A-4E02-B83A-A0A3D5242E3B}"/>
    <cellStyle name="Separador de milhares 12 2 8 2 2 2 2 3 3" xfId="24742" xr:uid="{E1582DF7-6E1D-4A9E-BF12-C094A5CC346C}"/>
    <cellStyle name="Separador de milhares 12 2 8 2 2 2 2 4" xfId="4052" xr:uid="{442A0E02-B97D-4CA2-BFDD-B91FE74B93A5}"/>
    <cellStyle name="Separador de milhares 12 2 8 2 2 2 2 4 2" xfId="12907" xr:uid="{F4FDDDDF-5F03-4009-A5FB-B14D5F97BBA2}"/>
    <cellStyle name="Separador de milhares 12 2 8 2 2 2 2 4 3" xfId="21877" xr:uid="{385E748D-473F-45FF-9ADB-A5454016EAAB}"/>
    <cellStyle name="Separador de milhares 12 2 8 2 2 2 2 5" xfId="10042" xr:uid="{69A3CDE5-E128-48AC-819E-16157E06D7F0}"/>
    <cellStyle name="Separador de milhares 12 2 8 2 2 2 2 6" xfId="19013" xr:uid="{307E732D-EE40-4030-826B-8FCC5F542519}"/>
    <cellStyle name="Separador de milhares 12 2 8 2 2 2 3" xfId="2443" xr:uid="{B4AA51BE-BC9B-45E5-9B26-60D518D99F73}"/>
    <cellStyle name="Separador de milhares 12 2 8 2 2 2 3 2" xfId="8599" xr:uid="{FFB14B94-B1C3-4BF0-B1F0-56FB421E0BFD}"/>
    <cellStyle name="Separador de milhares 12 2 8 2 2 2 3 2 2" xfId="17195" xr:uid="{7623D2CB-0A89-4208-8377-B053E209C2BB}"/>
    <cellStyle name="Separador de milhares 12 2 8 2 2 2 3 2 3" xfId="26231" xr:uid="{010478A0-05B8-45DC-9BBA-279E995C4E48}"/>
    <cellStyle name="Separador de milhares 12 2 8 2 2 2 3 3" xfId="5486" xr:uid="{A3CF497F-1569-451A-959D-110BD20FE9B2}"/>
    <cellStyle name="Separador de milhares 12 2 8 2 2 2 3 3 2" xfId="14339" xr:uid="{8A39ABEA-B8D2-428D-B540-BE1B268512FC}"/>
    <cellStyle name="Separador de milhares 12 2 8 2 2 2 3 3 3" xfId="23306" xr:uid="{408F6D1A-888C-4C28-8461-5A278C55052F}"/>
    <cellStyle name="Separador de milhares 12 2 8 2 2 2 3 4" xfId="11487" xr:uid="{11565DA9-87C3-4D78-A7A7-B2E72E333797}"/>
    <cellStyle name="Separador de milhares 12 2 8 2 2 2 3 5" xfId="20455" xr:uid="{C20819A2-13E3-45F8-A219-29DCB1DC2F0B}"/>
    <cellStyle name="Separador de milhares 12 2 8 2 2 2 4" xfId="7104" xr:uid="{68DD4B06-6C2F-426F-B8EF-E1B7DFF39B8F}"/>
    <cellStyle name="Separador de milhares 12 2 8 2 2 2 4 2" xfId="15760" xr:uid="{D19DC4F5-B325-4815-811A-F711EA21E409}"/>
    <cellStyle name="Separador de milhares 12 2 8 2 2 2 4 3" xfId="24741" xr:uid="{0AE4F72F-84BF-495F-8B8F-92ECA040E22D}"/>
    <cellStyle name="Separador de milhares 12 2 8 2 2 2 5" xfId="4051" xr:uid="{AEC228D7-52DC-4D06-9627-1BAFD8200696}"/>
    <cellStyle name="Separador de milhares 12 2 8 2 2 2 5 2" xfId="12906" xr:uid="{F1338CB6-7F43-4528-89F9-96B2D9949945}"/>
    <cellStyle name="Separador de milhares 12 2 8 2 2 2 5 3" xfId="21876" xr:uid="{A48C69D4-380C-4F1B-8D74-B3752377034A}"/>
    <cellStyle name="Separador de milhares 12 2 8 2 2 2 6" xfId="10041" xr:uid="{1B263765-CFA8-4125-A67E-1FFD877DBC32}"/>
    <cellStyle name="Separador de milhares 12 2 8 2 2 2 7" xfId="19012" xr:uid="{8EED4070-88AC-43D6-8566-F6B8E35D836F}"/>
    <cellStyle name="Separador de milhares 12 2 8 2 2 3" xfId="722" xr:uid="{10FAFCC5-29FA-4A68-A89C-2A2CC504D55C}"/>
    <cellStyle name="Separador de milhares 12 2 8 2 2 3 2" xfId="723" xr:uid="{19616CD5-1A39-47C9-85BA-9008FBE1D259}"/>
    <cellStyle name="Separador de milhares 12 2 8 2 2 3 2 2" xfId="2446" xr:uid="{32ABEA4A-B2CA-479C-8B12-118AA0319010}"/>
    <cellStyle name="Separador de milhares 12 2 8 2 2 3 2 2 2" xfId="8602" xr:uid="{4AF80381-7E01-4793-BF2B-5B6C9BADC075}"/>
    <cellStyle name="Separador de milhares 12 2 8 2 2 3 2 2 2 2" xfId="17198" xr:uid="{B4444381-8F10-4203-86BA-BBE9D463DE17}"/>
    <cellStyle name="Separador de milhares 12 2 8 2 2 3 2 2 2 3" xfId="26234" xr:uid="{FFABDE00-6E6C-442D-BAAB-120424C2C95C}"/>
    <cellStyle name="Separador de milhares 12 2 8 2 2 3 2 2 3" xfId="5489" xr:uid="{F4620B71-D9DC-420F-9DF6-23AA8AFD4B32}"/>
    <cellStyle name="Separador de milhares 12 2 8 2 2 3 2 2 3 2" xfId="14342" xr:uid="{4E3BF0CF-EBDE-494E-8E90-5F4E163ACFDA}"/>
    <cellStyle name="Separador de milhares 12 2 8 2 2 3 2 2 3 3" xfId="23309" xr:uid="{F0DE8C7A-76D4-459F-8CDD-E2AFCCC8F04C}"/>
    <cellStyle name="Separador de milhares 12 2 8 2 2 3 2 2 4" xfId="11490" xr:uid="{B8F3DECF-7082-4D66-8D47-82694C37DC10}"/>
    <cellStyle name="Separador de milhares 12 2 8 2 2 3 2 2 5" xfId="20458" xr:uid="{D5DF2C56-C078-457A-B47B-ACB887A90287}"/>
    <cellStyle name="Separador de milhares 12 2 8 2 2 3 2 3" xfId="7107" xr:uid="{AF5637D8-AA62-4E3D-87A2-6647985B152A}"/>
    <cellStyle name="Separador de milhares 12 2 8 2 2 3 2 3 2" xfId="15763" xr:uid="{0A374F6A-A581-48CE-BD41-97DE82EEF17C}"/>
    <cellStyle name="Separador de milhares 12 2 8 2 2 3 2 3 3" xfId="24744" xr:uid="{DA65279A-1095-48A7-BC59-1EA1FB5941BF}"/>
    <cellStyle name="Separador de milhares 12 2 8 2 2 3 2 4" xfId="4054" xr:uid="{D7675F1C-D6C1-4F15-BDE6-35B27844B108}"/>
    <cellStyle name="Separador de milhares 12 2 8 2 2 3 2 4 2" xfId="12909" xr:uid="{B01B0CB3-D9C7-4456-B667-ABA255CE53B4}"/>
    <cellStyle name="Separador de milhares 12 2 8 2 2 3 2 4 3" xfId="21879" xr:uid="{8BA5825A-8608-479D-BBCF-489C0D422EF7}"/>
    <cellStyle name="Separador de milhares 12 2 8 2 2 3 2 5" xfId="10044" xr:uid="{5A751407-A58E-4DD4-B9DD-96A8D1D7CDA6}"/>
    <cellStyle name="Separador de milhares 12 2 8 2 2 3 2 6" xfId="19015" xr:uid="{04FA183E-B0FA-49B9-90E5-A65761121BDE}"/>
    <cellStyle name="Separador de milhares 12 2 8 2 2 3 3" xfId="2445" xr:uid="{AD4A7042-EEA0-4FC1-9946-4FEB4E31E827}"/>
    <cellStyle name="Separador de milhares 12 2 8 2 2 3 3 2" xfId="8601" xr:uid="{E19C785A-86F3-472D-8EBC-228CC8DD3702}"/>
    <cellStyle name="Separador de milhares 12 2 8 2 2 3 3 2 2" xfId="17197" xr:uid="{EFDA239F-C83A-4F42-9222-196CC94EEABD}"/>
    <cellStyle name="Separador de milhares 12 2 8 2 2 3 3 2 3" xfId="26233" xr:uid="{A432DD0E-A6F0-4E30-8F85-27CEB203A1A4}"/>
    <cellStyle name="Separador de milhares 12 2 8 2 2 3 3 3" xfId="5488" xr:uid="{C475E22D-7C49-4EB3-B9C0-D0B62DEA7140}"/>
    <cellStyle name="Separador de milhares 12 2 8 2 2 3 3 3 2" xfId="14341" xr:uid="{83FF11E8-C44B-41B0-AFE8-E1C39B3FC327}"/>
    <cellStyle name="Separador de milhares 12 2 8 2 2 3 3 3 3" xfId="23308" xr:uid="{FD0CE3FC-9BAE-41BA-8E9E-93DF9A081E86}"/>
    <cellStyle name="Separador de milhares 12 2 8 2 2 3 3 4" xfId="11489" xr:uid="{2761C126-2674-43C8-A2D8-FE44E6F730A0}"/>
    <cellStyle name="Separador de milhares 12 2 8 2 2 3 3 5" xfId="20457" xr:uid="{C58B8531-B1A0-4AF8-A39E-8BFD018D846C}"/>
    <cellStyle name="Separador de milhares 12 2 8 2 2 3 4" xfId="7106" xr:uid="{AACCA0CD-9EC7-4B01-9FD9-43956D0BA4B7}"/>
    <cellStyle name="Separador de milhares 12 2 8 2 2 3 4 2" xfId="15762" xr:uid="{352395F9-FA5D-433B-B0E8-8CB80ADE76DC}"/>
    <cellStyle name="Separador de milhares 12 2 8 2 2 3 4 3" xfId="24743" xr:uid="{ED8DF1DE-64B8-4828-958F-8BE9F836B8A5}"/>
    <cellStyle name="Separador de milhares 12 2 8 2 2 3 5" xfId="4053" xr:uid="{5CC496CC-1E4C-4CF7-A3DA-B33328B29873}"/>
    <cellStyle name="Separador de milhares 12 2 8 2 2 3 5 2" xfId="12908" xr:uid="{EEBFB36E-6974-4A03-9CDD-D29DC1EAA387}"/>
    <cellStyle name="Separador de milhares 12 2 8 2 2 3 5 3" xfId="21878" xr:uid="{0CD5A32D-3E47-4FE9-89B1-2EACCF98AEE3}"/>
    <cellStyle name="Separador de milhares 12 2 8 2 2 3 6" xfId="10043" xr:uid="{26BB8B3A-DA88-4CEF-9270-DD23AEB3CC23}"/>
    <cellStyle name="Separador de milhares 12 2 8 2 2 3 7" xfId="19014" xr:uid="{0FC67478-1270-4E88-AC21-1D86D6083FE1}"/>
    <cellStyle name="Separador de milhares 12 2 8 2 2 4" xfId="724" xr:uid="{73636C94-57D2-485C-A4F4-7B94751210D7}"/>
    <cellStyle name="Separador de milhares 12 2 8 2 2 4 2" xfId="2447" xr:uid="{521C9942-524D-425D-BC0E-D3175E078A3F}"/>
    <cellStyle name="Separador de milhares 12 2 8 2 2 4 2 2" xfId="8603" xr:uid="{AD523242-4892-476B-8780-BC69D8998A3D}"/>
    <cellStyle name="Separador de milhares 12 2 8 2 2 4 2 2 2" xfId="17199" xr:uid="{44D7ADEC-45E1-4051-AD51-D48B6C051ECF}"/>
    <cellStyle name="Separador de milhares 12 2 8 2 2 4 2 2 3" xfId="26235" xr:uid="{C95D4FDE-D4F7-4095-B2C6-413B027EE537}"/>
    <cellStyle name="Separador de milhares 12 2 8 2 2 4 2 3" xfId="5490" xr:uid="{D596CD89-29B5-40A2-8AED-06A7DB8908AC}"/>
    <cellStyle name="Separador de milhares 12 2 8 2 2 4 2 3 2" xfId="14343" xr:uid="{7DEB6CDF-20D2-4470-8896-69C935209C17}"/>
    <cellStyle name="Separador de milhares 12 2 8 2 2 4 2 3 3" xfId="23310" xr:uid="{47FD0D60-23D4-4A9C-BDB6-BBC90E2C5221}"/>
    <cellStyle name="Separador de milhares 12 2 8 2 2 4 2 4" xfId="11491" xr:uid="{927494FF-242C-4BA1-9E66-CC5A3D2C1E28}"/>
    <cellStyle name="Separador de milhares 12 2 8 2 2 4 2 5" xfId="20459" xr:uid="{B095858B-EC48-4620-8CFB-D935C1CC566B}"/>
    <cellStyle name="Separador de milhares 12 2 8 2 2 4 3" xfId="7108" xr:uid="{D8F8BCB7-937E-4BB2-89AE-929F83A2638D}"/>
    <cellStyle name="Separador de milhares 12 2 8 2 2 4 3 2" xfId="15764" xr:uid="{EBF6EB33-6E62-4F38-803C-AE29672B6D2B}"/>
    <cellStyle name="Separador de milhares 12 2 8 2 2 4 3 3" xfId="24745" xr:uid="{12EE392A-F9CF-42FC-A08D-B49350D48A64}"/>
    <cellStyle name="Separador de milhares 12 2 8 2 2 4 4" xfId="4055" xr:uid="{BE44013E-23B6-45A3-A4D5-35514BE62910}"/>
    <cellStyle name="Separador de milhares 12 2 8 2 2 4 4 2" xfId="12910" xr:uid="{90140AB4-2693-4AD8-89D6-9BF3E3E4D08D}"/>
    <cellStyle name="Separador de milhares 12 2 8 2 2 4 4 3" xfId="21880" xr:uid="{FDCBBC24-2639-4B92-A8A5-98F68443514F}"/>
    <cellStyle name="Separador de milhares 12 2 8 2 2 4 5" xfId="10045" xr:uid="{45782991-5475-4E6E-8314-D12B6B51085B}"/>
    <cellStyle name="Separador de milhares 12 2 8 2 2 4 6" xfId="19016" xr:uid="{54DCE284-2556-4571-8E7F-D44EC5F57E07}"/>
    <cellStyle name="Separador de milhares 12 2 8 2 2 5" xfId="2442" xr:uid="{F3125EFA-B39B-4D70-836A-6428A4E3C118}"/>
    <cellStyle name="Separador de milhares 12 2 8 2 2 5 2" xfId="8598" xr:uid="{98182034-90E1-4355-B871-4572137B06A8}"/>
    <cellStyle name="Separador de milhares 12 2 8 2 2 5 2 2" xfId="17194" xr:uid="{218D850F-8988-440B-A33F-E6CA39C8A776}"/>
    <cellStyle name="Separador de milhares 12 2 8 2 2 5 2 3" xfId="26230" xr:uid="{2BB145ED-F3F4-4292-98EF-14D640908E81}"/>
    <cellStyle name="Separador de milhares 12 2 8 2 2 5 3" xfId="5485" xr:uid="{718EB187-5A17-4D3B-862D-EE0D4F85BAA9}"/>
    <cellStyle name="Separador de milhares 12 2 8 2 2 5 3 2" xfId="14338" xr:uid="{2468AF95-1C59-4265-8C40-5E1BEF0391A6}"/>
    <cellStyle name="Separador de milhares 12 2 8 2 2 5 3 3" xfId="23305" xr:uid="{663EB249-5744-4209-9774-F7B39DFF267F}"/>
    <cellStyle name="Separador de milhares 12 2 8 2 2 5 4" xfId="11486" xr:uid="{12C12F1C-EF9B-459E-971F-9B27D8A13658}"/>
    <cellStyle name="Separador de milhares 12 2 8 2 2 5 5" xfId="20454" xr:uid="{EB20E373-8A26-4E8E-9C87-9F84582920EA}"/>
    <cellStyle name="Separador de milhares 12 2 8 2 2 6" xfId="7103" xr:uid="{3510AA07-6310-402F-BF2D-0F9EC94C0C03}"/>
    <cellStyle name="Separador de milhares 12 2 8 2 2 6 2" xfId="15759" xr:uid="{CFA84837-25A6-4D9B-A152-B55C08DD4396}"/>
    <cellStyle name="Separador de milhares 12 2 8 2 2 6 3" xfId="24740" xr:uid="{E26868C1-0423-4577-B7F6-1486EED59CD0}"/>
    <cellStyle name="Separador de milhares 12 2 8 2 2 7" xfId="4050" xr:uid="{2A245AFA-FA8C-42DE-B9CB-79D71E4F58A9}"/>
    <cellStyle name="Separador de milhares 12 2 8 2 2 7 2" xfId="12905" xr:uid="{A4CB10F0-C577-4A41-B4E2-2256245A0CAA}"/>
    <cellStyle name="Separador de milhares 12 2 8 2 2 7 3" xfId="21875" xr:uid="{C80B1A68-A1D0-4C61-B06A-1D1C974D88BD}"/>
    <cellStyle name="Separador de milhares 12 2 8 2 2 8" xfId="10040" xr:uid="{A19F0E2E-0664-466F-94DB-A9A082F6CCEA}"/>
    <cellStyle name="Separador de milhares 12 2 8 2 2 9" xfId="19011" xr:uid="{00817A79-81CF-4A49-8DE9-41243DC3FE72}"/>
    <cellStyle name="Separador de milhares 12 2 8 2 3" xfId="725" xr:uid="{92B2BAFB-6B13-4325-9F3D-1F4067192843}"/>
    <cellStyle name="Separador de milhares 12 2 8 2 3 2" xfId="726" xr:uid="{E430D2B0-B83C-436A-B241-2D2F67F83CB5}"/>
    <cellStyle name="Separador de milhares 12 2 8 2 3 2 2" xfId="727" xr:uid="{8D6238A5-16A2-4719-AD69-51B31C98135C}"/>
    <cellStyle name="Separador de milhares 12 2 8 2 3 2 2 2" xfId="2450" xr:uid="{86681F37-2579-44F6-AA76-B637E90F799D}"/>
    <cellStyle name="Separador de milhares 12 2 8 2 3 2 2 2 2" xfId="8606" xr:uid="{0E25BF1C-4AA4-47AE-A2A2-2543BF6FB0B3}"/>
    <cellStyle name="Separador de milhares 12 2 8 2 3 2 2 2 2 2" xfId="17202" xr:uid="{F23A0645-9E20-4FB6-AE49-95BA4E9D98C7}"/>
    <cellStyle name="Separador de milhares 12 2 8 2 3 2 2 2 2 3" xfId="26238" xr:uid="{E7D8EAC0-0513-4A3B-A8BE-E328F8A48984}"/>
    <cellStyle name="Separador de milhares 12 2 8 2 3 2 2 2 3" xfId="5493" xr:uid="{746B4C46-42A0-4532-B95F-51E1E4DCADC0}"/>
    <cellStyle name="Separador de milhares 12 2 8 2 3 2 2 2 3 2" xfId="14346" xr:uid="{CF3602B9-4E26-476A-A886-1589B820B93A}"/>
    <cellStyle name="Separador de milhares 12 2 8 2 3 2 2 2 3 3" xfId="23313" xr:uid="{222C9152-B45C-417B-92D9-696C9F0BF548}"/>
    <cellStyle name="Separador de milhares 12 2 8 2 3 2 2 2 4" xfId="11494" xr:uid="{2AB7CCC4-125F-49EA-8939-003FA4A2BB25}"/>
    <cellStyle name="Separador de milhares 12 2 8 2 3 2 2 2 5" xfId="20462" xr:uid="{FE7168F5-A642-4E80-BF20-9D620BD191FF}"/>
    <cellStyle name="Separador de milhares 12 2 8 2 3 2 2 3" xfId="7111" xr:uid="{F30A14A4-2D85-4D6B-8DD1-FB773C201D04}"/>
    <cellStyle name="Separador de milhares 12 2 8 2 3 2 2 3 2" xfId="15767" xr:uid="{D90D51DC-B5D3-4E4A-832D-F1F1E234C1FA}"/>
    <cellStyle name="Separador de milhares 12 2 8 2 3 2 2 3 3" xfId="24748" xr:uid="{D54D680B-8957-40BA-8279-D26A33A92706}"/>
    <cellStyle name="Separador de milhares 12 2 8 2 3 2 2 4" xfId="4058" xr:uid="{5C41CEC4-BDEF-4B54-9C3C-D665A5B5A0E3}"/>
    <cellStyle name="Separador de milhares 12 2 8 2 3 2 2 4 2" xfId="12913" xr:uid="{AB4F8A97-77F0-432C-85FB-765522ED9D76}"/>
    <cellStyle name="Separador de milhares 12 2 8 2 3 2 2 4 3" xfId="21883" xr:uid="{2AC375E5-8A15-4FE6-863C-885EA1CE8A6C}"/>
    <cellStyle name="Separador de milhares 12 2 8 2 3 2 2 5" xfId="10048" xr:uid="{5C1FA769-FE56-4D7D-93AE-22876F8A3996}"/>
    <cellStyle name="Separador de milhares 12 2 8 2 3 2 2 6" xfId="19019" xr:uid="{AAE4E90D-F4F6-4B23-BABA-FC1FC1BDDBA4}"/>
    <cellStyle name="Separador de milhares 12 2 8 2 3 2 3" xfId="2449" xr:uid="{4B73133E-724F-479F-ACC6-B6636F8CBC6E}"/>
    <cellStyle name="Separador de milhares 12 2 8 2 3 2 3 2" xfId="8605" xr:uid="{E90D06F7-3BE8-44AD-B23A-C73BF4E3B173}"/>
    <cellStyle name="Separador de milhares 12 2 8 2 3 2 3 2 2" xfId="17201" xr:uid="{7A219B6B-9009-4DA9-9D7B-45B080F32055}"/>
    <cellStyle name="Separador de milhares 12 2 8 2 3 2 3 2 3" xfId="26237" xr:uid="{B88D4D59-E611-45E1-A07D-10340EF12128}"/>
    <cellStyle name="Separador de milhares 12 2 8 2 3 2 3 3" xfId="5492" xr:uid="{31455044-8398-4033-BEF9-A48923598037}"/>
    <cellStyle name="Separador de milhares 12 2 8 2 3 2 3 3 2" xfId="14345" xr:uid="{D0F1E04F-653F-41A5-A1C7-C5744D2CE1ED}"/>
    <cellStyle name="Separador de milhares 12 2 8 2 3 2 3 3 3" xfId="23312" xr:uid="{B0253D89-0289-42E5-A470-C73F18E295CC}"/>
    <cellStyle name="Separador de milhares 12 2 8 2 3 2 3 4" xfId="11493" xr:uid="{CE7A8134-C082-4283-839A-2B0E302E14C6}"/>
    <cellStyle name="Separador de milhares 12 2 8 2 3 2 3 5" xfId="20461" xr:uid="{395A55F9-A34B-42FD-82C4-EFA47184AD4E}"/>
    <cellStyle name="Separador de milhares 12 2 8 2 3 2 4" xfId="7110" xr:uid="{12F00860-3EB2-4996-9C0E-52E6C9476E13}"/>
    <cellStyle name="Separador de milhares 12 2 8 2 3 2 4 2" xfId="15766" xr:uid="{74D8A032-40C5-40F0-9A97-64D95A1EB926}"/>
    <cellStyle name="Separador de milhares 12 2 8 2 3 2 4 3" xfId="24747" xr:uid="{18AD1432-AC57-4BBA-8591-AD2CB17C8C45}"/>
    <cellStyle name="Separador de milhares 12 2 8 2 3 2 5" xfId="4057" xr:uid="{9182BE31-DC4B-4E57-8875-9C190B997A75}"/>
    <cellStyle name="Separador de milhares 12 2 8 2 3 2 5 2" xfId="12912" xr:uid="{AB09AE94-7B3C-4F68-99AB-9FDD516F8B33}"/>
    <cellStyle name="Separador de milhares 12 2 8 2 3 2 5 3" xfId="21882" xr:uid="{DE5F78AF-73F9-4677-BD09-D088E4B4FE24}"/>
    <cellStyle name="Separador de milhares 12 2 8 2 3 2 6" xfId="10047" xr:uid="{03FDD86E-3200-4FBD-B46C-B02D4990FB07}"/>
    <cellStyle name="Separador de milhares 12 2 8 2 3 2 7" xfId="19018" xr:uid="{120C59A7-6DF0-4871-91A8-EAD70B14B6E8}"/>
    <cellStyle name="Separador de milhares 12 2 8 2 3 3" xfId="728" xr:uid="{7BB43A43-9934-4660-BFD1-F3A5E3B4D946}"/>
    <cellStyle name="Separador de milhares 12 2 8 2 3 3 2" xfId="729" xr:uid="{42699101-9CA5-4C0E-A864-6603D35824B4}"/>
    <cellStyle name="Separador de milhares 12 2 8 2 3 3 2 2" xfId="2452" xr:uid="{666FE341-D302-43A5-ADE3-B53182FDED26}"/>
    <cellStyle name="Separador de milhares 12 2 8 2 3 3 2 2 2" xfId="8608" xr:uid="{4B5B65D6-7686-4D62-B0E5-4A3FE0C7323A}"/>
    <cellStyle name="Separador de milhares 12 2 8 2 3 3 2 2 2 2" xfId="17204" xr:uid="{781B4CC4-2F07-44A9-BE21-8AF992A731ED}"/>
    <cellStyle name="Separador de milhares 12 2 8 2 3 3 2 2 2 3" xfId="26240" xr:uid="{25FC55D0-D6B7-4D98-B9D0-69D72BDC7DAB}"/>
    <cellStyle name="Separador de milhares 12 2 8 2 3 3 2 2 3" xfId="5495" xr:uid="{C8B51EB6-79B7-4727-9459-C037E6016008}"/>
    <cellStyle name="Separador de milhares 12 2 8 2 3 3 2 2 3 2" xfId="14348" xr:uid="{F1984987-1DB3-462C-8744-7E5F567F461C}"/>
    <cellStyle name="Separador de milhares 12 2 8 2 3 3 2 2 3 3" xfId="23315" xr:uid="{728AB41D-3575-4E43-8A46-CA2F6006B2CC}"/>
    <cellStyle name="Separador de milhares 12 2 8 2 3 3 2 2 4" xfId="11496" xr:uid="{591EA479-915D-45B8-A290-344648095CC3}"/>
    <cellStyle name="Separador de milhares 12 2 8 2 3 3 2 2 5" xfId="20464" xr:uid="{E40E32F2-DFA0-464E-9AAD-34DDF3947539}"/>
    <cellStyle name="Separador de milhares 12 2 8 2 3 3 2 3" xfId="7113" xr:uid="{366527EE-E124-4476-B9AA-8935E966C60E}"/>
    <cellStyle name="Separador de milhares 12 2 8 2 3 3 2 3 2" xfId="15769" xr:uid="{A05DF1FC-4E5E-4798-9324-A8780BC95468}"/>
    <cellStyle name="Separador de milhares 12 2 8 2 3 3 2 3 3" xfId="24750" xr:uid="{2E46B517-BF1D-4FD4-BE24-9E8967A180C8}"/>
    <cellStyle name="Separador de milhares 12 2 8 2 3 3 2 4" xfId="4060" xr:uid="{C83757F9-A625-4F81-97BF-79D2146F40D2}"/>
    <cellStyle name="Separador de milhares 12 2 8 2 3 3 2 4 2" xfId="12915" xr:uid="{A4E9CCEC-CDEE-4292-B6C3-2C3C3D6B2607}"/>
    <cellStyle name="Separador de milhares 12 2 8 2 3 3 2 4 3" xfId="21885" xr:uid="{C12FC95A-6F8E-494B-B72A-541DDF16EDFC}"/>
    <cellStyle name="Separador de milhares 12 2 8 2 3 3 2 5" xfId="10050" xr:uid="{A10FC09C-7E23-42E9-954B-1FAA192CB79A}"/>
    <cellStyle name="Separador de milhares 12 2 8 2 3 3 2 6" xfId="19021" xr:uid="{9F055834-0558-4193-900F-67D65AA6D490}"/>
    <cellStyle name="Separador de milhares 12 2 8 2 3 3 3" xfId="2451" xr:uid="{9F0A83DE-F9D2-402B-9618-46CA3B62B58A}"/>
    <cellStyle name="Separador de milhares 12 2 8 2 3 3 3 2" xfId="8607" xr:uid="{335E651F-C6F2-41A1-A65E-29F4E672091A}"/>
    <cellStyle name="Separador de milhares 12 2 8 2 3 3 3 2 2" xfId="17203" xr:uid="{4509C17D-3379-40C1-8017-9E0AC6D3215C}"/>
    <cellStyle name="Separador de milhares 12 2 8 2 3 3 3 2 3" xfId="26239" xr:uid="{E138B214-9FE5-42D2-BC24-9112B3964DDA}"/>
    <cellStyle name="Separador de milhares 12 2 8 2 3 3 3 3" xfId="5494" xr:uid="{BE8C33B5-85E7-4D7F-9E3E-B476E74B3816}"/>
    <cellStyle name="Separador de milhares 12 2 8 2 3 3 3 3 2" xfId="14347" xr:uid="{F7C09198-D6C4-4BB8-A56A-A6013B216FB5}"/>
    <cellStyle name="Separador de milhares 12 2 8 2 3 3 3 3 3" xfId="23314" xr:uid="{4CCA802E-81D7-401E-9A16-EC18CD10566E}"/>
    <cellStyle name="Separador de milhares 12 2 8 2 3 3 3 4" xfId="11495" xr:uid="{56AED801-B2C3-4851-97A0-42C454F901C1}"/>
    <cellStyle name="Separador de milhares 12 2 8 2 3 3 3 5" xfId="20463" xr:uid="{C873193F-EEC3-4CC1-A896-4D111E652BE6}"/>
    <cellStyle name="Separador de milhares 12 2 8 2 3 3 4" xfId="7112" xr:uid="{C3CDAD48-F364-4525-94FC-1D26B607C713}"/>
    <cellStyle name="Separador de milhares 12 2 8 2 3 3 4 2" xfId="15768" xr:uid="{4F08F8B8-E731-46DF-BB34-2F7F1DB2BBA0}"/>
    <cellStyle name="Separador de milhares 12 2 8 2 3 3 4 3" xfId="24749" xr:uid="{DCD8DDD7-CC82-4F35-88E2-FF93D15C0261}"/>
    <cellStyle name="Separador de milhares 12 2 8 2 3 3 5" xfId="4059" xr:uid="{EE05E454-11AC-4B75-999B-0925FD5BE242}"/>
    <cellStyle name="Separador de milhares 12 2 8 2 3 3 5 2" xfId="12914" xr:uid="{4D7814AA-158A-4DC4-8B68-CB0193DDD0DF}"/>
    <cellStyle name="Separador de milhares 12 2 8 2 3 3 5 3" xfId="21884" xr:uid="{026E3A83-71B3-42EB-8041-2693DD35F5C4}"/>
    <cellStyle name="Separador de milhares 12 2 8 2 3 3 6" xfId="10049" xr:uid="{FDC2E3A5-96E4-4C9C-B569-314C6A4E0EE0}"/>
    <cellStyle name="Separador de milhares 12 2 8 2 3 3 7" xfId="19020" xr:uid="{2A6B015A-6002-4965-B1C0-B1E8D1CAE5C7}"/>
    <cellStyle name="Separador de milhares 12 2 8 2 3 4" xfId="730" xr:uid="{05E1FE3A-36AC-43D4-AC5D-3B8686EFB4EA}"/>
    <cellStyle name="Separador de milhares 12 2 8 2 3 4 2" xfId="2453" xr:uid="{A6B6BA9D-4E66-4C0C-B945-053319A03412}"/>
    <cellStyle name="Separador de milhares 12 2 8 2 3 4 2 2" xfId="8609" xr:uid="{C0977A81-A947-4FBD-B4C5-47D8E6DF9CBD}"/>
    <cellStyle name="Separador de milhares 12 2 8 2 3 4 2 2 2" xfId="17205" xr:uid="{84D09EFE-03F8-4300-AA67-671D29105865}"/>
    <cellStyle name="Separador de milhares 12 2 8 2 3 4 2 2 3" xfId="26241" xr:uid="{C50D6208-71A8-4063-933E-5C41CC2CA29A}"/>
    <cellStyle name="Separador de milhares 12 2 8 2 3 4 2 3" xfId="5496" xr:uid="{4FC8CFEC-3914-4F7B-AA54-6465E5D6EE89}"/>
    <cellStyle name="Separador de milhares 12 2 8 2 3 4 2 3 2" xfId="14349" xr:uid="{186C072D-AB65-407A-A7FC-974DE7BCE03A}"/>
    <cellStyle name="Separador de milhares 12 2 8 2 3 4 2 3 3" xfId="23316" xr:uid="{AE744B16-DEC4-4171-B449-C720C556FBC4}"/>
    <cellStyle name="Separador de milhares 12 2 8 2 3 4 2 4" xfId="11497" xr:uid="{D3B5F2E9-5D58-49A6-93BD-9485CFDD9BE9}"/>
    <cellStyle name="Separador de milhares 12 2 8 2 3 4 2 5" xfId="20465" xr:uid="{DECA04B6-7A22-45EB-B659-606FC37B39DE}"/>
    <cellStyle name="Separador de milhares 12 2 8 2 3 4 3" xfId="7114" xr:uid="{2216F768-0E83-4042-9C6E-01372B3F7404}"/>
    <cellStyle name="Separador de milhares 12 2 8 2 3 4 3 2" xfId="15770" xr:uid="{D64C005C-A684-4489-8153-FEF7A386DD8B}"/>
    <cellStyle name="Separador de milhares 12 2 8 2 3 4 3 3" xfId="24751" xr:uid="{9A3E5EEF-552E-4F23-88C2-FCE44ED106A6}"/>
    <cellStyle name="Separador de milhares 12 2 8 2 3 4 4" xfId="4061" xr:uid="{ECF4B205-97AF-4E29-B7D1-340493757E85}"/>
    <cellStyle name="Separador de milhares 12 2 8 2 3 4 4 2" xfId="12916" xr:uid="{00398ED3-65BA-4E65-912F-58541E04B143}"/>
    <cellStyle name="Separador de milhares 12 2 8 2 3 4 4 3" xfId="21886" xr:uid="{C3603D66-70F5-4CED-A0BB-0EA78339797A}"/>
    <cellStyle name="Separador de milhares 12 2 8 2 3 4 5" xfId="10051" xr:uid="{4A26F113-6BFA-4501-9FE8-FFED511F6169}"/>
    <cellStyle name="Separador de milhares 12 2 8 2 3 4 6" xfId="19022" xr:uid="{89886325-6141-4831-B4D6-33FBCC5D4A13}"/>
    <cellStyle name="Separador de milhares 12 2 8 2 3 5" xfId="2448" xr:uid="{52B2F4B7-5B5B-438D-BA80-F0E87A1633BA}"/>
    <cellStyle name="Separador de milhares 12 2 8 2 3 5 2" xfId="8604" xr:uid="{7E3CE44A-9313-4184-B558-3E4669E998AD}"/>
    <cellStyle name="Separador de milhares 12 2 8 2 3 5 2 2" xfId="17200" xr:uid="{721A8492-E827-4C5F-8374-796FE527331C}"/>
    <cellStyle name="Separador de milhares 12 2 8 2 3 5 2 3" xfId="26236" xr:uid="{F97C4C76-EEB8-4960-9252-B09D21ECEA5B}"/>
    <cellStyle name="Separador de milhares 12 2 8 2 3 5 3" xfId="5491" xr:uid="{C8152EB4-0E28-4605-81AA-7B08FB219708}"/>
    <cellStyle name="Separador de milhares 12 2 8 2 3 5 3 2" xfId="14344" xr:uid="{0A38A43F-F4F5-425A-A40C-7C50D583B3DE}"/>
    <cellStyle name="Separador de milhares 12 2 8 2 3 5 3 3" xfId="23311" xr:uid="{8AA003A6-FBDB-4E9C-A0B6-467A1F14F673}"/>
    <cellStyle name="Separador de milhares 12 2 8 2 3 5 4" xfId="11492" xr:uid="{B470B7EF-6930-4277-A4CF-9F19651DB4AB}"/>
    <cellStyle name="Separador de milhares 12 2 8 2 3 5 5" xfId="20460" xr:uid="{FDF0ED4C-ABC4-41F0-BB8D-74AB634319FE}"/>
    <cellStyle name="Separador de milhares 12 2 8 2 3 6" xfId="7109" xr:uid="{5937069D-C582-4E63-8426-C61DF5FB3E70}"/>
    <cellStyle name="Separador de milhares 12 2 8 2 3 6 2" xfId="15765" xr:uid="{94321B5B-4C4F-4EDF-9993-36DC19FB535A}"/>
    <cellStyle name="Separador de milhares 12 2 8 2 3 6 3" xfId="24746" xr:uid="{03E3013C-C943-4945-A3A5-77AE8859049F}"/>
    <cellStyle name="Separador de milhares 12 2 8 2 3 7" xfId="4056" xr:uid="{0F4855DA-619C-49EA-885E-76EB8AC26FE1}"/>
    <cellStyle name="Separador de milhares 12 2 8 2 3 7 2" xfId="12911" xr:uid="{BFA213E9-ECB0-4559-B2DE-ACD0F7452F2E}"/>
    <cellStyle name="Separador de milhares 12 2 8 2 3 7 3" xfId="21881" xr:uid="{2F325028-D4F4-4E85-B593-8F67CEA560F6}"/>
    <cellStyle name="Separador de milhares 12 2 8 2 3 8" xfId="10046" xr:uid="{F2B26E16-5C5A-450A-86F5-2EB51D1DB227}"/>
    <cellStyle name="Separador de milhares 12 2 8 2 3 9" xfId="19017" xr:uid="{1046D85C-462B-4917-99C5-694F1B7AF406}"/>
    <cellStyle name="Separador de milhares 12 2 8 2 4" xfId="731" xr:uid="{89047B49-D809-437A-A69B-B9C55DEF990E}"/>
    <cellStyle name="Separador de milhares 12 2 8 2 4 2" xfId="732" xr:uid="{BDA51CB0-5FB2-4DB1-9A69-9A20F0C6F4FB}"/>
    <cellStyle name="Separador de milhares 12 2 8 2 4 2 2" xfId="2455" xr:uid="{E9EFD762-73C8-4CBA-9277-A85A92B9F242}"/>
    <cellStyle name="Separador de milhares 12 2 8 2 4 2 2 2" xfId="8611" xr:uid="{4DB9176E-8F89-4127-8E2A-85CB289F4F91}"/>
    <cellStyle name="Separador de milhares 12 2 8 2 4 2 2 2 2" xfId="17207" xr:uid="{5CAEEA70-FA96-4408-8370-F66D06DEF3AB}"/>
    <cellStyle name="Separador de milhares 12 2 8 2 4 2 2 2 3" xfId="26243" xr:uid="{A83609B7-FB80-4F25-8CCA-15F672EDD7EC}"/>
    <cellStyle name="Separador de milhares 12 2 8 2 4 2 2 3" xfId="5498" xr:uid="{9F766CB1-C905-4C36-9ED4-C669A9F7CABD}"/>
    <cellStyle name="Separador de milhares 12 2 8 2 4 2 2 3 2" xfId="14351" xr:uid="{E51DAA75-9C9E-463D-9CD5-9417EEB9455C}"/>
    <cellStyle name="Separador de milhares 12 2 8 2 4 2 2 3 3" xfId="23318" xr:uid="{4465EF38-04A0-4ED3-8088-101246754288}"/>
    <cellStyle name="Separador de milhares 12 2 8 2 4 2 2 4" xfId="11499" xr:uid="{841C069D-3062-47FF-AACA-24AD6392A34F}"/>
    <cellStyle name="Separador de milhares 12 2 8 2 4 2 2 5" xfId="20467" xr:uid="{CDCA6DE4-D0A8-44C7-B531-338F6C95B08A}"/>
    <cellStyle name="Separador de milhares 12 2 8 2 4 2 3" xfId="7116" xr:uid="{AE6E0418-2546-4D61-BBAB-5E1EFC4BDE2F}"/>
    <cellStyle name="Separador de milhares 12 2 8 2 4 2 3 2" xfId="15772" xr:uid="{A34BAEF2-24DE-4BC8-BC64-D3753852551C}"/>
    <cellStyle name="Separador de milhares 12 2 8 2 4 2 3 3" xfId="24753" xr:uid="{53C2960A-EEA8-4A1F-934C-B5DFE1AAF8BA}"/>
    <cellStyle name="Separador de milhares 12 2 8 2 4 2 4" xfId="4063" xr:uid="{CF4D67A2-BA09-4818-9EB5-EA289FF8E7B9}"/>
    <cellStyle name="Separador de milhares 12 2 8 2 4 2 4 2" xfId="12918" xr:uid="{8281A68B-41D5-416F-9C15-95A07C650818}"/>
    <cellStyle name="Separador de milhares 12 2 8 2 4 2 4 3" xfId="21888" xr:uid="{FDA4ABE4-BE1D-4AB7-8394-2C1EFE37DD3C}"/>
    <cellStyle name="Separador de milhares 12 2 8 2 4 2 5" xfId="10053" xr:uid="{6A010123-AE0E-422C-86C5-68E1597357C5}"/>
    <cellStyle name="Separador de milhares 12 2 8 2 4 2 6" xfId="19024" xr:uid="{1DC0211E-A823-4E32-8417-7B96D4D3F378}"/>
    <cellStyle name="Separador de milhares 12 2 8 2 4 3" xfId="2454" xr:uid="{D2BB99C5-9AA5-4BCF-890E-6768D9118151}"/>
    <cellStyle name="Separador de milhares 12 2 8 2 4 3 2" xfId="8610" xr:uid="{DE768265-D138-43CB-A0F1-0E0CBFC998CD}"/>
    <cellStyle name="Separador de milhares 12 2 8 2 4 3 2 2" xfId="17206" xr:uid="{50364091-701B-4B31-90C4-E95EE772523A}"/>
    <cellStyle name="Separador de milhares 12 2 8 2 4 3 2 3" xfId="26242" xr:uid="{D6EDF99C-98B3-4457-A262-B9DB186D297E}"/>
    <cellStyle name="Separador de milhares 12 2 8 2 4 3 3" xfId="5497" xr:uid="{5688E086-737D-4EDE-B49B-B92A95E75DD7}"/>
    <cellStyle name="Separador de milhares 12 2 8 2 4 3 3 2" xfId="14350" xr:uid="{A632932D-31B5-4533-A6FA-C763AB9372A0}"/>
    <cellStyle name="Separador de milhares 12 2 8 2 4 3 3 3" xfId="23317" xr:uid="{A62B85C9-4AFC-412F-A82A-5319EB10792C}"/>
    <cellStyle name="Separador de milhares 12 2 8 2 4 3 4" xfId="11498" xr:uid="{CD1F6AFA-1451-47B3-AC9F-621823FD55EA}"/>
    <cellStyle name="Separador de milhares 12 2 8 2 4 3 5" xfId="20466" xr:uid="{B3120921-A54A-4878-A637-F521C0285868}"/>
    <cellStyle name="Separador de milhares 12 2 8 2 4 4" xfId="7115" xr:uid="{222E4AA2-E07B-4817-8178-18CE634AA53A}"/>
    <cellStyle name="Separador de milhares 12 2 8 2 4 4 2" xfId="15771" xr:uid="{764385DD-DFFF-4748-BE67-C43764CB776B}"/>
    <cellStyle name="Separador de milhares 12 2 8 2 4 4 3" xfId="24752" xr:uid="{41528698-377B-4AFD-928A-7E073ED543B0}"/>
    <cellStyle name="Separador de milhares 12 2 8 2 4 5" xfId="4062" xr:uid="{6AF5EE2C-9B60-4720-AAAC-97871B934C72}"/>
    <cellStyle name="Separador de milhares 12 2 8 2 4 5 2" xfId="12917" xr:uid="{9967B88E-2F5E-47E6-9F7B-60096A6F599E}"/>
    <cellStyle name="Separador de milhares 12 2 8 2 4 5 3" xfId="21887" xr:uid="{2B6F9A27-7488-4EF1-9836-7AEB12BB9733}"/>
    <cellStyle name="Separador de milhares 12 2 8 2 4 6" xfId="10052" xr:uid="{624563BF-4188-41C3-AEA6-14039F1B1860}"/>
    <cellStyle name="Separador de milhares 12 2 8 2 4 7" xfId="19023" xr:uid="{EA624BAE-EA97-4623-9186-D555E8949ADF}"/>
    <cellStyle name="Separador de milhares 12 2 8 2 5" xfId="733" xr:uid="{5BB7BB4C-5036-4CAD-8969-7E1D6A7AAF7D}"/>
    <cellStyle name="Separador de milhares 12 2 8 2 5 2" xfId="734" xr:uid="{5939D934-E280-4ED9-B32E-20A2EE3B33A1}"/>
    <cellStyle name="Separador de milhares 12 2 8 2 5 2 2" xfId="2457" xr:uid="{82316263-DC1A-432B-86D5-9589958C0D68}"/>
    <cellStyle name="Separador de milhares 12 2 8 2 5 2 2 2" xfId="8613" xr:uid="{466BC3AB-0106-4527-9286-EA04CE622912}"/>
    <cellStyle name="Separador de milhares 12 2 8 2 5 2 2 2 2" xfId="17209" xr:uid="{8531C02C-B77E-48EE-86D8-580E07C52BCE}"/>
    <cellStyle name="Separador de milhares 12 2 8 2 5 2 2 2 3" xfId="26245" xr:uid="{9AFC060C-C520-4ED3-8D39-3204F839F2E6}"/>
    <cellStyle name="Separador de milhares 12 2 8 2 5 2 2 3" xfId="5500" xr:uid="{1F44E54D-19FE-4A7C-B622-98E916D18EE1}"/>
    <cellStyle name="Separador de milhares 12 2 8 2 5 2 2 3 2" xfId="14353" xr:uid="{A287C8B2-F414-4549-817B-BC53E7D172A8}"/>
    <cellStyle name="Separador de milhares 12 2 8 2 5 2 2 3 3" xfId="23320" xr:uid="{62813F80-E839-4478-B982-95E0AC3F877C}"/>
    <cellStyle name="Separador de milhares 12 2 8 2 5 2 2 4" xfId="11501" xr:uid="{057E5819-ADAF-4572-BA30-5EBDC7B06986}"/>
    <cellStyle name="Separador de milhares 12 2 8 2 5 2 2 5" xfId="20469" xr:uid="{214A69BC-0214-4126-8655-D29ABA490AC3}"/>
    <cellStyle name="Separador de milhares 12 2 8 2 5 2 3" xfId="7118" xr:uid="{E76EF743-0059-4175-86E7-2B3E50A8D19F}"/>
    <cellStyle name="Separador de milhares 12 2 8 2 5 2 3 2" xfId="15774" xr:uid="{1DCA02BB-93B1-4C0E-9EA3-071BE4CABCE0}"/>
    <cellStyle name="Separador de milhares 12 2 8 2 5 2 3 3" xfId="24755" xr:uid="{88A5745C-D716-437E-A3B1-7B48F264192A}"/>
    <cellStyle name="Separador de milhares 12 2 8 2 5 2 4" xfId="4065" xr:uid="{7818C916-6446-4B6A-9FBA-E7C732AFA62A}"/>
    <cellStyle name="Separador de milhares 12 2 8 2 5 2 4 2" xfId="12920" xr:uid="{3794B37B-6653-4520-8A64-5332183383E1}"/>
    <cellStyle name="Separador de milhares 12 2 8 2 5 2 4 3" xfId="21890" xr:uid="{2F3E662A-79A8-4BBF-80D0-1183D4A467FB}"/>
    <cellStyle name="Separador de milhares 12 2 8 2 5 2 5" xfId="10055" xr:uid="{7509F5E3-638A-480E-9D6E-656F17C39701}"/>
    <cellStyle name="Separador de milhares 12 2 8 2 5 2 6" xfId="19026" xr:uid="{B150CC25-B20E-4BA1-92ED-A39F9E1EC704}"/>
    <cellStyle name="Separador de milhares 12 2 8 2 5 3" xfId="2456" xr:uid="{68F99E16-A6F8-4579-94A8-D7245F3A36C3}"/>
    <cellStyle name="Separador de milhares 12 2 8 2 5 3 2" xfId="8612" xr:uid="{E058B14C-3058-448C-9610-278651CE4B25}"/>
    <cellStyle name="Separador de milhares 12 2 8 2 5 3 2 2" xfId="17208" xr:uid="{CB009042-170E-4AB9-B70B-069C49CCC010}"/>
    <cellStyle name="Separador de milhares 12 2 8 2 5 3 2 3" xfId="26244" xr:uid="{3F392B8B-CD78-491A-B60E-E4A3B7CAF890}"/>
    <cellStyle name="Separador de milhares 12 2 8 2 5 3 3" xfId="5499" xr:uid="{16FFC81B-A1D3-4C87-9309-4FFD9445EE73}"/>
    <cellStyle name="Separador de milhares 12 2 8 2 5 3 3 2" xfId="14352" xr:uid="{C50172B5-AA0C-471D-81B5-C24BDAF05B87}"/>
    <cellStyle name="Separador de milhares 12 2 8 2 5 3 3 3" xfId="23319" xr:uid="{209738B8-008C-4958-BF12-E47434B2591B}"/>
    <cellStyle name="Separador de milhares 12 2 8 2 5 3 4" xfId="11500" xr:uid="{70E2BC5C-CC4E-43DC-B45E-A941BFA2DF06}"/>
    <cellStyle name="Separador de milhares 12 2 8 2 5 3 5" xfId="20468" xr:uid="{569E5334-1814-4204-9CDC-9428A19CA0FD}"/>
    <cellStyle name="Separador de milhares 12 2 8 2 5 4" xfId="7117" xr:uid="{0D9439DA-CA2C-4810-B6B8-1B60A9633A11}"/>
    <cellStyle name="Separador de milhares 12 2 8 2 5 4 2" xfId="15773" xr:uid="{F1033EE5-07EC-4647-9B18-82C6EC27866E}"/>
    <cellStyle name="Separador de milhares 12 2 8 2 5 4 3" xfId="24754" xr:uid="{F5914158-EE0B-4A1C-8FF9-7CE3E4DABFF6}"/>
    <cellStyle name="Separador de milhares 12 2 8 2 5 5" xfId="4064" xr:uid="{B39080AE-F5F9-41BE-9B9D-F3DB8CA19485}"/>
    <cellStyle name="Separador de milhares 12 2 8 2 5 5 2" xfId="12919" xr:uid="{0BD14F17-F92F-4420-8F0F-EA4B432E5656}"/>
    <cellStyle name="Separador de milhares 12 2 8 2 5 5 3" xfId="21889" xr:uid="{856E7396-434A-4290-BCF2-2FD0D33113B4}"/>
    <cellStyle name="Separador de milhares 12 2 8 2 5 6" xfId="10054" xr:uid="{6A3255E3-DA12-4A5C-B195-F0157533F2DF}"/>
    <cellStyle name="Separador de milhares 12 2 8 2 5 7" xfId="19025" xr:uid="{B51AACAA-A822-44A2-A480-B7DA2D36346E}"/>
    <cellStyle name="Separador de milhares 12 2 8 2 6" xfId="735" xr:uid="{9FBFE1C5-C44F-4D6F-B287-B6AFD562FC7D}"/>
    <cellStyle name="Separador de milhares 12 2 8 2 6 2" xfId="2458" xr:uid="{AC7F197D-67D9-490F-AD1D-C3723A28CAE9}"/>
    <cellStyle name="Separador de milhares 12 2 8 2 6 2 2" xfId="8614" xr:uid="{52A250F7-8C8C-4C78-BAD9-F2D2CC5CD0F8}"/>
    <cellStyle name="Separador de milhares 12 2 8 2 6 2 2 2" xfId="17210" xr:uid="{590A48C9-FAE7-47FC-9711-B27203797E35}"/>
    <cellStyle name="Separador de milhares 12 2 8 2 6 2 2 3" xfId="26246" xr:uid="{DA597722-63E9-43DC-9C82-B7DDE542D05F}"/>
    <cellStyle name="Separador de milhares 12 2 8 2 6 2 3" xfId="5501" xr:uid="{C665DFD7-7D88-4D9B-B71C-ACD0A1B06139}"/>
    <cellStyle name="Separador de milhares 12 2 8 2 6 2 3 2" xfId="14354" xr:uid="{D4A19847-238A-4442-8252-B6A70A3E720F}"/>
    <cellStyle name="Separador de milhares 12 2 8 2 6 2 3 3" xfId="23321" xr:uid="{B367054A-D4C0-4646-BA1D-3577E11A1FDC}"/>
    <cellStyle name="Separador de milhares 12 2 8 2 6 2 4" xfId="11502" xr:uid="{25691600-A0D3-4793-AE39-88CEB9072E40}"/>
    <cellStyle name="Separador de milhares 12 2 8 2 6 2 5" xfId="20470" xr:uid="{823B8198-D9FB-4217-AE98-DC3A06946E39}"/>
    <cellStyle name="Separador de milhares 12 2 8 2 6 3" xfId="7119" xr:uid="{BE423430-0211-49DF-9BF0-7F2373578FEA}"/>
    <cellStyle name="Separador de milhares 12 2 8 2 6 3 2" xfId="15775" xr:uid="{C77A3B5B-B6CA-4BC0-9F79-65758B96D58C}"/>
    <cellStyle name="Separador de milhares 12 2 8 2 6 3 3" xfId="24756" xr:uid="{B8CA0759-3BC0-4240-AD3F-3647EA29E8B4}"/>
    <cellStyle name="Separador de milhares 12 2 8 2 6 4" xfId="4066" xr:uid="{588C2DE3-5E5A-43E5-9D24-3EC10D6EC818}"/>
    <cellStyle name="Separador de milhares 12 2 8 2 6 4 2" xfId="12921" xr:uid="{BA96306B-7BFB-480B-9469-C413A3335308}"/>
    <cellStyle name="Separador de milhares 12 2 8 2 6 4 3" xfId="21891" xr:uid="{B50BBFDE-6D4B-4952-AD66-EA3DE51164F2}"/>
    <cellStyle name="Separador de milhares 12 2 8 2 6 5" xfId="10056" xr:uid="{0B3D6A22-B4C0-46BF-A89A-CD00667393CC}"/>
    <cellStyle name="Separador de milhares 12 2 8 2 6 6" xfId="19027" xr:uid="{8F829DA4-C7A7-4EAB-9A10-CC3F080B1C52}"/>
    <cellStyle name="Separador de milhares 12 2 8 2 7" xfId="2441" xr:uid="{8D7C71BF-0A10-472E-8A12-9EB8B516F9C4}"/>
    <cellStyle name="Separador de milhares 12 2 8 2 7 2" xfId="8597" xr:uid="{CE735445-3FAF-457B-A693-8312AF36F8C8}"/>
    <cellStyle name="Separador de milhares 12 2 8 2 7 2 2" xfId="17193" xr:uid="{7C8131B1-DDDD-41E6-A11E-C854113A3955}"/>
    <cellStyle name="Separador de milhares 12 2 8 2 7 2 3" xfId="26229" xr:uid="{F60CE823-D25A-4F0E-BED4-ABA0B3F91047}"/>
    <cellStyle name="Separador de milhares 12 2 8 2 7 3" xfId="5484" xr:uid="{660530D6-2514-42DC-B2A6-658F1F9ED0B3}"/>
    <cellStyle name="Separador de milhares 12 2 8 2 7 3 2" xfId="14337" xr:uid="{4782B1E7-3854-4771-BA99-F4F9279ADCF8}"/>
    <cellStyle name="Separador de milhares 12 2 8 2 7 3 3" xfId="23304" xr:uid="{D5BD336E-BE74-48A2-8551-1C525426A3D4}"/>
    <cellStyle name="Separador de milhares 12 2 8 2 7 4" xfId="11485" xr:uid="{3EF149D4-6DC5-4F8D-B03C-15197AF44496}"/>
    <cellStyle name="Separador de milhares 12 2 8 2 7 5" xfId="20453" xr:uid="{748F8D19-A110-4A6C-9222-1D904AEB1FE8}"/>
    <cellStyle name="Separador de milhares 12 2 8 2 8" xfId="7102" xr:uid="{FFB7233A-19EA-449A-BD54-C83B7C5B7F93}"/>
    <cellStyle name="Separador de milhares 12 2 8 2 8 2" xfId="15758" xr:uid="{20120A05-84B4-4076-9C61-C85A06F30B87}"/>
    <cellStyle name="Separador de milhares 12 2 8 2 8 3" xfId="24739" xr:uid="{95D284AE-BC7D-418D-8744-189D607FFB95}"/>
    <cellStyle name="Separador de milhares 12 2 8 2 9" xfId="4049" xr:uid="{F70C320F-ADF2-4942-8583-E55E44184F8C}"/>
    <cellStyle name="Separador de milhares 12 2 8 2 9 2" xfId="12904" xr:uid="{0E05B4AF-955E-45B8-8D5C-13674D15B955}"/>
    <cellStyle name="Separador de milhares 12 2 8 2 9 3" xfId="21874" xr:uid="{1EE8655D-B6AD-4F78-B505-411EF038ED85}"/>
    <cellStyle name="Separador de milhares 12 2 8 3" xfId="736" xr:uid="{A703844E-FC93-4033-BA45-EE018616EDD5}"/>
    <cellStyle name="Separador de milhares 12 2 8 3 2" xfId="737" xr:uid="{FC3754FF-512E-4FBD-9075-1EB67172FBC9}"/>
    <cellStyle name="Separador de milhares 12 2 8 3 2 2" xfId="738" xr:uid="{D73E5BFC-3E44-446A-8C2A-FEFADF5C9438}"/>
    <cellStyle name="Separador de milhares 12 2 8 3 2 2 2" xfId="2461" xr:uid="{DBC38C61-5345-4A4A-8A0D-E78ECC4EE987}"/>
    <cellStyle name="Separador de milhares 12 2 8 3 2 2 2 2" xfId="8617" xr:uid="{6832EBAF-B7AE-466F-84F6-4307EE6D8997}"/>
    <cellStyle name="Separador de milhares 12 2 8 3 2 2 2 2 2" xfId="17213" xr:uid="{7C870A52-C907-46A6-8B9F-268D56334A87}"/>
    <cellStyle name="Separador de milhares 12 2 8 3 2 2 2 2 3" xfId="26249" xr:uid="{76F4C0A2-6A69-49A7-A505-BA385B42B4F3}"/>
    <cellStyle name="Separador de milhares 12 2 8 3 2 2 2 3" xfId="5504" xr:uid="{706C3194-DCDF-4578-8966-FFED8D71C87A}"/>
    <cellStyle name="Separador de milhares 12 2 8 3 2 2 2 3 2" xfId="14357" xr:uid="{D2C36A18-D76E-4F71-96DA-5DFC76EF4AC9}"/>
    <cellStyle name="Separador de milhares 12 2 8 3 2 2 2 3 3" xfId="23324" xr:uid="{680471B2-1C64-4111-A8E2-8E67EEED5E1A}"/>
    <cellStyle name="Separador de milhares 12 2 8 3 2 2 2 4" xfId="11505" xr:uid="{EA2CCAA8-F04C-423C-9D4F-ECF78DEDA31A}"/>
    <cellStyle name="Separador de milhares 12 2 8 3 2 2 2 5" xfId="20473" xr:uid="{079BF456-DF5B-48F0-8065-2ED5A5287601}"/>
    <cellStyle name="Separador de milhares 12 2 8 3 2 2 3" xfId="7122" xr:uid="{812FB111-37B8-47A3-A8BD-C76E78D8C7D4}"/>
    <cellStyle name="Separador de milhares 12 2 8 3 2 2 3 2" xfId="15778" xr:uid="{FBBCDBC4-E2A9-4300-9F2A-CEB7C7665D98}"/>
    <cellStyle name="Separador de milhares 12 2 8 3 2 2 3 3" xfId="24759" xr:uid="{E888C8B8-6AAA-447C-8619-9541DB016F5A}"/>
    <cellStyle name="Separador de milhares 12 2 8 3 2 2 4" xfId="4069" xr:uid="{120E19B7-93FD-44CC-9C31-7EF09203A94F}"/>
    <cellStyle name="Separador de milhares 12 2 8 3 2 2 4 2" xfId="12924" xr:uid="{3858242C-F285-4035-9B92-7FB8031749FB}"/>
    <cellStyle name="Separador de milhares 12 2 8 3 2 2 4 3" xfId="21894" xr:uid="{81930070-1C11-4445-8014-00F8FAA1850D}"/>
    <cellStyle name="Separador de milhares 12 2 8 3 2 2 5" xfId="10059" xr:uid="{72929C14-5E27-4256-A36D-2851B2143C14}"/>
    <cellStyle name="Separador de milhares 12 2 8 3 2 2 6" xfId="19030" xr:uid="{909A55F2-1FFB-415A-B4E9-F510E63BAEAA}"/>
    <cellStyle name="Separador de milhares 12 2 8 3 2 3" xfId="2460" xr:uid="{399A506B-C9F8-452C-9311-C3642F1925E1}"/>
    <cellStyle name="Separador de milhares 12 2 8 3 2 3 2" xfId="8616" xr:uid="{748FC328-7808-4324-AE99-C9438CB2CA13}"/>
    <cellStyle name="Separador de milhares 12 2 8 3 2 3 2 2" xfId="17212" xr:uid="{2507DBBE-F656-4790-870E-2E9178E788C1}"/>
    <cellStyle name="Separador de milhares 12 2 8 3 2 3 2 3" xfId="26248" xr:uid="{7C369863-E964-4912-9A4C-E0148DD714D9}"/>
    <cellStyle name="Separador de milhares 12 2 8 3 2 3 3" xfId="5503" xr:uid="{902D06FD-A66B-4529-8FC5-AD1CA511A560}"/>
    <cellStyle name="Separador de milhares 12 2 8 3 2 3 3 2" xfId="14356" xr:uid="{3BF40926-6724-4432-B825-AB4A102E21E4}"/>
    <cellStyle name="Separador de milhares 12 2 8 3 2 3 3 3" xfId="23323" xr:uid="{9844E1B4-97F8-4983-A448-D0647F16380F}"/>
    <cellStyle name="Separador de milhares 12 2 8 3 2 3 4" xfId="11504" xr:uid="{D3C034D8-4687-453B-AC99-F6F455114E46}"/>
    <cellStyle name="Separador de milhares 12 2 8 3 2 3 5" xfId="20472" xr:uid="{8C90B61C-17C4-4BB2-BC6A-129C4CFFBDCD}"/>
    <cellStyle name="Separador de milhares 12 2 8 3 2 4" xfId="7121" xr:uid="{3A050CAF-DBB2-486C-AA05-C02A30E7B738}"/>
    <cellStyle name="Separador de milhares 12 2 8 3 2 4 2" xfId="15777" xr:uid="{F200A8F4-4100-49BE-9BC0-3F44A8587022}"/>
    <cellStyle name="Separador de milhares 12 2 8 3 2 4 3" xfId="24758" xr:uid="{E506446E-1634-4A62-B806-528432690732}"/>
    <cellStyle name="Separador de milhares 12 2 8 3 2 5" xfId="4068" xr:uid="{E91F7AE3-33C3-4D24-9FBC-414317564605}"/>
    <cellStyle name="Separador de milhares 12 2 8 3 2 5 2" xfId="12923" xr:uid="{ADC8F124-137A-4103-ABB5-D031379D71CC}"/>
    <cellStyle name="Separador de milhares 12 2 8 3 2 5 3" xfId="21893" xr:uid="{456F9267-1EC2-409A-BF8A-81A60B4E0749}"/>
    <cellStyle name="Separador de milhares 12 2 8 3 2 6" xfId="10058" xr:uid="{4C4E2E4F-5E26-4020-86DD-D2FF205F92C8}"/>
    <cellStyle name="Separador de milhares 12 2 8 3 2 7" xfId="19029" xr:uid="{E1F47040-CA73-437F-9492-06C21E326D33}"/>
    <cellStyle name="Separador de milhares 12 2 8 3 3" xfId="739" xr:uid="{C1DBFBE3-78DE-491D-BB62-8F253991755B}"/>
    <cellStyle name="Separador de milhares 12 2 8 3 3 2" xfId="740" xr:uid="{46A12EC6-3782-4D91-9F6A-8971B213F9A0}"/>
    <cellStyle name="Separador de milhares 12 2 8 3 3 2 2" xfId="2463" xr:uid="{869D7495-0716-40B6-B72A-E7BDB6CD9885}"/>
    <cellStyle name="Separador de milhares 12 2 8 3 3 2 2 2" xfId="8619" xr:uid="{4011049C-D084-467A-9B0D-A41451DF0E0E}"/>
    <cellStyle name="Separador de milhares 12 2 8 3 3 2 2 2 2" xfId="17215" xr:uid="{A7536B64-81CA-4085-9D49-6094303B6D61}"/>
    <cellStyle name="Separador de milhares 12 2 8 3 3 2 2 2 3" xfId="26251" xr:uid="{38B331B4-B143-45F2-8759-C5ACF30812A6}"/>
    <cellStyle name="Separador de milhares 12 2 8 3 3 2 2 3" xfId="5506" xr:uid="{84DB7C17-907E-487A-89ED-1A2977108E14}"/>
    <cellStyle name="Separador de milhares 12 2 8 3 3 2 2 3 2" xfId="14359" xr:uid="{4D222255-ADE8-4C5E-8FDD-8683461C7FAD}"/>
    <cellStyle name="Separador de milhares 12 2 8 3 3 2 2 3 3" xfId="23326" xr:uid="{0928A02F-4AEC-4FE2-8328-81983778DF70}"/>
    <cellStyle name="Separador de milhares 12 2 8 3 3 2 2 4" xfId="11507" xr:uid="{42A43766-07CE-44A3-9280-0F19209C29DF}"/>
    <cellStyle name="Separador de milhares 12 2 8 3 3 2 2 5" xfId="20475" xr:uid="{8D797693-7185-4479-9DE7-335D8155B5B3}"/>
    <cellStyle name="Separador de milhares 12 2 8 3 3 2 3" xfId="7124" xr:uid="{9044528A-50C4-479A-BF12-9C4BCB83B53B}"/>
    <cellStyle name="Separador de milhares 12 2 8 3 3 2 3 2" xfId="15780" xr:uid="{9C753254-F724-408B-950E-6ACB59CB3CFF}"/>
    <cellStyle name="Separador de milhares 12 2 8 3 3 2 3 3" xfId="24761" xr:uid="{EDE90193-B5D7-43A8-AD0C-8BF90162D96E}"/>
    <cellStyle name="Separador de milhares 12 2 8 3 3 2 4" xfId="4071" xr:uid="{08F01FE1-DA16-45D5-A87A-8C7A7A9F0C8C}"/>
    <cellStyle name="Separador de milhares 12 2 8 3 3 2 4 2" xfId="12926" xr:uid="{B186ECDE-D665-4E20-835E-B0F3ABC79114}"/>
    <cellStyle name="Separador de milhares 12 2 8 3 3 2 4 3" xfId="21896" xr:uid="{28FBC42B-D2EB-456D-8743-AD6E1DDCC6DE}"/>
    <cellStyle name="Separador de milhares 12 2 8 3 3 2 5" xfId="10061" xr:uid="{F1EB221A-CB24-4123-8F31-E6FE5D2036B3}"/>
    <cellStyle name="Separador de milhares 12 2 8 3 3 2 6" xfId="19032" xr:uid="{3E3381EE-5BF8-4FA4-A5D8-662599974CF5}"/>
    <cellStyle name="Separador de milhares 12 2 8 3 3 3" xfId="2462" xr:uid="{CB2BBC61-940C-4732-A8D9-A3A021C3A7DC}"/>
    <cellStyle name="Separador de milhares 12 2 8 3 3 3 2" xfId="8618" xr:uid="{D4304CB4-5E95-4CF0-8256-3BBEC1C28E76}"/>
    <cellStyle name="Separador de milhares 12 2 8 3 3 3 2 2" xfId="17214" xr:uid="{5634B962-9187-4F5B-8DDD-5073C214E8A3}"/>
    <cellStyle name="Separador de milhares 12 2 8 3 3 3 2 3" xfId="26250" xr:uid="{69FA8D32-638E-4AA3-9CA8-0E93818D62FE}"/>
    <cellStyle name="Separador de milhares 12 2 8 3 3 3 3" xfId="5505" xr:uid="{AE08C772-9281-4102-B49B-BC5BE2C7FBB1}"/>
    <cellStyle name="Separador de milhares 12 2 8 3 3 3 3 2" xfId="14358" xr:uid="{AC248AB7-8FAF-4628-B05C-D249504BA7F0}"/>
    <cellStyle name="Separador de milhares 12 2 8 3 3 3 3 3" xfId="23325" xr:uid="{989DEAB5-9040-4D5B-883B-D6717C8700BC}"/>
    <cellStyle name="Separador de milhares 12 2 8 3 3 3 4" xfId="11506" xr:uid="{A93B6B31-6C3D-455A-B499-421232EEAED9}"/>
    <cellStyle name="Separador de milhares 12 2 8 3 3 3 5" xfId="20474" xr:uid="{4077A845-248D-4490-B224-253813296E3A}"/>
    <cellStyle name="Separador de milhares 12 2 8 3 3 4" xfId="7123" xr:uid="{ED24A3F4-41B1-47D3-9E10-4C04F062CFFA}"/>
    <cellStyle name="Separador de milhares 12 2 8 3 3 4 2" xfId="15779" xr:uid="{54DC3A51-A4ED-4DF1-BB97-064278AA69FD}"/>
    <cellStyle name="Separador de milhares 12 2 8 3 3 4 3" xfId="24760" xr:uid="{84461609-1C39-4D4A-B2AC-ED2652A14821}"/>
    <cellStyle name="Separador de milhares 12 2 8 3 3 5" xfId="4070" xr:uid="{75CD8241-EB91-4BFE-AD56-316F5EBCC33B}"/>
    <cellStyle name="Separador de milhares 12 2 8 3 3 5 2" xfId="12925" xr:uid="{95157E69-E63D-4F6C-97B7-BE6543C285A4}"/>
    <cellStyle name="Separador de milhares 12 2 8 3 3 5 3" xfId="21895" xr:uid="{9B08CAFF-8363-481D-A3CB-C202BFFB055E}"/>
    <cellStyle name="Separador de milhares 12 2 8 3 3 6" xfId="10060" xr:uid="{9870EC4F-7C58-4432-8CC4-3E2B9F87B78B}"/>
    <cellStyle name="Separador de milhares 12 2 8 3 3 7" xfId="19031" xr:uid="{33FFD8FE-8EB7-4D06-BBA1-EBB728B26DEC}"/>
    <cellStyle name="Separador de milhares 12 2 8 3 4" xfId="741" xr:uid="{228F412B-8EF1-4A19-8F1A-B3D63DA99542}"/>
    <cellStyle name="Separador de milhares 12 2 8 3 4 2" xfId="2464" xr:uid="{E71CE853-74EF-4CD0-8691-E5368A9D732F}"/>
    <cellStyle name="Separador de milhares 12 2 8 3 4 2 2" xfId="8620" xr:uid="{1E6938B3-658C-4D51-9455-F60FE388FA0D}"/>
    <cellStyle name="Separador de milhares 12 2 8 3 4 2 2 2" xfId="17216" xr:uid="{FAE6BF05-595D-4605-BA46-6F581A7FAEDF}"/>
    <cellStyle name="Separador de milhares 12 2 8 3 4 2 2 3" xfId="26252" xr:uid="{BE677B0E-75F8-47DF-B7DE-A53FB299E8A9}"/>
    <cellStyle name="Separador de milhares 12 2 8 3 4 2 3" xfId="5507" xr:uid="{49FC727A-4809-478B-8FE2-28629FD79DA4}"/>
    <cellStyle name="Separador de milhares 12 2 8 3 4 2 3 2" xfId="14360" xr:uid="{7E715456-DD8B-4CC2-ACF6-163E31C8FCD4}"/>
    <cellStyle name="Separador de milhares 12 2 8 3 4 2 3 3" xfId="23327" xr:uid="{B425AECD-F410-4B36-81FA-B55DDCB23898}"/>
    <cellStyle name="Separador de milhares 12 2 8 3 4 2 4" xfId="11508" xr:uid="{9CEFACA9-2047-41BC-82E2-C55105E913C7}"/>
    <cellStyle name="Separador de milhares 12 2 8 3 4 2 5" xfId="20476" xr:uid="{D53E513E-6201-4272-8D03-38224F56F427}"/>
    <cellStyle name="Separador de milhares 12 2 8 3 4 3" xfId="7125" xr:uid="{1CC362AA-F894-40D8-A575-CAD908B0686E}"/>
    <cellStyle name="Separador de milhares 12 2 8 3 4 3 2" xfId="15781" xr:uid="{1D5E337B-92F2-4600-81F0-883C13659BCA}"/>
    <cellStyle name="Separador de milhares 12 2 8 3 4 3 3" xfId="24762" xr:uid="{671C42C0-68A5-4F7F-B3BD-8BF9160F1DE5}"/>
    <cellStyle name="Separador de milhares 12 2 8 3 4 4" xfId="4072" xr:uid="{15C0AC17-0A96-4EB9-B40E-B3F17E57D8E9}"/>
    <cellStyle name="Separador de milhares 12 2 8 3 4 4 2" xfId="12927" xr:uid="{4B4D2AC8-727D-4EB6-A07C-1F2204979FF4}"/>
    <cellStyle name="Separador de milhares 12 2 8 3 4 4 3" xfId="21897" xr:uid="{CE18AE2A-6EE3-4C93-B4BA-9248903F7C95}"/>
    <cellStyle name="Separador de milhares 12 2 8 3 4 5" xfId="10062" xr:uid="{27B3D4DE-8F96-4FCC-999D-721887EB9CAF}"/>
    <cellStyle name="Separador de milhares 12 2 8 3 4 6" xfId="19033" xr:uid="{C797B837-5E8B-4EC2-8044-DDE38AC0B013}"/>
    <cellStyle name="Separador de milhares 12 2 8 3 5" xfId="2459" xr:uid="{F8CFDA16-1FF5-4AE8-B984-C177E052F75C}"/>
    <cellStyle name="Separador de milhares 12 2 8 3 5 2" xfId="8615" xr:uid="{C2987CD7-9248-4670-AE6E-AA843245DC6C}"/>
    <cellStyle name="Separador de milhares 12 2 8 3 5 2 2" xfId="17211" xr:uid="{0C262151-B30A-4CE1-9217-4AD11575BB87}"/>
    <cellStyle name="Separador de milhares 12 2 8 3 5 2 3" xfId="26247" xr:uid="{A5BF7295-1085-46B9-B82F-EE8937524B35}"/>
    <cellStyle name="Separador de milhares 12 2 8 3 5 3" xfId="5502" xr:uid="{4BDE900A-18D4-49EC-ACD0-B1AB0F73E6F2}"/>
    <cellStyle name="Separador de milhares 12 2 8 3 5 3 2" xfId="14355" xr:uid="{6A251A3C-A920-422D-A94D-8E7376FB0513}"/>
    <cellStyle name="Separador de milhares 12 2 8 3 5 3 3" xfId="23322" xr:uid="{24BCD6EE-91E6-41E4-9ED1-F6524F0605D7}"/>
    <cellStyle name="Separador de milhares 12 2 8 3 5 4" xfId="11503" xr:uid="{7AAE79AF-1168-4D34-8AD7-6B7BBADE7FB9}"/>
    <cellStyle name="Separador de milhares 12 2 8 3 5 5" xfId="20471" xr:uid="{01CA8285-AEEF-4BD8-9DE0-B83E7E9D82A2}"/>
    <cellStyle name="Separador de milhares 12 2 8 3 6" xfId="7120" xr:uid="{465843BC-2D21-43BA-A4C7-2D123164BF63}"/>
    <cellStyle name="Separador de milhares 12 2 8 3 6 2" xfId="15776" xr:uid="{3FD7CF46-E3BD-4E4C-AF26-D5D16AA0684D}"/>
    <cellStyle name="Separador de milhares 12 2 8 3 6 3" xfId="24757" xr:uid="{2F5A77D7-843D-4257-B350-F4DAAD6A004D}"/>
    <cellStyle name="Separador de milhares 12 2 8 3 7" xfId="4067" xr:uid="{6B0F38EE-9972-4AE1-9244-1A084BE8FE95}"/>
    <cellStyle name="Separador de milhares 12 2 8 3 7 2" xfId="12922" xr:uid="{DC3865DF-D971-45D7-A814-F82B0F6A151C}"/>
    <cellStyle name="Separador de milhares 12 2 8 3 7 3" xfId="21892" xr:uid="{C42ED6BB-89BB-4AA5-8E1B-5E91C975DB38}"/>
    <cellStyle name="Separador de milhares 12 2 8 3 8" xfId="10057" xr:uid="{6BCF0A2F-941B-4481-828C-AE8441934FFE}"/>
    <cellStyle name="Separador de milhares 12 2 8 3 9" xfId="19028" xr:uid="{E6C21D89-A00D-4B32-BC13-3B25E9DB059B}"/>
    <cellStyle name="Separador de milhares 12 2 8 4" xfId="742" xr:uid="{CE8E10AD-3E71-4B15-BE6C-DF16C3423EA2}"/>
    <cellStyle name="Separador de milhares 12 2 8 4 2" xfId="743" xr:uid="{07E82CFD-D777-4116-9EB4-28A7DAD7B525}"/>
    <cellStyle name="Separador de milhares 12 2 8 4 2 2" xfId="744" xr:uid="{D1F14430-1778-44E2-AF78-78F480C69051}"/>
    <cellStyle name="Separador de milhares 12 2 8 4 2 2 2" xfId="2467" xr:uid="{748B5C5F-81BA-4CA7-B9F6-BFB9A9E4E652}"/>
    <cellStyle name="Separador de milhares 12 2 8 4 2 2 2 2" xfId="8623" xr:uid="{21D90521-F49C-4D34-A283-8D23FBC278AB}"/>
    <cellStyle name="Separador de milhares 12 2 8 4 2 2 2 2 2" xfId="17219" xr:uid="{A0062E85-79EF-4BE8-9017-25192E5DE8AD}"/>
    <cellStyle name="Separador de milhares 12 2 8 4 2 2 2 2 3" xfId="26255" xr:uid="{52C8AEE1-7A8E-4477-AFAF-90BAEB097D7C}"/>
    <cellStyle name="Separador de milhares 12 2 8 4 2 2 2 3" xfId="5510" xr:uid="{0ECC5E22-842D-4E0D-9F6C-E0DA1CAF981C}"/>
    <cellStyle name="Separador de milhares 12 2 8 4 2 2 2 3 2" xfId="14363" xr:uid="{7B79E79C-951E-4F30-9718-A072B07E5E86}"/>
    <cellStyle name="Separador de milhares 12 2 8 4 2 2 2 3 3" xfId="23330" xr:uid="{06312501-A003-4FE0-AFAB-18F2547E87B5}"/>
    <cellStyle name="Separador de milhares 12 2 8 4 2 2 2 4" xfId="11511" xr:uid="{31FC5FC1-373E-43FB-9065-FB1E0ED59AAA}"/>
    <cellStyle name="Separador de milhares 12 2 8 4 2 2 2 5" xfId="20479" xr:uid="{8D7FE730-2119-4B1B-ABFC-4A01B0FB3A4E}"/>
    <cellStyle name="Separador de milhares 12 2 8 4 2 2 3" xfId="7128" xr:uid="{15EB3016-E3F4-4112-A14F-9EDAAEF362E4}"/>
    <cellStyle name="Separador de milhares 12 2 8 4 2 2 3 2" xfId="15784" xr:uid="{DC443E7D-BB20-4C33-AFF1-072B48DFD10E}"/>
    <cellStyle name="Separador de milhares 12 2 8 4 2 2 3 3" xfId="24765" xr:uid="{B8BB6ED0-FCAD-49EE-A0DF-6301784BC436}"/>
    <cellStyle name="Separador de milhares 12 2 8 4 2 2 4" xfId="4075" xr:uid="{A7AC8040-C640-4113-991B-1D74933FC9BC}"/>
    <cellStyle name="Separador de milhares 12 2 8 4 2 2 4 2" xfId="12930" xr:uid="{8C612CA3-D890-465A-A1BD-FB3FB808193C}"/>
    <cellStyle name="Separador de milhares 12 2 8 4 2 2 4 3" xfId="21900" xr:uid="{5D9BA15F-D1A1-4D26-AFE9-DED36E44F39A}"/>
    <cellStyle name="Separador de milhares 12 2 8 4 2 2 5" xfId="10065" xr:uid="{44B92451-C2A7-4DB5-81C5-DBFCF6303A8E}"/>
    <cellStyle name="Separador de milhares 12 2 8 4 2 2 6" xfId="19036" xr:uid="{7482A33F-D806-4D2E-BB14-55C9A8C1D0F7}"/>
    <cellStyle name="Separador de milhares 12 2 8 4 2 3" xfId="2466" xr:uid="{06FFAA43-8243-44E7-BB7C-27A0600B9678}"/>
    <cellStyle name="Separador de milhares 12 2 8 4 2 3 2" xfId="8622" xr:uid="{D26688F2-2FB6-436D-8202-71C470AE7606}"/>
    <cellStyle name="Separador de milhares 12 2 8 4 2 3 2 2" xfId="17218" xr:uid="{72828C35-9092-4015-A04F-BAA087FD3F25}"/>
    <cellStyle name="Separador de milhares 12 2 8 4 2 3 2 3" xfId="26254" xr:uid="{7C4E5FB0-3A12-4298-80C2-1CBE7099B047}"/>
    <cellStyle name="Separador de milhares 12 2 8 4 2 3 3" xfId="5509" xr:uid="{92C5A53F-1CE7-472D-AF00-DC0AD7030B24}"/>
    <cellStyle name="Separador de milhares 12 2 8 4 2 3 3 2" xfId="14362" xr:uid="{E04DBD30-993C-4A61-8CD2-57B54BA08E43}"/>
    <cellStyle name="Separador de milhares 12 2 8 4 2 3 3 3" xfId="23329" xr:uid="{05AA987A-A696-45C4-8F2C-A5A3956290E1}"/>
    <cellStyle name="Separador de milhares 12 2 8 4 2 3 4" xfId="11510" xr:uid="{0E5185CF-5D24-47D3-AB6E-D9BD2E7616B0}"/>
    <cellStyle name="Separador de milhares 12 2 8 4 2 3 5" xfId="20478" xr:uid="{2688D9EC-F26B-448F-90F1-794013815167}"/>
    <cellStyle name="Separador de milhares 12 2 8 4 2 4" xfId="7127" xr:uid="{F4E8DEAC-5C05-4FE2-9D52-A0A852A4BBD8}"/>
    <cellStyle name="Separador de milhares 12 2 8 4 2 4 2" xfId="15783" xr:uid="{FC775FFE-3961-4096-8908-28671F9CE217}"/>
    <cellStyle name="Separador de milhares 12 2 8 4 2 4 3" xfId="24764" xr:uid="{383F5D7E-0A88-47B2-991D-0DAE26FC0CF2}"/>
    <cellStyle name="Separador de milhares 12 2 8 4 2 5" xfId="4074" xr:uid="{7794006D-6D57-40C2-872B-4472E22CA0E4}"/>
    <cellStyle name="Separador de milhares 12 2 8 4 2 5 2" xfId="12929" xr:uid="{D9A255BD-80F7-473B-BBF1-CD3734CA31DC}"/>
    <cellStyle name="Separador de milhares 12 2 8 4 2 5 3" xfId="21899" xr:uid="{D75D4259-893A-40F1-A9B4-B955AC3A6063}"/>
    <cellStyle name="Separador de milhares 12 2 8 4 2 6" xfId="10064" xr:uid="{CA0FF24E-C766-4F0D-AE40-FB7F8EEEFED4}"/>
    <cellStyle name="Separador de milhares 12 2 8 4 2 7" xfId="19035" xr:uid="{D5AB4BC6-722B-4EC8-9665-CF07EDB2C6F4}"/>
    <cellStyle name="Separador de milhares 12 2 8 4 3" xfId="745" xr:uid="{DA07A321-6F74-436B-A016-FE49FA21637F}"/>
    <cellStyle name="Separador de milhares 12 2 8 4 3 2" xfId="746" xr:uid="{7232B785-6C44-4FF4-A750-104391622037}"/>
    <cellStyle name="Separador de milhares 12 2 8 4 3 2 2" xfId="2469" xr:uid="{9434E3F6-46D3-4321-9101-A35868C930E2}"/>
    <cellStyle name="Separador de milhares 12 2 8 4 3 2 2 2" xfId="8625" xr:uid="{1C22D012-0210-4CD4-8AF4-B37F45B9373B}"/>
    <cellStyle name="Separador de milhares 12 2 8 4 3 2 2 2 2" xfId="17221" xr:uid="{CE286C4A-7C5F-482A-B266-27D92FF434CC}"/>
    <cellStyle name="Separador de milhares 12 2 8 4 3 2 2 2 3" xfId="26257" xr:uid="{DFE6767A-8BDA-4E1B-88CC-4CBF5FA8C190}"/>
    <cellStyle name="Separador de milhares 12 2 8 4 3 2 2 3" xfId="5512" xr:uid="{2FA2B42A-14B8-4B3E-86B5-7409CDF4F687}"/>
    <cellStyle name="Separador de milhares 12 2 8 4 3 2 2 3 2" xfId="14365" xr:uid="{096A77E3-DC08-40A4-A42A-0AE43B9C991C}"/>
    <cellStyle name="Separador de milhares 12 2 8 4 3 2 2 3 3" xfId="23332" xr:uid="{BA57C8A0-8A27-4B0C-B6D2-5F51E54661C9}"/>
    <cellStyle name="Separador de milhares 12 2 8 4 3 2 2 4" xfId="11513" xr:uid="{9202DD78-23DE-48EB-B81F-57F8C89414B2}"/>
    <cellStyle name="Separador de milhares 12 2 8 4 3 2 2 5" xfId="20481" xr:uid="{EEB3BA2B-82CB-45C3-AC31-BE703B8B5952}"/>
    <cellStyle name="Separador de milhares 12 2 8 4 3 2 3" xfId="7130" xr:uid="{5DCF1FBD-A06F-4D08-AD5A-59B694B31F34}"/>
    <cellStyle name="Separador de milhares 12 2 8 4 3 2 3 2" xfId="15786" xr:uid="{F24D033E-17B7-41B6-9712-5D04A02B7DFB}"/>
    <cellStyle name="Separador de milhares 12 2 8 4 3 2 3 3" xfId="24767" xr:uid="{E861E75F-63C7-410B-B7F8-ECB788960768}"/>
    <cellStyle name="Separador de milhares 12 2 8 4 3 2 4" xfId="4077" xr:uid="{B6A5D028-1577-4CF6-AD28-FC1A05901F65}"/>
    <cellStyle name="Separador de milhares 12 2 8 4 3 2 4 2" xfId="12932" xr:uid="{C6242BDD-C12E-4795-B3D5-736C5184FDC1}"/>
    <cellStyle name="Separador de milhares 12 2 8 4 3 2 4 3" xfId="21902" xr:uid="{C95F2950-FF64-42D4-9539-D94E18419CF1}"/>
    <cellStyle name="Separador de milhares 12 2 8 4 3 2 5" xfId="10067" xr:uid="{8C3274EB-EDBF-46FA-BE5C-45361C998095}"/>
    <cellStyle name="Separador de milhares 12 2 8 4 3 2 6" xfId="19038" xr:uid="{5BA83714-BBC4-46F5-8567-9AC3DBB7F312}"/>
    <cellStyle name="Separador de milhares 12 2 8 4 3 3" xfId="2468" xr:uid="{750C976C-83AF-4D06-93FB-E9A018A8D1E3}"/>
    <cellStyle name="Separador de milhares 12 2 8 4 3 3 2" xfId="8624" xr:uid="{0E523E3E-5041-41D0-A6CC-ED36D8BFF651}"/>
    <cellStyle name="Separador de milhares 12 2 8 4 3 3 2 2" xfId="17220" xr:uid="{57AD1788-C2D8-47D8-8F7E-4621AD7965C0}"/>
    <cellStyle name="Separador de milhares 12 2 8 4 3 3 2 3" xfId="26256" xr:uid="{E33F400D-1924-40C4-8982-E95059CEF6E0}"/>
    <cellStyle name="Separador de milhares 12 2 8 4 3 3 3" xfId="5511" xr:uid="{2DCF8496-6F42-424D-B7E2-17D1456B9B69}"/>
    <cellStyle name="Separador de milhares 12 2 8 4 3 3 3 2" xfId="14364" xr:uid="{19CC9AF0-B862-4466-8CF1-0DF42F2429B9}"/>
    <cellStyle name="Separador de milhares 12 2 8 4 3 3 3 3" xfId="23331" xr:uid="{845F5E21-3CB7-4F81-A5F9-DB7F47961D87}"/>
    <cellStyle name="Separador de milhares 12 2 8 4 3 3 4" xfId="11512" xr:uid="{BAC1F8B6-7D17-4A0A-899B-F90442D7D517}"/>
    <cellStyle name="Separador de milhares 12 2 8 4 3 3 5" xfId="20480" xr:uid="{09F485A4-A3E4-4895-B952-B47E562E5B33}"/>
    <cellStyle name="Separador de milhares 12 2 8 4 3 4" xfId="7129" xr:uid="{203A0DCB-AE91-4344-9E6E-1B866D6EEDBC}"/>
    <cellStyle name="Separador de milhares 12 2 8 4 3 4 2" xfId="15785" xr:uid="{7E015AD5-AAB9-4D95-B110-CC827505D99A}"/>
    <cellStyle name="Separador de milhares 12 2 8 4 3 4 3" xfId="24766" xr:uid="{BDF2E1B2-B171-4EF2-B5C3-4373D9A0DC89}"/>
    <cellStyle name="Separador de milhares 12 2 8 4 3 5" xfId="4076" xr:uid="{C3200907-BC24-4A3A-9F3A-CB5E56D37F2B}"/>
    <cellStyle name="Separador de milhares 12 2 8 4 3 5 2" xfId="12931" xr:uid="{8C1F9C30-9C86-45F2-81D7-39A645CCC4DE}"/>
    <cellStyle name="Separador de milhares 12 2 8 4 3 5 3" xfId="21901" xr:uid="{689C7E22-A65C-44F5-B0F2-E9C7356BD6D0}"/>
    <cellStyle name="Separador de milhares 12 2 8 4 3 6" xfId="10066" xr:uid="{58CD8996-4F5B-44E7-B9B0-6ED1B73C6381}"/>
    <cellStyle name="Separador de milhares 12 2 8 4 3 7" xfId="19037" xr:uid="{979F755F-DB19-4049-961B-28FA6628388B}"/>
    <cellStyle name="Separador de milhares 12 2 8 4 4" xfId="747" xr:uid="{AB36881A-3366-471C-9D8C-88350D8DA543}"/>
    <cellStyle name="Separador de milhares 12 2 8 4 4 2" xfId="2470" xr:uid="{1815753A-D342-4245-A9D3-3328F3B0CFE4}"/>
    <cellStyle name="Separador de milhares 12 2 8 4 4 2 2" xfId="8626" xr:uid="{4D466510-0839-4E83-9C31-333D42A74F99}"/>
    <cellStyle name="Separador de milhares 12 2 8 4 4 2 2 2" xfId="17222" xr:uid="{3A52C685-868C-483C-90D0-172D9AD4C1BA}"/>
    <cellStyle name="Separador de milhares 12 2 8 4 4 2 2 3" xfId="26258" xr:uid="{8DD1824A-3B3E-45BC-8AB4-667D99B36B6A}"/>
    <cellStyle name="Separador de milhares 12 2 8 4 4 2 3" xfId="5513" xr:uid="{0E91F688-7985-44CC-8809-3974DF19292D}"/>
    <cellStyle name="Separador de milhares 12 2 8 4 4 2 3 2" xfId="14366" xr:uid="{11A85EB3-7C50-4419-8E52-5AE863D740D0}"/>
    <cellStyle name="Separador de milhares 12 2 8 4 4 2 3 3" xfId="23333" xr:uid="{E0471503-E476-4743-91B0-B390B15D0347}"/>
    <cellStyle name="Separador de milhares 12 2 8 4 4 2 4" xfId="11514" xr:uid="{219BD688-4224-4635-B15B-9A77D9940A7E}"/>
    <cellStyle name="Separador de milhares 12 2 8 4 4 2 5" xfId="20482" xr:uid="{9BC82CA1-F4F8-4CA4-AC3C-57E4F985F912}"/>
    <cellStyle name="Separador de milhares 12 2 8 4 4 3" xfId="7131" xr:uid="{59E27664-FCEB-48DB-BB6A-28C09E44AC98}"/>
    <cellStyle name="Separador de milhares 12 2 8 4 4 3 2" xfId="15787" xr:uid="{6E0A0052-26FE-4880-9225-73226FDAE80A}"/>
    <cellStyle name="Separador de milhares 12 2 8 4 4 3 3" xfId="24768" xr:uid="{160064EB-45BD-406A-9444-ED88BABC6D00}"/>
    <cellStyle name="Separador de milhares 12 2 8 4 4 4" xfId="4078" xr:uid="{61EECC12-F36B-4804-B7F4-B6D5C55D0C5A}"/>
    <cellStyle name="Separador de milhares 12 2 8 4 4 4 2" xfId="12933" xr:uid="{CA27FE74-AA1C-49AD-A6E3-FF636D521788}"/>
    <cellStyle name="Separador de milhares 12 2 8 4 4 4 3" xfId="21903" xr:uid="{47889038-30A2-4EF2-9361-79B1E9E2F425}"/>
    <cellStyle name="Separador de milhares 12 2 8 4 4 5" xfId="10068" xr:uid="{1D5FB366-1A8E-443E-884D-49C72CBB57AA}"/>
    <cellStyle name="Separador de milhares 12 2 8 4 4 6" xfId="19039" xr:uid="{213A639F-3E36-4256-A94C-37319D0B10C7}"/>
    <cellStyle name="Separador de milhares 12 2 8 4 5" xfId="2465" xr:uid="{AD62FB9B-24B1-409B-AC9A-F0325E6C2DDB}"/>
    <cellStyle name="Separador de milhares 12 2 8 4 5 2" xfId="8621" xr:uid="{0DD66486-F547-43B5-A774-497A44B9C39D}"/>
    <cellStyle name="Separador de milhares 12 2 8 4 5 2 2" xfId="17217" xr:uid="{A7CDE2AD-71DA-4B02-AF59-B8AAD6DA4A48}"/>
    <cellStyle name="Separador de milhares 12 2 8 4 5 2 3" xfId="26253" xr:uid="{20B31224-E795-42DB-B43C-50BCA5C4E1FF}"/>
    <cellStyle name="Separador de milhares 12 2 8 4 5 3" xfId="5508" xr:uid="{9B7184F8-7713-4065-8E2E-96EB31DAC544}"/>
    <cellStyle name="Separador de milhares 12 2 8 4 5 3 2" xfId="14361" xr:uid="{609F36D6-7A93-4B62-890A-BB510AEB7A14}"/>
    <cellStyle name="Separador de milhares 12 2 8 4 5 3 3" xfId="23328" xr:uid="{69314943-61D5-465F-8981-F4A68DBF96ED}"/>
    <cellStyle name="Separador de milhares 12 2 8 4 5 4" xfId="11509" xr:uid="{594E2C2B-7C2C-46BA-B22C-5B692662C73D}"/>
    <cellStyle name="Separador de milhares 12 2 8 4 5 5" xfId="20477" xr:uid="{C8CCBCF1-F0AE-420D-812B-636ECF60869F}"/>
    <cellStyle name="Separador de milhares 12 2 8 4 6" xfId="7126" xr:uid="{752E44D1-4E03-459E-8B6D-8ECBDF190AE1}"/>
    <cellStyle name="Separador de milhares 12 2 8 4 6 2" xfId="15782" xr:uid="{2DBC354D-923E-4199-B97C-E8EE823F423A}"/>
    <cellStyle name="Separador de milhares 12 2 8 4 6 3" xfId="24763" xr:uid="{FE990413-3A04-456D-99C3-71FB00F3D08A}"/>
    <cellStyle name="Separador de milhares 12 2 8 4 7" xfId="4073" xr:uid="{B5C43DE6-41C8-433C-A19F-B2A03D903B48}"/>
    <cellStyle name="Separador de milhares 12 2 8 4 7 2" xfId="12928" xr:uid="{161E5887-5AC9-40BD-9A5D-D6AACA0F6081}"/>
    <cellStyle name="Separador de milhares 12 2 8 4 7 3" xfId="21898" xr:uid="{71C7B438-59DD-4A0B-9998-C7F6D85E56DB}"/>
    <cellStyle name="Separador de milhares 12 2 8 4 8" xfId="10063" xr:uid="{63329D2C-6E2A-4332-95BF-4A9C15EBFEEE}"/>
    <cellStyle name="Separador de milhares 12 2 8 4 9" xfId="19034" xr:uid="{14520A80-3635-4EA1-951B-464B3E8AE8EB}"/>
    <cellStyle name="Separador de milhares 12 2 8 5" xfId="748" xr:uid="{6EDEAFE5-38AE-4213-9970-A09C607FF15B}"/>
    <cellStyle name="Separador de milhares 12 2 8 5 2" xfId="749" xr:uid="{0B1F722A-9691-48B9-B964-8C756764C521}"/>
    <cellStyle name="Separador de milhares 12 2 8 5 2 2" xfId="750" xr:uid="{9EB555A2-5E71-459D-94F8-D0492BDBEF0D}"/>
    <cellStyle name="Separador de milhares 12 2 8 5 2 2 2" xfId="2473" xr:uid="{F025209B-AAF4-46D1-9D5C-317FB78E45D9}"/>
    <cellStyle name="Separador de milhares 12 2 8 5 2 2 2 2" xfId="8629" xr:uid="{C8A557DE-0476-4BE9-A6C1-CF6A4DDC0CEC}"/>
    <cellStyle name="Separador de milhares 12 2 8 5 2 2 2 2 2" xfId="17225" xr:uid="{062D130E-5916-46F5-AE24-7E527D80F333}"/>
    <cellStyle name="Separador de milhares 12 2 8 5 2 2 2 2 3" xfId="26261" xr:uid="{C68176C7-03B3-4A5F-BA79-059F61EA791A}"/>
    <cellStyle name="Separador de milhares 12 2 8 5 2 2 2 3" xfId="5516" xr:uid="{8C88A7F0-833E-4C0C-8DBD-339D1245A418}"/>
    <cellStyle name="Separador de milhares 12 2 8 5 2 2 2 3 2" xfId="14369" xr:uid="{C1C79835-7E6E-4577-8AE3-932EC3247143}"/>
    <cellStyle name="Separador de milhares 12 2 8 5 2 2 2 3 3" xfId="23336" xr:uid="{C1D3B83A-B93E-4A4D-BA0C-6F215F5153B2}"/>
    <cellStyle name="Separador de milhares 12 2 8 5 2 2 2 4" xfId="11517" xr:uid="{A718788F-FBFC-4D1B-B5DD-7245D97A485E}"/>
    <cellStyle name="Separador de milhares 12 2 8 5 2 2 2 5" xfId="20485" xr:uid="{BD25A6C9-86D1-45C9-A4C3-89D00E0EEAF9}"/>
    <cellStyle name="Separador de milhares 12 2 8 5 2 2 3" xfId="7134" xr:uid="{B33C70AB-3DAA-4A08-B662-7362FE399673}"/>
    <cellStyle name="Separador de milhares 12 2 8 5 2 2 3 2" xfId="15790" xr:uid="{8462EA99-D8E4-4B67-A86D-FADC8A4165F0}"/>
    <cellStyle name="Separador de milhares 12 2 8 5 2 2 3 3" xfId="24771" xr:uid="{52807C5C-ECB8-4906-A8EF-572B701D0715}"/>
    <cellStyle name="Separador de milhares 12 2 8 5 2 2 4" xfId="4081" xr:uid="{02B9812A-5194-47B2-990B-5CB25BF25C4D}"/>
    <cellStyle name="Separador de milhares 12 2 8 5 2 2 4 2" xfId="12936" xr:uid="{58894D3F-E278-46AC-8E43-21B53BDCB0DB}"/>
    <cellStyle name="Separador de milhares 12 2 8 5 2 2 4 3" xfId="21906" xr:uid="{C1E83DF3-15B7-4ED5-A022-49D94CF01E05}"/>
    <cellStyle name="Separador de milhares 12 2 8 5 2 2 5" xfId="10071" xr:uid="{D9B8B315-3A1E-4EB4-A1F2-82DA44F2C2B1}"/>
    <cellStyle name="Separador de milhares 12 2 8 5 2 2 6" xfId="19042" xr:uid="{F1A4F6E0-5C33-4FAC-93D5-AA49E49BCEC8}"/>
    <cellStyle name="Separador de milhares 12 2 8 5 2 3" xfId="2472" xr:uid="{40839692-AE36-45C3-86EF-BDA8DD2CB828}"/>
    <cellStyle name="Separador de milhares 12 2 8 5 2 3 2" xfId="8628" xr:uid="{295E6899-D015-4EF3-B6CC-737101172514}"/>
    <cellStyle name="Separador de milhares 12 2 8 5 2 3 2 2" xfId="17224" xr:uid="{034E5C6B-8BC9-4D82-AE0F-346348FBFC1D}"/>
    <cellStyle name="Separador de milhares 12 2 8 5 2 3 2 3" xfId="26260" xr:uid="{86356130-90F4-4230-8385-D2408CFB07F3}"/>
    <cellStyle name="Separador de milhares 12 2 8 5 2 3 3" xfId="5515" xr:uid="{681EF729-ED48-4883-9B66-7C0CAF3E9CF6}"/>
    <cellStyle name="Separador de milhares 12 2 8 5 2 3 3 2" xfId="14368" xr:uid="{5EC26473-E33A-4808-BB3C-7E542EC11A99}"/>
    <cellStyle name="Separador de milhares 12 2 8 5 2 3 3 3" xfId="23335" xr:uid="{2481444A-1FA4-4398-97FF-C519D0917CA0}"/>
    <cellStyle name="Separador de milhares 12 2 8 5 2 3 4" xfId="11516" xr:uid="{609D5144-06F0-4939-A5CB-86548F19B670}"/>
    <cellStyle name="Separador de milhares 12 2 8 5 2 3 5" xfId="20484" xr:uid="{68FADD5C-EFCD-483A-B23B-4FC27B803957}"/>
    <cellStyle name="Separador de milhares 12 2 8 5 2 4" xfId="7133" xr:uid="{EB57EFAA-C169-4FA6-A629-0E524D463107}"/>
    <cellStyle name="Separador de milhares 12 2 8 5 2 4 2" xfId="15789" xr:uid="{F5B9B3E7-27B0-4E8F-9DCC-74E14300BFFE}"/>
    <cellStyle name="Separador de milhares 12 2 8 5 2 4 3" xfId="24770" xr:uid="{849AEFCD-AD91-43D5-8F40-CC953014D9EF}"/>
    <cellStyle name="Separador de milhares 12 2 8 5 2 5" xfId="4080" xr:uid="{D10347EB-78F7-4BB7-BFCE-69FE3086B019}"/>
    <cellStyle name="Separador de milhares 12 2 8 5 2 5 2" xfId="12935" xr:uid="{6C381B13-218C-4A1F-8161-921FA9FF3D78}"/>
    <cellStyle name="Separador de milhares 12 2 8 5 2 5 3" xfId="21905" xr:uid="{6F3AE271-53DC-4B97-9CEE-B8719AD6D3EF}"/>
    <cellStyle name="Separador de milhares 12 2 8 5 2 6" xfId="10070" xr:uid="{32992E76-E6C6-48C9-BABF-B6661C614F11}"/>
    <cellStyle name="Separador de milhares 12 2 8 5 2 7" xfId="19041" xr:uid="{228689B3-9187-42B2-BBC1-82B5F0F91213}"/>
    <cellStyle name="Separador de milhares 12 2 8 5 3" xfId="751" xr:uid="{21408E1E-8EE9-4ED1-A274-B46DCDD16CA9}"/>
    <cellStyle name="Separador de milhares 12 2 8 5 3 2" xfId="752" xr:uid="{C0B7E4C9-CEE8-41AD-B068-A9008404888E}"/>
    <cellStyle name="Separador de milhares 12 2 8 5 3 2 2" xfId="2475" xr:uid="{00AE63C9-88DC-45E5-B18F-6C8A6A43BCF6}"/>
    <cellStyle name="Separador de milhares 12 2 8 5 3 2 2 2" xfId="8631" xr:uid="{4997D095-3A3D-47E8-9526-7FA9D6BA0D4C}"/>
    <cellStyle name="Separador de milhares 12 2 8 5 3 2 2 2 2" xfId="17227" xr:uid="{F3766A6E-E29B-4048-AAC2-E09FC01EB87D}"/>
    <cellStyle name="Separador de milhares 12 2 8 5 3 2 2 2 3" xfId="26263" xr:uid="{382BA0DB-63FA-4012-9A5A-342A830C5E68}"/>
    <cellStyle name="Separador de milhares 12 2 8 5 3 2 2 3" xfId="5518" xr:uid="{74FA715F-74E3-41C4-9E32-52CA1E902A54}"/>
    <cellStyle name="Separador de milhares 12 2 8 5 3 2 2 3 2" xfId="14371" xr:uid="{87C7754B-CF9F-4D8E-89F6-5DFF43A8C5FA}"/>
    <cellStyle name="Separador de milhares 12 2 8 5 3 2 2 3 3" xfId="23338" xr:uid="{F5ED1F4A-C327-41AB-B5B3-CA99A9BA1B6A}"/>
    <cellStyle name="Separador de milhares 12 2 8 5 3 2 2 4" xfId="11519" xr:uid="{8B13CD65-73F8-424B-8ABA-5CC1861B7DA5}"/>
    <cellStyle name="Separador de milhares 12 2 8 5 3 2 2 5" xfId="20487" xr:uid="{380D6B31-9BA6-403F-B9AE-82DA404DFF26}"/>
    <cellStyle name="Separador de milhares 12 2 8 5 3 2 3" xfId="7136" xr:uid="{B795D3BB-58B4-448D-8E1D-0FD2D1FDF5B0}"/>
    <cellStyle name="Separador de milhares 12 2 8 5 3 2 3 2" xfId="15792" xr:uid="{CB80C996-A675-4D28-8B47-9D7E6BA748EA}"/>
    <cellStyle name="Separador de milhares 12 2 8 5 3 2 3 3" xfId="24773" xr:uid="{34D21343-A753-4C2C-BD20-AFE143463726}"/>
    <cellStyle name="Separador de milhares 12 2 8 5 3 2 4" xfId="4083" xr:uid="{BB0679BF-9CA6-4E3B-A40C-9FBF70770568}"/>
    <cellStyle name="Separador de milhares 12 2 8 5 3 2 4 2" xfId="12938" xr:uid="{C164CBA2-F656-4D69-92AC-734D7CF9D2EC}"/>
    <cellStyle name="Separador de milhares 12 2 8 5 3 2 4 3" xfId="21908" xr:uid="{2964A2B8-FE42-40E2-B5CD-C550517F1BAB}"/>
    <cellStyle name="Separador de milhares 12 2 8 5 3 2 5" xfId="10073" xr:uid="{5DCBB3CA-2291-46DC-A303-B5FAA8B7E5D7}"/>
    <cellStyle name="Separador de milhares 12 2 8 5 3 2 6" xfId="19044" xr:uid="{73EB4295-4F34-437D-B969-A884F24F7380}"/>
    <cellStyle name="Separador de milhares 12 2 8 5 3 3" xfId="2474" xr:uid="{E8AE1005-483E-4BF9-B117-46CC343E7366}"/>
    <cellStyle name="Separador de milhares 12 2 8 5 3 3 2" xfId="8630" xr:uid="{E676E39F-9628-40B0-A0E1-B82102B8E4CE}"/>
    <cellStyle name="Separador de milhares 12 2 8 5 3 3 2 2" xfId="17226" xr:uid="{AEFCCABD-C526-46B2-B2F7-E3D800CF5770}"/>
    <cellStyle name="Separador de milhares 12 2 8 5 3 3 2 3" xfId="26262" xr:uid="{5054E7CB-9493-400A-A0F4-8FDF4167A25E}"/>
    <cellStyle name="Separador de milhares 12 2 8 5 3 3 3" xfId="5517" xr:uid="{ECFEB1E3-C8FC-4777-9C4A-40C9A0520117}"/>
    <cellStyle name="Separador de milhares 12 2 8 5 3 3 3 2" xfId="14370" xr:uid="{27E18BEE-C626-4EEC-8249-18F31089918A}"/>
    <cellStyle name="Separador de milhares 12 2 8 5 3 3 3 3" xfId="23337" xr:uid="{719CC981-C552-4051-AC20-CFFA25B8ED62}"/>
    <cellStyle name="Separador de milhares 12 2 8 5 3 3 4" xfId="11518" xr:uid="{5417B5A5-98AA-49F7-BCE7-093A2984ACF0}"/>
    <cellStyle name="Separador de milhares 12 2 8 5 3 3 5" xfId="20486" xr:uid="{B4492FF8-C6BB-4EEC-A16B-A7B7E5F1B8EE}"/>
    <cellStyle name="Separador de milhares 12 2 8 5 3 4" xfId="7135" xr:uid="{DFE80A0E-C768-4A02-AB52-E07BA4D28C63}"/>
    <cellStyle name="Separador de milhares 12 2 8 5 3 4 2" xfId="15791" xr:uid="{8D35C4A9-115D-47A8-8DBA-2769BA1E8F22}"/>
    <cellStyle name="Separador de milhares 12 2 8 5 3 4 3" xfId="24772" xr:uid="{D88B7581-35F9-405C-8D53-2F4CD24495E9}"/>
    <cellStyle name="Separador de milhares 12 2 8 5 3 5" xfId="4082" xr:uid="{12485AED-F381-40DB-B2F7-FDF23845DB31}"/>
    <cellStyle name="Separador de milhares 12 2 8 5 3 5 2" xfId="12937" xr:uid="{E6FF5D34-BCEE-4137-A455-16B4934CD58C}"/>
    <cellStyle name="Separador de milhares 12 2 8 5 3 5 3" xfId="21907" xr:uid="{E3BB95D3-FC3C-4D2E-BF83-4F6616A85C9C}"/>
    <cellStyle name="Separador de milhares 12 2 8 5 3 6" xfId="10072" xr:uid="{68823965-EF92-47C9-9FFE-2C80CA2B5A40}"/>
    <cellStyle name="Separador de milhares 12 2 8 5 3 7" xfId="19043" xr:uid="{001DB040-CAED-4677-A26E-7DC8FE0D3803}"/>
    <cellStyle name="Separador de milhares 12 2 8 5 4" xfId="753" xr:uid="{8747D2F7-19B9-4FC7-9BDD-AD769EAEE786}"/>
    <cellStyle name="Separador de milhares 12 2 8 5 4 2" xfId="2476" xr:uid="{2FB7F80A-7277-42F1-A754-219E5522BE8C}"/>
    <cellStyle name="Separador de milhares 12 2 8 5 4 2 2" xfId="8632" xr:uid="{2112BBA5-589D-44D1-B817-3977E80A467C}"/>
    <cellStyle name="Separador de milhares 12 2 8 5 4 2 2 2" xfId="17228" xr:uid="{9E393027-4553-4B45-82B9-3782B8A9791F}"/>
    <cellStyle name="Separador de milhares 12 2 8 5 4 2 2 3" xfId="26264" xr:uid="{3368B416-4B99-42A3-BDA2-E4C0AA03A2DA}"/>
    <cellStyle name="Separador de milhares 12 2 8 5 4 2 3" xfId="5519" xr:uid="{33A5A05C-C7B8-49FA-A8C4-B4C4D3C192CD}"/>
    <cellStyle name="Separador de milhares 12 2 8 5 4 2 3 2" xfId="14372" xr:uid="{58941402-20DA-43DD-9303-21CC705B1A15}"/>
    <cellStyle name="Separador de milhares 12 2 8 5 4 2 3 3" xfId="23339" xr:uid="{962E78E9-D84C-42CA-9BEA-D840786D85B2}"/>
    <cellStyle name="Separador de milhares 12 2 8 5 4 2 4" xfId="11520" xr:uid="{81CA0400-53C7-4F01-883F-C5F8070A4FAE}"/>
    <cellStyle name="Separador de milhares 12 2 8 5 4 2 5" xfId="20488" xr:uid="{E00218D2-AFE7-4AFD-B767-08826F4805B4}"/>
    <cellStyle name="Separador de milhares 12 2 8 5 4 3" xfId="7137" xr:uid="{D47DF836-EA39-44ED-A5E8-349E11492198}"/>
    <cellStyle name="Separador de milhares 12 2 8 5 4 3 2" xfId="15793" xr:uid="{EF49AEA5-8130-4E1E-AEFD-38238143A9E3}"/>
    <cellStyle name="Separador de milhares 12 2 8 5 4 3 3" xfId="24774" xr:uid="{DA9119A8-BBF6-4B70-8140-9642939BE942}"/>
    <cellStyle name="Separador de milhares 12 2 8 5 4 4" xfId="4084" xr:uid="{17F42A8F-0097-4632-8FAA-C9C7C184DDC2}"/>
    <cellStyle name="Separador de milhares 12 2 8 5 4 4 2" xfId="12939" xr:uid="{64C127DD-B766-46D7-A93C-7D8AC6699BB1}"/>
    <cellStyle name="Separador de milhares 12 2 8 5 4 4 3" xfId="21909" xr:uid="{6FC27527-4C88-4418-908A-762242D1D92A}"/>
    <cellStyle name="Separador de milhares 12 2 8 5 4 5" xfId="10074" xr:uid="{C83A8B89-1A48-4B7A-AE3A-40769F787685}"/>
    <cellStyle name="Separador de milhares 12 2 8 5 4 6" xfId="19045" xr:uid="{CCF0E8E1-C782-44AA-9429-847F60451E7F}"/>
    <cellStyle name="Separador de milhares 12 2 8 5 5" xfId="2471" xr:uid="{CFFD2167-557E-479F-95D0-B59DE7745832}"/>
    <cellStyle name="Separador de milhares 12 2 8 5 5 2" xfId="8627" xr:uid="{74BF3F89-F691-4923-BF40-7C95FFF6991D}"/>
    <cellStyle name="Separador de milhares 12 2 8 5 5 2 2" xfId="17223" xr:uid="{94DFACAB-A088-462A-B269-913249CD2635}"/>
    <cellStyle name="Separador de milhares 12 2 8 5 5 2 3" xfId="26259" xr:uid="{94EEF860-EE84-4656-A086-0E622B784F56}"/>
    <cellStyle name="Separador de milhares 12 2 8 5 5 3" xfId="5514" xr:uid="{A0E37629-6F93-4A3F-BF28-129EF57D54AA}"/>
    <cellStyle name="Separador de milhares 12 2 8 5 5 3 2" xfId="14367" xr:uid="{D678B2BB-04F7-4A93-91E4-1296798ED26F}"/>
    <cellStyle name="Separador de milhares 12 2 8 5 5 3 3" xfId="23334" xr:uid="{9CC80D2B-353B-423B-8E23-4C06A2B20CBB}"/>
    <cellStyle name="Separador de milhares 12 2 8 5 5 4" xfId="11515" xr:uid="{D3CCBD0F-6546-422A-8B54-63E2ABCB9D89}"/>
    <cellStyle name="Separador de milhares 12 2 8 5 5 5" xfId="20483" xr:uid="{916F7F39-D210-4A6B-B59F-9347CCE94E52}"/>
    <cellStyle name="Separador de milhares 12 2 8 5 6" xfId="7132" xr:uid="{3B813931-5AFD-4960-9611-45DB3BB92DF4}"/>
    <cellStyle name="Separador de milhares 12 2 8 5 6 2" xfId="15788" xr:uid="{82806F6F-087B-4542-86EA-202AD54C8392}"/>
    <cellStyle name="Separador de milhares 12 2 8 5 6 3" xfId="24769" xr:uid="{CCBDCF4F-61FD-492F-AEEF-FD326C757DB2}"/>
    <cellStyle name="Separador de milhares 12 2 8 5 7" xfId="4079" xr:uid="{92E9DAFD-CF63-4342-B915-ED52DEB9E80D}"/>
    <cellStyle name="Separador de milhares 12 2 8 5 7 2" xfId="12934" xr:uid="{BD715188-DCE3-49D5-A62D-4ACDE6B550E4}"/>
    <cellStyle name="Separador de milhares 12 2 8 5 7 3" xfId="21904" xr:uid="{3F70BC6D-3BC0-4C09-B13B-8CC9E5F1E966}"/>
    <cellStyle name="Separador de milhares 12 2 8 5 8" xfId="10069" xr:uid="{DA7BFD94-29D2-46D8-B1F2-57643CA6E0A4}"/>
    <cellStyle name="Separador de milhares 12 2 8 5 9" xfId="19040" xr:uid="{1CF44C69-00FC-4F20-9BDB-BCB0AA5E7173}"/>
    <cellStyle name="Separador de milhares 12 2 8 6" xfId="754" xr:uid="{CD817B0F-F71B-4D69-AA85-7963A53E4A17}"/>
    <cellStyle name="Separador de milhares 12 2 8 6 2" xfId="755" xr:uid="{3CD3A5C8-99EB-49E9-BCEE-CEBCDFF8B121}"/>
    <cellStyle name="Separador de milhares 12 2 8 6 2 2" xfId="2478" xr:uid="{2361B1B5-F06F-447A-9D46-6220568DDEE9}"/>
    <cellStyle name="Separador de milhares 12 2 8 6 2 2 2" xfId="8634" xr:uid="{57C7D3FF-AFCF-4F77-9DAC-D1F86BF094E9}"/>
    <cellStyle name="Separador de milhares 12 2 8 6 2 2 2 2" xfId="17230" xr:uid="{BB8957E6-EFF7-49A2-B657-6924048F5ADD}"/>
    <cellStyle name="Separador de milhares 12 2 8 6 2 2 2 3" xfId="26266" xr:uid="{E0522191-8ECC-44EA-BAAB-EC60CDA19AF6}"/>
    <cellStyle name="Separador de milhares 12 2 8 6 2 2 3" xfId="5521" xr:uid="{995B7F06-2E91-43A5-BA1C-98883E5AA469}"/>
    <cellStyle name="Separador de milhares 12 2 8 6 2 2 3 2" xfId="14374" xr:uid="{D7821FA6-E9E7-4057-92BE-0D3C3EA42CA1}"/>
    <cellStyle name="Separador de milhares 12 2 8 6 2 2 3 3" xfId="23341" xr:uid="{774DDB7F-BB4F-455D-9B84-5DC4681622B0}"/>
    <cellStyle name="Separador de milhares 12 2 8 6 2 2 4" xfId="11522" xr:uid="{055350C3-60F2-42E7-8D9B-08A0C1F7950B}"/>
    <cellStyle name="Separador de milhares 12 2 8 6 2 2 5" xfId="20490" xr:uid="{AA9C12B9-9A26-4019-ADAA-721F137CE1FA}"/>
    <cellStyle name="Separador de milhares 12 2 8 6 2 3" xfId="7139" xr:uid="{EAA3BF77-D4F0-4913-82DC-1AA2471135AA}"/>
    <cellStyle name="Separador de milhares 12 2 8 6 2 3 2" xfId="15795" xr:uid="{8DB42E36-3304-4D4D-9E67-4C7307CE09F8}"/>
    <cellStyle name="Separador de milhares 12 2 8 6 2 3 3" xfId="24776" xr:uid="{A763B586-ED51-49DF-AD91-333722089CFF}"/>
    <cellStyle name="Separador de milhares 12 2 8 6 2 4" xfId="4086" xr:uid="{33106C41-D74E-4E90-B968-F8667646033A}"/>
    <cellStyle name="Separador de milhares 12 2 8 6 2 4 2" xfId="12941" xr:uid="{0FB166E3-A00D-47FD-BCA1-9CDDF79BA6BF}"/>
    <cellStyle name="Separador de milhares 12 2 8 6 2 4 3" xfId="21911" xr:uid="{95DB64F0-7171-4DCB-A59D-462EB722A2AA}"/>
    <cellStyle name="Separador de milhares 12 2 8 6 2 5" xfId="10076" xr:uid="{1C7995FF-381D-4641-ADE4-4CC70BC207C2}"/>
    <cellStyle name="Separador de milhares 12 2 8 6 2 6" xfId="19047" xr:uid="{03ACC28F-A775-48D4-AE9F-D94B47E9BFA4}"/>
    <cellStyle name="Separador de milhares 12 2 8 6 3" xfId="2477" xr:uid="{36AA7488-5EC9-4F1B-BBA5-D42A603CF889}"/>
    <cellStyle name="Separador de milhares 12 2 8 6 3 2" xfId="8633" xr:uid="{201E17F3-44AF-489A-A878-5350238B0283}"/>
    <cellStyle name="Separador de milhares 12 2 8 6 3 2 2" xfId="17229" xr:uid="{491F7F5B-113F-489C-BCAC-C2C3C7B76864}"/>
    <cellStyle name="Separador de milhares 12 2 8 6 3 2 3" xfId="26265" xr:uid="{6EB91A95-D495-4B78-9529-85123EAB8794}"/>
    <cellStyle name="Separador de milhares 12 2 8 6 3 3" xfId="5520" xr:uid="{39C60ACA-774A-4493-86BA-37D8D14774A3}"/>
    <cellStyle name="Separador de milhares 12 2 8 6 3 3 2" xfId="14373" xr:uid="{5D628D19-9FE6-4AD8-A2B0-3CC73DED5A39}"/>
    <cellStyle name="Separador de milhares 12 2 8 6 3 3 3" xfId="23340" xr:uid="{83BD718D-57F5-4ED8-AC54-42DC58D6BEB5}"/>
    <cellStyle name="Separador de milhares 12 2 8 6 3 4" xfId="11521" xr:uid="{C77DD490-949B-4013-899D-72848766EDC8}"/>
    <cellStyle name="Separador de milhares 12 2 8 6 3 5" xfId="20489" xr:uid="{973E4C5D-9E0F-4653-9319-F8CBB2EDD25A}"/>
    <cellStyle name="Separador de milhares 12 2 8 6 4" xfId="7138" xr:uid="{22BD4987-9F5B-41F3-9738-9AF9C737C557}"/>
    <cellStyle name="Separador de milhares 12 2 8 6 4 2" xfId="15794" xr:uid="{0659FD89-A7DB-420D-8065-7079896759A4}"/>
    <cellStyle name="Separador de milhares 12 2 8 6 4 3" xfId="24775" xr:uid="{73A6FCB8-1E6D-4560-AA94-E70858DBEA07}"/>
    <cellStyle name="Separador de milhares 12 2 8 6 5" xfId="4085" xr:uid="{E9725EB9-189C-476E-8610-299556AED2A9}"/>
    <cellStyle name="Separador de milhares 12 2 8 6 5 2" xfId="12940" xr:uid="{E5F85885-4448-46FD-B4A0-777AA1FA49C3}"/>
    <cellStyle name="Separador de milhares 12 2 8 6 5 3" xfId="21910" xr:uid="{1E47026D-8D19-48BE-AEA1-736A8EBDFE4F}"/>
    <cellStyle name="Separador de milhares 12 2 8 6 6" xfId="10075" xr:uid="{6F139C8C-EA88-4030-825D-3FB262EFC617}"/>
    <cellStyle name="Separador de milhares 12 2 8 6 7" xfId="19046" xr:uid="{B61F5B3B-76C4-4AB1-A153-D19F7776803C}"/>
    <cellStyle name="Separador de milhares 12 2 8 7" xfId="756" xr:uid="{25086950-47AC-48D4-828B-29B57029D84E}"/>
    <cellStyle name="Separador de milhares 12 2 8 7 2" xfId="757" xr:uid="{2FACA5EA-0A8E-4B5D-8E9D-33AE6F24C241}"/>
    <cellStyle name="Separador de milhares 12 2 8 7 2 2" xfId="2480" xr:uid="{3F13ACDC-5DAF-4FC6-B2F4-54A18B33F2E4}"/>
    <cellStyle name="Separador de milhares 12 2 8 7 2 2 2" xfId="8636" xr:uid="{0EE8D9A9-53EC-4A6A-BB57-0D5F2273A984}"/>
    <cellStyle name="Separador de milhares 12 2 8 7 2 2 2 2" xfId="17232" xr:uid="{6B309952-C752-47A9-A178-3ABD6B90EE29}"/>
    <cellStyle name="Separador de milhares 12 2 8 7 2 2 2 3" xfId="26268" xr:uid="{3F0FC365-E90B-48E6-95AE-5E6DEE4434FB}"/>
    <cellStyle name="Separador de milhares 12 2 8 7 2 2 3" xfId="5523" xr:uid="{ABBC0366-1AD2-4BD8-A098-B902017FE597}"/>
    <cellStyle name="Separador de milhares 12 2 8 7 2 2 3 2" xfId="14376" xr:uid="{3FF39393-5EEE-48E9-8D51-D06EC09C1EDB}"/>
    <cellStyle name="Separador de milhares 12 2 8 7 2 2 3 3" xfId="23343" xr:uid="{C561CFD6-5A7F-4113-A5C7-1D8340CEBC72}"/>
    <cellStyle name="Separador de milhares 12 2 8 7 2 2 4" xfId="11524" xr:uid="{8B545E02-A747-483E-817E-A32165071237}"/>
    <cellStyle name="Separador de milhares 12 2 8 7 2 2 5" xfId="20492" xr:uid="{E40C7CD1-B413-4367-838C-B0110B1FE7A8}"/>
    <cellStyle name="Separador de milhares 12 2 8 7 2 3" xfId="7141" xr:uid="{29F09D19-1D8B-4786-A42E-F37FF1118738}"/>
    <cellStyle name="Separador de milhares 12 2 8 7 2 3 2" xfId="15797" xr:uid="{8B36245D-4275-41CC-8084-542577054AB1}"/>
    <cellStyle name="Separador de milhares 12 2 8 7 2 3 3" xfId="24778" xr:uid="{02A41738-BDC4-4835-A2DF-970247D1B9DD}"/>
    <cellStyle name="Separador de milhares 12 2 8 7 2 4" xfId="4088" xr:uid="{5D33B798-4460-4F81-8580-A0A930E313CA}"/>
    <cellStyle name="Separador de milhares 12 2 8 7 2 4 2" xfId="12943" xr:uid="{FB32A23C-9BA9-4592-8129-EA4A011C570D}"/>
    <cellStyle name="Separador de milhares 12 2 8 7 2 4 3" xfId="21913" xr:uid="{31A07E43-5818-495C-845F-EBCDD82526E8}"/>
    <cellStyle name="Separador de milhares 12 2 8 7 2 5" xfId="10078" xr:uid="{95423744-5C3B-4B64-8969-5EF7CDE9B87F}"/>
    <cellStyle name="Separador de milhares 12 2 8 7 2 6" xfId="19049" xr:uid="{EB152253-AAF1-4B98-A5D9-7D347069F496}"/>
    <cellStyle name="Separador de milhares 12 2 8 7 3" xfId="2479" xr:uid="{16B60030-CA54-4ADE-AB70-7151D6B2C079}"/>
    <cellStyle name="Separador de milhares 12 2 8 7 3 2" xfId="8635" xr:uid="{27ED6A73-86D3-4EF9-8526-20139E71705A}"/>
    <cellStyle name="Separador de milhares 12 2 8 7 3 2 2" xfId="17231" xr:uid="{931029FD-4F62-460D-A7C3-657512F576EA}"/>
    <cellStyle name="Separador de milhares 12 2 8 7 3 2 3" xfId="26267" xr:uid="{DC14567A-0E04-4EC1-9BD6-7860172911E7}"/>
    <cellStyle name="Separador de milhares 12 2 8 7 3 3" xfId="5522" xr:uid="{5D5FFFAA-D618-4608-AE21-954012895334}"/>
    <cellStyle name="Separador de milhares 12 2 8 7 3 3 2" xfId="14375" xr:uid="{FBEB28AD-0129-47AF-8F2C-422CCE06B6E5}"/>
    <cellStyle name="Separador de milhares 12 2 8 7 3 3 3" xfId="23342" xr:uid="{246225C4-074E-4993-9D4E-DB7AC1FBF653}"/>
    <cellStyle name="Separador de milhares 12 2 8 7 3 4" xfId="11523" xr:uid="{A8A36709-08FD-4F7F-87D7-F5F13C38FA4E}"/>
    <cellStyle name="Separador de milhares 12 2 8 7 3 5" xfId="20491" xr:uid="{ED26ADFD-98C4-4F9D-BC1A-FC6A52191618}"/>
    <cellStyle name="Separador de milhares 12 2 8 7 4" xfId="7140" xr:uid="{7658F1BC-6BC9-4EFB-BDA6-FAF74F0CD860}"/>
    <cellStyle name="Separador de milhares 12 2 8 7 4 2" xfId="15796" xr:uid="{3FBD7ED0-1600-45F5-9357-272B01C6067C}"/>
    <cellStyle name="Separador de milhares 12 2 8 7 4 3" xfId="24777" xr:uid="{7EB09FBF-2B23-4409-B9B1-ED08B425FA12}"/>
    <cellStyle name="Separador de milhares 12 2 8 7 5" xfId="4087" xr:uid="{649C57AB-32AE-44EB-975A-2E57C6103CF2}"/>
    <cellStyle name="Separador de milhares 12 2 8 7 5 2" xfId="12942" xr:uid="{DEE5574A-F189-430C-85A5-EBAF1A0A2A17}"/>
    <cellStyle name="Separador de milhares 12 2 8 7 5 3" xfId="21912" xr:uid="{685F087E-9060-4372-86FE-59EFD890E5B6}"/>
    <cellStyle name="Separador de milhares 12 2 8 7 6" xfId="10077" xr:uid="{10278F63-B767-46D8-81BE-C5B3C659EB8D}"/>
    <cellStyle name="Separador de milhares 12 2 8 7 7" xfId="19048" xr:uid="{22787492-418D-48BE-8A59-9814759D0414}"/>
    <cellStyle name="Separador de milhares 12 2 8 8" xfId="758" xr:uid="{C0C3904F-7C38-41A2-9A28-0104ADFA4931}"/>
    <cellStyle name="Separador de milhares 12 2 8 8 2" xfId="2481" xr:uid="{3B1EB045-B525-4B21-BBC7-A93BDBF22D94}"/>
    <cellStyle name="Separador de milhares 12 2 8 8 2 2" xfId="8637" xr:uid="{393DF100-26B0-4FCD-8559-96D0F79B39C7}"/>
    <cellStyle name="Separador de milhares 12 2 8 8 2 2 2" xfId="17233" xr:uid="{2672E92F-585F-47E8-A8BA-A2F6683A4028}"/>
    <cellStyle name="Separador de milhares 12 2 8 8 2 2 3" xfId="26269" xr:uid="{9C967B5F-5892-4C01-9770-F3E3EB084A74}"/>
    <cellStyle name="Separador de milhares 12 2 8 8 2 3" xfId="5524" xr:uid="{44ADEE08-F53F-47EE-BF22-E6AD1B29B8A3}"/>
    <cellStyle name="Separador de milhares 12 2 8 8 2 3 2" xfId="14377" xr:uid="{9F902A02-C24F-481E-8EC5-9AD678382F91}"/>
    <cellStyle name="Separador de milhares 12 2 8 8 2 3 3" xfId="23344" xr:uid="{33563402-0103-46EA-9094-B0E0D642CB93}"/>
    <cellStyle name="Separador de milhares 12 2 8 8 2 4" xfId="11525" xr:uid="{15B0B6D0-EF29-4F95-90BD-416E49E69EE6}"/>
    <cellStyle name="Separador de milhares 12 2 8 8 2 5" xfId="20493" xr:uid="{3210ED89-6D52-4560-9850-CE8688CE42D6}"/>
    <cellStyle name="Separador de milhares 12 2 8 8 3" xfId="7142" xr:uid="{F44240C5-D0CE-41FE-9E15-108C42FFAF3A}"/>
    <cellStyle name="Separador de milhares 12 2 8 8 3 2" xfId="15798" xr:uid="{3AF852D3-6B8C-4080-9AB9-BAD4931466C2}"/>
    <cellStyle name="Separador de milhares 12 2 8 8 3 3" xfId="24779" xr:uid="{ADC9B4A7-580F-45E4-9062-D7C5D20AA696}"/>
    <cellStyle name="Separador de milhares 12 2 8 8 4" xfId="4089" xr:uid="{2B1EAD7D-33A2-488F-8F94-2C9A355FB4A9}"/>
    <cellStyle name="Separador de milhares 12 2 8 8 4 2" xfId="12944" xr:uid="{CD647276-949A-4E2D-BD3B-591B535F1C1C}"/>
    <cellStyle name="Separador de milhares 12 2 8 8 4 3" xfId="21914" xr:uid="{BC3B02B5-E812-4FFA-9F79-69278E3A24BA}"/>
    <cellStyle name="Separador de milhares 12 2 8 8 5" xfId="10079" xr:uid="{A25C3877-DCD7-444F-BFC9-8907CCCE154E}"/>
    <cellStyle name="Separador de milhares 12 2 8 8 6" xfId="19050" xr:uid="{6D6387D3-8908-412F-9494-87D37EC9F824}"/>
    <cellStyle name="Separador de milhares 12 2 8 9" xfId="759" xr:uid="{C31E058D-0111-44E4-BA79-49186816A23A}"/>
    <cellStyle name="Separador de milhares 12 2 8 9 2" xfId="2482" xr:uid="{FB891F37-16C3-48E6-8ED5-220C9E2E3278}"/>
    <cellStyle name="Separador de milhares 12 2 8 9 2 2" xfId="8638" xr:uid="{B8681D00-E0A1-4DCA-B4EA-6FCB47036C02}"/>
    <cellStyle name="Separador de milhares 12 2 8 9 2 2 2" xfId="17234" xr:uid="{1BDE0B37-0FA9-4293-9D96-2DC495BEFF02}"/>
    <cellStyle name="Separador de milhares 12 2 8 9 2 2 3" xfId="26270" xr:uid="{4CD58C2F-B2F2-468E-88D4-FC13A7F03561}"/>
    <cellStyle name="Separador de milhares 12 2 8 9 2 3" xfId="5525" xr:uid="{7B783B31-7CCF-4E9C-B3EA-1CF0FF774F52}"/>
    <cellStyle name="Separador de milhares 12 2 8 9 2 3 2" xfId="14378" xr:uid="{DF6489BD-CD1D-4D70-A026-7B9AC810DD64}"/>
    <cellStyle name="Separador de milhares 12 2 8 9 2 3 3" xfId="23345" xr:uid="{3792E62B-ABFE-41F0-BC4A-74219B0861A3}"/>
    <cellStyle name="Separador de milhares 12 2 8 9 2 4" xfId="11526" xr:uid="{3764FDA2-DD8C-4883-B7C3-18DF45FF1554}"/>
    <cellStyle name="Separador de milhares 12 2 8 9 2 5" xfId="20494" xr:uid="{7985ACF2-CAA8-44CC-B11C-2FB544E3095B}"/>
    <cellStyle name="Separador de milhares 12 2 8 9 3" xfId="7143" xr:uid="{226B5A81-EB21-4E06-A22A-7A809358C808}"/>
    <cellStyle name="Separador de milhares 12 2 8 9 3 2" xfId="15799" xr:uid="{8B9B0E27-5DCC-4FA7-A47C-1EA6D5A3CE29}"/>
    <cellStyle name="Separador de milhares 12 2 8 9 3 3" xfId="24780" xr:uid="{02E1FD40-FBB1-420C-B641-BA53AD975456}"/>
    <cellStyle name="Separador de milhares 12 2 8 9 4" xfId="4090" xr:uid="{106E17E2-188E-4DDB-BEFB-A35F6C048AD6}"/>
    <cellStyle name="Separador de milhares 12 2 8 9 4 2" xfId="12945" xr:uid="{0B62624C-98B3-4CB1-AB79-9CD6F465405D}"/>
    <cellStyle name="Separador de milhares 12 2 8 9 4 3" xfId="21915" xr:uid="{1DA4FFBF-FFA5-4E14-836B-8EA9E6448D5A}"/>
    <cellStyle name="Separador de milhares 12 2 8 9 5" xfId="10080" xr:uid="{6F426418-705C-4703-846C-B230846757EF}"/>
    <cellStyle name="Separador de milhares 12 2 8 9 6" xfId="19051" xr:uid="{5072DC67-33D7-418E-9331-B1B9AF118F93}"/>
    <cellStyle name="Separador de milhares 12 2 9" xfId="760" xr:uid="{D500E3F7-4FE8-473C-92EF-098F86218A9C}"/>
    <cellStyle name="Separador de milhares 12 2 9 2" xfId="761" xr:uid="{F101DB3D-0093-4B77-9AA8-5C492F8CD9EE}"/>
    <cellStyle name="Separador de milhares 12 2 9 2 2" xfId="2484" xr:uid="{433FDFAA-6503-401D-ADE2-8FB9639C6386}"/>
    <cellStyle name="Separador de milhares 12 2 9 2 2 2" xfId="8640" xr:uid="{0651AB47-3565-4893-B6EC-0B9F844783F9}"/>
    <cellStyle name="Separador de milhares 12 2 9 2 2 2 2" xfId="17236" xr:uid="{AD8D5704-F94B-47FA-9EBF-340C55BF05AD}"/>
    <cellStyle name="Separador de milhares 12 2 9 2 2 2 3" xfId="26272" xr:uid="{86727940-F99A-4D8F-8C83-4750B2C2DCC7}"/>
    <cellStyle name="Separador de milhares 12 2 9 2 2 3" xfId="5527" xr:uid="{BC4AED63-9B78-4345-9129-F1FAEB0D8380}"/>
    <cellStyle name="Separador de milhares 12 2 9 2 2 3 2" xfId="14380" xr:uid="{2DA0E86F-0089-4859-98ED-2FEBF90EA8E7}"/>
    <cellStyle name="Separador de milhares 12 2 9 2 2 3 3" xfId="23347" xr:uid="{F6F1B8E5-88FC-4B18-8CD8-7F4B56BC3FB0}"/>
    <cellStyle name="Separador de milhares 12 2 9 2 2 4" xfId="11528" xr:uid="{7BEF6FEA-072B-4AF4-AE1F-D264A90AD3BA}"/>
    <cellStyle name="Separador de milhares 12 2 9 2 2 5" xfId="20496" xr:uid="{ABF1D3FA-AE02-422B-8A55-0F8EEEF12EF2}"/>
    <cellStyle name="Separador de milhares 12 2 9 2 3" xfId="7145" xr:uid="{1826AA95-C4BB-4347-813A-79DC053A51D7}"/>
    <cellStyle name="Separador de milhares 12 2 9 2 3 2" xfId="15801" xr:uid="{1602C722-E36D-4F28-BDB5-311E45B6B053}"/>
    <cellStyle name="Separador de milhares 12 2 9 2 3 3" xfId="24782" xr:uid="{18065297-6143-43BF-A5E4-126245E937F3}"/>
    <cellStyle name="Separador de milhares 12 2 9 2 4" xfId="4092" xr:uid="{1832EF15-DF3F-4340-8257-0C08797ECAEF}"/>
    <cellStyle name="Separador de milhares 12 2 9 2 4 2" xfId="12947" xr:uid="{D7C63827-DF9F-46A5-B658-C313BF385E02}"/>
    <cellStyle name="Separador de milhares 12 2 9 2 4 3" xfId="21917" xr:uid="{AAB338E1-57AC-40B8-BB8E-660D79AC3FEB}"/>
    <cellStyle name="Separador de milhares 12 2 9 2 5" xfId="10082" xr:uid="{5FC54CF9-1C44-4562-AA25-936EC923E50A}"/>
    <cellStyle name="Separador de milhares 12 2 9 2 6" xfId="19053" xr:uid="{71F018AF-E785-4019-BFF1-285B7B7023BA}"/>
    <cellStyle name="Separador de milhares 12 2 9 3" xfId="2483" xr:uid="{D64BBA51-5C03-4D37-9E01-FF3A8368DEB6}"/>
    <cellStyle name="Separador de milhares 12 2 9 3 2" xfId="8639" xr:uid="{C635E1C0-31D1-4912-BB1F-8D0EC7C5F9D6}"/>
    <cellStyle name="Separador de milhares 12 2 9 3 2 2" xfId="17235" xr:uid="{AC494914-7F45-4338-886B-E92F65E814AF}"/>
    <cellStyle name="Separador de milhares 12 2 9 3 2 3" xfId="26271" xr:uid="{921766B3-9485-4C8D-992C-E42670DA95CD}"/>
    <cellStyle name="Separador de milhares 12 2 9 3 3" xfId="5526" xr:uid="{89B3F325-7526-4E9C-9736-896DFFC1D3CB}"/>
    <cellStyle name="Separador de milhares 12 2 9 3 3 2" xfId="14379" xr:uid="{EA8112C4-5CFF-4CE3-98E5-C8520690ECB5}"/>
    <cellStyle name="Separador de milhares 12 2 9 3 3 3" xfId="23346" xr:uid="{3ED347DB-ADD1-4D28-8573-3707F6D256B4}"/>
    <cellStyle name="Separador de milhares 12 2 9 3 4" xfId="11527" xr:uid="{591A81E2-BE03-4C32-8CB1-24BB72AB8D65}"/>
    <cellStyle name="Separador de milhares 12 2 9 3 5" xfId="20495" xr:uid="{FD66896F-CBCA-488A-BFB7-46165D1C8D48}"/>
    <cellStyle name="Separador de milhares 12 2 9 4" xfId="7144" xr:uid="{24A96F93-5DEE-4ECB-A953-9FBDF0061E59}"/>
    <cellStyle name="Separador de milhares 12 2 9 4 2" xfId="15800" xr:uid="{C934D349-6BB1-4511-AAF8-0C30538E23DC}"/>
    <cellStyle name="Separador de milhares 12 2 9 4 3" xfId="24781" xr:uid="{8703B94D-056A-4590-B8FF-D8F83A216632}"/>
    <cellStyle name="Separador de milhares 12 2 9 5" xfId="4091" xr:uid="{3B532186-0EED-429D-9EF6-0D7D9AAE9BC8}"/>
    <cellStyle name="Separador de milhares 12 2 9 5 2" xfId="12946" xr:uid="{8A2591E2-85FF-447C-BD61-084D6E6A5FB9}"/>
    <cellStyle name="Separador de milhares 12 2 9 5 3" xfId="21916" xr:uid="{8415AB00-FBEC-4F2B-A506-48C2C27068B3}"/>
    <cellStyle name="Separador de milhares 12 2 9 6" xfId="10081" xr:uid="{815D6849-AD88-482E-8D07-6F731A39BA64}"/>
    <cellStyle name="Separador de milhares 12 2 9 7" xfId="19052" xr:uid="{250886AB-F6FD-4421-B1F9-C246E307761C}"/>
    <cellStyle name="Separador de milhares 12 3" xfId="762" xr:uid="{D15674B9-DBC7-4CF3-924E-E43953AE0F12}"/>
    <cellStyle name="Separador de milhares 12 3 10" xfId="10083" xr:uid="{7F5FA077-0690-4320-A645-76749A1CE446}"/>
    <cellStyle name="Separador de milhares 12 3 11" xfId="19054" xr:uid="{0CBEF894-53E0-47FB-B3EC-CADD7569F12A}"/>
    <cellStyle name="Separador de milhares 12 3 2" xfId="763" xr:uid="{73B06821-53AC-4723-A972-01C4C93EBB94}"/>
    <cellStyle name="Separador de milhares 12 3 2 10" xfId="4094" xr:uid="{FA86156D-016D-4276-B461-84F26A6931AA}"/>
    <cellStyle name="Separador de milhares 12 3 2 10 2" xfId="12949" xr:uid="{64C6A26B-019B-4E60-B827-520936B3817B}"/>
    <cellStyle name="Separador de milhares 12 3 2 10 3" xfId="21919" xr:uid="{2FD3B7EE-DD30-4CD3-A63A-E2E675FBA6A6}"/>
    <cellStyle name="Separador de milhares 12 3 2 11" xfId="10084" xr:uid="{948008E6-3C43-4802-8E66-0C0A2D184915}"/>
    <cellStyle name="Separador de milhares 12 3 2 12" xfId="19055" xr:uid="{F2230BCA-4883-4247-9A90-DA5629D3C7B5}"/>
    <cellStyle name="Separador de milhares 12 3 2 2" xfId="764" xr:uid="{92A1CDB1-B3E9-4041-BBB9-D0660FE2ED9F}"/>
    <cellStyle name="Separador de milhares 12 3 2 2 10" xfId="10085" xr:uid="{67E5524E-3E0B-4310-ACDF-3E99B8740E79}"/>
    <cellStyle name="Separador de milhares 12 3 2 2 11" xfId="19056" xr:uid="{20FC8E11-788D-444B-9990-D75D2727F26D}"/>
    <cellStyle name="Separador de milhares 12 3 2 2 2" xfId="765" xr:uid="{244EBAE2-F9B6-417F-9772-8510C45B4522}"/>
    <cellStyle name="Separador de milhares 12 3 2 2 2 2" xfId="766" xr:uid="{D80ED942-C79E-4D44-925B-9F217A43D32A}"/>
    <cellStyle name="Separador de milhares 12 3 2 2 2 2 2" xfId="767" xr:uid="{9A37F4F5-EB94-4269-B97E-2EA6CAFD1D1B}"/>
    <cellStyle name="Separador de milhares 12 3 2 2 2 2 2 2" xfId="2490" xr:uid="{73318A5A-0D51-46C3-8E8C-D2EA24E2DBAB}"/>
    <cellStyle name="Separador de milhares 12 3 2 2 2 2 2 2 2" xfId="8646" xr:uid="{8EF30A2D-1E96-426B-89DD-1EC12790B579}"/>
    <cellStyle name="Separador de milhares 12 3 2 2 2 2 2 2 2 2" xfId="17242" xr:uid="{C38208E2-38FD-49A2-9DCF-39EE19227C34}"/>
    <cellStyle name="Separador de milhares 12 3 2 2 2 2 2 2 2 3" xfId="26278" xr:uid="{FA762628-44D2-4929-A035-1D7F031F307F}"/>
    <cellStyle name="Separador de milhares 12 3 2 2 2 2 2 2 3" xfId="5533" xr:uid="{5D6491AA-154B-45C3-B23A-DACF4A8D93C8}"/>
    <cellStyle name="Separador de milhares 12 3 2 2 2 2 2 2 3 2" xfId="14386" xr:uid="{0972C9AE-751A-4026-9074-15C8EDFA65BD}"/>
    <cellStyle name="Separador de milhares 12 3 2 2 2 2 2 2 3 3" xfId="23353" xr:uid="{73570695-537F-4717-B4FC-EBB5A0622062}"/>
    <cellStyle name="Separador de milhares 12 3 2 2 2 2 2 2 4" xfId="11534" xr:uid="{A8CB52A5-82B5-4F42-A219-35973E4B29D3}"/>
    <cellStyle name="Separador de milhares 12 3 2 2 2 2 2 2 5" xfId="20502" xr:uid="{EC2B70D1-CC73-4768-9936-A178576C4C5B}"/>
    <cellStyle name="Separador de milhares 12 3 2 2 2 2 2 3" xfId="7151" xr:uid="{D4F1150C-8E28-4421-8AE6-052386AB2653}"/>
    <cellStyle name="Separador de milhares 12 3 2 2 2 2 2 3 2" xfId="15807" xr:uid="{B586AD95-128A-4357-A774-1977E3C9816B}"/>
    <cellStyle name="Separador de milhares 12 3 2 2 2 2 2 3 3" xfId="24788" xr:uid="{0589634B-5F7C-43E6-BC2A-77D42BBA10B3}"/>
    <cellStyle name="Separador de milhares 12 3 2 2 2 2 2 4" xfId="4098" xr:uid="{7BDA3CDD-FBD0-409B-B627-78F098FFD0C9}"/>
    <cellStyle name="Separador de milhares 12 3 2 2 2 2 2 4 2" xfId="12953" xr:uid="{BDFF7F9F-6D46-46E0-8275-E88C648A8BAA}"/>
    <cellStyle name="Separador de milhares 12 3 2 2 2 2 2 4 3" xfId="21923" xr:uid="{0516D195-6619-4571-8341-97D95A86BF26}"/>
    <cellStyle name="Separador de milhares 12 3 2 2 2 2 2 5" xfId="10088" xr:uid="{97DC7B31-0B26-4517-85F3-D0C7D6C44050}"/>
    <cellStyle name="Separador de milhares 12 3 2 2 2 2 2 6" xfId="19059" xr:uid="{E558A6C8-F3F3-4251-AE06-A23167F2FFCA}"/>
    <cellStyle name="Separador de milhares 12 3 2 2 2 2 3" xfId="2489" xr:uid="{E00DC018-556E-4E28-9A0A-6955AC5F4391}"/>
    <cellStyle name="Separador de milhares 12 3 2 2 2 2 3 2" xfId="8645" xr:uid="{DE85A40B-1990-427E-9F29-316FFC5A7FE3}"/>
    <cellStyle name="Separador de milhares 12 3 2 2 2 2 3 2 2" xfId="17241" xr:uid="{E175DF54-5A64-4EB9-86B2-692422931311}"/>
    <cellStyle name="Separador de milhares 12 3 2 2 2 2 3 2 3" xfId="26277" xr:uid="{525AEF9B-5DE9-4B46-A280-2AA7EAA0844B}"/>
    <cellStyle name="Separador de milhares 12 3 2 2 2 2 3 3" xfId="5532" xr:uid="{AF826465-558B-4566-BBAE-F6903CB89C2F}"/>
    <cellStyle name="Separador de milhares 12 3 2 2 2 2 3 3 2" xfId="14385" xr:uid="{051D0E31-7F38-4A3D-BC64-73DC65893C4B}"/>
    <cellStyle name="Separador de milhares 12 3 2 2 2 2 3 3 3" xfId="23352" xr:uid="{DDEA8A52-808F-471F-9F6D-304213B4C893}"/>
    <cellStyle name="Separador de milhares 12 3 2 2 2 2 3 4" xfId="11533" xr:uid="{C66033F0-9E10-4002-B1CF-219A94D86EE1}"/>
    <cellStyle name="Separador de milhares 12 3 2 2 2 2 3 5" xfId="20501" xr:uid="{491D163A-97AD-4FDA-A7BC-3F063BEDC386}"/>
    <cellStyle name="Separador de milhares 12 3 2 2 2 2 4" xfId="7150" xr:uid="{635740C3-4235-4AC8-ADA0-B435C47BFA36}"/>
    <cellStyle name="Separador de milhares 12 3 2 2 2 2 4 2" xfId="15806" xr:uid="{DE6B2294-1BE2-4CEE-8917-E6EBF4737A18}"/>
    <cellStyle name="Separador de milhares 12 3 2 2 2 2 4 3" xfId="24787" xr:uid="{86BD047B-4A46-4C30-BF6A-0523A371C37F}"/>
    <cellStyle name="Separador de milhares 12 3 2 2 2 2 5" xfId="4097" xr:uid="{F9AFD1D1-70A9-4598-B437-6A6F45D9D8BB}"/>
    <cellStyle name="Separador de milhares 12 3 2 2 2 2 5 2" xfId="12952" xr:uid="{7146AB78-35DB-416D-9C12-7C421AE85F30}"/>
    <cellStyle name="Separador de milhares 12 3 2 2 2 2 5 3" xfId="21922" xr:uid="{05D3CB4E-8678-43ED-97B3-934BA8DDD22F}"/>
    <cellStyle name="Separador de milhares 12 3 2 2 2 2 6" xfId="10087" xr:uid="{11DD5C9C-2AE9-4B90-9902-3937F474AC8E}"/>
    <cellStyle name="Separador de milhares 12 3 2 2 2 2 7" xfId="19058" xr:uid="{7BBDDC66-F236-471E-8903-8AA0394F3880}"/>
    <cellStyle name="Separador de milhares 12 3 2 2 2 3" xfId="768" xr:uid="{D3EDF400-C88C-4839-B2E0-C161408440E8}"/>
    <cellStyle name="Separador de milhares 12 3 2 2 2 3 2" xfId="769" xr:uid="{EC2FEF6A-C821-41DF-B66F-5E6060930C86}"/>
    <cellStyle name="Separador de milhares 12 3 2 2 2 3 2 2" xfId="2492" xr:uid="{7155294B-F354-460A-89AF-64F05CBF7375}"/>
    <cellStyle name="Separador de milhares 12 3 2 2 2 3 2 2 2" xfId="8648" xr:uid="{F533C912-47D6-4071-B36E-2B285CEDB9CB}"/>
    <cellStyle name="Separador de milhares 12 3 2 2 2 3 2 2 2 2" xfId="17244" xr:uid="{BA1CEC2E-2572-4B3B-940A-EBE678177ACC}"/>
    <cellStyle name="Separador de milhares 12 3 2 2 2 3 2 2 2 3" xfId="26280" xr:uid="{0C656986-CB39-4154-B115-8D0BD654C0D4}"/>
    <cellStyle name="Separador de milhares 12 3 2 2 2 3 2 2 3" xfId="5535" xr:uid="{7ABCA97C-BA92-45D5-9480-47C0A63B6EC1}"/>
    <cellStyle name="Separador de milhares 12 3 2 2 2 3 2 2 3 2" xfId="14388" xr:uid="{90140568-3AB5-4702-8A22-05F4126E0546}"/>
    <cellStyle name="Separador de milhares 12 3 2 2 2 3 2 2 3 3" xfId="23355" xr:uid="{7F8783CD-800C-49A6-8296-E178AFC95688}"/>
    <cellStyle name="Separador de milhares 12 3 2 2 2 3 2 2 4" xfId="11536" xr:uid="{D0F45EB8-8DFB-4C66-89CB-A752BD67962A}"/>
    <cellStyle name="Separador de milhares 12 3 2 2 2 3 2 2 5" xfId="20504" xr:uid="{525749A5-C828-4C67-AE70-0ACD67790BA4}"/>
    <cellStyle name="Separador de milhares 12 3 2 2 2 3 2 3" xfId="7153" xr:uid="{6A8BDA27-47A0-4C40-BBB9-B769A8B29D18}"/>
    <cellStyle name="Separador de milhares 12 3 2 2 2 3 2 3 2" xfId="15809" xr:uid="{337A9000-6590-4125-A5E5-9467E4DF3D14}"/>
    <cellStyle name="Separador de milhares 12 3 2 2 2 3 2 3 3" xfId="24790" xr:uid="{B1475343-3F37-4AE1-985D-639C9AA383AC}"/>
    <cellStyle name="Separador de milhares 12 3 2 2 2 3 2 4" xfId="4100" xr:uid="{4645FEF1-B8B4-4620-8576-A1D4BA1FC486}"/>
    <cellStyle name="Separador de milhares 12 3 2 2 2 3 2 4 2" xfId="12955" xr:uid="{78E97A08-584E-47A3-9DC9-97BABDA73E6D}"/>
    <cellStyle name="Separador de milhares 12 3 2 2 2 3 2 4 3" xfId="21925" xr:uid="{522615F9-536B-444A-BE9E-A369B6B5E606}"/>
    <cellStyle name="Separador de milhares 12 3 2 2 2 3 2 5" xfId="10090" xr:uid="{66C51493-A03C-4B1E-B7E5-6AE0FDE8BFA5}"/>
    <cellStyle name="Separador de milhares 12 3 2 2 2 3 2 6" xfId="19061" xr:uid="{5A9B3534-325E-410F-939A-D21FC3662AB7}"/>
    <cellStyle name="Separador de milhares 12 3 2 2 2 3 3" xfId="2491" xr:uid="{9F42E92C-CC5D-4FC5-A940-A13B947BFEE9}"/>
    <cellStyle name="Separador de milhares 12 3 2 2 2 3 3 2" xfId="8647" xr:uid="{45C04AD9-C07E-4AF0-82A3-879A05054C09}"/>
    <cellStyle name="Separador de milhares 12 3 2 2 2 3 3 2 2" xfId="17243" xr:uid="{14F4CC5C-3D83-4609-A841-7DEFF714645C}"/>
    <cellStyle name="Separador de milhares 12 3 2 2 2 3 3 2 3" xfId="26279" xr:uid="{3DE2B2E5-E264-47DC-AECA-B18F3B322F24}"/>
    <cellStyle name="Separador de milhares 12 3 2 2 2 3 3 3" xfId="5534" xr:uid="{A378B49D-96FC-4C7F-8845-89D54C2395FD}"/>
    <cellStyle name="Separador de milhares 12 3 2 2 2 3 3 3 2" xfId="14387" xr:uid="{91616C86-1853-46C6-B823-609077BDA5CA}"/>
    <cellStyle name="Separador de milhares 12 3 2 2 2 3 3 3 3" xfId="23354" xr:uid="{CE62082C-752F-4099-97DC-2B81B8AF9EAF}"/>
    <cellStyle name="Separador de milhares 12 3 2 2 2 3 3 4" xfId="11535" xr:uid="{4CE62DBB-E578-4933-92AF-4253EA9F7794}"/>
    <cellStyle name="Separador de milhares 12 3 2 2 2 3 3 5" xfId="20503" xr:uid="{C2774DBD-7BE8-48FC-BFEB-3B4B98292397}"/>
    <cellStyle name="Separador de milhares 12 3 2 2 2 3 4" xfId="7152" xr:uid="{984B839E-A0BF-4321-81BE-4FC5FEFC84E1}"/>
    <cellStyle name="Separador de milhares 12 3 2 2 2 3 4 2" xfId="15808" xr:uid="{B82B3F4E-7EEE-42CB-B545-D89FEA8CABE9}"/>
    <cellStyle name="Separador de milhares 12 3 2 2 2 3 4 3" xfId="24789" xr:uid="{8D48462B-B783-4D22-9CAB-2E676CD825E1}"/>
    <cellStyle name="Separador de milhares 12 3 2 2 2 3 5" xfId="4099" xr:uid="{D68B86CB-76C3-4243-B160-35D5FBAE2038}"/>
    <cellStyle name="Separador de milhares 12 3 2 2 2 3 5 2" xfId="12954" xr:uid="{C858724B-8EAC-4B0B-B629-9B8DA0C0CDF8}"/>
    <cellStyle name="Separador de milhares 12 3 2 2 2 3 5 3" xfId="21924" xr:uid="{2F0D2A68-AED1-4A71-8CBC-F2DE48FA3C71}"/>
    <cellStyle name="Separador de milhares 12 3 2 2 2 3 6" xfId="10089" xr:uid="{99329CBE-044C-4D38-B993-4CE7867EDF6D}"/>
    <cellStyle name="Separador de milhares 12 3 2 2 2 3 7" xfId="19060" xr:uid="{92B6A08F-FD4E-4014-8FB2-9CB8F68A2D67}"/>
    <cellStyle name="Separador de milhares 12 3 2 2 2 4" xfId="770" xr:uid="{E106A9CD-6FD6-4356-8783-478870DD5ACC}"/>
    <cellStyle name="Separador de milhares 12 3 2 2 2 4 2" xfId="2493" xr:uid="{E00C344B-1644-4129-B657-7C159501A0AF}"/>
    <cellStyle name="Separador de milhares 12 3 2 2 2 4 2 2" xfId="8649" xr:uid="{7D4C7EB6-BD06-4ED4-93D6-89D8D5066543}"/>
    <cellStyle name="Separador de milhares 12 3 2 2 2 4 2 2 2" xfId="17245" xr:uid="{FC5785E2-654A-4DF5-999F-4FF04705F9A0}"/>
    <cellStyle name="Separador de milhares 12 3 2 2 2 4 2 2 3" xfId="26281" xr:uid="{AEA0895A-A61D-4665-8AAE-5860FCA911D5}"/>
    <cellStyle name="Separador de milhares 12 3 2 2 2 4 2 3" xfId="5536" xr:uid="{446B7715-88E7-48A1-B6E3-D024F7D97E98}"/>
    <cellStyle name="Separador de milhares 12 3 2 2 2 4 2 3 2" xfId="14389" xr:uid="{4AF7877E-27F6-4EE5-A898-80FDBF709B32}"/>
    <cellStyle name="Separador de milhares 12 3 2 2 2 4 2 3 3" xfId="23356" xr:uid="{0D7A0CDF-9DE8-4C64-867C-5BB2122C1892}"/>
    <cellStyle name="Separador de milhares 12 3 2 2 2 4 2 4" xfId="11537" xr:uid="{06CC018E-0F9F-4D2A-AA90-D8AAA693D33E}"/>
    <cellStyle name="Separador de milhares 12 3 2 2 2 4 2 5" xfId="20505" xr:uid="{7B9C92DA-64C7-479D-B6FC-8318C82AC1E3}"/>
    <cellStyle name="Separador de milhares 12 3 2 2 2 4 3" xfId="7154" xr:uid="{3583FE85-8FE2-4016-8182-CE3950E234CB}"/>
    <cellStyle name="Separador de milhares 12 3 2 2 2 4 3 2" xfId="15810" xr:uid="{87B498AE-DB05-4447-A71B-E9431A51532E}"/>
    <cellStyle name="Separador de milhares 12 3 2 2 2 4 3 3" xfId="24791" xr:uid="{6EC899D0-2878-4CC6-8B6B-1AF6BCEA8D67}"/>
    <cellStyle name="Separador de milhares 12 3 2 2 2 4 4" xfId="4101" xr:uid="{1FDA1148-1132-4CA3-87AD-81CE1257DB12}"/>
    <cellStyle name="Separador de milhares 12 3 2 2 2 4 4 2" xfId="12956" xr:uid="{DA17E514-5015-4FAF-835A-937FE08E60F9}"/>
    <cellStyle name="Separador de milhares 12 3 2 2 2 4 4 3" xfId="21926" xr:uid="{249F10D8-DD8A-4423-A808-D4C79E46F6A9}"/>
    <cellStyle name="Separador de milhares 12 3 2 2 2 4 5" xfId="10091" xr:uid="{63E5A457-D07F-4548-BA30-1BC9A47147BC}"/>
    <cellStyle name="Separador de milhares 12 3 2 2 2 4 6" xfId="19062" xr:uid="{9888F982-89A0-4402-873C-0387C00E0923}"/>
    <cellStyle name="Separador de milhares 12 3 2 2 2 5" xfId="2488" xr:uid="{6D882734-1FCC-4BB9-8545-816F44195C9E}"/>
    <cellStyle name="Separador de milhares 12 3 2 2 2 5 2" xfId="8644" xr:uid="{E590A58A-5779-4B7A-925B-4A0E40B1E568}"/>
    <cellStyle name="Separador de milhares 12 3 2 2 2 5 2 2" xfId="17240" xr:uid="{8F331F5D-E82A-4A91-A679-9F492E8B821A}"/>
    <cellStyle name="Separador de milhares 12 3 2 2 2 5 2 3" xfId="26276" xr:uid="{984AD4E4-28B8-46E0-9FFC-0D284FD9B1E5}"/>
    <cellStyle name="Separador de milhares 12 3 2 2 2 5 3" xfId="5531" xr:uid="{F9F6563F-FD78-4454-8826-F8625787965C}"/>
    <cellStyle name="Separador de milhares 12 3 2 2 2 5 3 2" xfId="14384" xr:uid="{A9829CB2-CD7E-4D77-A29E-35BD365B5DE7}"/>
    <cellStyle name="Separador de milhares 12 3 2 2 2 5 3 3" xfId="23351" xr:uid="{61797630-A027-48FB-8BB9-436DACF9ACA3}"/>
    <cellStyle name="Separador de milhares 12 3 2 2 2 5 4" xfId="11532" xr:uid="{C710587F-CD78-407D-8823-260B3E7E99E3}"/>
    <cellStyle name="Separador de milhares 12 3 2 2 2 5 5" xfId="20500" xr:uid="{B3074D69-526F-4503-A33E-6914E8E7A822}"/>
    <cellStyle name="Separador de milhares 12 3 2 2 2 6" xfId="7149" xr:uid="{C587C54A-A27B-4A39-9AFE-E6033E056C8B}"/>
    <cellStyle name="Separador de milhares 12 3 2 2 2 6 2" xfId="15805" xr:uid="{15B2DE77-F8AC-4000-98E0-1F5AF80BC083}"/>
    <cellStyle name="Separador de milhares 12 3 2 2 2 6 3" xfId="24786" xr:uid="{9198B818-E120-4692-83F7-847494FE838F}"/>
    <cellStyle name="Separador de milhares 12 3 2 2 2 7" xfId="4096" xr:uid="{A4477F15-6B08-40B3-B305-AE188090A7E7}"/>
    <cellStyle name="Separador de milhares 12 3 2 2 2 7 2" xfId="12951" xr:uid="{78A43D42-3DA6-4982-BBE1-AA497A0EA9B3}"/>
    <cellStyle name="Separador de milhares 12 3 2 2 2 7 3" xfId="21921" xr:uid="{4AD50130-48C4-480E-8DB7-A51D998B6A07}"/>
    <cellStyle name="Separador de milhares 12 3 2 2 2 8" xfId="10086" xr:uid="{CF07555E-69EB-4FE8-8048-A8CD64A62181}"/>
    <cellStyle name="Separador de milhares 12 3 2 2 2 9" xfId="19057" xr:uid="{AE103919-426B-4762-B770-92FB7D8DCBAC}"/>
    <cellStyle name="Separador de milhares 12 3 2 2 3" xfId="771" xr:uid="{2B1C4FDF-AA5F-43E2-B602-453CA79C0CDF}"/>
    <cellStyle name="Separador de milhares 12 3 2 2 3 2" xfId="772" xr:uid="{A4C8A600-F424-496D-A39B-778035C25151}"/>
    <cellStyle name="Separador de milhares 12 3 2 2 3 2 2" xfId="773" xr:uid="{08524F3B-2101-42C4-9115-AE30AC4F3B85}"/>
    <cellStyle name="Separador de milhares 12 3 2 2 3 2 2 2" xfId="2496" xr:uid="{37C3FEDC-FD81-4166-8B49-4371B2CB72DE}"/>
    <cellStyle name="Separador de milhares 12 3 2 2 3 2 2 2 2" xfId="8652" xr:uid="{19E4EA49-184B-4118-90B9-118897DAB138}"/>
    <cellStyle name="Separador de milhares 12 3 2 2 3 2 2 2 2 2" xfId="17248" xr:uid="{B36496EF-C5EA-45B7-860F-76DBBB36C0CE}"/>
    <cellStyle name="Separador de milhares 12 3 2 2 3 2 2 2 2 3" xfId="26284" xr:uid="{950FAD84-DF93-4E20-B101-55398F2A6016}"/>
    <cellStyle name="Separador de milhares 12 3 2 2 3 2 2 2 3" xfId="5539" xr:uid="{C4C8D5C5-CB73-46D8-8C10-DD2D4529E0EA}"/>
    <cellStyle name="Separador de milhares 12 3 2 2 3 2 2 2 3 2" xfId="14392" xr:uid="{7D597C55-756C-44F3-A7B4-3BAA8D1255B4}"/>
    <cellStyle name="Separador de milhares 12 3 2 2 3 2 2 2 3 3" xfId="23359" xr:uid="{8E9839F9-2AEA-4316-849A-F8A1E63E4C9E}"/>
    <cellStyle name="Separador de milhares 12 3 2 2 3 2 2 2 4" xfId="11540" xr:uid="{81265292-117B-4792-B6E7-BC0C196CEB60}"/>
    <cellStyle name="Separador de milhares 12 3 2 2 3 2 2 2 5" xfId="20508" xr:uid="{50E9EC4D-85E3-402A-83D2-ED30B6E28161}"/>
    <cellStyle name="Separador de milhares 12 3 2 2 3 2 2 3" xfId="7157" xr:uid="{5302B582-003C-4F09-BFFF-704F49A58E79}"/>
    <cellStyle name="Separador de milhares 12 3 2 2 3 2 2 3 2" xfId="15813" xr:uid="{05FF85C3-FBDE-49A6-A2CE-F1D99AD8C235}"/>
    <cellStyle name="Separador de milhares 12 3 2 2 3 2 2 3 3" xfId="24794" xr:uid="{9FB20B67-877B-4B69-8A34-F629DC10445E}"/>
    <cellStyle name="Separador de milhares 12 3 2 2 3 2 2 4" xfId="4104" xr:uid="{E63AB1EE-FB98-462A-9588-6D093EEFAF23}"/>
    <cellStyle name="Separador de milhares 12 3 2 2 3 2 2 4 2" xfId="12959" xr:uid="{D1F6F8F7-3643-4DCF-8193-0DECA21A8485}"/>
    <cellStyle name="Separador de milhares 12 3 2 2 3 2 2 4 3" xfId="21929" xr:uid="{533FD1F4-3980-4662-89D6-8BD9B54811A4}"/>
    <cellStyle name="Separador de milhares 12 3 2 2 3 2 2 5" xfId="10094" xr:uid="{51F003CF-EBE3-4A7D-8B1C-56465410E9CF}"/>
    <cellStyle name="Separador de milhares 12 3 2 2 3 2 2 6" xfId="19065" xr:uid="{1808EEE4-E27D-47A7-B45B-865CB148809C}"/>
    <cellStyle name="Separador de milhares 12 3 2 2 3 2 3" xfId="2495" xr:uid="{292C05F1-69EE-426E-8DCE-54DCE3CF8212}"/>
    <cellStyle name="Separador de milhares 12 3 2 2 3 2 3 2" xfId="8651" xr:uid="{47050013-2B2C-4C28-8AD7-38A4D3B14B07}"/>
    <cellStyle name="Separador de milhares 12 3 2 2 3 2 3 2 2" xfId="17247" xr:uid="{CA1D8C70-D779-4B2A-9434-0B4648D96A17}"/>
    <cellStyle name="Separador de milhares 12 3 2 2 3 2 3 2 3" xfId="26283" xr:uid="{81C7A12D-AF7D-4774-A632-24FDA3A9DB76}"/>
    <cellStyle name="Separador de milhares 12 3 2 2 3 2 3 3" xfId="5538" xr:uid="{ACD023BF-43AD-419A-A71E-C9CC6038519D}"/>
    <cellStyle name="Separador de milhares 12 3 2 2 3 2 3 3 2" xfId="14391" xr:uid="{680C3769-EB5A-48C9-993A-7020B0367CE6}"/>
    <cellStyle name="Separador de milhares 12 3 2 2 3 2 3 3 3" xfId="23358" xr:uid="{392A8D21-534B-4F7E-8265-17700F826B1A}"/>
    <cellStyle name="Separador de milhares 12 3 2 2 3 2 3 4" xfId="11539" xr:uid="{F6C84C83-DC78-4824-8512-29FE2DFBE57D}"/>
    <cellStyle name="Separador de milhares 12 3 2 2 3 2 3 5" xfId="20507" xr:uid="{E9B106A0-2329-4ABD-B325-9523DF75D57A}"/>
    <cellStyle name="Separador de milhares 12 3 2 2 3 2 4" xfId="7156" xr:uid="{343B2542-99C1-473B-B934-19B8C668A356}"/>
    <cellStyle name="Separador de milhares 12 3 2 2 3 2 4 2" xfId="15812" xr:uid="{245D331F-3F44-4C14-826D-06E96F99DF46}"/>
    <cellStyle name="Separador de milhares 12 3 2 2 3 2 4 3" xfId="24793" xr:uid="{DD0C5AF4-92D8-4D9A-8039-B2F32FFA5611}"/>
    <cellStyle name="Separador de milhares 12 3 2 2 3 2 5" xfId="4103" xr:uid="{D06D7945-39CF-42CE-B8CB-4CEF876A3564}"/>
    <cellStyle name="Separador de milhares 12 3 2 2 3 2 5 2" xfId="12958" xr:uid="{16C205A2-35BA-4D36-9ABC-908667B386ED}"/>
    <cellStyle name="Separador de milhares 12 3 2 2 3 2 5 3" xfId="21928" xr:uid="{449697DC-247B-41E9-86D1-E87734EC3B0F}"/>
    <cellStyle name="Separador de milhares 12 3 2 2 3 2 6" xfId="10093" xr:uid="{E69B29B7-5353-4573-ABA7-74385D11A50C}"/>
    <cellStyle name="Separador de milhares 12 3 2 2 3 2 7" xfId="19064" xr:uid="{0327C32A-6FBE-441B-AC5A-94739AFCEE8C}"/>
    <cellStyle name="Separador de milhares 12 3 2 2 3 3" xfId="774" xr:uid="{71A387AF-1931-4A80-B605-E9257BD452B0}"/>
    <cellStyle name="Separador de milhares 12 3 2 2 3 3 2" xfId="775" xr:uid="{9C0D3945-592E-4FC9-A240-C7D80B67CF27}"/>
    <cellStyle name="Separador de milhares 12 3 2 2 3 3 2 2" xfId="2498" xr:uid="{48D9DC64-D7E0-4ADA-92B7-6A40CDD40C9C}"/>
    <cellStyle name="Separador de milhares 12 3 2 2 3 3 2 2 2" xfId="8654" xr:uid="{2E37EC8E-98F5-4173-AC80-414C8299BA25}"/>
    <cellStyle name="Separador de milhares 12 3 2 2 3 3 2 2 2 2" xfId="17250" xr:uid="{EE602682-5EA7-43F8-B107-47CE52AB6B46}"/>
    <cellStyle name="Separador de milhares 12 3 2 2 3 3 2 2 2 3" xfId="26286" xr:uid="{BB00C2A4-BF62-4660-B0B2-A9E7046830F4}"/>
    <cellStyle name="Separador de milhares 12 3 2 2 3 3 2 2 3" xfId="5541" xr:uid="{F2FCFC01-F193-4396-96FF-DF6E613C0188}"/>
    <cellStyle name="Separador de milhares 12 3 2 2 3 3 2 2 3 2" xfId="14394" xr:uid="{1CE76D7A-ED37-45FB-8C23-37D75AADA263}"/>
    <cellStyle name="Separador de milhares 12 3 2 2 3 3 2 2 3 3" xfId="23361" xr:uid="{A99D0453-5DA9-41E7-A121-B40AB4F63C67}"/>
    <cellStyle name="Separador de milhares 12 3 2 2 3 3 2 2 4" xfId="11542" xr:uid="{7FF21570-B6A0-4FF3-B1BD-AF81222E106C}"/>
    <cellStyle name="Separador de milhares 12 3 2 2 3 3 2 2 5" xfId="20510" xr:uid="{2B767474-220D-4C60-8A42-9EBA911A69FA}"/>
    <cellStyle name="Separador de milhares 12 3 2 2 3 3 2 3" xfId="7159" xr:uid="{07E778FE-691E-460E-861C-89BBDFD263D9}"/>
    <cellStyle name="Separador de milhares 12 3 2 2 3 3 2 3 2" xfId="15815" xr:uid="{38FFC46E-0B2A-49E3-89FE-C4848B5E683C}"/>
    <cellStyle name="Separador de milhares 12 3 2 2 3 3 2 3 3" xfId="24796" xr:uid="{C20B379C-0435-43B8-867E-0608B1CB75EE}"/>
    <cellStyle name="Separador de milhares 12 3 2 2 3 3 2 4" xfId="4106" xr:uid="{C82BF61D-A74E-4EC5-BA8F-9869DC21E5EB}"/>
    <cellStyle name="Separador de milhares 12 3 2 2 3 3 2 4 2" xfId="12961" xr:uid="{2D5871D5-D8CD-46A7-92C1-0606622517E7}"/>
    <cellStyle name="Separador de milhares 12 3 2 2 3 3 2 4 3" xfId="21931" xr:uid="{89936765-D892-4F54-B8D9-05D76C754D96}"/>
    <cellStyle name="Separador de milhares 12 3 2 2 3 3 2 5" xfId="10096" xr:uid="{EEA3F6C9-46EB-4412-B31C-F695BD06CF7E}"/>
    <cellStyle name="Separador de milhares 12 3 2 2 3 3 2 6" xfId="19067" xr:uid="{04A41C85-29AD-479A-A80C-B861E4EF0622}"/>
    <cellStyle name="Separador de milhares 12 3 2 2 3 3 3" xfId="2497" xr:uid="{A1BE2A45-1B29-4816-A944-35681985C1A2}"/>
    <cellStyle name="Separador de milhares 12 3 2 2 3 3 3 2" xfId="8653" xr:uid="{D87474D9-DB5C-482D-A541-90F94C50F324}"/>
    <cellStyle name="Separador de milhares 12 3 2 2 3 3 3 2 2" xfId="17249" xr:uid="{C4C61A5B-8819-407F-BA3C-B651E464E72B}"/>
    <cellStyle name="Separador de milhares 12 3 2 2 3 3 3 2 3" xfId="26285" xr:uid="{857B9AAB-12BE-4F24-B932-7C5FB5F5639A}"/>
    <cellStyle name="Separador de milhares 12 3 2 2 3 3 3 3" xfId="5540" xr:uid="{D764FAA8-357A-4E26-8272-AB14C627E610}"/>
    <cellStyle name="Separador de milhares 12 3 2 2 3 3 3 3 2" xfId="14393" xr:uid="{1F9CAE5D-7498-41BD-B0D8-407C8C9D33FF}"/>
    <cellStyle name="Separador de milhares 12 3 2 2 3 3 3 3 3" xfId="23360" xr:uid="{73873DFE-1979-4632-AE3D-96A074C62836}"/>
    <cellStyle name="Separador de milhares 12 3 2 2 3 3 3 4" xfId="11541" xr:uid="{4F24FB7D-E57A-4882-B700-ADCDF8846874}"/>
    <cellStyle name="Separador de milhares 12 3 2 2 3 3 3 5" xfId="20509" xr:uid="{A5D65311-3420-4B50-91AA-669E5E04D335}"/>
    <cellStyle name="Separador de milhares 12 3 2 2 3 3 4" xfId="7158" xr:uid="{B1F1FC83-4FD3-4589-8008-68804FD700E7}"/>
    <cellStyle name="Separador de milhares 12 3 2 2 3 3 4 2" xfId="15814" xr:uid="{159AFA75-8361-46D2-9B78-FDF7E11C1CAA}"/>
    <cellStyle name="Separador de milhares 12 3 2 2 3 3 4 3" xfId="24795" xr:uid="{D0B6EC80-2B0E-4D7F-9DDB-9BECE9E87E3D}"/>
    <cellStyle name="Separador de milhares 12 3 2 2 3 3 5" xfId="4105" xr:uid="{E2489300-AABA-408A-9587-C274DABD5463}"/>
    <cellStyle name="Separador de milhares 12 3 2 2 3 3 5 2" xfId="12960" xr:uid="{4C1C39CB-95BD-4D31-A1B7-689C8F79B60F}"/>
    <cellStyle name="Separador de milhares 12 3 2 2 3 3 5 3" xfId="21930" xr:uid="{AEEBA4BA-93BE-42CF-942A-93171BAECDFA}"/>
    <cellStyle name="Separador de milhares 12 3 2 2 3 3 6" xfId="10095" xr:uid="{22BA2B1F-80F6-4029-AC81-94ED7B2F9D65}"/>
    <cellStyle name="Separador de milhares 12 3 2 2 3 3 7" xfId="19066" xr:uid="{B50958A4-AB49-4AB4-8553-3BE5FFC3E3BC}"/>
    <cellStyle name="Separador de milhares 12 3 2 2 3 4" xfId="776" xr:uid="{67DD0CA8-D566-44DD-8B22-6B6CAE3007D4}"/>
    <cellStyle name="Separador de milhares 12 3 2 2 3 4 2" xfId="2499" xr:uid="{B7FD9ED2-8430-4A37-A613-A7A4E4A94336}"/>
    <cellStyle name="Separador de milhares 12 3 2 2 3 4 2 2" xfId="8655" xr:uid="{A6D80F45-4974-42E3-A16A-BBF40CDB6067}"/>
    <cellStyle name="Separador de milhares 12 3 2 2 3 4 2 2 2" xfId="17251" xr:uid="{D0385BDE-CC7C-4E0D-9924-E37B31D99CF8}"/>
    <cellStyle name="Separador de milhares 12 3 2 2 3 4 2 2 3" xfId="26287" xr:uid="{61ED53F5-FF64-43F0-9E1B-92E575730B0C}"/>
    <cellStyle name="Separador de milhares 12 3 2 2 3 4 2 3" xfId="5542" xr:uid="{8212B663-D2E2-467D-B4E6-796D8D03C9B7}"/>
    <cellStyle name="Separador de milhares 12 3 2 2 3 4 2 3 2" xfId="14395" xr:uid="{A80B253B-630A-41DE-B069-B83864B9CA62}"/>
    <cellStyle name="Separador de milhares 12 3 2 2 3 4 2 3 3" xfId="23362" xr:uid="{B3A9DFBA-5BF3-4B45-8D7D-5BDED3DA0152}"/>
    <cellStyle name="Separador de milhares 12 3 2 2 3 4 2 4" xfId="11543" xr:uid="{D1FBDAFB-159F-4891-B28C-9CBE83EDDB02}"/>
    <cellStyle name="Separador de milhares 12 3 2 2 3 4 2 5" xfId="20511" xr:uid="{707EA648-AC74-46B5-8F73-A96854783577}"/>
    <cellStyle name="Separador de milhares 12 3 2 2 3 4 3" xfId="7160" xr:uid="{7CDC9912-8930-44B7-9385-CAF49541A8EA}"/>
    <cellStyle name="Separador de milhares 12 3 2 2 3 4 3 2" xfId="15816" xr:uid="{40B7149D-B951-489D-A2BF-759F18F6C5B6}"/>
    <cellStyle name="Separador de milhares 12 3 2 2 3 4 3 3" xfId="24797" xr:uid="{F155731A-F0CC-4496-B77B-583CD1F0CCBD}"/>
    <cellStyle name="Separador de milhares 12 3 2 2 3 4 4" xfId="4107" xr:uid="{DBEC41AF-C1C6-4969-B809-B7B7AA5E8093}"/>
    <cellStyle name="Separador de milhares 12 3 2 2 3 4 4 2" xfId="12962" xr:uid="{54F70A74-ED1A-4AFC-9D03-F6E5F7B2BC85}"/>
    <cellStyle name="Separador de milhares 12 3 2 2 3 4 4 3" xfId="21932" xr:uid="{2276F041-58B2-48DA-8C82-09E399B91492}"/>
    <cellStyle name="Separador de milhares 12 3 2 2 3 4 5" xfId="10097" xr:uid="{7BF647DD-DA94-4DBD-AEFD-2DBE89FFC320}"/>
    <cellStyle name="Separador de milhares 12 3 2 2 3 4 6" xfId="19068" xr:uid="{4C1238C5-FB6F-4514-A44D-B0CC55F52E43}"/>
    <cellStyle name="Separador de milhares 12 3 2 2 3 5" xfId="2494" xr:uid="{90871A71-3EDF-46F7-97A9-2C8149BD6B49}"/>
    <cellStyle name="Separador de milhares 12 3 2 2 3 5 2" xfId="8650" xr:uid="{02931A56-9AB6-4DF3-8B5A-0D748B4D66BE}"/>
    <cellStyle name="Separador de milhares 12 3 2 2 3 5 2 2" xfId="17246" xr:uid="{6FF1D754-5F46-43B3-8688-CED1742410B9}"/>
    <cellStyle name="Separador de milhares 12 3 2 2 3 5 2 3" xfId="26282" xr:uid="{D6875C05-C89F-43FB-AD71-CD6D3ABD93EC}"/>
    <cellStyle name="Separador de milhares 12 3 2 2 3 5 3" xfId="5537" xr:uid="{D8532F48-C9BB-46CB-8945-7B0161FB0590}"/>
    <cellStyle name="Separador de milhares 12 3 2 2 3 5 3 2" xfId="14390" xr:uid="{F011E08B-531C-457F-B5B0-A687752F45B7}"/>
    <cellStyle name="Separador de milhares 12 3 2 2 3 5 3 3" xfId="23357" xr:uid="{41944A81-BC70-4B66-BE8F-114005336B22}"/>
    <cellStyle name="Separador de milhares 12 3 2 2 3 5 4" xfId="11538" xr:uid="{746642CD-D71C-4A8F-95A4-DCBBF808A7CD}"/>
    <cellStyle name="Separador de milhares 12 3 2 2 3 5 5" xfId="20506" xr:uid="{72ADAA12-012B-4288-BC67-4834D4A4E467}"/>
    <cellStyle name="Separador de milhares 12 3 2 2 3 6" xfId="7155" xr:uid="{7F5E4FA3-CB92-488C-B347-1B2A2677EB79}"/>
    <cellStyle name="Separador de milhares 12 3 2 2 3 6 2" xfId="15811" xr:uid="{EF7D75BC-304F-4CE5-8D1F-5C53BFD5A43A}"/>
    <cellStyle name="Separador de milhares 12 3 2 2 3 6 3" xfId="24792" xr:uid="{42E0DF46-8243-4512-9064-A2B007D33600}"/>
    <cellStyle name="Separador de milhares 12 3 2 2 3 7" xfId="4102" xr:uid="{091CE643-51C3-4B51-BBF8-759A1F8D94EC}"/>
    <cellStyle name="Separador de milhares 12 3 2 2 3 7 2" xfId="12957" xr:uid="{03CCED8B-63A2-43EF-B9E9-91263A0AF09E}"/>
    <cellStyle name="Separador de milhares 12 3 2 2 3 7 3" xfId="21927" xr:uid="{0BE2AEFC-158A-4F2F-9903-015E27A68871}"/>
    <cellStyle name="Separador de milhares 12 3 2 2 3 8" xfId="10092" xr:uid="{4E0F8363-4036-47F3-9C7A-CEB5E8D1F828}"/>
    <cellStyle name="Separador de milhares 12 3 2 2 3 9" xfId="19063" xr:uid="{02B403E9-F0DA-479A-B70B-4ACCB0A36B94}"/>
    <cellStyle name="Separador de milhares 12 3 2 2 4" xfId="777" xr:uid="{6352FC65-F375-4A12-9B4F-E3C2A7AA764F}"/>
    <cellStyle name="Separador de milhares 12 3 2 2 4 2" xfId="778" xr:uid="{E906B2C5-6052-491D-B3B1-D333C8028F85}"/>
    <cellStyle name="Separador de milhares 12 3 2 2 4 2 2" xfId="2501" xr:uid="{86BE3D83-AA14-4764-A6E8-4D5B39FDF356}"/>
    <cellStyle name="Separador de milhares 12 3 2 2 4 2 2 2" xfId="8657" xr:uid="{A63C6320-D141-4591-B5D5-245E76E6F882}"/>
    <cellStyle name="Separador de milhares 12 3 2 2 4 2 2 2 2" xfId="17253" xr:uid="{339C3817-92D3-4497-9828-ADEEBF173A61}"/>
    <cellStyle name="Separador de milhares 12 3 2 2 4 2 2 2 3" xfId="26289" xr:uid="{DC65E697-1C84-4815-8FB6-BCBC7199A53B}"/>
    <cellStyle name="Separador de milhares 12 3 2 2 4 2 2 3" xfId="5544" xr:uid="{7DDAE4F6-42B3-406F-AE65-513889CA6411}"/>
    <cellStyle name="Separador de milhares 12 3 2 2 4 2 2 3 2" xfId="14397" xr:uid="{7D59F689-1F7E-4729-B327-91B4ABE9477B}"/>
    <cellStyle name="Separador de milhares 12 3 2 2 4 2 2 3 3" xfId="23364" xr:uid="{1101A53D-A79A-493C-96D4-CB6A31F0524E}"/>
    <cellStyle name="Separador de milhares 12 3 2 2 4 2 2 4" xfId="11545" xr:uid="{91391EE2-127C-4367-A0DF-CFB69AD6C966}"/>
    <cellStyle name="Separador de milhares 12 3 2 2 4 2 2 5" xfId="20513" xr:uid="{ABC0337B-0098-4A3E-8594-4E8E048F8ADD}"/>
    <cellStyle name="Separador de milhares 12 3 2 2 4 2 3" xfId="7162" xr:uid="{527C391F-9F65-401C-BB27-B2C052658B2C}"/>
    <cellStyle name="Separador de milhares 12 3 2 2 4 2 3 2" xfId="15818" xr:uid="{4C3885FB-7584-4562-865D-AD32ECAF6071}"/>
    <cellStyle name="Separador de milhares 12 3 2 2 4 2 3 3" xfId="24799" xr:uid="{4710EF31-BB33-4A4C-99E2-2E9264CFEB5F}"/>
    <cellStyle name="Separador de milhares 12 3 2 2 4 2 4" xfId="4109" xr:uid="{3C040F45-03AA-4D3B-BC17-0221BA3C2094}"/>
    <cellStyle name="Separador de milhares 12 3 2 2 4 2 4 2" xfId="12964" xr:uid="{5964A064-6BF7-4BF7-AB4B-A32890EAD504}"/>
    <cellStyle name="Separador de milhares 12 3 2 2 4 2 4 3" xfId="21934" xr:uid="{767DDE5F-397C-4A58-B62A-3F35CFAEFD4C}"/>
    <cellStyle name="Separador de milhares 12 3 2 2 4 2 5" xfId="10099" xr:uid="{D683BDAA-61CB-4609-A721-50581C9ACC61}"/>
    <cellStyle name="Separador de milhares 12 3 2 2 4 2 6" xfId="19070" xr:uid="{39A49597-D66A-4B44-8E49-103FF9CCAD9D}"/>
    <cellStyle name="Separador de milhares 12 3 2 2 4 3" xfId="2500" xr:uid="{AAD50FBD-7CCF-4D16-A7E2-E5DA6B7FF3A9}"/>
    <cellStyle name="Separador de milhares 12 3 2 2 4 3 2" xfId="8656" xr:uid="{A98BFDBF-8FC8-4D9E-B055-4AC86373EBB5}"/>
    <cellStyle name="Separador de milhares 12 3 2 2 4 3 2 2" xfId="17252" xr:uid="{5F0722C8-0470-48D1-BDDF-64184FDBC9B0}"/>
    <cellStyle name="Separador de milhares 12 3 2 2 4 3 2 3" xfId="26288" xr:uid="{060B2627-6683-44B0-A406-D253C42CDD9F}"/>
    <cellStyle name="Separador de milhares 12 3 2 2 4 3 3" xfId="5543" xr:uid="{2491CA34-BC97-44CD-9252-86A8E7B2E84F}"/>
    <cellStyle name="Separador de milhares 12 3 2 2 4 3 3 2" xfId="14396" xr:uid="{9C5586BA-A3F7-4922-B22C-A096B2DB30AD}"/>
    <cellStyle name="Separador de milhares 12 3 2 2 4 3 3 3" xfId="23363" xr:uid="{7A111C83-FE3E-43D9-A845-8C690A9F6619}"/>
    <cellStyle name="Separador de milhares 12 3 2 2 4 3 4" xfId="11544" xr:uid="{A5308401-68EB-4EFC-B681-4F4E9BFF7DA0}"/>
    <cellStyle name="Separador de milhares 12 3 2 2 4 3 5" xfId="20512" xr:uid="{AD2A6BCA-4BE8-47D0-B12F-C6E9500E16B9}"/>
    <cellStyle name="Separador de milhares 12 3 2 2 4 4" xfId="7161" xr:uid="{C339B103-4231-473B-BF42-EE60795FEDBF}"/>
    <cellStyle name="Separador de milhares 12 3 2 2 4 4 2" xfId="15817" xr:uid="{06F00F60-C511-4674-B396-E280CEA7901E}"/>
    <cellStyle name="Separador de milhares 12 3 2 2 4 4 3" xfId="24798" xr:uid="{316B977A-CCAA-4AB1-A3DD-1ED44A814503}"/>
    <cellStyle name="Separador de milhares 12 3 2 2 4 5" xfId="4108" xr:uid="{F16AAEE7-C99A-4780-BECC-BBB61FC86B65}"/>
    <cellStyle name="Separador de milhares 12 3 2 2 4 5 2" xfId="12963" xr:uid="{FC1C9E59-37E3-4EF2-B7E2-97206005612C}"/>
    <cellStyle name="Separador de milhares 12 3 2 2 4 5 3" xfId="21933" xr:uid="{70D45DD6-43FF-4643-862F-861AE90EDAEE}"/>
    <cellStyle name="Separador de milhares 12 3 2 2 4 6" xfId="10098" xr:uid="{936827DD-9BEC-48EF-8EB8-BE7C1BEA41E4}"/>
    <cellStyle name="Separador de milhares 12 3 2 2 4 7" xfId="19069" xr:uid="{22442679-0909-4B5F-A10C-5A444A7FA31B}"/>
    <cellStyle name="Separador de milhares 12 3 2 2 5" xfId="779" xr:uid="{88CE7502-C9CF-44DD-83A2-D168C454E9C5}"/>
    <cellStyle name="Separador de milhares 12 3 2 2 5 2" xfId="780" xr:uid="{3BB5859E-1859-413C-ABCE-7CDDB3B82C30}"/>
    <cellStyle name="Separador de milhares 12 3 2 2 5 2 2" xfId="2503" xr:uid="{FA98077E-4C06-41DC-8F79-98FAA9C6F2D5}"/>
    <cellStyle name="Separador de milhares 12 3 2 2 5 2 2 2" xfId="8659" xr:uid="{7B4A28E0-D5CE-4A7E-8D40-366029E9676B}"/>
    <cellStyle name="Separador de milhares 12 3 2 2 5 2 2 2 2" xfId="17255" xr:uid="{E59A6237-F33E-4978-83B0-FEE82F339DBF}"/>
    <cellStyle name="Separador de milhares 12 3 2 2 5 2 2 2 3" xfId="26291" xr:uid="{F2A6ABF3-B23B-4009-9E45-AFE07849A2A4}"/>
    <cellStyle name="Separador de milhares 12 3 2 2 5 2 2 3" xfId="5546" xr:uid="{398384F9-EAFE-40B0-952E-130F1032B5BE}"/>
    <cellStyle name="Separador de milhares 12 3 2 2 5 2 2 3 2" xfId="14399" xr:uid="{AC6052B1-CE20-4631-88B5-1557C1565CD5}"/>
    <cellStyle name="Separador de milhares 12 3 2 2 5 2 2 3 3" xfId="23366" xr:uid="{CFBE578B-E72C-4E44-98E1-08DFE55E9E2D}"/>
    <cellStyle name="Separador de milhares 12 3 2 2 5 2 2 4" xfId="11547" xr:uid="{6A3EEC11-BB53-4495-9319-74FA0C31DAEB}"/>
    <cellStyle name="Separador de milhares 12 3 2 2 5 2 2 5" xfId="20515" xr:uid="{5D73199D-1F80-4549-AD0A-F80E14BC2A90}"/>
    <cellStyle name="Separador de milhares 12 3 2 2 5 2 3" xfId="7164" xr:uid="{663AD7C0-EC7F-4C0A-9D83-878644CB9767}"/>
    <cellStyle name="Separador de milhares 12 3 2 2 5 2 3 2" xfId="15820" xr:uid="{D59B1050-0452-4B75-83D4-D82D9C6A49E1}"/>
    <cellStyle name="Separador de milhares 12 3 2 2 5 2 3 3" xfId="24801" xr:uid="{1A712D89-861D-4F6B-A45D-47E2BFC5FC4C}"/>
    <cellStyle name="Separador de milhares 12 3 2 2 5 2 4" xfId="4111" xr:uid="{60759BA8-411C-4128-9B60-6067F79B6C22}"/>
    <cellStyle name="Separador de milhares 12 3 2 2 5 2 4 2" xfId="12966" xr:uid="{DF2F20B9-9803-41C9-8FA0-F9BAFACC7928}"/>
    <cellStyle name="Separador de milhares 12 3 2 2 5 2 4 3" xfId="21936" xr:uid="{1214DFFF-16CD-41BC-AF0A-20F07D677BFE}"/>
    <cellStyle name="Separador de milhares 12 3 2 2 5 2 5" xfId="10101" xr:uid="{14D980A2-904B-4719-BB02-7718812B775B}"/>
    <cellStyle name="Separador de milhares 12 3 2 2 5 2 6" xfId="19072" xr:uid="{7FE245E2-CF08-48FA-8EC6-14A0F11FEE33}"/>
    <cellStyle name="Separador de milhares 12 3 2 2 5 3" xfId="2502" xr:uid="{9F8B46D9-45B9-4C3B-A3BB-587119251524}"/>
    <cellStyle name="Separador de milhares 12 3 2 2 5 3 2" xfId="8658" xr:uid="{1D5AD829-95DA-455D-9D1F-384B7E41A19A}"/>
    <cellStyle name="Separador de milhares 12 3 2 2 5 3 2 2" xfId="17254" xr:uid="{AB44075B-1BBF-45C1-91EA-82ED9DC76A17}"/>
    <cellStyle name="Separador de milhares 12 3 2 2 5 3 2 3" xfId="26290" xr:uid="{DEE23504-1266-4EDA-BAE6-550C78DD3526}"/>
    <cellStyle name="Separador de milhares 12 3 2 2 5 3 3" xfId="5545" xr:uid="{B22DEB78-2431-42EB-89D3-A943CD6E6795}"/>
    <cellStyle name="Separador de milhares 12 3 2 2 5 3 3 2" xfId="14398" xr:uid="{98A606AD-31EE-4921-A17B-2161A9D8E5E7}"/>
    <cellStyle name="Separador de milhares 12 3 2 2 5 3 3 3" xfId="23365" xr:uid="{64D4A272-F555-4D75-B981-91A1F0021369}"/>
    <cellStyle name="Separador de milhares 12 3 2 2 5 3 4" xfId="11546" xr:uid="{C7637293-2E67-4F9E-9E20-4DDF4B1786F0}"/>
    <cellStyle name="Separador de milhares 12 3 2 2 5 3 5" xfId="20514" xr:uid="{2A7698D3-711F-4D08-A747-458487551304}"/>
    <cellStyle name="Separador de milhares 12 3 2 2 5 4" xfId="7163" xr:uid="{084D8A6B-A818-4402-9938-5D73674EAD82}"/>
    <cellStyle name="Separador de milhares 12 3 2 2 5 4 2" xfId="15819" xr:uid="{A6EE01B7-31E1-4CEE-A3EE-49D0A0F145EA}"/>
    <cellStyle name="Separador de milhares 12 3 2 2 5 4 3" xfId="24800" xr:uid="{C134E9D1-4BC7-497D-9D43-83E58CD4C8CA}"/>
    <cellStyle name="Separador de milhares 12 3 2 2 5 5" xfId="4110" xr:uid="{59D71D5F-DA83-4673-823A-D5F26CCEB74B}"/>
    <cellStyle name="Separador de milhares 12 3 2 2 5 5 2" xfId="12965" xr:uid="{F83713E2-0846-4FEC-BFBA-BDFCE0A2A2F6}"/>
    <cellStyle name="Separador de milhares 12 3 2 2 5 5 3" xfId="21935" xr:uid="{F1B6C999-990C-4448-81E7-6A0DAE931BE9}"/>
    <cellStyle name="Separador de milhares 12 3 2 2 5 6" xfId="10100" xr:uid="{5E39D181-F319-4F66-A264-D277393A7DEB}"/>
    <cellStyle name="Separador de milhares 12 3 2 2 5 7" xfId="19071" xr:uid="{A6E17F8D-F2F1-4202-B07A-B0B2C77DEC97}"/>
    <cellStyle name="Separador de milhares 12 3 2 2 6" xfId="781" xr:uid="{483F8615-0C23-45F2-8B00-26E7D1F92E8B}"/>
    <cellStyle name="Separador de milhares 12 3 2 2 6 2" xfId="2504" xr:uid="{565519FA-89B9-4711-BA47-841620A64D6A}"/>
    <cellStyle name="Separador de milhares 12 3 2 2 6 2 2" xfId="8660" xr:uid="{E53F6599-7229-469C-AA8C-0D71F7529D97}"/>
    <cellStyle name="Separador de milhares 12 3 2 2 6 2 2 2" xfId="17256" xr:uid="{CDC61FD7-E9C1-4C85-8DE0-69C1C030D0AC}"/>
    <cellStyle name="Separador de milhares 12 3 2 2 6 2 2 3" xfId="26292" xr:uid="{EC57DBFC-0A4E-4CF3-9B68-EFE80AFCFFA4}"/>
    <cellStyle name="Separador de milhares 12 3 2 2 6 2 3" xfId="5547" xr:uid="{2430324E-5E3F-4ADA-AF3A-73B6C7D24E70}"/>
    <cellStyle name="Separador de milhares 12 3 2 2 6 2 3 2" xfId="14400" xr:uid="{EB336A8A-54D5-4B03-9BB9-02B06B1E4507}"/>
    <cellStyle name="Separador de milhares 12 3 2 2 6 2 3 3" xfId="23367" xr:uid="{613A0C8E-ED52-4364-92FF-71559001D0CC}"/>
    <cellStyle name="Separador de milhares 12 3 2 2 6 2 4" xfId="11548" xr:uid="{629ABF41-08C9-4A8D-A4C2-267131C85CDE}"/>
    <cellStyle name="Separador de milhares 12 3 2 2 6 2 5" xfId="20516" xr:uid="{94EF15FE-42B2-4E05-AA2E-DEE028B2963B}"/>
    <cellStyle name="Separador de milhares 12 3 2 2 6 3" xfId="7165" xr:uid="{02D2C6DC-7DCE-464D-9C91-F83465FB6731}"/>
    <cellStyle name="Separador de milhares 12 3 2 2 6 3 2" xfId="15821" xr:uid="{54C6C0D4-8C79-4656-8DC5-B4EA48C49136}"/>
    <cellStyle name="Separador de milhares 12 3 2 2 6 3 3" xfId="24802" xr:uid="{70A5E15F-8DBA-48C0-8DAF-60A0ABFE1201}"/>
    <cellStyle name="Separador de milhares 12 3 2 2 6 4" xfId="4112" xr:uid="{8FCD1093-A896-45EB-8223-E12F73BB0C62}"/>
    <cellStyle name="Separador de milhares 12 3 2 2 6 4 2" xfId="12967" xr:uid="{7675F4DC-E280-4C83-AF25-2BEFED0E82C9}"/>
    <cellStyle name="Separador de milhares 12 3 2 2 6 4 3" xfId="21937" xr:uid="{D170EBEF-1D4F-4B06-8866-059A2BCC9113}"/>
    <cellStyle name="Separador de milhares 12 3 2 2 6 5" xfId="10102" xr:uid="{5A542504-D737-4C6D-AE64-A76EF0474580}"/>
    <cellStyle name="Separador de milhares 12 3 2 2 6 6" xfId="19073" xr:uid="{5D766A1A-A06B-4432-BAED-D0C8DF12EB6B}"/>
    <cellStyle name="Separador de milhares 12 3 2 2 7" xfId="2487" xr:uid="{A724E3EB-D3C7-443E-AD5B-887A73EC9E93}"/>
    <cellStyle name="Separador de milhares 12 3 2 2 7 2" xfId="8643" xr:uid="{1976B3B8-91D6-475B-BDE6-D90DCFF0AEDD}"/>
    <cellStyle name="Separador de milhares 12 3 2 2 7 2 2" xfId="17239" xr:uid="{A331681A-AAEA-401F-9852-578BFD6DF5E9}"/>
    <cellStyle name="Separador de milhares 12 3 2 2 7 2 3" xfId="26275" xr:uid="{4904D0BE-4E92-440E-B563-E1868F4F7F68}"/>
    <cellStyle name="Separador de milhares 12 3 2 2 7 3" xfId="5530" xr:uid="{710DF873-A3CD-4A4C-9A7E-6D2C327AFC7B}"/>
    <cellStyle name="Separador de milhares 12 3 2 2 7 3 2" xfId="14383" xr:uid="{14194DC4-1C41-4D7D-8C44-4AC8DAF658F9}"/>
    <cellStyle name="Separador de milhares 12 3 2 2 7 3 3" xfId="23350" xr:uid="{A47F4804-E2AD-4080-AD0B-DC654441FFF4}"/>
    <cellStyle name="Separador de milhares 12 3 2 2 7 4" xfId="11531" xr:uid="{98CA40AF-337A-4683-9BDC-BC3D7A9B70BE}"/>
    <cellStyle name="Separador de milhares 12 3 2 2 7 5" xfId="20499" xr:uid="{B2808539-C6EE-458D-976A-D73999627073}"/>
    <cellStyle name="Separador de milhares 12 3 2 2 8" xfId="7148" xr:uid="{2DECFE6B-1BBE-4F78-8D4E-D484342C3DF3}"/>
    <cellStyle name="Separador de milhares 12 3 2 2 8 2" xfId="15804" xr:uid="{CF84143C-7167-4853-938B-C9E55CEFDD65}"/>
    <cellStyle name="Separador de milhares 12 3 2 2 8 3" xfId="24785" xr:uid="{0CFD66BB-C405-4353-A046-1496BC21F09E}"/>
    <cellStyle name="Separador de milhares 12 3 2 2 9" xfId="4095" xr:uid="{FC44D695-EA79-485C-9BED-5AF01773C16E}"/>
    <cellStyle name="Separador de milhares 12 3 2 2 9 2" xfId="12950" xr:uid="{F141CB22-306A-4E18-9F06-8F9C7A113351}"/>
    <cellStyle name="Separador de milhares 12 3 2 2 9 3" xfId="21920" xr:uid="{FBF1F635-0A4C-495D-A808-0451A3DE2004}"/>
    <cellStyle name="Separador de milhares 12 3 2 3" xfId="782" xr:uid="{22E9B943-F3FA-4D2E-ABC6-EB85F4310644}"/>
    <cellStyle name="Separador de milhares 12 3 2 3 2" xfId="783" xr:uid="{CC7BA280-8079-491F-BBD8-88B54D5EFD95}"/>
    <cellStyle name="Separador de milhares 12 3 2 3 2 2" xfId="784" xr:uid="{7852DD04-8B50-44BE-B35B-BD443C41EF60}"/>
    <cellStyle name="Separador de milhares 12 3 2 3 2 2 2" xfId="2507" xr:uid="{B497323C-12E1-433F-A1D2-EB69A3CBD58B}"/>
    <cellStyle name="Separador de milhares 12 3 2 3 2 2 2 2" xfId="8663" xr:uid="{F84E2321-2E01-4C5D-8AF2-4D324B80C989}"/>
    <cellStyle name="Separador de milhares 12 3 2 3 2 2 2 2 2" xfId="17259" xr:uid="{336F7BBF-D599-4756-8F8D-EF0C04994480}"/>
    <cellStyle name="Separador de milhares 12 3 2 3 2 2 2 2 3" xfId="26295" xr:uid="{48D5F270-BC55-41AF-ACEE-0E01CE82BE3B}"/>
    <cellStyle name="Separador de milhares 12 3 2 3 2 2 2 3" xfId="5550" xr:uid="{BC60A8CF-914D-4657-8CEE-4E21F0A9338E}"/>
    <cellStyle name="Separador de milhares 12 3 2 3 2 2 2 3 2" xfId="14403" xr:uid="{BB85D2BC-315C-464F-9640-59F256AB4EAE}"/>
    <cellStyle name="Separador de milhares 12 3 2 3 2 2 2 3 3" xfId="23370" xr:uid="{0E51CB4A-048C-4577-854B-D73D36FC4366}"/>
    <cellStyle name="Separador de milhares 12 3 2 3 2 2 2 4" xfId="11551" xr:uid="{8BE70E3C-9F8B-49D2-BE9E-63D2ECE4891F}"/>
    <cellStyle name="Separador de milhares 12 3 2 3 2 2 2 5" xfId="20519" xr:uid="{36A5B12F-3CA9-42DB-8084-A635951449D8}"/>
    <cellStyle name="Separador de milhares 12 3 2 3 2 2 3" xfId="7168" xr:uid="{8CA05CEC-3F0A-4AF1-A31E-9C2E3A9FC7BF}"/>
    <cellStyle name="Separador de milhares 12 3 2 3 2 2 3 2" xfId="15824" xr:uid="{C7C662FC-938B-4499-8345-1608EDFE2B49}"/>
    <cellStyle name="Separador de milhares 12 3 2 3 2 2 3 3" xfId="24805" xr:uid="{A82F7568-58AC-4FB0-A94E-0B0FA9B7396C}"/>
    <cellStyle name="Separador de milhares 12 3 2 3 2 2 4" xfId="4115" xr:uid="{A2FFBAF8-D2C3-4573-A102-CF4C661282DE}"/>
    <cellStyle name="Separador de milhares 12 3 2 3 2 2 4 2" xfId="12970" xr:uid="{46133FFB-2F94-4ABF-B350-B50507F57980}"/>
    <cellStyle name="Separador de milhares 12 3 2 3 2 2 4 3" xfId="21940" xr:uid="{C477B26A-8E2F-40AB-B3F6-0E95BB1E2856}"/>
    <cellStyle name="Separador de milhares 12 3 2 3 2 2 5" xfId="10105" xr:uid="{88BAA5FC-9AD2-4CB0-BDA3-FDF5682AA496}"/>
    <cellStyle name="Separador de milhares 12 3 2 3 2 2 6" xfId="19076" xr:uid="{34AA40A3-D642-488B-9840-86D815EC2DC7}"/>
    <cellStyle name="Separador de milhares 12 3 2 3 2 3" xfId="2506" xr:uid="{8454A3DA-64CC-4B44-8E7B-566DEFE4D73B}"/>
    <cellStyle name="Separador de milhares 12 3 2 3 2 3 2" xfId="8662" xr:uid="{5BD1EEDC-4EA0-496C-81B8-1F9CAA92EDF4}"/>
    <cellStyle name="Separador de milhares 12 3 2 3 2 3 2 2" xfId="17258" xr:uid="{1F5CB52E-31E0-41F4-B15C-834CAE9452A1}"/>
    <cellStyle name="Separador de milhares 12 3 2 3 2 3 2 3" xfId="26294" xr:uid="{6714D6B5-480C-4904-9052-D76E3E2E5C60}"/>
    <cellStyle name="Separador de milhares 12 3 2 3 2 3 3" xfId="5549" xr:uid="{9A321C25-708F-43A0-AFBA-06BEF789AD15}"/>
    <cellStyle name="Separador de milhares 12 3 2 3 2 3 3 2" xfId="14402" xr:uid="{1B669FA3-7098-4812-B7AE-B4B500E6E468}"/>
    <cellStyle name="Separador de milhares 12 3 2 3 2 3 3 3" xfId="23369" xr:uid="{3C144258-AB5D-43B7-9E3A-8D79E8A01FFD}"/>
    <cellStyle name="Separador de milhares 12 3 2 3 2 3 4" xfId="11550" xr:uid="{F1EC4BB4-17BA-4202-B0A6-FF4534992511}"/>
    <cellStyle name="Separador de milhares 12 3 2 3 2 3 5" xfId="20518" xr:uid="{A4CC9E9D-2D92-492B-8218-B418623851EE}"/>
    <cellStyle name="Separador de milhares 12 3 2 3 2 4" xfId="7167" xr:uid="{4CC7F0DE-A40E-4925-972D-62D1BA916FD9}"/>
    <cellStyle name="Separador de milhares 12 3 2 3 2 4 2" xfId="15823" xr:uid="{69D57937-6FA5-4182-840A-C6C4229E51B1}"/>
    <cellStyle name="Separador de milhares 12 3 2 3 2 4 3" xfId="24804" xr:uid="{27B47B3A-C8A8-4C92-B11E-43937CEE5D61}"/>
    <cellStyle name="Separador de milhares 12 3 2 3 2 5" xfId="4114" xr:uid="{F0680198-4C78-439D-A0C6-D78A57D6B9C7}"/>
    <cellStyle name="Separador de milhares 12 3 2 3 2 5 2" xfId="12969" xr:uid="{AD3C3438-31BF-41EF-90CD-96A29C3570AF}"/>
    <cellStyle name="Separador de milhares 12 3 2 3 2 5 3" xfId="21939" xr:uid="{FFA6C5B5-9F95-4908-840F-AAD9D531D954}"/>
    <cellStyle name="Separador de milhares 12 3 2 3 2 6" xfId="10104" xr:uid="{F6DC2FEA-3FCF-42D4-BF20-3AC0441DD5C3}"/>
    <cellStyle name="Separador de milhares 12 3 2 3 2 7" xfId="19075" xr:uid="{20DE34C7-C396-47CD-B8F5-9645E5DC143D}"/>
    <cellStyle name="Separador de milhares 12 3 2 3 3" xfId="785" xr:uid="{C58CC0A5-9093-42FF-A1D3-AD8C86456A98}"/>
    <cellStyle name="Separador de milhares 12 3 2 3 3 2" xfId="786" xr:uid="{5E2EBE75-DFDE-4752-BE8E-6068E5EB735F}"/>
    <cellStyle name="Separador de milhares 12 3 2 3 3 2 2" xfId="2509" xr:uid="{5CA0745F-32CD-4F70-9AC0-6E420968ED5D}"/>
    <cellStyle name="Separador de milhares 12 3 2 3 3 2 2 2" xfId="8665" xr:uid="{451D4989-F6D8-4F37-A1D8-66FF7AED5FAD}"/>
    <cellStyle name="Separador de milhares 12 3 2 3 3 2 2 2 2" xfId="17261" xr:uid="{D15CF741-CE10-485B-B2EC-7E13D1F550CD}"/>
    <cellStyle name="Separador de milhares 12 3 2 3 3 2 2 2 3" xfId="26297" xr:uid="{3BE249A5-DD35-46AC-8ECF-81B4328636EA}"/>
    <cellStyle name="Separador de milhares 12 3 2 3 3 2 2 3" xfId="5552" xr:uid="{95DFA175-9003-4C12-8FD1-D7E987D855E1}"/>
    <cellStyle name="Separador de milhares 12 3 2 3 3 2 2 3 2" xfId="14405" xr:uid="{B0FB5551-7C56-4C77-9DB3-D8E20BD9A5FB}"/>
    <cellStyle name="Separador de milhares 12 3 2 3 3 2 2 3 3" xfId="23372" xr:uid="{CBE97404-C9D2-4FEA-A3B3-F1D9076DA58A}"/>
    <cellStyle name="Separador de milhares 12 3 2 3 3 2 2 4" xfId="11553" xr:uid="{BE64767A-F1F9-4117-A3FD-D341C5FCF002}"/>
    <cellStyle name="Separador de milhares 12 3 2 3 3 2 2 5" xfId="20521" xr:uid="{55119543-D11A-4FC8-AD17-74D2B93396AE}"/>
    <cellStyle name="Separador de milhares 12 3 2 3 3 2 3" xfId="7170" xr:uid="{167E59AE-B95A-49C8-B0F7-D9CC46317D05}"/>
    <cellStyle name="Separador de milhares 12 3 2 3 3 2 3 2" xfId="15826" xr:uid="{A249688F-6BA3-437F-9977-256BC9FEF684}"/>
    <cellStyle name="Separador de milhares 12 3 2 3 3 2 3 3" xfId="24807" xr:uid="{61929567-C63C-4A4F-95E2-DCA9AEA658A8}"/>
    <cellStyle name="Separador de milhares 12 3 2 3 3 2 4" xfId="4117" xr:uid="{11E69C19-FB42-4412-A243-26F59B2C3443}"/>
    <cellStyle name="Separador de milhares 12 3 2 3 3 2 4 2" xfId="12972" xr:uid="{BDBFA422-9E54-4F01-8454-DD6F25D93F93}"/>
    <cellStyle name="Separador de milhares 12 3 2 3 3 2 4 3" xfId="21942" xr:uid="{4DA74893-43CB-44FB-BAE7-BE07291CC16E}"/>
    <cellStyle name="Separador de milhares 12 3 2 3 3 2 5" xfId="10107" xr:uid="{4BDB61DC-916C-4C48-AD69-B63E61EE1A28}"/>
    <cellStyle name="Separador de milhares 12 3 2 3 3 2 6" xfId="19078" xr:uid="{A5C144CB-F30F-4EF3-9E65-772C445DEA0F}"/>
    <cellStyle name="Separador de milhares 12 3 2 3 3 3" xfId="2508" xr:uid="{4957E342-1F59-49F0-B6B1-3E2D30723D76}"/>
    <cellStyle name="Separador de milhares 12 3 2 3 3 3 2" xfId="8664" xr:uid="{26EB0897-B977-4FFD-B51B-BE38B771F93F}"/>
    <cellStyle name="Separador de milhares 12 3 2 3 3 3 2 2" xfId="17260" xr:uid="{22ED481B-117F-4973-9EB3-E41E2421F81E}"/>
    <cellStyle name="Separador de milhares 12 3 2 3 3 3 2 3" xfId="26296" xr:uid="{6A7AADBC-F76C-49B0-843D-9B36F3EAD2DB}"/>
    <cellStyle name="Separador de milhares 12 3 2 3 3 3 3" xfId="5551" xr:uid="{6009575D-4C8F-4FB5-8973-668CE08425D3}"/>
    <cellStyle name="Separador de milhares 12 3 2 3 3 3 3 2" xfId="14404" xr:uid="{CA3FAE7E-CCEF-4F1D-89E1-EB6796FE1FC8}"/>
    <cellStyle name="Separador de milhares 12 3 2 3 3 3 3 3" xfId="23371" xr:uid="{80895CEB-DEC2-43B8-80CA-66196976EC5D}"/>
    <cellStyle name="Separador de milhares 12 3 2 3 3 3 4" xfId="11552" xr:uid="{4828D53F-D6C8-46AA-97C5-4463A49D3534}"/>
    <cellStyle name="Separador de milhares 12 3 2 3 3 3 5" xfId="20520" xr:uid="{0EF8338E-35A0-471C-9B99-0232A00FCAF5}"/>
    <cellStyle name="Separador de milhares 12 3 2 3 3 4" xfId="7169" xr:uid="{531AE91A-FC89-4071-AF93-27FDA878AB17}"/>
    <cellStyle name="Separador de milhares 12 3 2 3 3 4 2" xfId="15825" xr:uid="{495CE919-4B0A-4C96-A959-CED3E91E23A5}"/>
    <cellStyle name="Separador de milhares 12 3 2 3 3 4 3" xfId="24806" xr:uid="{0E4A1E68-C333-4C8A-BE39-BAFAC0D9E98C}"/>
    <cellStyle name="Separador de milhares 12 3 2 3 3 5" xfId="4116" xr:uid="{BED8BB48-EF0D-42FA-8138-3ED8DEE3CDC3}"/>
    <cellStyle name="Separador de milhares 12 3 2 3 3 5 2" xfId="12971" xr:uid="{6AB3E09F-B78A-453E-A27F-24CF721CC4F1}"/>
    <cellStyle name="Separador de milhares 12 3 2 3 3 5 3" xfId="21941" xr:uid="{1CBBF41C-6F5F-451C-8550-44517CB9E0B0}"/>
    <cellStyle name="Separador de milhares 12 3 2 3 3 6" xfId="10106" xr:uid="{E4F2EFF3-4F36-49FD-A93F-C948C69D6A0C}"/>
    <cellStyle name="Separador de milhares 12 3 2 3 3 7" xfId="19077" xr:uid="{A9A69B42-921A-43E8-8464-CBCC9AD6CFBC}"/>
    <cellStyle name="Separador de milhares 12 3 2 3 4" xfId="787" xr:uid="{E9CD2F6B-60C8-44A9-A2B6-2526695F9183}"/>
    <cellStyle name="Separador de milhares 12 3 2 3 4 2" xfId="2510" xr:uid="{1A3849CD-3C9D-406F-BF2C-1C1E3F2062C8}"/>
    <cellStyle name="Separador de milhares 12 3 2 3 4 2 2" xfId="8666" xr:uid="{D3EBB2CF-D6C8-482C-B734-D32728B51E03}"/>
    <cellStyle name="Separador de milhares 12 3 2 3 4 2 2 2" xfId="17262" xr:uid="{79C76C98-81D8-4756-9DC3-E7DF6640AE67}"/>
    <cellStyle name="Separador de milhares 12 3 2 3 4 2 2 3" xfId="26298" xr:uid="{61F7286F-416D-4007-AF49-60B3D43F524A}"/>
    <cellStyle name="Separador de milhares 12 3 2 3 4 2 3" xfId="5553" xr:uid="{D7B4B68F-EA87-42A2-8D8D-A54CC1E79E39}"/>
    <cellStyle name="Separador de milhares 12 3 2 3 4 2 3 2" xfId="14406" xr:uid="{137C703D-8B12-4436-A9B2-F537C1A984B9}"/>
    <cellStyle name="Separador de milhares 12 3 2 3 4 2 3 3" xfId="23373" xr:uid="{53D6E1AA-3411-4E8D-9BF0-D64C27575E92}"/>
    <cellStyle name="Separador de milhares 12 3 2 3 4 2 4" xfId="11554" xr:uid="{0D467D25-E559-4B50-84F7-63F00A1A0D19}"/>
    <cellStyle name="Separador de milhares 12 3 2 3 4 2 5" xfId="20522" xr:uid="{4FBADAE0-3E19-4F15-9807-9816B509F1A3}"/>
    <cellStyle name="Separador de milhares 12 3 2 3 4 3" xfId="7171" xr:uid="{AB6EFF0A-6836-4A35-B418-09BFED0C9E0F}"/>
    <cellStyle name="Separador de milhares 12 3 2 3 4 3 2" xfId="15827" xr:uid="{D7461E0B-97DB-46CA-B5E1-0BEFF07D8AED}"/>
    <cellStyle name="Separador de milhares 12 3 2 3 4 3 3" xfId="24808" xr:uid="{53356BFE-C35A-412D-A8D2-92F7E65BA922}"/>
    <cellStyle name="Separador de milhares 12 3 2 3 4 4" xfId="4118" xr:uid="{2AD7B112-A3EE-4FF7-8680-D2D66ABE9CA7}"/>
    <cellStyle name="Separador de milhares 12 3 2 3 4 4 2" xfId="12973" xr:uid="{E9AFD83F-8239-4C45-8133-870ADD4FCC2E}"/>
    <cellStyle name="Separador de milhares 12 3 2 3 4 4 3" xfId="21943" xr:uid="{1621CB7D-E667-4933-BA10-84AE79DEB35B}"/>
    <cellStyle name="Separador de milhares 12 3 2 3 4 5" xfId="10108" xr:uid="{9EAC4FFF-4E39-4537-B0FD-CA22073F00C8}"/>
    <cellStyle name="Separador de milhares 12 3 2 3 4 6" xfId="19079" xr:uid="{68F1F120-BF1B-497B-9617-4236DA30E5D2}"/>
    <cellStyle name="Separador de milhares 12 3 2 3 5" xfId="2505" xr:uid="{889024CD-FC64-40F1-B45F-E12E62C959D5}"/>
    <cellStyle name="Separador de milhares 12 3 2 3 5 2" xfId="8661" xr:uid="{6B17923E-7660-4ADB-B52D-47B64D77CF7C}"/>
    <cellStyle name="Separador de milhares 12 3 2 3 5 2 2" xfId="17257" xr:uid="{0F86F7AC-2EEB-4B56-AB06-195906DC60F6}"/>
    <cellStyle name="Separador de milhares 12 3 2 3 5 2 3" xfId="26293" xr:uid="{72F9C366-ADFB-4639-9F94-726224E774DE}"/>
    <cellStyle name="Separador de milhares 12 3 2 3 5 3" xfId="5548" xr:uid="{291DE81F-BD1D-425D-BACF-0516234141B5}"/>
    <cellStyle name="Separador de milhares 12 3 2 3 5 3 2" xfId="14401" xr:uid="{644D4584-5642-4A3E-87BA-14CE0FECA421}"/>
    <cellStyle name="Separador de milhares 12 3 2 3 5 3 3" xfId="23368" xr:uid="{8C3FFFF9-F42A-4DEC-8D80-F9AA8F7A2FCE}"/>
    <cellStyle name="Separador de milhares 12 3 2 3 5 4" xfId="11549" xr:uid="{43509E86-8D39-4BE9-B9C3-88C241C8E772}"/>
    <cellStyle name="Separador de milhares 12 3 2 3 5 5" xfId="20517" xr:uid="{C49CF51E-C18C-4337-9E36-9754769049EB}"/>
    <cellStyle name="Separador de milhares 12 3 2 3 6" xfId="7166" xr:uid="{B7CEB2A6-CDAE-4B11-98FA-C0393E58B9AB}"/>
    <cellStyle name="Separador de milhares 12 3 2 3 6 2" xfId="15822" xr:uid="{3291A91E-55F5-4428-8663-E259A5BF7001}"/>
    <cellStyle name="Separador de milhares 12 3 2 3 6 3" xfId="24803" xr:uid="{A9F0159C-75E1-4AFD-A6DB-CBFE8B7763B0}"/>
    <cellStyle name="Separador de milhares 12 3 2 3 7" xfId="4113" xr:uid="{6ECF07D7-1FD3-4C03-B009-E3D733C3B867}"/>
    <cellStyle name="Separador de milhares 12 3 2 3 7 2" xfId="12968" xr:uid="{559688BA-9FDF-4E3E-822C-8EA1437DB10C}"/>
    <cellStyle name="Separador de milhares 12 3 2 3 7 3" xfId="21938" xr:uid="{C487C8CE-5840-4CCF-8F1D-EAF1599EC1BC}"/>
    <cellStyle name="Separador de milhares 12 3 2 3 8" xfId="10103" xr:uid="{393956FB-CF42-4A14-8661-B2CE72E69378}"/>
    <cellStyle name="Separador de milhares 12 3 2 3 9" xfId="19074" xr:uid="{E51C4BAC-08DF-4841-BC02-C636DD471005}"/>
    <cellStyle name="Separador de milhares 12 3 2 4" xfId="788" xr:uid="{FED5AD4A-562E-459D-9237-720359E21060}"/>
    <cellStyle name="Separador de milhares 12 3 2 4 2" xfId="789" xr:uid="{B5E6FCBA-CB99-4795-85A2-4DF9D9289E85}"/>
    <cellStyle name="Separador de milhares 12 3 2 4 2 2" xfId="790" xr:uid="{B7ADC19E-3EE6-4EAD-99DB-9410B6FF47DD}"/>
    <cellStyle name="Separador de milhares 12 3 2 4 2 2 2" xfId="2513" xr:uid="{778066C0-ED32-4F58-921D-A043CA3635BC}"/>
    <cellStyle name="Separador de milhares 12 3 2 4 2 2 2 2" xfId="8669" xr:uid="{9AC0846D-C2FB-4929-B8C8-A3FDA1931D4B}"/>
    <cellStyle name="Separador de milhares 12 3 2 4 2 2 2 2 2" xfId="17265" xr:uid="{79533322-3353-4A86-B75B-C873CF2B7D49}"/>
    <cellStyle name="Separador de milhares 12 3 2 4 2 2 2 2 3" xfId="26301" xr:uid="{DF1E4A76-4DB8-4973-984E-768DCF828A91}"/>
    <cellStyle name="Separador de milhares 12 3 2 4 2 2 2 3" xfId="5556" xr:uid="{196321D5-D3FE-4AEC-8469-D37451D26DD8}"/>
    <cellStyle name="Separador de milhares 12 3 2 4 2 2 2 3 2" xfId="14409" xr:uid="{4DEF7D30-33D2-42C7-9152-C72B742F66EA}"/>
    <cellStyle name="Separador de milhares 12 3 2 4 2 2 2 3 3" xfId="23376" xr:uid="{FD06DA48-29DC-44D8-A852-FA0D8DF072BF}"/>
    <cellStyle name="Separador de milhares 12 3 2 4 2 2 2 4" xfId="11557" xr:uid="{163350A5-9822-405E-BCF6-7C5A448A7C8D}"/>
    <cellStyle name="Separador de milhares 12 3 2 4 2 2 2 5" xfId="20525" xr:uid="{41A549A2-AC85-467B-B81A-510B937C9DCD}"/>
    <cellStyle name="Separador de milhares 12 3 2 4 2 2 3" xfId="7174" xr:uid="{133F2C0A-C9A6-4ACE-B754-D72D90B12EEF}"/>
    <cellStyle name="Separador de milhares 12 3 2 4 2 2 3 2" xfId="15830" xr:uid="{1F76A7D3-6369-483A-82C2-253591F441AA}"/>
    <cellStyle name="Separador de milhares 12 3 2 4 2 2 3 3" xfId="24811" xr:uid="{6B736290-6CB4-4787-8886-87EC7746A69D}"/>
    <cellStyle name="Separador de milhares 12 3 2 4 2 2 4" xfId="4121" xr:uid="{455C7AE1-E857-446F-9D78-A74FE9BF238C}"/>
    <cellStyle name="Separador de milhares 12 3 2 4 2 2 4 2" xfId="12976" xr:uid="{5166825C-5FC5-4BB4-8142-4AF519945105}"/>
    <cellStyle name="Separador de milhares 12 3 2 4 2 2 4 3" xfId="21946" xr:uid="{A146F8FB-3C2D-47CD-8DB7-DE2707146802}"/>
    <cellStyle name="Separador de milhares 12 3 2 4 2 2 5" xfId="10111" xr:uid="{3DE675AC-B2C0-470E-B73D-B11CAC57A686}"/>
    <cellStyle name="Separador de milhares 12 3 2 4 2 2 6" xfId="19082" xr:uid="{29303C30-E334-474B-A41F-0741B69822BE}"/>
    <cellStyle name="Separador de milhares 12 3 2 4 2 3" xfId="2512" xr:uid="{3ED050D3-82C6-4929-AE98-E6972313AD93}"/>
    <cellStyle name="Separador de milhares 12 3 2 4 2 3 2" xfId="8668" xr:uid="{11A56E8E-7369-451F-8EC6-7DDA07449B91}"/>
    <cellStyle name="Separador de milhares 12 3 2 4 2 3 2 2" xfId="17264" xr:uid="{56140A13-C75A-481A-BAE5-D6D665440985}"/>
    <cellStyle name="Separador de milhares 12 3 2 4 2 3 2 3" xfId="26300" xr:uid="{52E86AB9-8F25-41E4-A4F4-423835D8D7E0}"/>
    <cellStyle name="Separador de milhares 12 3 2 4 2 3 3" xfId="5555" xr:uid="{5411D33F-84CB-40DF-ACC9-56E438140106}"/>
    <cellStyle name="Separador de milhares 12 3 2 4 2 3 3 2" xfId="14408" xr:uid="{B880F587-4E2E-4921-B254-4534ECF01259}"/>
    <cellStyle name="Separador de milhares 12 3 2 4 2 3 3 3" xfId="23375" xr:uid="{6533B1C5-B995-47F0-8953-EB0B3CD17F08}"/>
    <cellStyle name="Separador de milhares 12 3 2 4 2 3 4" xfId="11556" xr:uid="{F0B9BDD9-01F9-442B-B85F-D296DDD716DF}"/>
    <cellStyle name="Separador de milhares 12 3 2 4 2 3 5" xfId="20524" xr:uid="{E9804C7D-F1FC-4818-8354-D6A47166537B}"/>
    <cellStyle name="Separador de milhares 12 3 2 4 2 4" xfId="7173" xr:uid="{69A4AF3D-57AD-48BE-92D0-CD497AF7DFDD}"/>
    <cellStyle name="Separador de milhares 12 3 2 4 2 4 2" xfId="15829" xr:uid="{66B8EF81-9FC4-42D4-8C96-B35297AB17E4}"/>
    <cellStyle name="Separador de milhares 12 3 2 4 2 4 3" xfId="24810" xr:uid="{E25F0704-0D11-4E71-8AE5-E3C03B922CFA}"/>
    <cellStyle name="Separador de milhares 12 3 2 4 2 5" xfId="4120" xr:uid="{1042890F-7F84-4D9A-806D-20EF7B95A575}"/>
    <cellStyle name="Separador de milhares 12 3 2 4 2 5 2" xfId="12975" xr:uid="{BF7903C8-A90B-4BDB-85F5-7943826972E7}"/>
    <cellStyle name="Separador de milhares 12 3 2 4 2 5 3" xfId="21945" xr:uid="{6B79DCA7-D52F-4FA7-83C4-4ADC519A8E47}"/>
    <cellStyle name="Separador de milhares 12 3 2 4 2 6" xfId="10110" xr:uid="{10702FD7-D042-4982-A6E5-300225A9A21F}"/>
    <cellStyle name="Separador de milhares 12 3 2 4 2 7" xfId="19081" xr:uid="{7921660B-906E-4D94-95DB-7622495FD3B2}"/>
    <cellStyle name="Separador de milhares 12 3 2 4 3" xfId="791" xr:uid="{E594B863-96D7-403A-8253-BB0B150AA586}"/>
    <cellStyle name="Separador de milhares 12 3 2 4 3 2" xfId="792" xr:uid="{D9502709-A72A-41CD-A3B7-4D2066FB3A92}"/>
    <cellStyle name="Separador de milhares 12 3 2 4 3 2 2" xfId="2515" xr:uid="{272C33C7-8767-4113-9E53-3FF13980F269}"/>
    <cellStyle name="Separador de milhares 12 3 2 4 3 2 2 2" xfId="8671" xr:uid="{D4546F7B-4EB6-4DC5-A4BA-B2DB38576B05}"/>
    <cellStyle name="Separador de milhares 12 3 2 4 3 2 2 2 2" xfId="17267" xr:uid="{8C1FEA93-9357-4459-B3B9-FBF14F0C6B42}"/>
    <cellStyle name="Separador de milhares 12 3 2 4 3 2 2 2 3" xfId="26303" xr:uid="{F382DDE5-41AA-4708-8E2A-D454A0A9AB1E}"/>
    <cellStyle name="Separador de milhares 12 3 2 4 3 2 2 3" xfId="5558" xr:uid="{64ADAD25-1BF6-4520-95AC-E7178C23FA4B}"/>
    <cellStyle name="Separador de milhares 12 3 2 4 3 2 2 3 2" xfId="14411" xr:uid="{95431AEF-8EC1-4A6B-9F60-8A1093B1DFDB}"/>
    <cellStyle name="Separador de milhares 12 3 2 4 3 2 2 3 3" xfId="23378" xr:uid="{F6DA5789-D8A1-4780-BC31-D85FEBE5E9AF}"/>
    <cellStyle name="Separador de milhares 12 3 2 4 3 2 2 4" xfId="11559" xr:uid="{54EF5CE1-AF98-4030-8AA5-3E6CA2736DE1}"/>
    <cellStyle name="Separador de milhares 12 3 2 4 3 2 2 5" xfId="20527" xr:uid="{5FAF5FF1-C2FD-47DB-9E79-43CAE9ECB6EC}"/>
    <cellStyle name="Separador de milhares 12 3 2 4 3 2 3" xfId="7176" xr:uid="{7D519D84-6B28-4B5D-96A9-189E8C5E987E}"/>
    <cellStyle name="Separador de milhares 12 3 2 4 3 2 3 2" xfId="15832" xr:uid="{9C0C944E-AA34-4475-B4AB-630A6F86F9E4}"/>
    <cellStyle name="Separador de milhares 12 3 2 4 3 2 3 3" xfId="24813" xr:uid="{34C4B2D5-F05C-4BD8-8177-FCE830C32F97}"/>
    <cellStyle name="Separador de milhares 12 3 2 4 3 2 4" xfId="4123" xr:uid="{FD04BB50-A29C-498E-927B-44B39DC79D57}"/>
    <cellStyle name="Separador de milhares 12 3 2 4 3 2 4 2" xfId="12978" xr:uid="{78A833B8-0BEB-496B-95DE-2D02464E116A}"/>
    <cellStyle name="Separador de milhares 12 3 2 4 3 2 4 3" xfId="21948" xr:uid="{2F5E943C-9DC6-49DD-8E3F-BED4C57DC2E8}"/>
    <cellStyle name="Separador de milhares 12 3 2 4 3 2 5" xfId="10113" xr:uid="{5333BEAB-EAB3-4F78-B425-A33FA2AFBB4D}"/>
    <cellStyle name="Separador de milhares 12 3 2 4 3 2 6" xfId="19084" xr:uid="{69DD4143-86DE-4306-A423-3AA18FC1A31C}"/>
    <cellStyle name="Separador de milhares 12 3 2 4 3 3" xfId="2514" xr:uid="{EC4B1BEA-0706-43B3-9C10-5718E9CB871F}"/>
    <cellStyle name="Separador de milhares 12 3 2 4 3 3 2" xfId="8670" xr:uid="{751D960A-E5B0-444F-891E-23713154E485}"/>
    <cellStyle name="Separador de milhares 12 3 2 4 3 3 2 2" xfId="17266" xr:uid="{C57F30E6-CA69-47D7-8949-2A3B148A3DDD}"/>
    <cellStyle name="Separador de milhares 12 3 2 4 3 3 2 3" xfId="26302" xr:uid="{58CCA542-FA7B-404B-9F13-BA13879177AC}"/>
    <cellStyle name="Separador de milhares 12 3 2 4 3 3 3" xfId="5557" xr:uid="{6A4E3B98-1BC9-4246-8396-C70443E6EE54}"/>
    <cellStyle name="Separador de milhares 12 3 2 4 3 3 3 2" xfId="14410" xr:uid="{F4204492-A5E9-4227-B397-290AC106BE82}"/>
    <cellStyle name="Separador de milhares 12 3 2 4 3 3 3 3" xfId="23377" xr:uid="{8DF14C23-E9C2-4681-9444-B029FA169781}"/>
    <cellStyle name="Separador de milhares 12 3 2 4 3 3 4" xfId="11558" xr:uid="{BD9F28D2-4BCE-4657-8B1A-E00ABC19D490}"/>
    <cellStyle name="Separador de milhares 12 3 2 4 3 3 5" xfId="20526" xr:uid="{3A54DFC4-E068-4943-BCEE-64E606F46A61}"/>
    <cellStyle name="Separador de milhares 12 3 2 4 3 4" xfId="7175" xr:uid="{12F9CEF8-CAA2-4EB6-B317-1C96F70D55F8}"/>
    <cellStyle name="Separador de milhares 12 3 2 4 3 4 2" xfId="15831" xr:uid="{2DE52C42-0001-4020-8D7B-3BE1129886E8}"/>
    <cellStyle name="Separador de milhares 12 3 2 4 3 4 3" xfId="24812" xr:uid="{004445AD-2169-4790-A2DD-A792EB810BF3}"/>
    <cellStyle name="Separador de milhares 12 3 2 4 3 5" xfId="4122" xr:uid="{80252E50-152D-4784-AD3D-1408D490064D}"/>
    <cellStyle name="Separador de milhares 12 3 2 4 3 5 2" xfId="12977" xr:uid="{5088593D-9E1E-4F74-B281-829AC90618AE}"/>
    <cellStyle name="Separador de milhares 12 3 2 4 3 5 3" xfId="21947" xr:uid="{C729B385-5373-4740-9632-E666A8CC25F4}"/>
    <cellStyle name="Separador de milhares 12 3 2 4 3 6" xfId="10112" xr:uid="{FC805DA3-0246-460C-A251-657148CC3621}"/>
    <cellStyle name="Separador de milhares 12 3 2 4 3 7" xfId="19083" xr:uid="{CB16A7D5-F92E-4ACF-A33C-BE062262D53E}"/>
    <cellStyle name="Separador de milhares 12 3 2 4 4" xfId="793" xr:uid="{D519A93B-9F89-4319-8265-5D762EFDE1BC}"/>
    <cellStyle name="Separador de milhares 12 3 2 4 4 2" xfId="2516" xr:uid="{28BAEA88-D12C-47FE-8EF0-980E9C4C40E1}"/>
    <cellStyle name="Separador de milhares 12 3 2 4 4 2 2" xfId="8672" xr:uid="{58EA2C5B-CB8F-4B65-8AE6-D8B3756F2014}"/>
    <cellStyle name="Separador de milhares 12 3 2 4 4 2 2 2" xfId="17268" xr:uid="{76D4AB3B-561F-4D6B-AA11-7CFD09BB778A}"/>
    <cellStyle name="Separador de milhares 12 3 2 4 4 2 2 3" xfId="26304" xr:uid="{FE71D770-A160-45BD-A586-20DADF50117A}"/>
    <cellStyle name="Separador de milhares 12 3 2 4 4 2 3" xfId="5559" xr:uid="{A633E40A-F67A-4F4E-BC45-677EE174BDF4}"/>
    <cellStyle name="Separador de milhares 12 3 2 4 4 2 3 2" xfId="14412" xr:uid="{7DF9A78F-9282-4202-BC90-30BCAD1AD31B}"/>
    <cellStyle name="Separador de milhares 12 3 2 4 4 2 3 3" xfId="23379" xr:uid="{CF4BFC41-41E9-40C9-8CCA-704EE05EE96B}"/>
    <cellStyle name="Separador de milhares 12 3 2 4 4 2 4" xfId="11560" xr:uid="{69C0B267-D0F3-4B09-90D1-6404B7A8C5A2}"/>
    <cellStyle name="Separador de milhares 12 3 2 4 4 2 5" xfId="20528" xr:uid="{33070049-602E-4422-8CAA-B379F8375AA8}"/>
    <cellStyle name="Separador de milhares 12 3 2 4 4 3" xfId="7177" xr:uid="{9C904505-3ADD-4EB3-996B-872B561F294C}"/>
    <cellStyle name="Separador de milhares 12 3 2 4 4 3 2" xfId="15833" xr:uid="{E941C2CF-8A99-4AB3-B522-06B960455197}"/>
    <cellStyle name="Separador de milhares 12 3 2 4 4 3 3" xfId="24814" xr:uid="{43E9DF01-E77A-4307-A1A8-2A2688F45AD2}"/>
    <cellStyle name="Separador de milhares 12 3 2 4 4 4" xfId="4124" xr:uid="{023446F6-A090-4C31-A402-3B181D6F6D53}"/>
    <cellStyle name="Separador de milhares 12 3 2 4 4 4 2" xfId="12979" xr:uid="{55F7761F-A080-48B2-8F0B-7C1A0E6DD84A}"/>
    <cellStyle name="Separador de milhares 12 3 2 4 4 4 3" xfId="21949" xr:uid="{094A4B4A-3BBC-4B71-B7C1-1592092BED00}"/>
    <cellStyle name="Separador de milhares 12 3 2 4 4 5" xfId="10114" xr:uid="{77280D33-93AC-4D04-A5FE-983533D50D6E}"/>
    <cellStyle name="Separador de milhares 12 3 2 4 4 6" xfId="19085" xr:uid="{136E78B3-85A4-416C-A0DC-28CB1C0927B2}"/>
    <cellStyle name="Separador de milhares 12 3 2 4 5" xfId="2511" xr:uid="{99EAE7AF-5C74-495F-839C-829498EEB6B3}"/>
    <cellStyle name="Separador de milhares 12 3 2 4 5 2" xfId="8667" xr:uid="{2D46CBCB-69E9-40F4-A8C2-F960CE54B3B6}"/>
    <cellStyle name="Separador de milhares 12 3 2 4 5 2 2" xfId="17263" xr:uid="{97A8300C-20A6-4F05-AF53-4911F3C1F104}"/>
    <cellStyle name="Separador de milhares 12 3 2 4 5 2 3" xfId="26299" xr:uid="{6D24FA36-33ED-4C98-B62C-0C22067A14BC}"/>
    <cellStyle name="Separador de milhares 12 3 2 4 5 3" xfId="5554" xr:uid="{27542ED1-B7AA-4D60-887A-55BE25A6192E}"/>
    <cellStyle name="Separador de milhares 12 3 2 4 5 3 2" xfId="14407" xr:uid="{4F578BA9-0CFF-45CA-9FA8-BF62EC921EA4}"/>
    <cellStyle name="Separador de milhares 12 3 2 4 5 3 3" xfId="23374" xr:uid="{0278DF6D-A62C-4EE3-AF39-A7DC84DB4359}"/>
    <cellStyle name="Separador de milhares 12 3 2 4 5 4" xfId="11555" xr:uid="{4DE322C2-626B-4A29-88C2-E14CCDA1445F}"/>
    <cellStyle name="Separador de milhares 12 3 2 4 5 5" xfId="20523" xr:uid="{7C5074F0-6EC4-4D81-8300-2E785DEDB4E1}"/>
    <cellStyle name="Separador de milhares 12 3 2 4 6" xfId="7172" xr:uid="{5F0EE42B-E2B5-406A-9D98-904E46C42242}"/>
    <cellStyle name="Separador de milhares 12 3 2 4 6 2" xfId="15828" xr:uid="{C103DAB8-5595-415A-8C66-D6D25E9A8227}"/>
    <cellStyle name="Separador de milhares 12 3 2 4 6 3" xfId="24809" xr:uid="{D0579DDC-2703-4E82-AA15-F2E334BBE42A}"/>
    <cellStyle name="Separador de milhares 12 3 2 4 7" xfId="4119" xr:uid="{2CEB83C1-51AC-4682-B528-13539FC03FCC}"/>
    <cellStyle name="Separador de milhares 12 3 2 4 7 2" xfId="12974" xr:uid="{65A37C12-F597-4BCF-89E3-B3272DAA0316}"/>
    <cellStyle name="Separador de milhares 12 3 2 4 7 3" xfId="21944" xr:uid="{B897F4A6-E50B-48C9-90C1-F3D5823C0552}"/>
    <cellStyle name="Separador de milhares 12 3 2 4 8" xfId="10109" xr:uid="{3223263A-BB83-4814-BF25-EA25B5848171}"/>
    <cellStyle name="Separador de milhares 12 3 2 4 9" xfId="19080" xr:uid="{0D497721-120F-4123-8BFB-ADB1974CEA69}"/>
    <cellStyle name="Separador de milhares 12 3 2 5" xfId="794" xr:uid="{F8D3E06D-A98B-47F4-8C4F-1E20B72B782F}"/>
    <cellStyle name="Separador de milhares 12 3 2 5 2" xfId="795" xr:uid="{51706A8F-8EC5-4BF0-AB2D-2AD6A413E32A}"/>
    <cellStyle name="Separador de milhares 12 3 2 5 2 2" xfId="2518" xr:uid="{46EEB415-9C3D-4AD9-BCAC-6B25E5B24E06}"/>
    <cellStyle name="Separador de milhares 12 3 2 5 2 2 2" xfId="8674" xr:uid="{E797B649-859C-4F1F-AACB-4FCCA5C42F01}"/>
    <cellStyle name="Separador de milhares 12 3 2 5 2 2 2 2" xfId="17270" xr:uid="{E4C0D9AC-46A3-4599-9172-DB0A92A6F65C}"/>
    <cellStyle name="Separador de milhares 12 3 2 5 2 2 2 3" xfId="26306" xr:uid="{9D83E4E8-88B5-412F-A416-2F5C1BA17C04}"/>
    <cellStyle name="Separador de milhares 12 3 2 5 2 2 3" xfId="5561" xr:uid="{E98D544C-590A-41DA-8FF0-E1167E847028}"/>
    <cellStyle name="Separador de milhares 12 3 2 5 2 2 3 2" xfId="14414" xr:uid="{AFC1A44C-BF39-4A02-8EB2-7A03224776F6}"/>
    <cellStyle name="Separador de milhares 12 3 2 5 2 2 3 3" xfId="23381" xr:uid="{89BFBA2B-3B05-462F-84DB-9E34A595E2CC}"/>
    <cellStyle name="Separador de milhares 12 3 2 5 2 2 4" xfId="11562" xr:uid="{22CE8A42-EF69-45FE-9098-14E1A1DE6642}"/>
    <cellStyle name="Separador de milhares 12 3 2 5 2 2 5" xfId="20530" xr:uid="{9434B74B-1596-4C01-8A92-303763CCE868}"/>
    <cellStyle name="Separador de milhares 12 3 2 5 2 3" xfId="7179" xr:uid="{EB14C96F-2142-4E42-AA62-8941F2E06968}"/>
    <cellStyle name="Separador de milhares 12 3 2 5 2 3 2" xfId="15835" xr:uid="{D96829FA-8824-4FFD-BB81-691E33C9F42C}"/>
    <cellStyle name="Separador de milhares 12 3 2 5 2 3 3" xfId="24816" xr:uid="{714DC41C-B6E4-4838-8CA7-8CF8595DA21C}"/>
    <cellStyle name="Separador de milhares 12 3 2 5 2 4" xfId="4126" xr:uid="{4A368BE5-3E83-409E-A99A-4E26310130FA}"/>
    <cellStyle name="Separador de milhares 12 3 2 5 2 4 2" xfId="12981" xr:uid="{1E06045D-BCCE-48F7-90AA-44133D06B963}"/>
    <cellStyle name="Separador de milhares 12 3 2 5 2 4 3" xfId="21951" xr:uid="{52FD65E7-8EBF-4811-929F-A3AA8B868C9C}"/>
    <cellStyle name="Separador de milhares 12 3 2 5 2 5" xfId="10116" xr:uid="{62D5C891-7F7D-402B-9687-F4E7330D44CD}"/>
    <cellStyle name="Separador de milhares 12 3 2 5 2 6" xfId="19087" xr:uid="{24ED7927-9071-4276-BCE9-EB9CF3621D6E}"/>
    <cellStyle name="Separador de milhares 12 3 2 5 3" xfId="2517" xr:uid="{CCC7865F-76F0-427D-A47E-8B217AB2CF6C}"/>
    <cellStyle name="Separador de milhares 12 3 2 5 3 2" xfId="8673" xr:uid="{C4E03A60-38EA-4A4E-BBB8-50538E97AB8E}"/>
    <cellStyle name="Separador de milhares 12 3 2 5 3 2 2" xfId="17269" xr:uid="{E321B036-B5E1-4771-A56D-C23AA2761EF9}"/>
    <cellStyle name="Separador de milhares 12 3 2 5 3 2 3" xfId="26305" xr:uid="{6876B1B3-65A3-4528-B1C8-B8D403DC7360}"/>
    <cellStyle name="Separador de milhares 12 3 2 5 3 3" xfId="5560" xr:uid="{A441338C-9A0F-4E47-B205-286724DD28F5}"/>
    <cellStyle name="Separador de milhares 12 3 2 5 3 3 2" xfId="14413" xr:uid="{37D72A01-0253-4C11-8729-AF1CAC588EBE}"/>
    <cellStyle name="Separador de milhares 12 3 2 5 3 3 3" xfId="23380" xr:uid="{C3487160-05D1-4DC3-99E5-ECB86A874332}"/>
    <cellStyle name="Separador de milhares 12 3 2 5 3 4" xfId="11561" xr:uid="{C50AB949-4C79-4007-AC0A-10B7A38AAC8B}"/>
    <cellStyle name="Separador de milhares 12 3 2 5 3 5" xfId="20529" xr:uid="{C1744203-83B8-4F43-8B15-590BDE53CEDA}"/>
    <cellStyle name="Separador de milhares 12 3 2 5 4" xfId="7178" xr:uid="{2A315B7F-972C-4B11-9698-B30C0685437D}"/>
    <cellStyle name="Separador de milhares 12 3 2 5 4 2" xfId="15834" xr:uid="{26B34DE7-9EDC-42B8-8E48-EA3042B4E7F0}"/>
    <cellStyle name="Separador de milhares 12 3 2 5 4 3" xfId="24815" xr:uid="{E796971E-65DC-4139-AEA3-5ABC4174B5D1}"/>
    <cellStyle name="Separador de milhares 12 3 2 5 5" xfId="4125" xr:uid="{A72AD684-9E6C-49BE-BBDA-53F29B005ECB}"/>
    <cellStyle name="Separador de milhares 12 3 2 5 5 2" xfId="12980" xr:uid="{0401C410-2798-484B-B24E-B3BB5D4D137B}"/>
    <cellStyle name="Separador de milhares 12 3 2 5 5 3" xfId="21950" xr:uid="{2B654D80-94E5-4B53-862D-AC70DDE0DFBE}"/>
    <cellStyle name="Separador de milhares 12 3 2 5 6" xfId="10115" xr:uid="{8F2D0097-9AF4-43FB-BC66-4EC9408E7760}"/>
    <cellStyle name="Separador de milhares 12 3 2 5 7" xfId="19086" xr:uid="{F4D57535-D78A-471A-B541-6A96D0A28C13}"/>
    <cellStyle name="Separador de milhares 12 3 2 6" xfId="796" xr:uid="{50E14788-49C9-41D3-8DC4-93B7F5888D2C}"/>
    <cellStyle name="Separador de milhares 12 3 2 6 2" xfId="797" xr:uid="{A66B4100-4F2D-4AC0-93B5-B0549D85A17A}"/>
    <cellStyle name="Separador de milhares 12 3 2 6 2 2" xfId="2520" xr:uid="{A8A69AE8-6F92-4C7F-8F1D-DD943F84BEDE}"/>
    <cellStyle name="Separador de milhares 12 3 2 6 2 2 2" xfId="8676" xr:uid="{2C206778-651F-4EE0-9B8C-7A2AF292A261}"/>
    <cellStyle name="Separador de milhares 12 3 2 6 2 2 2 2" xfId="17272" xr:uid="{9872ECD2-B06D-4035-9C0C-312544338C03}"/>
    <cellStyle name="Separador de milhares 12 3 2 6 2 2 2 3" xfId="26308" xr:uid="{6F83DF91-CDA1-4646-87FA-395B709DCA9E}"/>
    <cellStyle name="Separador de milhares 12 3 2 6 2 2 3" xfId="5563" xr:uid="{0623E061-8133-433A-8981-11D5CC36D138}"/>
    <cellStyle name="Separador de milhares 12 3 2 6 2 2 3 2" xfId="14416" xr:uid="{65B05FE0-4FED-411D-AFCE-C66C8C5A0DC6}"/>
    <cellStyle name="Separador de milhares 12 3 2 6 2 2 3 3" xfId="23383" xr:uid="{29932F85-4B87-40D7-93A2-0BA7553DE899}"/>
    <cellStyle name="Separador de milhares 12 3 2 6 2 2 4" xfId="11564" xr:uid="{6DB43EB3-84AC-4E81-8AC9-BEDF6A12948B}"/>
    <cellStyle name="Separador de milhares 12 3 2 6 2 2 5" xfId="20532" xr:uid="{DA643B4D-EF0C-4F0A-9B29-7F72D7C1F2C4}"/>
    <cellStyle name="Separador de milhares 12 3 2 6 2 3" xfId="7181" xr:uid="{8BD5C56F-6B6D-41DD-9CDB-10A447B55FF1}"/>
    <cellStyle name="Separador de milhares 12 3 2 6 2 3 2" xfId="15837" xr:uid="{A74CBC21-A89A-4A0A-822F-A59718AD00C9}"/>
    <cellStyle name="Separador de milhares 12 3 2 6 2 3 3" xfId="24818" xr:uid="{D254B672-E38C-4F17-BA0A-141D9474E0CB}"/>
    <cellStyle name="Separador de milhares 12 3 2 6 2 4" xfId="4128" xr:uid="{662872B3-F2AD-4677-A3CB-7A9825923793}"/>
    <cellStyle name="Separador de milhares 12 3 2 6 2 4 2" xfId="12983" xr:uid="{56057AE5-9B87-4AFD-9EEB-29F761F01C4C}"/>
    <cellStyle name="Separador de milhares 12 3 2 6 2 4 3" xfId="21953" xr:uid="{124EBF90-EE36-4E38-BBF7-616A2FB20868}"/>
    <cellStyle name="Separador de milhares 12 3 2 6 2 5" xfId="10118" xr:uid="{1F29974A-FF60-403F-A82B-D2F40CA1F92A}"/>
    <cellStyle name="Separador de milhares 12 3 2 6 2 6" xfId="19089" xr:uid="{F84A0BC3-7B3B-45B2-A813-AC7831B9913C}"/>
    <cellStyle name="Separador de milhares 12 3 2 6 3" xfId="2519" xr:uid="{597D2806-D9D6-4D58-8C9E-5B57AC97784C}"/>
    <cellStyle name="Separador de milhares 12 3 2 6 3 2" xfId="8675" xr:uid="{E97EF655-078E-4A3C-81E1-8FA41CA70886}"/>
    <cellStyle name="Separador de milhares 12 3 2 6 3 2 2" xfId="17271" xr:uid="{23AB7473-0EA6-4B34-870B-BDA5851AE452}"/>
    <cellStyle name="Separador de milhares 12 3 2 6 3 2 3" xfId="26307" xr:uid="{9316390F-A654-4A36-A88B-566037CAC62E}"/>
    <cellStyle name="Separador de milhares 12 3 2 6 3 3" xfId="5562" xr:uid="{557CB746-F6DD-4C44-A3ED-3411BDAB919D}"/>
    <cellStyle name="Separador de milhares 12 3 2 6 3 3 2" xfId="14415" xr:uid="{7D7AAB2A-A6DD-468D-A878-C11F12376075}"/>
    <cellStyle name="Separador de milhares 12 3 2 6 3 3 3" xfId="23382" xr:uid="{1472F32A-0331-44DB-B1DA-D0077B3050A3}"/>
    <cellStyle name="Separador de milhares 12 3 2 6 3 4" xfId="11563" xr:uid="{CF88D765-F052-4283-9A18-87EB068629DA}"/>
    <cellStyle name="Separador de milhares 12 3 2 6 3 5" xfId="20531" xr:uid="{6D369B23-8B8B-44B5-911A-C42AD66958C8}"/>
    <cellStyle name="Separador de milhares 12 3 2 6 4" xfId="7180" xr:uid="{ECC82096-8680-4094-A75F-F531DD702C98}"/>
    <cellStyle name="Separador de milhares 12 3 2 6 4 2" xfId="15836" xr:uid="{55A7CDD5-9CB7-4F25-9AF8-63C026BE3597}"/>
    <cellStyle name="Separador de milhares 12 3 2 6 4 3" xfId="24817" xr:uid="{1721E227-668C-4473-82EF-3715E29C234E}"/>
    <cellStyle name="Separador de milhares 12 3 2 6 5" xfId="4127" xr:uid="{BF0A09EF-CDBD-4B33-A4D2-099D82DDC304}"/>
    <cellStyle name="Separador de milhares 12 3 2 6 5 2" xfId="12982" xr:uid="{C1789E4E-F4CA-4B53-9156-43E0B1021749}"/>
    <cellStyle name="Separador de milhares 12 3 2 6 5 3" xfId="21952" xr:uid="{FEB08C08-45F3-457A-AC37-94FC8A5D55D8}"/>
    <cellStyle name="Separador de milhares 12 3 2 6 6" xfId="10117" xr:uid="{BACF1DAF-C04D-4C34-BBD4-D781B98CFBD3}"/>
    <cellStyle name="Separador de milhares 12 3 2 6 7" xfId="19088" xr:uid="{382A15F2-35E9-49A2-983E-323FC4A01F16}"/>
    <cellStyle name="Separador de milhares 12 3 2 7" xfId="798" xr:uid="{31E0B4EC-3F69-419B-BC75-D27316929B1E}"/>
    <cellStyle name="Separador de milhares 12 3 2 7 2" xfId="2521" xr:uid="{E20FA207-346E-41FB-A728-222E87349840}"/>
    <cellStyle name="Separador de milhares 12 3 2 7 2 2" xfId="8677" xr:uid="{A90FD2ED-9218-4049-BD48-85E02739FB50}"/>
    <cellStyle name="Separador de milhares 12 3 2 7 2 2 2" xfId="17273" xr:uid="{3DB083A2-5CD8-46B8-8262-2085B3B93A36}"/>
    <cellStyle name="Separador de milhares 12 3 2 7 2 2 3" xfId="26309" xr:uid="{43351CE0-B12F-4862-ADBA-F83D50FCD0F8}"/>
    <cellStyle name="Separador de milhares 12 3 2 7 2 3" xfId="5564" xr:uid="{8843AC54-8415-42EC-AE00-DE08A9D302F5}"/>
    <cellStyle name="Separador de milhares 12 3 2 7 2 3 2" xfId="14417" xr:uid="{D929227F-75DE-459A-84E8-9B1736921E96}"/>
    <cellStyle name="Separador de milhares 12 3 2 7 2 3 3" xfId="23384" xr:uid="{FABD4CEF-7701-4C57-99F6-227E66EE7F56}"/>
    <cellStyle name="Separador de milhares 12 3 2 7 2 4" xfId="11565" xr:uid="{6EB9071F-6FF5-4178-BA48-6C912351BC5D}"/>
    <cellStyle name="Separador de milhares 12 3 2 7 2 5" xfId="20533" xr:uid="{5D54373C-902D-4006-8417-80622AD55BFF}"/>
    <cellStyle name="Separador de milhares 12 3 2 7 3" xfId="7182" xr:uid="{258A2166-3BF2-4402-B51B-4C9BCACAF2B3}"/>
    <cellStyle name="Separador de milhares 12 3 2 7 3 2" xfId="15838" xr:uid="{A457AD17-4713-4932-8288-E9491011ACB0}"/>
    <cellStyle name="Separador de milhares 12 3 2 7 3 3" xfId="24819" xr:uid="{D6C46720-800A-4B67-A66A-616F12358C63}"/>
    <cellStyle name="Separador de milhares 12 3 2 7 4" xfId="4129" xr:uid="{E5A35139-E1E1-4B16-B4C1-C08FAA52B8F5}"/>
    <cellStyle name="Separador de milhares 12 3 2 7 4 2" xfId="12984" xr:uid="{1B748EBE-B7E8-4021-8BA6-81C038142901}"/>
    <cellStyle name="Separador de milhares 12 3 2 7 4 3" xfId="21954" xr:uid="{B5ACB246-C0A9-4517-86CE-F8FC24C7B369}"/>
    <cellStyle name="Separador de milhares 12 3 2 7 5" xfId="10119" xr:uid="{3E1D4A13-B218-448A-84E2-9ACB02E854CA}"/>
    <cellStyle name="Separador de milhares 12 3 2 7 6" xfId="19090" xr:uid="{B83F1E49-B54E-4125-BA13-1A9664214123}"/>
    <cellStyle name="Separador de milhares 12 3 2 8" xfId="2486" xr:uid="{6F5F0295-25F1-4873-8060-0DE0C1F630F0}"/>
    <cellStyle name="Separador de milhares 12 3 2 8 2" xfId="8642" xr:uid="{EE4872CD-9AC4-47E4-B6B6-28CDB7B985B3}"/>
    <cellStyle name="Separador de milhares 12 3 2 8 2 2" xfId="17238" xr:uid="{4CE524E2-3D1C-4B20-988B-8AAE985D26D5}"/>
    <cellStyle name="Separador de milhares 12 3 2 8 2 3" xfId="26274" xr:uid="{D2BB57B9-3EF3-42B8-89A9-F4D8E7006AEB}"/>
    <cellStyle name="Separador de milhares 12 3 2 8 3" xfId="5529" xr:uid="{11A46F63-93A6-4E3B-B388-25720D9F5F82}"/>
    <cellStyle name="Separador de milhares 12 3 2 8 3 2" xfId="14382" xr:uid="{06417777-1F31-4E45-8914-A3EB7B1DF361}"/>
    <cellStyle name="Separador de milhares 12 3 2 8 3 3" xfId="23349" xr:uid="{7EE464CA-C1E4-41DA-AAA2-E424B45958DC}"/>
    <cellStyle name="Separador de milhares 12 3 2 8 4" xfId="11530" xr:uid="{E90EA050-FD3B-41F8-976A-AD64C7EA98BB}"/>
    <cellStyle name="Separador de milhares 12 3 2 8 5" xfId="20498" xr:uid="{193094E9-0F72-4F60-A2C2-66CCD1E9C734}"/>
    <cellStyle name="Separador de milhares 12 3 2 9" xfId="7147" xr:uid="{C587DD5F-ED17-4CC8-903C-BE0232191328}"/>
    <cellStyle name="Separador de milhares 12 3 2 9 2" xfId="15803" xr:uid="{A027490E-7F58-4EA3-85AF-86BF8B46428D}"/>
    <cellStyle name="Separador de milhares 12 3 2 9 3" xfId="24784" xr:uid="{3D7D0152-E213-427D-95B3-3E394ABB7448}"/>
    <cellStyle name="Separador de milhares 12 3 3" xfId="799" xr:uid="{C53DF6BF-E2EF-497F-9B0D-EDED2A53F03C}"/>
    <cellStyle name="Separador de milhares 12 3 3 2" xfId="800" xr:uid="{417267F2-DE6B-4CFA-9797-5C07ACAEB1F0}"/>
    <cellStyle name="Separador de milhares 12 3 3 2 2" xfId="801" xr:uid="{E468EBE5-C833-4767-85C8-CD8104083750}"/>
    <cellStyle name="Separador de milhares 12 3 3 2 2 2" xfId="2524" xr:uid="{ECC555AE-482A-4EF2-9F16-DCA26F5638B5}"/>
    <cellStyle name="Separador de milhares 12 3 3 2 2 2 2" xfId="8680" xr:uid="{ED17DE5D-DEA9-4D2A-AE15-B769FA5C27C0}"/>
    <cellStyle name="Separador de milhares 12 3 3 2 2 2 2 2" xfId="17276" xr:uid="{91A8FEAF-FBF6-47E6-8E8F-2406A3ACE4FB}"/>
    <cellStyle name="Separador de milhares 12 3 3 2 2 2 2 3" xfId="26312" xr:uid="{9B3EDFC6-1E1E-456A-9370-069EC1A3F84E}"/>
    <cellStyle name="Separador de milhares 12 3 3 2 2 2 3" xfId="5567" xr:uid="{183018D5-D27F-4D1D-8378-7E1AFDAB728F}"/>
    <cellStyle name="Separador de milhares 12 3 3 2 2 2 3 2" xfId="14420" xr:uid="{3CB9546A-444C-459B-847F-007D484AB4E3}"/>
    <cellStyle name="Separador de milhares 12 3 3 2 2 2 3 3" xfId="23387" xr:uid="{01F41269-72F1-4F68-AC7A-8E66EC8371A4}"/>
    <cellStyle name="Separador de milhares 12 3 3 2 2 2 4" xfId="11568" xr:uid="{97966C88-3525-401C-9EFB-496818158A46}"/>
    <cellStyle name="Separador de milhares 12 3 3 2 2 2 5" xfId="20536" xr:uid="{E131F5B4-843A-45E3-93C0-B2B82F6A285D}"/>
    <cellStyle name="Separador de milhares 12 3 3 2 2 3" xfId="7185" xr:uid="{A41A8DD8-B8DB-4414-9ABE-0723BF9883F7}"/>
    <cellStyle name="Separador de milhares 12 3 3 2 2 3 2" xfId="15841" xr:uid="{CC9D10DA-56E5-4BCF-AA18-9249E19EC315}"/>
    <cellStyle name="Separador de milhares 12 3 3 2 2 3 3" xfId="24822" xr:uid="{B1B1AC9E-9C0D-4B61-8C65-C80FA11B213A}"/>
    <cellStyle name="Separador de milhares 12 3 3 2 2 4" xfId="4132" xr:uid="{9E45C4F7-44E0-44AD-94C9-DB5A00D70804}"/>
    <cellStyle name="Separador de milhares 12 3 3 2 2 4 2" xfId="12987" xr:uid="{9BE756B1-EE26-4F96-992C-600BBE9C68E4}"/>
    <cellStyle name="Separador de milhares 12 3 3 2 2 4 3" xfId="21957" xr:uid="{575465A3-2EEC-43F7-A3FC-34D5DF96784D}"/>
    <cellStyle name="Separador de milhares 12 3 3 2 2 5" xfId="10122" xr:uid="{1FC3CAC7-D14A-4655-A5D7-B08CFCEC5C8F}"/>
    <cellStyle name="Separador de milhares 12 3 3 2 2 6" xfId="19093" xr:uid="{1E3BFF89-FD5C-4E43-9452-3939DB523084}"/>
    <cellStyle name="Separador de milhares 12 3 3 2 3" xfId="2523" xr:uid="{C696C705-FE02-4760-8F3A-605C193F67AF}"/>
    <cellStyle name="Separador de milhares 12 3 3 2 3 2" xfId="8679" xr:uid="{7C1FCCA7-9EC5-48DB-8AE7-646D90F0A2FF}"/>
    <cellStyle name="Separador de milhares 12 3 3 2 3 2 2" xfId="17275" xr:uid="{5E77CF22-ED80-49DD-9DC1-3C1CDEB41924}"/>
    <cellStyle name="Separador de milhares 12 3 3 2 3 2 3" xfId="26311" xr:uid="{CD6E002D-E676-452B-9929-64D51704DA0B}"/>
    <cellStyle name="Separador de milhares 12 3 3 2 3 3" xfId="5566" xr:uid="{FADB925F-E22B-4694-8B59-3E637AC201D9}"/>
    <cellStyle name="Separador de milhares 12 3 3 2 3 3 2" xfId="14419" xr:uid="{A53B26FC-4E70-46DF-B125-D1819BBA211C}"/>
    <cellStyle name="Separador de milhares 12 3 3 2 3 3 3" xfId="23386" xr:uid="{DC78DA4B-D98F-415D-8A1D-D0BE17675AB7}"/>
    <cellStyle name="Separador de milhares 12 3 3 2 3 4" xfId="11567" xr:uid="{C0136C95-9628-453A-92BB-F4D22D6FCDA7}"/>
    <cellStyle name="Separador de milhares 12 3 3 2 3 5" xfId="20535" xr:uid="{503C0CD9-F074-4B74-B9BB-4AF7756EC4F2}"/>
    <cellStyle name="Separador de milhares 12 3 3 2 4" xfId="7184" xr:uid="{12B01DDB-5C5E-49FD-8C7E-37220E1DF0D7}"/>
    <cellStyle name="Separador de milhares 12 3 3 2 4 2" xfId="15840" xr:uid="{05E47BB2-14A8-4A7E-93A4-EBE0E96CAFED}"/>
    <cellStyle name="Separador de milhares 12 3 3 2 4 3" xfId="24821" xr:uid="{24DCBF55-6756-4ECD-A3A3-4719F7F7C8F7}"/>
    <cellStyle name="Separador de milhares 12 3 3 2 5" xfId="4131" xr:uid="{6C824459-6376-43A7-B3E2-2D3794411550}"/>
    <cellStyle name="Separador de milhares 12 3 3 2 5 2" xfId="12986" xr:uid="{C9E01C47-5B51-4F3C-9D0D-6D3D0E1C13E8}"/>
    <cellStyle name="Separador de milhares 12 3 3 2 5 3" xfId="21956" xr:uid="{6D7D3146-F986-46FF-A35C-F727FF5FF51C}"/>
    <cellStyle name="Separador de milhares 12 3 3 2 6" xfId="10121" xr:uid="{F146CD9E-FCD2-4E95-86CB-6DB2EC65B1E5}"/>
    <cellStyle name="Separador de milhares 12 3 3 2 7" xfId="19092" xr:uid="{13831F01-F990-4EB6-997B-5BCAFE498130}"/>
    <cellStyle name="Separador de milhares 12 3 3 3" xfId="802" xr:uid="{7412BCFA-C367-4384-8FFD-38F4CE61645A}"/>
    <cellStyle name="Separador de milhares 12 3 3 3 2" xfId="803" xr:uid="{ED4B339E-66B9-4479-A3C7-01C5151E3EBA}"/>
    <cellStyle name="Separador de milhares 12 3 3 3 2 2" xfId="2526" xr:uid="{F7C8DD6B-AA4C-48AC-B3DB-52E249ECFD45}"/>
    <cellStyle name="Separador de milhares 12 3 3 3 2 2 2" xfId="8682" xr:uid="{1FB4C882-2CC3-494D-8276-A336363B9C30}"/>
    <cellStyle name="Separador de milhares 12 3 3 3 2 2 2 2" xfId="17278" xr:uid="{8B27D7EA-5F05-4664-9127-FD5DB43BC372}"/>
    <cellStyle name="Separador de milhares 12 3 3 3 2 2 2 3" xfId="26314" xr:uid="{456DF457-F1BF-45FC-934C-15D5A3ADCEDA}"/>
    <cellStyle name="Separador de milhares 12 3 3 3 2 2 3" xfId="5569" xr:uid="{E22717C2-2481-4304-AEA6-96EED62C7F3E}"/>
    <cellStyle name="Separador de milhares 12 3 3 3 2 2 3 2" xfId="14422" xr:uid="{9D941835-D22B-4218-AA92-D3B11DCEA4CC}"/>
    <cellStyle name="Separador de milhares 12 3 3 3 2 2 3 3" xfId="23389" xr:uid="{BCC0A236-D023-498C-A23D-4F467DC86756}"/>
    <cellStyle name="Separador de milhares 12 3 3 3 2 2 4" xfId="11570" xr:uid="{15CC5EF4-64F9-4CB2-9078-6F250FF91A1D}"/>
    <cellStyle name="Separador de milhares 12 3 3 3 2 2 5" xfId="20538" xr:uid="{8ED19EF2-2A23-4361-B379-8A02FC805FCF}"/>
    <cellStyle name="Separador de milhares 12 3 3 3 2 3" xfId="7187" xr:uid="{F30D76EC-0012-4BA4-8D7C-796A414FC39C}"/>
    <cellStyle name="Separador de milhares 12 3 3 3 2 3 2" xfId="15843" xr:uid="{21B34437-7D5E-41A1-AF0A-98F2BCD4D950}"/>
    <cellStyle name="Separador de milhares 12 3 3 3 2 3 3" xfId="24824" xr:uid="{921A2558-E2B2-44B2-AFF8-7D76083FEFC7}"/>
    <cellStyle name="Separador de milhares 12 3 3 3 2 4" xfId="4134" xr:uid="{F6A9B605-FA39-4DB5-B3EC-97226C883D2D}"/>
    <cellStyle name="Separador de milhares 12 3 3 3 2 4 2" xfId="12989" xr:uid="{F47236C8-827E-4293-A419-B7748D55A3A9}"/>
    <cellStyle name="Separador de milhares 12 3 3 3 2 4 3" xfId="21959" xr:uid="{FC5CBBB4-06CB-4A32-A72C-F88E7BC25112}"/>
    <cellStyle name="Separador de milhares 12 3 3 3 2 5" xfId="10124" xr:uid="{4972183D-75AE-438F-B8F0-376CCDAC231F}"/>
    <cellStyle name="Separador de milhares 12 3 3 3 2 6" xfId="19095" xr:uid="{77D8234E-E375-4D74-9000-693D0A7E3DAA}"/>
    <cellStyle name="Separador de milhares 12 3 3 3 3" xfId="2525" xr:uid="{EFFBD58D-EDDD-4FEA-BB4E-DE5BB468B069}"/>
    <cellStyle name="Separador de milhares 12 3 3 3 3 2" xfId="8681" xr:uid="{EE4ABA52-64B0-4956-A9B1-1B27ED311599}"/>
    <cellStyle name="Separador de milhares 12 3 3 3 3 2 2" xfId="17277" xr:uid="{8C48265A-5423-4585-B50F-EDF27639A92E}"/>
    <cellStyle name="Separador de milhares 12 3 3 3 3 2 3" xfId="26313" xr:uid="{D701636A-C760-44ED-A00A-2CB6FDFE69C0}"/>
    <cellStyle name="Separador de milhares 12 3 3 3 3 3" xfId="5568" xr:uid="{A7B56D9C-8380-4777-9B6E-6B815F1ADD07}"/>
    <cellStyle name="Separador de milhares 12 3 3 3 3 3 2" xfId="14421" xr:uid="{FB030082-7E44-4FE6-83C6-313B0F1C1A55}"/>
    <cellStyle name="Separador de milhares 12 3 3 3 3 3 3" xfId="23388" xr:uid="{11DEFF54-F378-4363-81E8-7C6535EA34BC}"/>
    <cellStyle name="Separador de milhares 12 3 3 3 3 4" xfId="11569" xr:uid="{670075BD-0944-4387-A301-77150F6CA30D}"/>
    <cellStyle name="Separador de milhares 12 3 3 3 3 5" xfId="20537" xr:uid="{A06BD5F4-58EE-4167-B9AC-91F856457D88}"/>
    <cellStyle name="Separador de milhares 12 3 3 3 4" xfId="7186" xr:uid="{EC8AE87B-C4D4-4230-84EC-96DA43765899}"/>
    <cellStyle name="Separador de milhares 12 3 3 3 4 2" xfId="15842" xr:uid="{67EA345C-F801-40DF-9574-A931A0780B4E}"/>
    <cellStyle name="Separador de milhares 12 3 3 3 4 3" xfId="24823" xr:uid="{BB2FA56D-CF28-4EF2-A7C2-9EAE116DFB6A}"/>
    <cellStyle name="Separador de milhares 12 3 3 3 5" xfId="4133" xr:uid="{1FCA70A4-D306-45A4-9DC7-8F2AE18CD9D3}"/>
    <cellStyle name="Separador de milhares 12 3 3 3 5 2" xfId="12988" xr:uid="{7E59332B-B4BA-4BFB-88F5-0B293D249C10}"/>
    <cellStyle name="Separador de milhares 12 3 3 3 5 3" xfId="21958" xr:uid="{E07942EB-2BDE-4E7A-97FC-614311F4CDE9}"/>
    <cellStyle name="Separador de milhares 12 3 3 3 6" xfId="10123" xr:uid="{E9145D02-2712-4144-B7DE-70B79B338C43}"/>
    <cellStyle name="Separador de milhares 12 3 3 3 7" xfId="19094" xr:uid="{180FCE3C-D805-46E4-AF8A-0780E2F62E83}"/>
    <cellStyle name="Separador de milhares 12 3 3 4" xfId="804" xr:uid="{2D90CD4F-D9E9-4C67-91F0-01DD05A68E90}"/>
    <cellStyle name="Separador de milhares 12 3 3 4 2" xfId="2527" xr:uid="{9D863E82-C14A-4287-9F69-50F411AA38CC}"/>
    <cellStyle name="Separador de milhares 12 3 3 4 2 2" xfId="8683" xr:uid="{88C2C884-5924-4004-ADBA-8B399EA1E7C7}"/>
    <cellStyle name="Separador de milhares 12 3 3 4 2 2 2" xfId="17279" xr:uid="{FF8A0CA8-B3F2-464F-92EC-669D434BCF25}"/>
    <cellStyle name="Separador de milhares 12 3 3 4 2 2 3" xfId="26315" xr:uid="{28AE3BF9-3CAC-4C01-B002-E964F94C1E41}"/>
    <cellStyle name="Separador de milhares 12 3 3 4 2 3" xfId="5570" xr:uid="{4A3755DC-DEF3-40E0-AE5B-076A7630C5D5}"/>
    <cellStyle name="Separador de milhares 12 3 3 4 2 3 2" xfId="14423" xr:uid="{EAAD5188-B1CD-4B33-9F8E-39614B421C18}"/>
    <cellStyle name="Separador de milhares 12 3 3 4 2 3 3" xfId="23390" xr:uid="{5F452F76-8968-418B-891F-FDFC1571F0EC}"/>
    <cellStyle name="Separador de milhares 12 3 3 4 2 4" xfId="11571" xr:uid="{EE3A724C-EDC9-4B2C-9690-A46845E695B2}"/>
    <cellStyle name="Separador de milhares 12 3 3 4 2 5" xfId="20539" xr:uid="{D6E781BD-34BD-467B-8B4E-5CE8215AE55D}"/>
    <cellStyle name="Separador de milhares 12 3 3 4 3" xfId="7188" xr:uid="{B1D91A48-4CD7-4C1C-B0D2-292E8994B56F}"/>
    <cellStyle name="Separador de milhares 12 3 3 4 3 2" xfId="15844" xr:uid="{2BB9137B-7849-4CBB-A28F-233913C50087}"/>
    <cellStyle name="Separador de milhares 12 3 3 4 3 3" xfId="24825" xr:uid="{10C8FE04-50C1-4F9F-9A0C-616F43669259}"/>
    <cellStyle name="Separador de milhares 12 3 3 4 4" xfId="4135" xr:uid="{284C5B22-6242-45BE-BB77-26B6F71EE224}"/>
    <cellStyle name="Separador de milhares 12 3 3 4 4 2" xfId="12990" xr:uid="{24E96FC3-ED63-480C-B4CA-ABB1487A5E3F}"/>
    <cellStyle name="Separador de milhares 12 3 3 4 4 3" xfId="21960" xr:uid="{749D1E61-7D03-4EC4-AA2C-68FF62894C04}"/>
    <cellStyle name="Separador de milhares 12 3 3 4 5" xfId="10125" xr:uid="{6ADF69D0-C4D6-429B-8415-A4527D91AABF}"/>
    <cellStyle name="Separador de milhares 12 3 3 4 6" xfId="19096" xr:uid="{35D823D3-A6FA-42A8-94B7-958BE9BED0A3}"/>
    <cellStyle name="Separador de milhares 12 3 3 5" xfId="2522" xr:uid="{2247FA8A-D9D2-486B-98B2-A2CE4F2042A3}"/>
    <cellStyle name="Separador de milhares 12 3 3 5 2" xfId="8678" xr:uid="{31618013-BC52-4CAF-88E1-3CFB8718C81D}"/>
    <cellStyle name="Separador de milhares 12 3 3 5 2 2" xfId="17274" xr:uid="{C6DE109D-F45B-422A-95F3-4689BCFEDA11}"/>
    <cellStyle name="Separador de milhares 12 3 3 5 2 3" xfId="26310" xr:uid="{0DF80C30-BD1A-41A7-B286-56F219459A39}"/>
    <cellStyle name="Separador de milhares 12 3 3 5 3" xfId="5565" xr:uid="{F5FE601B-2103-42AA-83C8-FC39455B833C}"/>
    <cellStyle name="Separador de milhares 12 3 3 5 3 2" xfId="14418" xr:uid="{B4FE6A82-7FD7-4C33-B3E5-846B5C9BA42F}"/>
    <cellStyle name="Separador de milhares 12 3 3 5 3 3" xfId="23385" xr:uid="{128173C1-7D4D-47AE-BAB8-0F61E4B39EB1}"/>
    <cellStyle name="Separador de milhares 12 3 3 5 4" xfId="11566" xr:uid="{0D65469F-6A28-4E2D-AACF-FFE4FB53BA2A}"/>
    <cellStyle name="Separador de milhares 12 3 3 5 5" xfId="20534" xr:uid="{CEB2D13E-DCFD-4F5C-A6B4-08F5C947BB52}"/>
    <cellStyle name="Separador de milhares 12 3 3 6" xfId="7183" xr:uid="{F17E9E1B-EB7A-4828-9E2C-81857FBE4BBA}"/>
    <cellStyle name="Separador de milhares 12 3 3 6 2" xfId="15839" xr:uid="{3EDA91EB-4C7D-425F-BF49-3EF12D89DD7B}"/>
    <cellStyle name="Separador de milhares 12 3 3 6 3" xfId="24820" xr:uid="{35637E8B-1784-4FF6-9976-ACB04B01A8D1}"/>
    <cellStyle name="Separador de milhares 12 3 3 7" xfId="4130" xr:uid="{E5B4F546-B7CF-433A-AB45-2D60E492E5BD}"/>
    <cellStyle name="Separador de milhares 12 3 3 7 2" xfId="12985" xr:uid="{14B04AEB-4A8E-4201-8747-C1A155900556}"/>
    <cellStyle name="Separador de milhares 12 3 3 7 3" xfId="21955" xr:uid="{4457494E-4718-48F6-B432-6021CB39A820}"/>
    <cellStyle name="Separador de milhares 12 3 3 8" xfId="10120" xr:uid="{BC59C93C-7357-43C2-903F-EC4393CCCBCA}"/>
    <cellStyle name="Separador de milhares 12 3 3 9" xfId="19091" xr:uid="{3FD44CF8-AB67-4B7D-8769-1591833EA12B}"/>
    <cellStyle name="Separador de milhares 12 3 4" xfId="805" xr:uid="{7903E8CD-640A-434D-A843-4B0C56C5D330}"/>
    <cellStyle name="Separador de milhares 12 3 4 2" xfId="806" xr:uid="{C37B2D95-CCC6-4784-88B5-A06B9F816B33}"/>
    <cellStyle name="Separador de milhares 12 3 4 2 2" xfId="2529" xr:uid="{F0F3D5F8-A163-4A8C-9C08-9A4FAD81AB79}"/>
    <cellStyle name="Separador de milhares 12 3 4 2 2 2" xfId="8685" xr:uid="{89F6EA08-1BAD-4F2E-8DE3-90D2A475CECF}"/>
    <cellStyle name="Separador de milhares 12 3 4 2 2 2 2" xfId="17281" xr:uid="{2A398A90-CC3D-46A6-A401-7F899A7CCDBC}"/>
    <cellStyle name="Separador de milhares 12 3 4 2 2 2 3" xfId="26317" xr:uid="{D4194F86-8099-44C4-BB93-68832CE7F903}"/>
    <cellStyle name="Separador de milhares 12 3 4 2 2 3" xfId="5572" xr:uid="{ADE22710-5CA4-4224-A2FC-59566CDAA97D}"/>
    <cellStyle name="Separador de milhares 12 3 4 2 2 3 2" xfId="14425" xr:uid="{F51E0BD3-81BC-4C30-A47E-4539A3BA32C3}"/>
    <cellStyle name="Separador de milhares 12 3 4 2 2 3 3" xfId="23392" xr:uid="{814CE91D-6499-4D75-AFD4-EE226D53E1A5}"/>
    <cellStyle name="Separador de milhares 12 3 4 2 2 4" xfId="11573" xr:uid="{F4F2DFAB-5CED-4F50-903F-A5C11A1E00AA}"/>
    <cellStyle name="Separador de milhares 12 3 4 2 2 5" xfId="20541" xr:uid="{AFF85C0F-E892-4AA3-A2DA-7CB1BB6C57FE}"/>
    <cellStyle name="Separador de milhares 12 3 4 2 3" xfId="7190" xr:uid="{ABFFA3B5-E33C-4D1C-A00A-ECA83D75DBEA}"/>
    <cellStyle name="Separador de milhares 12 3 4 2 3 2" xfId="15846" xr:uid="{2B6375D5-D56A-4772-A741-470F53553329}"/>
    <cellStyle name="Separador de milhares 12 3 4 2 3 3" xfId="24827" xr:uid="{975FE7A5-72EE-4420-8A9A-60B1E33D580A}"/>
    <cellStyle name="Separador de milhares 12 3 4 2 4" xfId="4137" xr:uid="{A87D027F-7180-433B-AF89-BB0679640776}"/>
    <cellStyle name="Separador de milhares 12 3 4 2 4 2" xfId="12992" xr:uid="{8C9C149B-92EC-4C39-9ED3-C1872C68E584}"/>
    <cellStyle name="Separador de milhares 12 3 4 2 4 3" xfId="21962" xr:uid="{E311366C-D60A-435A-BCE8-CA05A4FAF6B4}"/>
    <cellStyle name="Separador de milhares 12 3 4 2 5" xfId="10127" xr:uid="{4FBE5AE8-C141-4C6C-812E-52C461C040ED}"/>
    <cellStyle name="Separador de milhares 12 3 4 2 6" xfId="19098" xr:uid="{E1FEBBD4-0CBB-4E1C-83F3-017ED30FF96C}"/>
    <cellStyle name="Separador de milhares 12 3 4 3" xfId="2528" xr:uid="{67A27242-4E07-4342-A50C-AD67AA8611B9}"/>
    <cellStyle name="Separador de milhares 12 3 4 3 2" xfId="8684" xr:uid="{74A68B48-9518-4E0C-A222-E5E4A6BF80CB}"/>
    <cellStyle name="Separador de milhares 12 3 4 3 2 2" xfId="17280" xr:uid="{4EF49F11-9968-4C71-ADF7-B017314011F4}"/>
    <cellStyle name="Separador de milhares 12 3 4 3 2 3" xfId="26316" xr:uid="{D9EB013B-8957-4043-9D3D-99079DCA7C78}"/>
    <cellStyle name="Separador de milhares 12 3 4 3 3" xfId="5571" xr:uid="{54CD0174-02BD-4C12-B7F6-976B2DFDE72B}"/>
    <cellStyle name="Separador de milhares 12 3 4 3 3 2" xfId="14424" xr:uid="{AE14E27E-526D-48BE-9315-249AFA7FAB8A}"/>
    <cellStyle name="Separador de milhares 12 3 4 3 3 3" xfId="23391" xr:uid="{19735A99-7788-43AF-A2D1-A30D7EED3993}"/>
    <cellStyle name="Separador de milhares 12 3 4 3 4" xfId="11572" xr:uid="{AABB83A1-E396-48C3-ADC1-A6E8356CA6D6}"/>
    <cellStyle name="Separador de milhares 12 3 4 3 5" xfId="20540" xr:uid="{C01D7F57-848C-4E30-81B5-FDDBD01A93F4}"/>
    <cellStyle name="Separador de milhares 12 3 4 4" xfId="7189" xr:uid="{1A2D446D-C3DB-48D6-916C-6DAD0C671D8D}"/>
    <cellStyle name="Separador de milhares 12 3 4 4 2" xfId="15845" xr:uid="{2B52CAC1-62B0-4264-91C9-EF57B9DDF705}"/>
    <cellStyle name="Separador de milhares 12 3 4 4 3" xfId="24826" xr:uid="{9FEE1058-76E7-4BAB-BCD1-E003B33B72F2}"/>
    <cellStyle name="Separador de milhares 12 3 4 5" xfId="4136" xr:uid="{F0514000-C5F1-4E03-83CD-0EC3230C8259}"/>
    <cellStyle name="Separador de milhares 12 3 4 5 2" xfId="12991" xr:uid="{4F95256E-B79E-4BA9-98AC-75166B51DC72}"/>
    <cellStyle name="Separador de milhares 12 3 4 5 3" xfId="21961" xr:uid="{800F3B58-5911-4D07-949C-4BE27E79DD2C}"/>
    <cellStyle name="Separador de milhares 12 3 4 6" xfId="10126" xr:uid="{48312D5D-A005-4A38-A092-201785F37442}"/>
    <cellStyle name="Separador de milhares 12 3 4 7" xfId="19097" xr:uid="{A5D13368-01EA-47C4-845F-BF0A12891C8F}"/>
    <cellStyle name="Separador de milhares 12 3 5" xfId="807" xr:uid="{481761A6-FD01-4488-843E-A83B87BE157B}"/>
    <cellStyle name="Separador de milhares 12 3 5 2" xfId="808" xr:uid="{94E9B157-76BF-4830-A5C5-1F75335E4F84}"/>
    <cellStyle name="Separador de milhares 12 3 5 2 2" xfId="2531" xr:uid="{80D6DFEB-7968-4CB3-8495-28693C622385}"/>
    <cellStyle name="Separador de milhares 12 3 5 2 2 2" xfId="8687" xr:uid="{9993CDCF-A947-4030-B93C-64A4ABEA0E28}"/>
    <cellStyle name="Separador de milhares 12 3 5 2 2 2 2" xfId="17283" xr:uid="{94676971-B163-4667-AB4D-EC32B895BAC5}"/>
    <cellStyle name="Separador de milhares 12 3 5 2 2 2 3" xfId="26319" xr:uid="{AD99EA08-2A9C-4CF6-81CD-2FB138F4DD46}"/>
    <cellStyle name="Separador de milhares 12 3 5 2 2 3" xfId="5574" xr:uid="{A7F50B71-F707-4305-A0DA-065E014BC9DF}"/>
    <cellStyle name="Separador de milhares 12 3 5 2 2 3 2" xfId="14427" xr:uid="{6C25D349-4FA1-48AF-8164-8F3290F231C4}"/>
    <cellStyle name="Separador de milhares 12 3 5 2 2 3 3" xfId="23394" xr:uid="{FDA2B913-E8A9-416F-BDC2-738407DAAF2A}"/>
    <cellStyle name="Separador de milhares 12 3 5 2 2 4" xfId="11575" xr:uid="{D73C9B3D-1555-4B9C-BA78-7C1C105A39E6}"/>
    <cellStyle name="Separador de milhares 12 3 5 2 2 5" xfId="20543" xr:uid="{61DF5985-BACC-476B-BB66-3739926AB665}"/>
    <cellStyle name="Separador de milhares 12 3 5 2 3" xfId="7192" xr:uid="{91FB9209-ACD6-492C-A647-96BF91285EF4}"/>
    <cellStyle name="Separador de milhares 12 3 5 2 3 2" xfId="15848" xr:uid="{BE1AC114-7503-4130-825C-11CAE868977D}"/>
    <cellStyle name="Separador de milhares 12 3 5 2 3 3" xfId="24829" xr:uid="{61685504-0617-4ABC-AE52-39413B2BE76B}"/>
    <cellStyle name="Separador de milhares 12 3 5 2 4" xfId="4139" xr:uid="{38CFB546-AD99-4ACD-AC71-BE22B46A5BEE}"/>
    <cellStyle name="Separador de milhares 12 3 5 2 4 2" xfId="12994" xr:uid="{EE901F0F-72F2-4448-9B48-14F1F826C21D}"/>
    <cellStyle name="Separador de milhares 12 3 5 2 4 3" xfId="21964" xr:uid="{8EAAB0BF-B665-4CC3-8399-82D65A0423AA}"/>
    <cellStyle name="Separador de milhares 12 3 5 2 5" xfId="10129" xr:uid="{64552653-0CFE-48CF-9BBC-2E6A9F1B8F60}"/>
    <cellStyle name="Separador de milhares 12 3 5 2 6" xfId="19100" xr:uid="{5158EACA-5627-4FA5-BE34-060D2351A6EB}"/>
    <cellStyle name="Separador de milhares 12 3 5 3" xfId="2530" xr:uid="{5A6F4B24-AEE0-480D-A268-8A1DC1FB9B8D}"/>
    <cellStyle name="Separador de milhares 12 3 5 3 2" xfId="8686" xr:uid="{DDABC861-7AFF-478A-95FC-BCBBC3F886D5}"/>
    <cellStyle name="Separador de milhares 12 3 5 3 2 2" xfId="17282" xr:uid="{7BD7DD84-363B-4A49-AC2F-ABC80A80C816}"/>
    <cellStyle name="Separador de milhares 12 3 5 3 2 3" xfId="26318" xr:uid="{C4194755-2F3E-4071-A906-AD2FBE72C304}"/>
    <cellStyle name="Separador de milhares 12 3 5 3 3" xfId="5573" xr:uid="{1B076885-EA00-41EC-8780-625E62656C78}"/>
    <cellStyle name="Separador de milhares 12 3 5 3 3 2" xfId="14426" xr:uid="{5E2AEAF4-92AB-4AC5-B66A-FBED247E209E}"/>
    <cellStyle name="Separador de milhares 12 3 5 3 3 3" xfId="23393" xr:uid="{023692BC-5A59-4582-9A2A-90E631D344FE}"/>
    <cellStyle name="Separador de milhares 12 3 5 3 4" xfId="11574" xr:uid="{3BA21EC0-12E3-4937-B68D-366587B4CD31}"/>
    <cellStyle name="Separador de milhares 12 3 5 3 5" xfId="20542" xr:uid="{3A8B9480-6675-44C7-A5D9-CCBECAE9078F}"/>
    <cellStyle name="Separador de milhares 12 3 5 4" xfId="7191" xr:uid="{93151DC2-53E9-4686-A2FA-A2E7A128CC64}"/>
    <cellStyle name="Separador de milhares 12 3 5 4 2" xfId="15847" xr:uid="{A8652E90-F301-49B0-8FFC-D896A90F414D}"/>
    <cellStyle name="Separador de milhares 12 3 5 4 3" xfId="24828" xr:uid="{1A25E176-2CFD-47C6-91FB-2E77550951FA}"/>
    <cellStyle name="Separador de milhares 12 3 5 5" xfId="4138" xr:uid="{E6BB50EF-21AE-4259-9575-54A6B1F21366}"/>
    <cellStyle name="Separador de milhares 12 3 5 5 2" xfId="12993" xr:uid="{20E6457E-5EDB-45DB-8A0F-499EC9F91C01}"/>
    <cellStyle name="Separador de milhares 12 3 5 5 3" xfId="21963" xr:uid="{B0D11C04-B084-4856-BC0F-41D9CF214974}"/>
    <cellStyle name="Separador de milhares 12 3 5 6" xfId="10128" xr:uid="{ED880CAD-50A7-4BF4-92C8-823C3766F0B1}"/>
    <cellStyle name="Separador de milhares 12 3 5 7" xfId="19099" xr:uid="{F6F7E503-EE09-4576-966F-9F51AD67DAFB}"/>
    <cellStyle name="Separador de milhares 12 3 6" xfId="809" xr:uid="{63104B2B-B83F-4E78-B77A-661591EB64DA}"/>
    <cellStyle name="Separador de milhares 12 3 6 2" xfId="2532" xr:uid="{37BD4395-3047-4123-AABC-C3B04701F058}"/>
    <cellStyle name="Separador de milhares 12 3 6 2 2" xfId="8688" xr:uid="{9641AA6F-649A-41AF-9ED4-B85595EEDDC0}"/>
    <cellStyle name="Separador de milhares 12 3 6 2 2 2" xfId="17284" xr:uid="{F3AA82D3-9C76-45A9-B2EB-899B2336B97C}"/>
    <cellStyle name="Separador de milhares 12 3 6 2 2 3" xfId="26320" xr:uid="{33E800DB-1E3F-4E17-B473-B5EA6866DB4F}"/>
    <cellStyle name="Separador de milhares 12 3 6 2 3" xfId="5575" xr:uid="{9D6B7987-23E7-4876-A825-91D9A24463C7}"/>
    <cellStyle name="Separador de milhares 12 3 6 2 3 2" xfId="14428" xr:uid="{9478501C-A328-4675-9575-DB14FA0FB121}"/>
    <cellStyle name="Separador de milhares 12 3 6 2 3 3" xfId="23395" xr:uid="{C6052C78-5E20-41D6-813D-ED23B2E8BA82}"/>
    <cellStyle name="Separador de milhares 12 3 6 2 4" xfId="11576" xr:uid="{088A224C-A45A-4768-A634-429DEED36B00}"/>
    <cellStyle name="Separador de milhares 12 3 6 2 5" xfId="20544" xr:uid="{0EC6764F-7292-45BD-9335-8FF6791A9EAC}"/>
    <cellStyle name="Separador de milhares 12 3 6 3" xfId="7193" xr:uid="{76EB4C99-296E-457A-8B46-1897CFAF9829}"/>
    <cellStyle name="Separador de milhares 12 3 6 3 2" xfId="15849" xr:uid="{46FEB70E-DF87-4A74-B991-E349E6CC8F1E}"/>
    <cellStyle name="Separador de milhares 12 3 6 3 3" xfId="24830" xr:uid="{4DDA9BE0-F77D-4305-A986-46754CC8690F}"/>
    <cellStyle name="Separador de milhares 12 3 6 4" xfId="4140" xr:uid="{E6B78CC8-DF93-485F-9299-959D1F7421DF}"/>
    <cellStyle name="Separador de milhares 12 3 6 4 2" xfId="12995" xr:uid="{B2375FF9-197B-4625-AB22-12A3AE59B57A}"/>
    <cellStyle name="Separador de milhares 12 3 6 4 3" xfId="21965" xr:uid="{088CA8DD-4DE9-4EBF-9DF2-8AA5CC5E3497}"/>
    <cellStyle name="Separador de milhares 12 3 6 5" xfId="10130" xr:uid="{EBA40541-E5A8-456D-A1BD-7D2FC54370B6}"/>
    <cellStyle name="Separador de milhares 12 3 6 6" xfId="19101" xr:uid="{9E83FF53-3C67-4A49-8950-BC926E491993}"/>
    <cellStyle name="Separador de milhares 12 3 7" xfId="2485" xr:uid="{80CDB471-9AAF-4881-8F20-91F79322C4DB}"/>
    <cellStyle name="Separador de milhares 12 3 7 2" xfId="8641" xr:uid="{66D06710-F084-4572-BD8E-8868BD8DF926}"/>
    <cellStyle name="Separador de milhares 12 3 7 2 2" xfId="17237" xr:uid="{C2126B8E-C4B1-4472-A57E-6E3FD30EA71E}"/>
    <cellStyle name="Separador de milhares 12 3 7 2 3" xfId="26273" xr:uid="{6537540A-F7AA-4DB2-9C9A-1F5B832FB445}"/>
    <cellStyle name="Separador de milhares 12 3 7 3" xfId="5528" xr:uid="{2109C05F-063B-49CD-A267-CF96C1CDBED2}"/>
    <cellStyle name="Separador de milhares 12 3 7 3 2" xfId="14381" xr:uid="{3AC99573-F8C2-4606-A46B-D037E0BC647C}"/>
    <cellStyle name="Separador de milhares 12 3 7 3 3" xfId="23348" xr:uid="{C4D0703A-A638-4DBC-A8AC-F6AA11C0C0AF}"/>
    <cellStyle name="Separador de milhares 12 3 7 4" xfId="11529" xr:uid="{BD9FABBA-E84E-451D-90D5-74C450FD3953}"/>
    <cellStyle name="Separador de milhares 12 3 7 5" xfId="20497" xr:uid="{3FE4E14F-EA0C-4001-B338-0CBB661F5708}"/>
    <cellStyle name="Separador de milhares 12 3 8" xfId="7146" xr:uid="{E91A5612-CD9E-4118-AC38-A18D887A07C5}"/>
    <cellStyle name="Separador de milhares 12 3 8 2" xfId="15802" xr:uid="{9EA1D795-32D6-4457-8AAC-5766061ADF79}"/>
    <cellStyle name="Separador de milhares 12 3 8 3" xfId="24783" xr:uid="{9C8AB9CB-BEDC-46BA-8569-ABD09E4B1E37}"/>
    <cellStyle name="Separador de milhares 12 3 9" xfId="4093" xr:uid="{C28C307E-5E85-4458-A024-194BF6B56DC4}"/>
    <cellStyle name="Separador de milhares 12 3 9 2" xfId="12948" xr:uid="{DB60A2ED-44F4-49B8-9DD5-80FFE274E649}"/>
    <cellStyle name="Separador de milhares 12 3 9 3" xfId="21918" xr:uid="{055D034E-8427-4FED-96C2-4E7372F92B51}"/>
    <cellStyle name="Separador de milhares 12 4" xfId="810" xr:uid="{691DBF61-996E-4127-9DEE-7007506F6BA9}"/>
    <cellStyle name="Separador de milhares 12 4 10" xfId="4141" xr:uid="{8FC1D489-1DC9-4882-9021-643C445882F9}"/>
    <cellStyle name="Separador de milhares 12 4 10 2" xfId="12996" xr:uid="{65A15A5D-2439-45CA-A653-7CFCB011A705}"/>
    <cellStyle name="Separador de milhares 12 4 10 3" xfId="21966" xr:uid="{2B0A20AF-0D70-41C2-9A31-0A46B0FC83AD}"/>
    <cellStyle name="Separador de milhares 12 4 11" xfId="10131" xr:uid="{59EA5DDB-9AD5-4B24-803D-866D340B56B0}"/>
    <cellStyle name="Separador de milhares 12 4 12" xfId="19102" xr:uid="{E725997C-3EFC-4265-915F-66A231318CE4}"/>
    <cellStyle name="Separador de milhares 12 4 2" xfId="811" xr:uid="{99767B1B-2B19-4E92-95D8-50A71D3FC64D}"/>
    <cellStyle name="Separador de milhares 12 4 2 10" xfId="10132" xr:uid="{F2767206-C928-47B5-B028-7C0A046B449B}"/>
    <cellStyle name="Separador de milhares 12 4 2 11" xfId="19103" xr:uid="{56A1C285-A503-473E-BAC7-BC6B47B4E3CC}"/>
    <cellStyle name="Separador de milhares 12 4 2 2" xfId="812" xr:uid="{70C7BC89-E3C6-43E0-AF42-A3DCAEB5EAE9}"/>
    <cellStyle name="Separador de milhares 12 4 2 2 2" xfId="813" xr:uid="{6746535C-8EF8-4537-8112-F23AEF491CFF}"/>
    <cellStyle name="Separador de milhares 12 4 2 2 2 2" xfId="814" xr:uid="{79AF65E9-01F2-46C0-830C-0F4DCE512E34}"/>
    <cellStyle name="Separador de milhares 12 4 2 2 2 2 2" xfId="2537" xr:uid="{71391108-886E-4917-A3B0-5D0C1E7736F1}"/>
    <cellStyle name="Separador de milhares 12 4 2 2 2 2 2 2" xfId="8693" xr:uid="{56328B0B-F221-429D-8E69-7C2A04102AF5}"/>
    <cellStyle name="Separador de milhares 12 4 2 2 2 2 2 2 2" xfId="17289" xr:uid="{9C025164-CD34-47EE-8908-6728846B91E9}"/>
    <cellStyle name="Separador de milhares 12 4 2 2 2 2 2 2 3" xfId="26325" xr:uid="{967EF66F-10B2-4090-B96F-3969564B4116}"/>
    <cellStyle name="Separador de milhares 12 4 2 2 2 2 2 3" xfId="5580" xr:uid="{64074276-2AE2-4C83-A1E3-E6DA67D3CAF3}"/>
    <cellStyle name="Separador de milhares 12 4 2 2 2 2 2 3 2" xfId="14433" xr:uid="{B28C2C78-5FB7-4A5B-87F7-7F1819156C53}"/>
    <cellStyle name="Separador de milhares 12 4 2 2 2 2 2 3 3" xfId="23400" xr:uid="{20C2680D-9228-4060-9396-384F06086E0B}"/>
    <cellStyle name="Separador de milhares 12 4 2 2 2 2 2 4" xfId="11581" xr:uid="{96E3EA6C-FD00-4298-8C30-7E95936F8D7D}"/>
    <cellStyle name="Separador de milhares 12 4 2 2 2 2 2 5" xfId="20549" xr:uid="{F88763E3-DE44-43C0-8536-2AA580B213AA}"/>
    <cellStyle name="Separador de milhares 12 4 2 2 2 2 3" xfId="7198" xr:uid="{0DE7CD0E-4987-45B9-B48F-3688447E4C57}"/>
    <cellStyle name="Separador de milhares 12 4 2 2 2 2 3 2" xfId="15854" xr:uid="{38C5724E-416B-43C7-A578-0D156A417AD5}"/>
    <cellStyle name="Separador de milhares 12 4 2 2 2 2 3 3" xfId="24835" xr:uid="{3CBE4345-D27A-4260-8D8F-5DC301C39D7E}"/>
    <cellStyle name="Separador de milhares 12 4 2 2 2 2 4" xfId="4145" xr:uid="{D29AAB00-7DF9-4688-ABB3-1553B766B965}"/>
    <cellStyle name="Separador de milhares 12 4 2 2 2 2 4 2" xfId="13000" xr:uid="{DE65CAEF-D8BA-4217-8ABF-060D379CB64C}"/>
    <cellStyle name="Separador de milhares 12 4 2 2 2 2 4 3" xfId="21970" xr:uid="{DA5753B1-0966-4EAE-AEBE-353822CBF8F4}"/>
    <cellStyle name="Separador de milhares 12 4 2 2 2 2 5" xfId="10135" xr:uid="{EBC14FD0-0BE4-4959-B152-E4D75F8BB79F}"/>
    <cellStyle name="Separador de milhares 12 4 2 2 2 2 6" xfId="19106" xr:uid="{46EBB56A-1D0C-462E-86A7-2E9B47DF24A3}"/>
    <cellStyle name="Separador de milhares 12 4 2 2 2 3" xfId="2536" xr:uid="{11B4625E-4325-4814-A0F7-E60BC62CC915}"/>
    <cellStyle name="Separador de milhares 12 4 2 2 2 3 2" xfId="8692" xr:uid="{229F101D-0DF1-4B1B-8245-0BB6291CBA70}"/>
    <cellStyle name="Separador de milhares 12 4 2 2 2 3 2 2" xfId="17288" xr:uid="{9C10A101-9CDB-4AC0-8CC3-C55F937DAEFD}"/>
    <cellStyle name="Separador de milhares 12 4 2 2 2 3 2 3" xfId="26324" xr:uid="{200BB840-DD0C-4B0F-8828-3E0E75F87571}"/>
    <cellStyle name="Separador de milhares 12 4 2 2 2 3 3" xfId="5579" xr:uid="{15A4C197-A0D2-4803-A0F7-0764D119E820}"/>
    <cellStyle name="Separador de milhares 12 4 2 2 2 3 3 2" xfId="14432" xr:uid="{04330EEB-38F7-4352-B74F-BC195263B542}"/>
    <cellStyle name="Separador de milhares 12 4 2 2 2 3 3 3" xfId="23399" xr:uid="{9459C193-6641-4901-ACB1-A575549A8245}"/>
    <cellStyle name="Separador de milhares 12 4 2 2 2 3 4" xfId="11580" xr:uid="{767E6332-544F-4179-A3A6-77B57A6C1D4F}"/>
    <cellStyle name="Separador de milhares 12 4 2 2 2 3 5" xfId="20548" xr:uid="{F630E825-D3CF-437F-A218-5F9A4894C53F}"/>
    <cellStyle name="Separador de milhares 12 4 2 2 2 4" xfId="7197" xr:uid="{CE51B68D-A5E1-43F0-A59E-32591893828B}"/>
    <cellStyle name="Separador de milhares 12 4 2 2 2 4 2" xfId="15853" xr:uid="{7D418FCC-B535-4171-B240-0A81D7D65FFD}"/>
    <cellStyle name="Separador de milhares 12 4 2 2 2 4 3" xfId="24834" xr:uid="{42564C39-3B86-4D05-AD4F-FB5D8413EBBA}"/>
    <cellStyle name="Separador de milhares 12 4 2 2 2 5" xfId="4144" xr:uid="{480BC7AD-BE3A-4836-A11C-2BE2195ADA93}"/>
    <cellStyle name="Separador de milhares 12 4 2 2 2 5 2" xfId="12999" xr:uid="{CEB9B299-84D8-4B8B-A551-937B03027201}"/>
    <cellStyle name="Separador de milhares 12 4 2 2 2 5 3" xfId="21969" xr:uid="{D22B0F6C-87BF-4EE6-8DE9-1F97FCDC4B55}"/>
    <cellStyle name="Separador de milhares 12 4 2 2 2 6" xfId="10134" xr:uid="{323DB774-3231-4154-8E47-3FE10069C299}"/>
    <cellStyle name="Separador de milhares 12 4 2 2 2 7" xfId="19105" xr:uid="{C783030D-181C-464E-A8DF-8B8E4474A7A5}"/>
    <cellStyle name="Separador de milhares 12 4 2 2 3" xfId="815" xr:uid="{4B0930FC-AAFA-4BD9-A021-AD15A4613057}"/>
    <cellStyle name="Separador de milhares 12 4 2 2 3 2" xfId="816" xr:uid="{6FFD1EF9-2B8B-4C18-85E5-24E41322D6F7}"/>
    <cellStyle name="Separador de milhares 12 4 2 2 3 2 2" xfId="2539" xr:uid="{C7E04618-F329-48EC-A608-0529CEA71BAF}"/>
    <cellStyle name="Separador de milhares 12 4 2 2 3 2 2 2" xfId="8695" xr:uid="{A6062E51-E7A3-4702-ADDB-4DA4945E498A}"/>
    <cellStyle name="Separador de milhares 12 4 2 2 3 2 2 2 2" xfId="17291" xr:uid="{606C5198-6E42-4E1A-95D1-9113C122A3B2}"/>
    <cellStyle name="Separador de milhares 12 4 2 2 3 2 2 2 3" xfId="26327" xr:uid="{772FEB4A-6782-4B18-BFCB-1914FB724D7E}"/>
    <cellStyle name="Separador de milhares 12 4 2 2 3 2 2 3" xfId="5582" xr:uid="{53F6A6AD-859E-4BE6-8200-CB057169ACFC}"/>
    <cellStyle name="Separador de milhares 12 4 2 2 3 2 2 3 2" xfId="14435" xr:uid="{7B944564-1AF1-419B-92B2-F44CFDD14B93}"/>
    <cellStyle name="Separador de milhares 12 4 2 2 3 2 2 3 3" xfId="23402" xr:uid="{A667CD11-D182-43ED-B956-BE9EA92213CE}"/>
    <cellStyle name="Separador de milhares 12 4 2 2 3 2 2 4" xfId="11583" xr:uid="{F6DDEEE8-3556-40F2-A7D0-ED62B22A03C8}"/>
    <cellStyle name="Separador de milhares 12 4 2 2 3 2 2 5" xfId="20551" xr:uid="{0A1F306A-802A-4C35-9B30-5AF3114713C1}"/>
    <cellStyle name="Separador de milhares 12 4 2 2 3 2 3" xfId="7200" xr:uid="{FFDB1EEB-B9EF-4E84-8060-2AA96763EA66}"/>
    <cellStyle name="Separador de milhares 12 4 2 2 3 2 3 2" xfId="15856" xr:uid="{FDA14C7F-F519-4D52-ADC6-63DA865E80CE}"/>
    <cellStyle name="Separador de milhares 12 4 2 2 3 2 3 3" xfId="24837" xr:uid="{581D4471-1437-4DF1-939C-FB16C738899F}"/>
    <cellStyle name="Separador de milhares 12 4 2 2 3 2 4" xfId="4147" xr:uid="{D9767422-1A8E-40D4-AA67-F57D037FD5F4}"/>
    <cellStyle name="Separador de milhares 12 4 2 2 3 2 4 2" xfId="13002" xr:uid="{902E0920-B77F-4F96-AC99-F3E0C52B1248}"/>
    <cellStyle name="Separador de milhares 12 4 2 2 3 2 4 3" xfId="21972" xr:uid="{DA4FE241-B009-4B54-BE28-A0F4495CAF8B}"/>
    <cellStyle name="Separador de milhares 12 4 2 2 3 2 5" xfId="10137" xr:uid="{DC7594D4-5C87-47C8-86B6-A48FDCE09C76}"/>
    <cellStyle name="Separador de milhares 12 4 2 2 3 2 6" xfId="19108" xr:uid="{3AF19A31-0741-41DB-94B3-AE235980516E}"/>
    <cellStyle name="Separador de milhares 12 4 2 2 3 3" xfId="2538" xr:uid="{15BDDF3B-FDD0-4604-B9FD-94632BD756FC}"/>
    <cellStyle name="Separador de milhares 12 4 2 2 3 3 2" xfId="8694" xr:uid="{581D2E16-468E-408C-8B7B-0DC4E326E9B6}"/>
    <cellStyle name="Separador de milhares 12 4 2 2 3 3 2 2" xfId="17290" xr:uid="{4BAF260F-65B4-4167-8800-A13B54595C5E}"/>
    <cellStyle name="Separador de milhares 12 4 2 2 3 3 2 3" xfId="26326" xr:uid="{4D3184B2-603A-4C51-AC2A-2A72D5FC87E7}"/>
    <cellStyle name="Separador de milhares 12 4 2 2 3 3 3" xfId="5581" xr:uid="{9EB05B3B-6F10-4D12-84DD-2655F011AD20}"/>
    <cellStyle name="Separador de milhares 12 4 2 2 3 3 3 2" xfId="14434" xr:uid="{B1A727BE-C642-417F-8253-F9E866C9B857}"/>
    <cellStyle name="Separador de milhares 12 4 2 2 3 3 3 3" xfId="23401" xr:uid="{BCFF24A6-FDD6-4C29-B827-61BAB630E25D}"/>
    <cellStyle name="Separador de milhares 12 4 2 2 3 3 4" xfId="11582" xr:uid="{A1C7F8E9-C6C9-4559-9C78-FF419371D0CA}"/>
    <cellStyle name="Separador de milhares 12 4 2 2 3 3 5" xfId="20550" xr:uid="{C765CEC4-DA67-49DA-AD54-887FD8D7ACD8}"/>
    <cellStyle name="Separador de milhares 12 4 2 2 3 4" xfId="7199" xr:uid="{D7328917-5370-48BB-B65D-84F15C559BE3}"/>
    <cellStyle name="Separador de milhares 12 4 2 2 3 4 2" xfId="15855" xr:uid="{1AFEF77A-899E-45E0-BDAE-C922A469BFF5}"/>
    <cellStyle name="Separador de milhares 12 4 2 2 3 4 3" xfId="24836" xr:uid="{DA7BD59A-7F3D-47FE-A8FA-E1E71899E2E7}"/>
    <cellStyle name="Separador de milhares 12 4 2 2 3 5" xfId="4146" xr:uid="{7FC2C37C-00FF-48CF-8966-4C8363F5694B}"/>
    <cellStyle name="Separador de milhares 12 4 2 2 3 5 2" xfId="13001" xr:uid="{4E676DFD-DC9A-4796-88FC-A151B38356FA}"/>
    <cellStyle name="Separador de milhares 12 4 2 2 3 5 3" xfId="21971" xr:uid="{49A1E6EB-1CF3-4544-B4D1-32EBF58831C8}"/>
    <cellStyle name="Separador de milhares 12 4 2 2 3 6" xfId="10136" xr:uid="{DFE431D7-3EFD-4C4D-A451-CA203DF6573B}"/>
    <cellStyle name="Separador de milhares 12 4 2 2 3 7" xfId="19107" xr:uid="{014BC18A-DAEE-46B3-8A3E-079CA72C8150}"/>
    <cellStyle name="Separador de milhares 12 4 2 2 4" xfId="817" xr:uid="{2764A218-5C46-47FF-95EA-7E5421DE9091}"/>
    <cellStyle name="Separador de milhares 12 4 2 2 4 2" xfId="2540" xr:uid="{04AD0C12-8883-4E9E-BFC1-03A54A6AEE78}"/>
    <cellStyle name="Separador de milhares 12 4 2 2 4 2 2" xfId="8696" xr:uid="{E8757639-1770-43E6-8CE2-27311D7D03B0}"/>
    <cellStyle name="Separador de milhares 12 4 2 2 4 2 2 2" xfId="17292" xr:uid="{A883C6D9-22C8-47D4-8976-91F064549318}"/>
    <cellStyle name="Separador de milhares 12 4 2 2 4 2 2 3" xfId="26328" xr:uid="{38544F3C-6B76-4EEB-9115-2BE5C08E784C}"/>
    <cellStyle name="Separador de milhares 12 4 2 2 4 2 3" xfId="5583" xr:uid="{C35CD059-893F-4467-9C34-91BEC2F7BC66}"/>
    <cellStyle name="Separador de milhares 12 4 2 2 4 2 3 2" xfId="14436" xr:uid="{05B168FD-1E53-44BF-AF18-3644622C3DE7}"/>
    <cellStyle name="Separador de milhares 12 4 2 2 4 2 3 3" xfId="23403" xr:uid="{5685FB5E-AC87-45F7-8954-2AE912A3752A}"/>
    <cellStyle name="Separador de milhares 12 4 2 2 4 2 4" xfId="11584" xr:uid="{8BC7988E-2A10-40AD-8C64-3D956CC5101B}"/>
    <cellStyle name="Separador de milhares 12 4 2 2 4 2 5" xfId="20552" xr:uid="{BB9DA123-C2B2-466A-97BB-957CB50D7B3A}"/>
    <cellStyle name="Separador de milhares 12 4 2 2 4 3" xfId="7201" xr:uid="{96D3FCCC-BA41-488C-AC8D-B5E252C6EFAA}"/>
    <cellStyle name="Separador de milhares 12 4 2 2 4 3 2" xfId="15857" xr:uid="{1D113BDF-F48A-460D-8DC7-7573351E702D}"/>
    <cellStyle name="Separador de milhares 12 4 2 2 4 3 3" xfId="24838" xr:uid="{E317EC14-06D5-4E00-83F1-F369B42B100D}"/>
    <cellStyle name="Separador de milhares 12 4 2 2 4 4" xfId="4148" xr:uid="{B5383C08-5984-4CDE-939A-705EDCB70C2C}"/>
    <cellStyle name="Separador de milhares 12 4 2 2 4 4 2" xfId="13003" xr:uid="{DDA25F1B-5775-4F78-B6CC-F8B9E915163F}"/>
    <cellStyle name="Separador de milhares 12 4 2 2 4 4 3" xfId="21973" xr:uid="{B4459379-C4D2-489D-9173-829A9D312438}"/>
    <cellStyle name="Separador de milhares 12 4 2 2 4 5" xfId="10138" xr:uid="{968ED95A-1495-4E80-AA11-B349103DA54A}"/>
    <cellStyle name="Separador de milhares 12 4 2 2 4 6" xfId="19109" xr:uid="{423C3447-79C7-449F-9230-5C115B927607}"/>
    <cellStyle name="Separador de milhares 12 4 2 2 5" xfId="2535" xr:uid="{A57521AE-CEFB-4E0F-A991-8914CC24A7CE}"/>
    <cellStyle name="Separador de milhares 12 4 2 2 5 2" xfId="8691" xr:uid="{2C99D698-1223-4AA5-B91C-84E6DFF6A3EF}"/>
    <cellStyle name="Separador de milhares 12 4 2 2 5 2 2" xfId="17287" xr:uid="{D9CBAE11-E357-4173-97F0-A4B471C35493}"/>
    <cellStyle name="Separador de milhares 12 4 2 2 5 2 3" xfId="26323" xr:uid="{4B7898ED-9A36-43D0-BE8C-26A86CAAA9F5}"/>
    <cellStyle name="Separador de milhares 12 4 2 2 5 3" xfId="5578" xr:uid="{ABAA4472-2E7F-4EDC-BDB9-9CF7CBF3638B}"/>
    <cellStyle name="Separador de milhares 12 4 2 2 5 3 2" xfId="14431" xr:uid="{21301717-3F87-47D8-BA8E-54569D861418}"/>
    <cellStyle name="Separador de milhares 12 4 2 2 5 3 3" xfId="23398" xr:uid="{E8BF16A6-C407-4A65-9EC4-730CB9F714DF}"/>
    <cellStyle name="Separador de milhares 12 4 2 2 5 4" xfId="11579" xr:uid="{8871987D-35AC-4C68-B5AA-10DD68D32CE0}"/>
    <cellStyle name="Separador de milhares 12 4 2 2 5 5" xfId="20547" xr:uid="{40507293-6706-4196-8312-6D8E80A5FB57}"/>
    <cellStyle name="Separador de milhares 12 4 2 2 6" xfId="7196" xr:uid="{BF070789-075A-4D06-B8E7-EF62BFCD119A}"/>
    <cellStyle name="Separador de milhares 12 4 2 2 6 2" xfId="15852" xr:uid="{1C986D61-B03D-4F73-9009-75945F62DD13}"/>
    <cellStyle name="Separador de milhares 12 4 2 2 6 3" xfId="24833" xr:uid="{03E9B6BD-E80D-4F2E-BFC0-5C2BE8B97DF2}"/>
    <cellStyle name="Separador de milhares 12 4 2 2 7" xfId="4143" xr:uid="{A72A420B-3626-4B51-9CB6-42EE2C942EAF}"/>
    <cellStyle name="Separador de milhares 12 4 2 2 7 2" xfId="12998" xr:uid="{66F02E3D-1EA9-4EB1-8F2B-D4EBBE73CEB3}"/>
    <cellStyle name="Separador de milhares 12 4 2 2 7 3" xfId="21968" xr:uid="{8831E364-6086-495E-968D-20C8CFB342C4}"/>
    <cellStyle name="Separador de milhares 12 4 2 2 8" xfId="10133" xr:uid="{CA9C1736-51EF-498C-AF29-D0C79FDE27BC}"/>
    <cellStyle name="Separador de milhares 12 4 2 2 9" xfId="19104" xr:uid="{A200E8D0-3104-478F-8F88-03A9118402D1}"/>
    <cellStyle name="Separador de milhares 12 4 2 3" xfId="818" xr:uid="{70A30E69-1C7E-4236-8D0E-B95F879CA207}"/>
    <cellStyle name="Separador de milhares 12 4 2 3 2" xfId="819" xr:uid="{660EA185-BABA-4BCF-8792-207E7377184F}"/>
    <cellStyle name="Separador de milhares 12 4 2 3 2 2" xfId="820" xr:uid="{9A095921-9BBD-4272-9EE8-3BCC63D3F0DD}"/>
    <cellStyle name="Separador de milhares 12 4 2 3 2 2 2" xfId="2543" xr:uid="{ED4FA00E-C0C8-40ED-A3D7-75449ED1F1D8}"/>
    <cellStyle name="Separador de milhares 12 4 2 3 2 2 2 2" xfId="8699" xr:uid="{C73CFA32-078B-4A2A-9774-517CD0CF9050}"/>
    <cellStyle name="Separador de milhares 12 4 2 3 2 2 2 2 2" xfId="17295" xr:uid="{CEF95938-48D9-4F69-906B-47F41C079F5C}"/>
    <cellStyle name="Separador de milhares 12 4 2 3 2 2 2 2 3" xfId="26331" xr:uid="{5448D35F-5932-45F6-A647-F6EF757EB262}"/>
    <cellStyle name="Separador de milhares 12 4 2 3 2 2 2 3" xfId="5586" xr:uid="{428780E0-88BB-4B48-81C5-27E4882D7CDF}"/>
    <cellStyle name="Separador de milhares 12 4 2 3 2 2 2 3 2" xfId="14439" xr:uid="{67ECA518-195D-4EA2-AD91-D4DBE570B7EF}"/>
    <cellStyle name="Separador de milhares 12 4 2 3 2 2 2 3 3" xfId="23406" xr:uid="{A58CE04A-9C83-4962-9059-0FB33F208047}"/>
    <cellStyle name="Separador de milhares 12 4 2 3 2 2 2 4" xfId="11587" xr:uid="{51BB6108-BF27-40EF-BD9B-1AC6224ECC7F}"/>
    <cellStyle name="Separador de milhares 12 4 2 3 2 2 2 5" xfId="20555" xr:uid="{0B491F63-AD1D-43AF-AD74-4F703B7C3D53}"/>
    <cellStyle name="Separador de milhares 12 4 2 3 2 2 3" xfId="7204" xr:uid="{D92E5FD3-C252-4E8F-ABFA-425A175C1157}"/>
    <cellStyle name="Separador de milhares 12 4 2 3 2 2 3 2" xfId="15860" xr:uid="{11D48C9A-D588-4D48-86FB-A394C4A43E4D}"/>
    <cellStyle name="Separador de milhares 12 4 2 3 2 2 3 3" xfId="24841" xr:uid="{75F25A9C-4FB3-41A2-BD9E-3054B316A2F0}"/>
    <cellStyle name="Separador de milhares 12 4 2 3 2 2 4" xfId="4151" xr:uid="{A3202B8D-BB0F-4FDA-874F-A72C4D6505F1}"/>
    <cellStyle name="Separador de milhares 12 4 2 3 2 2 4 2" xfId="13006" xr:uid="{01200321-8137-4DDF-8F4F-64AD65150D81}"/>
    <cellStyle name="Separador de milhares 12 4 2 3 2 2 4 3" xfId="21976" xr:uid="{A16BCC2A-9762-4F95-AD34-7402F95C5DF8}"/>
    <cellStyle name="Separador de milhares 12 4 2 3 2 2 5" xfId="10141" xr:uid="{8C5571C4-1ED0-4050-A90C-8B9010DB1064}"/>
    <cellStyle name="Separador de milhares 12 4 2 3 2 2 6" xfId="19112" xr:uid="{7455C461-D458-486D-8836-0021625DE4AD}"/>
    <cellStyle name="Separador de milhares 12 4 2 3 2 3" xfId="2542" xr:uid="{C1020D1E-D330-4858-A8E2-89A29861CB75}"/>
    <cellStyle name="Separador de milhares 12 4 2 3 2 3 2" xfId="8698" xr:uid="{D25D5E09-C6B5-4D0A-8537-DAB60BED811D}"/>
    <cellStyle name="Separador de milhares 12 4 2 3 2 3 2 2" xfId="17294" xr:uid="{9BD7AEE1-5AA2-433B-B171-06264A013D88}"/>
    <cellStyle name="Separador de milhares 12 4 2 3 2 3 2 3" xfId="26330" xr:uid="{A8B3B706-4C1F-4CD9-86BA-F336D7CCB60C}"/>
    <cellStyle name="Separador de milhares 12 4 2 3 2 3 3" xfId="5585" xr:uid="{5129C339-30BC-4D7B-9E2B-4B66AB0A238B}"/>
    <cellStyle name="Separador de milhares 12 4 2 3 2 3 3 2" xfId="14438" xr:uid="{E08D7AAA-B0F4-4BE2-9EE4-80573CC082CB}"/>
    <cellStyle name="Separador de milhares 12 4 2 3 2 3 3 3" xfId="23405" xr:uid="{0FE31DD1-EDDC-4C3E-A9B0-3DA3FDA99E8A}"/>
    <cellStyle name="Separador de milhares 12 4 2 3 2 3 4" xfId="11586" xr:uid="{0F064104-6E95-4B3A-8E61-A99D90AC4C8E}"/>
    <cellStyle name="Separador de milhares 12 4 2 3 2 3 5" xfId="20554" xr:uid="{9B0FE775-E227-4937-8485-075F7ACB2F8E}"/>
    <cellStyle name="Separador de milhares 12 4 2 3 2 4" xfId="7203" xr:uid="{5E589FA3-0D7D-4C0C-BF10-467AFA496C04}"/>
    <cellStyle name="Separador de milhares 12 4 2 3 2 4 2" xfId="15859" xr:uid="{B289AFFD-F4AF-4095-AAA3-A1F0CDFAC2A1}"/>
    <cellStyle name="Separador de milhares 12 4 2 3 2 4 3" xfId="24840" xr:uid="{B5F50FA7-B639-45E7-A4D7-68B9D77C0DDF}"/>
    <cellStyle name="Separador de milhares 12 4 2 3 2 5" xfId="4150" xr:uid="{69678303-FF69-4B99-9553-4CDDF3B98B04}"/>
    <cellStyle name="Separador de milhares 12 4 2 3 2 5 2" xfId="13005" xr:uid="{50C36F8D-A8C4-4B3F-8B8D-01F031CD667C}"/>
    <cellStyle name="Separador de milhares 12 4 2 3 2 5 3" xfId="21975" xr:uid="{1211AA19-8C1F-4DB2-94DE-D6C7CE71771A}"/>
    <cellStyle name="Separador de milhares 12 4 2 3 2 6" xfId="10140" xr:uid="{3053917C-5FBB-4294-B29F-6E79AE5306CE}"/>
    <cellStyle name="Separador de milhares 12 4 2 3 2 7" xfId="19111" xr:uid="{F5BF79C0-B18E-4F37-8740-B130EA529819}"/>
    <cellStyle name="Separador de milhares 12 4 2 3 3" xfId="821" xr:uid="{7D1FC145-77B7-40CA-BF2E-C9FE9A983379}"/>
    <cellStyle name="Separador de milhares 12 4 2 3 3 2" xfId="822" xr:uid="{A2F2DD4B-252D-4A8D-8773-DE5653DE48A5}"/>
    <cellStyle name="Separador de milhares 12 4 2 3 3 2 2" xfId="2545" xr:uid="{1AC48914-FF41-4E85-A549-504876483969}"/>
    <cellStyle name="Separador de milhares 12 4 2 3 3 2 2 2" xfId="8701" xr:uid="{BED95A7F-C281-40B2-85ED-33165DAB09F9}"/>
    <cellStyle name="Separador de milhares 12 4 2 3 3 2 2 2 2" xfId="17297" xr:uid="{EB83F930-00E0-477A-A8D6-73D86BAD5096}"/>
    <cellStyle name="Separador de milhares 12 4 2 3 3 2 2 2 3" xfId="26333" xr:uid="{D7EB8B67-44B0-44B1-A293-517C82FF4AC3}"/>
    <cellStyle name="Separador de milhares 12 4 2 3 3 2 2 3" xfId="5588" xr:uid="{9B42B4F5-86C8-4846-8FE2-1EC4B4B31D68}"/>
    <cellStyle name="Separador de milhares 12 4 2 3 3 2 2 3 2" xfId="14441" xr:uid="{9EFF3FC7-EB23-43E6-8E97-AC30CC8E55C2}"/>
    <cellStyle name="Separador de milhares 12 4 2 3 3 2 2 3 3" xfId="23408" xr:uid="{3AFAC9A2-EBDB-4C8E-9706-D99573835E23}"/>
    <cellStyle name="Separador de milhares 12 4 2 3 3 2 2 4" xfId="11589" xr:uid="{C8995581-C0B5-48D7-84C0-500B1D1B2448}"/>
    <cellStyle name="Separador de milhares 12 4 2 3 3 2 2 5" xfId="20557" xr:uid="{4EEAA580-D10D-428D-95E7-2C3BC41055C0}"/>
    <cellStyle name="Separador de milhares 12 4 2 3 3 2 3" xfId="7206" xr:uid="{43C77E3D-36D1-4C20-B82C-7576078FBB8A}"/>
    <cellStyle name="Separador de milhares 12 4 2 3 3 2 3 2" xfId="15862" xr:uid="{5A12903A-55F2-47D9-B8EB-AE0B84AC5712}"/>
    <cellStyle name="Separador de milhares 12 4 2 3 3 2 3 3" xfId="24843" xr:uid="{1131521F-D623-4AC4-AB2A-3A4E4EE43D1F}"/>
    <cellStyle name="Separador de milhares 12 4 2 3 3 2 4" xfId="4153" xr:uid="{AD0F935D-8261-48FB-8DED-CFA6FEB7F26D}"/>
    <cellStyle name="Separador de milhares 12 4 2 3 3 2 4 2" xfId="13008" xr:uid="{66B9BEA0-6C95-4134-9D96-449B384D9F80}"/>
    <cellStyle name="Separador de milhares 12 4 2 3 3 2 4 3" xfId="21978" xr:uid="{90C1E555-3CDA-4D3F-8CF8-BE7EFCBA2F1B}"/>
    <cellStyle name="Separador de milhares 12 4 2 3 3 2 5" xfId="10143" xr:uid="{4F774A4A-0000-4031-BCDE-6BBE04793C79}"/>
    <cellStyle name="Separador de milhares 12 4 2 3 3 2 6" xfId="19114" xr:uid="{65A77A56-6CA1-45CB-A50D-D73D04E361F5}"/>
    <cellStyle name="Separador de milhares 12 4 2 3 3 3" xfId="2544" xr:uid="{43873155-3837-4CA3-806F-C0BD86802C89}"/>
    <cellStyle name="Separador de milhares 12 4 2 3 3 3 2" xfId="8700" xr:uid="{8E400AC5-FE85-4CC2-AE6B-604895F54979}"/>
    <cellStyle name="Separador de milhares 12 4 2 3 3 3 2 2" xfId="17296" xr:uid="{99988EA1-6B2E-4640-8F53-A6B3155C6001}"/>
    <cellStyle name="Separador de milhares 12 4 2 3 3 3 2 3" xfId="26332" xr:uid="{3375002B-88E4-4675-96E7-C20E9FF4DB98}"/>
    <cellStyle name="Separador de milhares 12 4 2 3 3 3 3" xfId="5587" xr:uid="{3A9FD7DE-E4B9-405B-B118-A89A489F7D0F}"/>
    <cellStyle name="Separador de milhares 12 4 2 3 3 3 3 2" xfId="14440" xr:uid="{711634DA-CFA5-49A2-961E-4084E4985F19}"/>
    <cellStyle name="Separador de milhares 12 4 2 3 3 3 3 3" xfId="23407" xr:uid="{20999EB7-A011-42EE-A51C-708CBA45204D}"/>
    <cellStyle name="Separador de milhares 12 4 2 3 3 3 4" xfId="11588" xr:uid="{1C641165-87EA-47E3-A983-657E7C3317B5}"/>
    <cellStyle name="Separador de milhares 12 4 2 3 3 3 5" xfId="20556" xr:uid="{71E1B331-17A1-4514-87F6-5DB6B6D5F64E}"/>
    <cellStyle name="Separador de milhares 12 4 2 3 3 4" xfId="7205" xr:uid="{3AE44820-93C9-4F0E-BBC5-8448D90B30D5}"/>
    <cellStyle name="Separador de milhares 12 4 2 3 3 4 2" xfId="15861" xr:uid="{5C4F0827-3218-4FCF-860A-BA130274E13E}"/>
    <cellStyle name="Separador de milhares 12 4 2 3 3 4 3" xfId="24842" xr:uid="{EEB2BCA8-01FF-4A5B-A169-65AC100B93E8}"/>
    <cellStyle name="Separador de milhares 12 4 2 3 3 5" xfId="4152" xr:uid="{33481A06-6495-446C-8876-E89AD6B0AA39}"/>
    <cellStyle name="Separador de milhares 12 4 2 3 3 5 2" xfId="13007" xr:uid="{23B3F21D-B227-4EB6-A20C-6805435173A0}"/>
    <cellStyle name="Separador de milhares 12 4 2 3 3 5 3" xfId="21977" xr:uid="{9D6ABB77-B1B4-4C55-8052-061C5C7409DA}"/>
    <cellStyle name="Separador de milhares 12 4 2 3 3 6" xfId="10142" xr:uid="{7325D88F-5786-41D9-883B-2D5F71AB6B76}"/>
    <cellStyle name="Separador de milhares 12 4 2 3 3 7" xfId="19113" xr:uid="{5B2DD9E5-9120-441F-A754-573A034690A3}"/>
    <cellStyle name="Separador de milhares 12 4 2 3 4" xfId="823" xr:uid="{01126F16-2F20-41AC-B68A-E286129A5049}"/>
    <cellStyle name="Separador de milhares 12 4 2 3 4 2" xfId="2546" xr:uid="{28CD4968-72D5-4A8D-841B-93BBDF1B4270}"/>
    <cellStyle name="Separador de milhares 12 4 2 3 4 2 2" xfId="8702" xr:uid="{1E7FA84A-0B5F-448B-9AE3-CAD349BD5984}"/>
    <cellStyle name="Separador de milhares 12 4 2 3 4 2 2 2" xfId="17298" xr:uid="{17E8D64B-417C-46AC-8EDC-1C2456E3D3AF}"/>
    <cellStyle name="Separador de milhares 12 4 2 3 4 2 2 3" xfId="26334" xr:uid="{C30C439B-CFB4-4A12-9CB3-419A8273FF16}"/>
    <cellStyle name="Separador de milhares 12 4 2 3 4 2 3" xfId="5589" xr:uid="{78C681BB-3BDD-4FC8-B4A5-4D2F8E545439}"/>
    <cellStyle name="Separador de milhares 12 4 2 3 4 2 3 2" xfId="14442" xr:uid="{BBF6D4E3-DD08-4405-BF88-6C8DB0258885}"/>
    <cellStyle name="Separador de milhares 12 4 2 3 4 2 3 3" xfId="23409" xr:uid="{40F4C522-273F-4187-B61D-E70863976BC7}"/>
    <cellStyle name="Separador de milhares 12 4 2 3 4 2 4" xfId="11590" xr:uid="{25AB359D-A0EC-4BE5-BFCB-AA73802C538F}"/>
    <cellStyle name="Separador de milhares 12 4 2 3 4 2 5" xfId="20558" xr:uid="{2AA17C0D-350A-4B5A-AF3B-816D2F902A89}"/>
    <cellStyle name="Separador de milhares 12 4 2 3 4 3" xfId="7207" xr:uid="{270CFF20-585E-48DF-8B05-E7DF0A41574C}"/>
    <cellStyle name="Separador de milhares 12 4 2 3 4 3 2" xfId="15863" xr:uid="{9F591120-A05A-4BF7-8C16-A53E486E2BEF}"/>
    <cellStyle name="Separador de milhares 12 4 2 3 4 3 3" xfId="24844" xr:uid="{7E5C5B34-CE2B-4354-A8C2-B6C56A917076}"/>
    <cellStyle name="Separador de milhares 12 4 2 3 4 4" xfId="4154" xr:uid="{A7C97602-8EB3-4423-9948-94CB61386678}"/>
    <cellStyle name="Separador de milhares 12 4 2 3 4 4 2" xfId="13009" xr:uid="{EE69609E-B92B-4A51-AEB5-1B178C68335C}"/>
    <cellStyle name="Separador de milhares 12 4 2 3 4 4 3" xfId="21979" xr:uid="{8236FCD3-AE8F-4ED5-929C-2272170DA02F}"/>
    <cellStyle name="Separador de milhares 12 4 2 3 4 5" xfId="10144" xr:uid="{5D466589-E35E-4F9C-B754-011B06C03C73}"/>
    <cellStyle name="Separador de milhares 12 4 2 3 4 6" xfId="19115" xr:uid="{872BDB01-EEF0-402C-92A5-D485CE17FAC3}"/>
    <cellStyle name="Separador de milhares 12 4 2 3 5" xfId="2541" xr:uid="{A5B6B3AB-DB7D-4C14-BB55-851C83CEFF2A}"/>
    <cellStyle name="Separador de milhares 12 4 2 3 5 2" xfId="8697" xr:uid="{001FA313-D842-416A-8589-BFC8782C115D}"/>
    <cellStyle name="Separador de milhares 12 4 2 3 5 2 2" xfId="17293" xr:uid="{7868EE36-82D4-42CC-8405-069D14BAFB3A}"/>
    <cellStyle name="Separador de milhares 12 4 2 3 5 2 3" xfId="26329" xr:uid="{5B2C8C8C-51BB-452F-AB32-A8A3D1C60BC3}"/>
    <cellStyle name="Separador de milhares 12 4 2 3 5 3" xfId="5584" xr:uid="{DEE2B2DE-14DC-474F-8D4D-182D9D786771}"/>
    <cellStyle name="Separador de milhares 12 4 2 3 5 3 2" xfId="14437" xr:uid="{6986699D-788E-4758-9060-1BA654340363}"/>
    <cellStyle name="Separador de milhares 12 4 2 3 5 3 3" xfId="23404" xr:uid="{4FFAA5AE-3850-4D87-9A7F-E2796245039D}"/>
    <cellStyle name="Separador de milhares 12 4 2 3 5 4" xfId="11585" xr:uid="{3BB5DB2B-01EF-4C27-87EA-D3A2D813024B}"/>
    <cellStyle name="Separador de milhares 12 4 2 3 5 5" xfId="20553" xr:uid="{D580638B-9A64-4CDD-BC9D-C5E8FC53F680}"/>
    <cellStyle name="Separador de milhares 12 4 2 3 6" xfId="7202" xr:uid="{1E3F0E00-394E-41E7-A839-BD70DCE05D20}"/>
    <cellStyle name="Separador de milhares 12 4 2 3 6 2" xfId="15858" xr:uid="{62CDE979-BA4B-449C-9C60-34887C6B2CF4}"/>
    <cellStyle name="Separador de milhares 12 4 2 3 6 3" xfId="24839" xr:uid="{A9A4769F-C28D-446A-A02A-560982D2FDC9}"/>
    <cellStyle name="Separador de milhares 12 4 2 3 7" xfId="4149" xr:uid="{9C27F5FD-C3B0-4F94-A309-8ACA12C24C0F}"/>
    <cellStyle name="Separador de milhares 12 4 2 3 7 2" xfId="13004" xr:uid="{AD7CE077-2BE8-4EFF-9130-878F67F3AD85}"/>
    <cellStyle name="Separador de milhares 12 4 2 3 7 3" xfId="21974" xr:uid="{051A7210-9901-4D51-8D53-01BC93D8421A}"/>
    <cellStyle name="Separador de milhares 12 4 2 3 8" xfId="10139" xr:uid="{965956BC-E85E-4FDC-AAFD-34D287D50766}"/>
    <cellStyle name="Separador de milhares 12 4 2 3 9" xfId="19110" xr:uid="{3CBA0F28-8859-45D3-A63B-61BF74D4B9D0}"/>
    <cellStyle name="Separador de milhares 12 4 2 4" xfId="824" xr:uid="{14582134-DF1E-4F20-859B-519534768ED2}"/>
    <cellStyle name="Separador de milhares 12 4 2 4 2" xfId="825" xr:uid="{44A70B18-4B21-43E2-A33A-5E1B79058004}"/>
    <cellStyle name="Separador de milhares 12 4 2 4 2 2" xfId="2548" xr:uid="{546436A4-C6A6-4107-817F-9DCC7DDF44BF}"/>
    <cellStyle name="Separador de milhares 12 4 2 4 2 2 2" xfId="8704" xr:uid="{E79C8A18-A8D9-4368-BAA3-1B5AEFA0B1D1}"/>
    <cellStyle name="Separador de milhares 12 4 2 4 2 2 2 2" xfId="17300" xr:uid="{A19E29DF-4E04-4E94-90BC-49A9BF60A3C0}"/>
    <cellStyle name="Separador de milhares 12 4 2 4 2 2 2 3" xfId="26336" xr:uid="{B15140FA-7059-40A5-9578-4C89EA563D5F}"/>
    <cellStyle name="Separador de milhares 12 4 2 4 2 2 3" xfId="5591" xr:uid="{60B799BB-3DBD-4524-8973-9511AE9AEE3B}"/>
    <cellStyle name="Separador de milhares 12 4 2 4 2 2 3 2" xfId="14444" xr:uid="{AEB34BDB-B03B-4A29-A40B-296588184AE2}"/>
    <cellStyle name="Separador de milhares 12 4 2 4 2 2 3 3" xfId="23411" xr:uid="{4B23DA7E-29EE-43CE-BF14-FBD831D67288}"/>
    <cellStyle name="Separador de milhares 12 4 2 4 2 2 4" xfId="11592" xr:uid="{4F447946-B7B8-4B48-B318-A967EA2563FE}"/>
    <cellStyle name="Separador de milhares 12 4 2 4 2 2 5" xfId="20560" xr:uid="{5F2819F1-F2DE-425E-A7C1-62C5D2672BD4}"/>
    <cellStyle name="Separador de milhares 12 4 2 4 2 3" xfId="7209" xr:uid="{BB46E624-D5BE-4AA8-9E64-CA005762C694}"/>
    <cellStyle name="Separador de milhares 12 4 2 4 2 3 2" xfId="15865" xr:uid="{FE40228D-E2F0-46BF-BA72-E261B68E7D15}"/>
    <cellStyle name="Separador de milhares 12 4 2 4 2 3 3" xfId="24846" xr:uid="{C6C05892-2674-48C0-8A2E-047B7AABE7AD}"/>
    <cellStyle name="Separador de milhares 12 4 2 4 2 4" xfId="4156" xr:uid="{A22A45F0-C565-4D24-8EC7-AB9C5A6D4A3B}"/>
    <cellStyle name="Separador de milhares 12 4 2 4 2 4 2" xfId="13011" xr:uid="{C9833C45-E27C-4BEE-A797-3E212975AC8E}"/>
    <cellStyle name="Separador de milhares 12 4 2 4 2 4 3" xfId="21981" xr:uid="{54BCE665-B1CA-40F8-AA9C-26D4B5CEF978}"/>
    <cellStyle name="Separador de milhares 12 4 2 4 2 5" xfId="10146" xr:uid="{BC8947C4-E902-46A9-B801-5F8542D26A28}"/>
    <cellStyle name="Separador de milhares 12 4 2 4 2 6" xfId="19117" xr:uid="{BC34D53B-C72F-4876-AAD4-BB8010E42AD0}"/>
    <cellStyle name="Separador de milhares 12 4 2 4 3" xfId="2547" xr:uid="{13BCCC12-B5BA-47AE-83B8-FF5261C3FD41}"/>
    <cellStyle name="Separador de milhares 12 4 2 4 3 2" xfId="8703" xr:uid="{D81A20C7-8A62-4C9A-AB2F-3965E67F235C}"/>
    <cellStyle name="Separador de milhares 12 4 2 4 3 2 2" xfId="17299" xr:uid="{C191A219-4609-4561-AABD-99B17EED9219}"/>
    <cellStyle name="Separador de milhares 12 4 2 4 3 2 3" xfId="26335" xr:uid="{ECA4F131-CBB7-458B-8021-8ECA57754A32}"/>
    <cellStyle name="Separador de milhares 12 4 2 4 3 3" xfId="5590" xr:uid="{B3DF2595-4B28-4EEE-80E6-4339A5DBF0FD}"/>
    <cellStyle name="Separador de milhares 12 4 2 4 3 3 2" xfId="14443" xr:uid="{46D1195B-380B-4C24-8D3D-BFE6287BF22E}"/>
    <cellStyle name="Separador de milhares 12 4 2 4 3 3 3" xfId="23410" xr:uid="{B022D639-0A99-4B75-B1BA-794F1B7E5D04}"/>
    <cellStyle name="Separador de milhares 12 4 2 4 3 4" xfId="11591" xr:uid="{0FF29C0A-91DE-4F0E-9254-8943FE044962}"/>
    <cellStyle name="Separador de milhares 12 4 2 4 3 5" xfId="20559" xr:uid="{0D69B6C6-52C0-4515-B54D-69276EE8A88A}"/>
    <cellStyle name="Separador de milhares 12 4 2 4 4" xfId="7208" xr:uid="{0CB99B44-9D25-4A9B-9D09-D3EB115DDFD9}"/>
    <cellStyle name="Separador de milhares 12 4 2 4 4 2" xfId="15864" xr:uid="{1D7E277B-A1BD-4679-A422-126F40703865}"/>
    <cellStyle name="Separador de milhares 12 4 2 4 4 3" xfId="24845" xr:uid="{365960F4-76EB-4701-A943-F07449352A70}"/>
    <cellStyle name="Separador de milhares 12 4 2 4 5" xfId="4155" xr:uid="{09EE3468-B594-4F5F-A3B2-194CAF7067FD}"/>
    <cellStyle name="Separador de milhares 12 4 2 4 5 2" xfId="13010" xr:uid="{A6892839-9CE7-4E0E-BA7A-0B0223F5698E}"/>
    <cellStyle name="Separador de milhares 12 4 2 4 5 3" xfId="21980" xr:uid="{EADFC2AC-D1B2-41CA-A76F-96D629611714}"/>
    <cellStyle name="Separador de milhares 12 4 2 4 6" xfId="10145" xr:uid="{E5074A79-2795-47B6-901A-278C901F9583}"/>
    <cellStyle name="Separador de milhares 12 4 2 4 7" xfId="19116" xr:uid="{1F2D6899-2609-4003-8B32-D63AAB61B030}"/>
    <cellStyle name="Separador de milhares 12 4 2 5" xfId="826" xr:uid="{2B6E998C-9F60-427A-9E7C-270020D6796B}"/>
    <cellStyle name="Separador de milhares 12 4 2 5 2" xfId="827" xr:uid="{7AD0AC55-3C6B-4934-A935-CA9E0D9EA8EA}"/>
    <cellStyle name="Separador de milhares 12 4 2 5 2 2" xfId="2550" xr:uid="{B58AFE29-F57F-47C9-80E3-FCF5A72522C3}"/>
    <cellStyle name="Separador de milhares 12 4 2 5 2 2 2" xfId="8706" xr:uid="{DBF462A5-D223-4085-A24E-8C4A2586575B}"/>
    <cellStyle name="Separador de milhares 12 4 2 5 2 2 2 2" xfId="17302" xr:uid="{FD32FF8C-705F-46D2-9985-CFC58650EECB}"/>
    <cellStyle name="Separador de milhares 12 4 2 5 2 2 2 3" xfId="26338" xr:uid="{8F123B12-84D7-4BF9-87F8-4F7D1AD7931B}"/>
    <cellStyle name="Separador de milhares 12 4 2 5 2 2 3" xfId="5593" xr:uid="{33F1F452-0E89-44CB-886E-0FF26931A1F9}"/>
    <cellStyle name="Separador de milhares 12 4 2 5 2 2 3 2" xfId="14446" xr:uid="{5D036185-E48B-4993-B551-594322A35815}"/>
    <cellStyle name="Separador de milhares 12 4 2 5 2 2 3 3" xfId="23413" xr:uid="{0D915483-C5BB-4198-BDDA-015F7C8A204D}"/>
    <cellStyle name="Separador de milhares 12 4 2 5 2 2 4" xfId="11594" xr:uid="{1516D17C-96B1-4752-AF83-3FD0EF65DB26}"/>
    <cellStyle name="Separador de milhares 12 4 2 5 2 2 5" xfId="20562" xr:uid="{03BDFD35-4974-4D17-86FB-A684BE3EFA5E}"/>
    <cellStyle name="Separador de milhares 12 4 2 5 2 3" xfId="7211" xr:uid="{F83D9FAD-C4A3-4183-A82C-ADE80348947F}"/>
    <cellStyle name="Separador de milhares 12 4 2 5 2 3 2" xfId="15867" xr:uid="{BE54867B-C1D7-4D14-A88C-5015C1615E5E}"/>
    <cellStyle name="Separador de milhares 12 4 2 5 2 3 3" xfId="24848" xr:uid="{B908F5A8-1DF3-4709-A023-9D2AD8B61CFB}"/>
    <cellStyle name="Separador de milhares 12 4 2 5 2 4" xfId="4158" xr:uid="{1AFB7DAF-6A35-475F-B36E-D80A52BFDC1E}"/>
    <cellStyle name="Separador de milhares 12 4 2 5 2 4 2" xfId="13013" xr:uid="{A19A78E6-1ACB-4EB8-944F-B94488DA18F1}"/>
    <cellStyle name="Separador de milhares 12 4 2 5 2 4 3" xfId="21983" xr:uid="{B3348664-4EB8-46D6-96D1-EB321B36E40B}"/>
    <cellStyle name="Separador de milhares 12 4 2 5 2 5" xfId="10148" xr:uid="{35E517B7-FBAF-4ED5-9E2F-985419DA4136}"/>
    <cellStyle name="Separador de milhares 12 4 2 5 2 6" xfId="19119" xr:uid="{7BEF0CB7-EBEB-4EF2-8FC8-D3D945F7D2FA}"/>
    <cellStyle name="Separador de milhares 12 4 2 5 3" xfId="2549" xr:uid="{DC833152-525B-469E-9C0E-505CFE3D80B1}"/>
    <cellStyle name="Separador de milhares 12 4 2 5 3 2" xfId="8705" xr:uid="{3253223C-233B-4373-A164-165C42C34D2B}"/>
    <cellStyle name="Separador de milhares 12 4 2 5 3 2 2" xfId="17301" xr:uid="{EBD9EA93-F21E-49ED-B93C-8AB217283576}"/>
    <cellStyle name="Separador de milhares 12 4 2 5 3 2 3" xfId="26337" xr:uid="{2CAEC8EC-28B9-4457-B325-3CF6CED8355B}"/>
    <cellStyle name="Separador de milhares 12 4 2 5 3 3" xfId="5592" xr:uid="{C1561190-48EC-4D56-AD24-41DDE059F15A}"/>
    <cellStyle name="Separador de milhares 12 4 2 5 3 3 2" xfId="14445" xr:uid="{42B8948D-6966-4720-BCCF-D73F52AAC327}"/>
    <cellStyle name="Separador de milhares 12 4 2 5 3 3 3" xfId="23412" xr:uid="{B8D381FD-32E7-443B-903F-2996C87EFC5D}"/>
    <cellStyle name="Separador de milhares 12 4 2 5 3 4" xfId="11593" xr:uid="{DA5FF36F-FD98-4685-91BA-1D7DA5E2E43A}"/>
    <cellStyle name="Separador de milhares 12 4 2 5 3 5" xfId="20561" xr:uid="{F785D7FB-351E-4D32-B3E9-9AFBA6088A64}"/>
    <cellStyle name="Separador de milhares 12 4 2 5 4" xfId="7210" xr:uid="{98A07AFA-2EC3-4CE9-A05E-1EC09FCF3574}"/>
    <cellStyle name="Separador de milhares 12 4 2 5 4 2" xfId="15866" xr:uid="{EF208BA6-51B9-4BCC-B545-0432A4DEB355}"/>
    <cellStyle name="Separador de milhares 12 4 2 5 4 3" xfId="24847" xr:uid="{BF73E1A2-1020-4F9F-A1E6-5A87CB5D929A}"/>
    <cellStyle name="Separador de milhares 12 4 2 5 5" xfId="4157" xr:uid="{B8FCCB90-F9A0-4EA1-B04E-46534D8E45AC}"/>
    <cellStyle name="Separador de milhares 12 4 2 5 5 2" xfId="13012" xr:uid="{DC9B0A65-BCAA-42B5-8562-A948CE5BF061}"/>
    <cellStyle name="Separador de milhares 12 4 2 5 5 3" xfId="21982" xr:uid="{DAC86EF2-A3A1-4E4C-8FEE-4A105CE4CA83}"/>
    <cellStyle name="Separador de milhares 12 4 2 5 6" xfId="10147" xr:uid="{09599590-D93A-410B-BF7A-FF2E0179B3B6}"/>
    <cellStyle name="Separador de milhares 12 4 2 5 7" xfId="19118" xr:uid="{2A2164C7-8FD2-4AD6-8DCE-83F3C82F88F9}"/>
    <cellStyle name="Separador de milhares 12 4 2 6" xfId="828" xr:uid="{28F3D73F-75CF-4C49-80AA-2811E7E21DD2}"/>
    <cellStyle name="Separador de milhares 12 4 2 6 2" xfId="2551" xr:uid="{DD8E5D98-F171-413F-AB84-B6DC693FB413}"/>
    <cellStyle name="Separador de milhares 12 4 2 6 2 2" xfId="8707" xr:uid="{8727F497-9E27-4AA5-BF09-08DF7870814D}"/>
    <cellStyle name="Separador de milhares 12 4 2 6 2 2 2" xfId="17303" xr:uid="{550157AE-4C1C-4599-A619-BECB530E59D4}"/>
    <cellStyle name="Separador de milhares 12 4 2 6 2 2 3" xfId="26339" xr:uid="{869E2EDD-4855-423C-8D59-14532F7DF08F}"/>
    <cellStyle name="Separador de milhares 12 4 2 6 2 3" xfId="5594" xr:uid="{CD18CA7F-C9ED-4933-B79E-C93DC238D995}"/>
    <cellStyle name="Separador de milhares 12 4 2 6 2 3 2" xfId="14447" xr:uid="{614BDD8E-D166-4B96-9A84-6C8C6999A3DC}"/>
    <cellStyle name="Separador de milhares 12 4 2 6 2 3 3" xfId="23414" xr:uid="{3FA45E9D-6C9D-423E-99FD-0301066AB1A4}"/>
    <cellStyle name="Separador de milhares 12 4 2 6 2 4" xfId="11595" xr:uid="{7D8CCDA1-A72E-403E-AC85-D1A912921574}"/>
    <cellStyle name="Separador de milhares 12 4 2 6 2 5" xfId="20563" xr:uid="{25E843FA-C606-4912-8976-5C13150D30B6}"/>
    <cellStyle name="Separador de milhares 12 4 2 6 3" xfId="7212" xr:uid="{0B033778-CA19-49F1-8A0E-A805D718067B}"/>
    <cellStyle name="Separador de milhares 12 4 2 6 3 2" xfId="15868" xr:uid="{FECD588E-F384-476E-B44E-B7EFB690DAE9}"/>
    <cellStyle name="Separador de milhares 12 4 2 6 3 3" xfId="24849" xr:uid="{6A1BABA6-2AB7-4E55-98AD-0E96D59FE807}"/>
    <cellStyle name="Separador de milhares 12 4 2 6 4" xfId="4159" xr:uid="{4AC9049C-2473-4C94-8817-6C1275BC2F34}"/>
    <cellStyle name="Separador de milhares 12 4 2 6 4 2" xfId="13014" xr:uid="{C32DA50B-D3AE-435C-8D62-EF1CAFB4B2A5}"/>
    <cellStyle name="Separador de milhares 12 4 2 6 4 3" xfId="21984" xr:uid="{C20588F2-6584-44AE-A3DC-315557AA81A0}"/>
    <cellStyle name="Separador de milhares 12 4 2 6 5" xfId="10149" xr:uid="{3431D13B-EA0D-4D6F-8FB4-26E362213B4D}"/>
    <cellStyle name="Separador de milhares 12 4 2 6 6" xfId="19120" xr:uid="{AAC18CAF-5532-4F8C-BCA4-F7A3ACF44F09}"/>
    <cellStyle name="Separador de milhares 12 4 2 7" xfId="2534" xr:uid="{764A1A3F-2262-4120-BF87-1B902C95A9D3}"/>
    <cellStyle name="Separador de milhares 12 4 2 7 2" xfId="8690" xr:uid="{CE63F796-3C22-402D-85E6-E28170F24A5C}"/>
    <cellStyle name="Separador de milhares 12 4 2 7 2 2" xfId="17286" xr:uid="{FD783748-9878-4C5B-964D-C7EE72C97C90}"/>
    <cellStyle name="Separador de milhares 12 4 2 7 2 3" xfId="26322" xr:uid="{14F72F11-B072-4FFE-8743-4BB3D4C4EBF2}"/>
    <cellStyle name="Separador de milhares 12 4 2 7 3" xfId="5577" xr:uid="{B4C63416-DF2F-4838-8F21-D2DEF32D5A40}"/>
    <cellStyle name="Separador de milhares 12 4 2 7 3 2" xfId="14430" xr:uid="{7866FFF9-D372-435B-A758-7B6F5006CBE8}"/>
    <cellStyle name="Separador de milhares 12 4 2 7 3 3" xfId="23397" xr:uid="{9F1283C9-6E4B-4C97-B594-14CCE2BED1E5}"/>
    <cellStyle name="Separador de milhares 12 4 2 7 4" xfId="11578" xr:uid="{ED88B4EC-1DD7-4E5B-8C0E-21907544ADE1}"/>
    <cellStyle name="Separador de milhares 12 4 2 7 5" xfId="20546" xr:uid="{03852A95-CEDF-4396-B442-769DC9CDDD8C}"/>
    <cellStyle name="Separador de milhares 12 4 2 8" xfId="7195" xr:uid="{B9635492-ED05-482F-B3FA-E373AB497B31}"/>
    <cellStyle name="Separador de milhares 12 4 2 8 2" xfId="15851" xr:uid="{323AAB92-8E9D-4FEF-9509-FDE92BECD092}"/>
    <cellStyle name="Separador de milhares 12 4 2 8 3" xfId="24832" xr:uid="{1FF825EE-6458-4003-9E94-8AD76AD8B6E3}"/>
    <cellStyle name="Separador de milhares 12 4 2 9" xfId="4142" xr:uid="{86031F06-081A-4F86-82FD-CA3D323CBAC2}"/>
    <cellStyle name="Separador de milhares 12 4 2 9 2" xfId="12997" xr:uid="{0C32DB47-4576-4834-A897-57EB7AA33055}"/>
    <cellStyle name="Separador de milhares 12 4 2 9 3" xfId="21967" xr:uid="{E58096BB-5F59-44E9-9D8F-884841A2662C}"/>
    <cellStyle name="Separador de milhares 12 4 3" xfId="829" xr:uid="{EEDD3C8E-076F-4080-AE44-F7F68C6F8043}"/>
    <cellStyle name="Separador de milhares 12 4 3 2" xfId="830" xr:uid="{2D4C9644-01CE-4A81-92B7-963281403494}"/>
    <cellStyle name="Separador de milhares 12 4 3 2 2" xfId="831" xr:uid="{1E3F6DAF-5E7F-4852-A604-A884ADA24379}"/>
    <cellStyle name="Separador de milhares 12 4 3 2 2 2" xfId="2554" xr:uid="{FA132D48-2DF4-43DD-ABAD-2165D8B2F472}"/>
    <cellStyle name="Separador de milhares 12 4 3 2 2 2 2" xfId="8710" xr:uid="{E3B2D3E3-6562-4155-9183-C014A290D01B}"/>
    <cellStyle name="Separador de milhares 12 4 3 2 2 2 2 2" xfId="17306" xr:uid="{4EBBF048-8F16-468F-B4D4-95D95190E622}"/>
    <cellStyle name="Separador de milhares 12 4 3 2 2 2 2 3" xfId="26342" xr:uid="{7BA222B7-83C4-44EC-B6FC-002605CDE559}"/>
    <cellStyle name="Separador de milhares 12 4 3 2 2 2 3" xfId="5597" xr:uid="{399F79CD-F40B-4965-893B-9ED25D158DC4}"/>
    <cellStyle name="Separador de milhares 12 4 3 2 2 2 3 2" xfId="14450" xr:uid="{55AC2197-7173-4593-8140-1D1A76E19B54}"/>
    <cellStyle name="Separador de milhares 12 4 3 2 2 2 3 3" xfId="23417" xr:uid="{89642A62-7226-4D09-8532-91F314B8455F}"/>
    <cellStyle name="Separador de milhares 12 4 3 2 2 2 4" xfId="11598" xr:uid="{715AA1FE-3109-4DDD-ABCB-4976610244A2}"/>
    <cellStyle name="Separador de milhares 12 4 3 2 2 2 5" xfId="20566" xr:uid="{62FF7F59-53A0-4F7A-90DE-A76EB11C0C9E}"/>
    <cellStyle name="Separador de milhares 12 4 3 2 2 3" xfId="7215" xr:uid="{FB149AAF-B3A9-4E58-907F-73A836EDABE3}"/>
    <cellStyle name="Separador de milhares 12 4 3 2 2 3 2" xfId="15871" xr:uid="{CD720B06-F1BD-4895-BEC9-8AE594227853}"/>
    <cellStyle name="Separador de milhares 12 4 3 2 2 3 3" xfId="24852" xr:uid="{FEE0FC8C-A5CA-4DF5-952C-559E5B198E1C}"/>
    <cellStyle name="Separador de milhares 12 4 3 2 2 4" xfId="4162" xr:uid="{A1473C46-29A3-4C0E-AE81-6154E77402CB}"/>
    <cellStyle name="Separador de milhares 12 4 3 2 2 4 2" xfId="13017" xr:uid="{DDE329C9-5820-49A9-A51D-6624549AA44A}"/>
    <cellStyle name="Separador de milhares 12 4 3 2 2 4 3" xfId="21987" xr:uid="{6EAC0760-1EE4-41E5-B33F-582F9C77F215}"/>
    <cellStyle name="Separador de milhares 12 4 3 2 2 5" xfId="10152" xr:uid="{8901F5B9-A4DA-4823-B70C-9FFC56FDF19D}"/>
    <cellStyle name="Separador de milhares 12 4 3 2 2 6" xfId="19123" xr:uid="{FD898616-07AA-4204-BEFA-D2D281D63D5B}"/>
    <cellStyle name="Separador de milhares 12 4 3 2 3" xfId="2553" xr:uid="{9E21D8D7-961C-4B94-938F-7637FFBEF862}"/>
    <cellStyle name="Separador de milhares 12 4 3 2 3 2" xfId="8709" xr:uid="{969646D7-C0AF-4CAC-9559-D064EC85B41D}"/>
    <cellStyle name="Separador de milhares 12 4 3 2 3 2 2" xfId="17305" xr:uid="{3E5392B7-1001-45C6-8E9F-3F4F485DDD32}"/>
    <cellStyle name="Separador de milhares 12 4 3 2 3 2 3" xfId="26341" xr:uid="{A561EDE2-86AC-4C47-B7E8-331155FB7583}"/>
    <cellStyle name="Separador de milhares 12 4 3 2 3 3" xfId="5596" xr:uid="{A5E71CC2-51DA-403A-BF1D-6B54E58200D5}"/>
    <cellStyle name="Separador de milhares 12 4 3 2 3 3 2" xfId="14449" xr:uid="{2D3EEDDC-3FA4-45DE-B9A3-779FAFD39DC9}"/>
    <cellStyle name="Separador de milhares 12 4 3 2 3 3 3" xfId="23416" xr:uid="{B5EEA388-7679-4DEA-AE4B-EECF0004FCC7}"/>
    <cellStyle name="Separador de milhares 12 4 3 2 3 4" xfId="11597" xr:uid="{8242A0C7-96B3-4F1C-B914-B025E37426A2}"/>
    <cellStyle name="Separador de milhares 12 4 3 2 3 5" xfId="20565" xr:uid="{26F98D34-7885-4437-9D8C-C5A74FE09454}"/>
    <cellStyle name="Separador de milhares 12 4 3 2 4" xfId="7214" xr:uid="{5B1A4D73-1363-4BDF-A232-1883B1265B9F}"/>
    <cellStyle name="Separador de milhares 12 4 3 2 4 2" xfId="15870" xr:uid="{B5D3BB58-E6B2-45A1-A846-CD7DB9DAD2B9}"/>
    <cellStyle name="Separador de milhares 12 4 3 2 4 3" xfId="24851" xr:uid="{C598ED22-374B-437F-990F-F0AD574CDA82}"/>
    <cellStyle name="Separador de milhares 12 4 3 2 5" xfId="4161" xr:uid="{DCB1E324-1EFD-49F1-BC21-CD7397F65244}"/>
    <cellStyle name="Separador de milhares 12 4 3 2 5 2" xfId="13016" xr:uid="{29AF0E06-4594-40A7-BEA1-D825C841E8B3}"/>
    <cellStyle name="Separador de milhares 12 4 3 2 5 3" xfId="21986" xr:uid="{ED0D5DB2-1332-4BFB-B93D-D23C74A87102}"/>
    <cellStyle name="Separador de milhares 12 4 3 2 6" xfId="10151" xr:uid="{ED63FA40-70C2-4EF7-BAE5-531AD10B0A00}"/>
    <cellStyle name="Separador de milhares 12 4 3 2 7" xfId="19122" xr:uid="{F14A57C7-EA88-4867-97A4-2E7C46CE247D}"/>
    <cellStyle name="Separador de milhares 12 4 3 3" xfId="832" xr:uid="{F0453F92-2825-4453-A86C-42B8A306446E}"/>
    <cellStyle name="Separador de milhares 12 4 3 3 2" xfId="833" xr:uid="{9D68CFF3-E22F-4352-9D11-5C7BE57C6A7D}"/>
    <cellStyle name="Separador de milhares 12 4 3 3 2 2" xfId="2556" xr:uid="{9D8DA83A-EEC6-4C0F-9978-4C133B7F8AA4}"/>
    <cellStyle name="Separador de milhares 12 4 3 3 2 2 2" xfId="8712" xr:uid="{46D8FDFE-082C-4544-9E8A-B1542FF3F246}"/>
    <cellStyle name="Separador de milhares 12 4 3 3 2 2 2 2" xfId="17308" xr:uid="{B324E372-99A3-427B-A511-A06803AA4926}"/>
    <cellStyle name="Separador de milhares 12 4 3 3 2 2 2 3" xfId="26344" xr:uid="{48778627-0C0B-4485-8CB7-AC1DD01F8A8E}"/>
    <cellStyle name="Separador de milhares 12 4 3 3 2 2 3" xfId="5599" xr:uid="{1102372D-7F2E-435F-8E30-112805DE91E5}"/>
    <cellStyle name="Separador de milhares 12 4 3 3 2 2 3 2" xfId="14452" xr:uid="{3FFABBDA-4E36-4F69-AFBF-45D8A6AF9B0B}"/>
    <cellStyle name="Separador de milhares 12 4 3 3 2 2 3 3" xfId="23419" xr:uid="{49D1952D-73FB-43FA-A10F-D6AB9D499ABA}"/>
    <cellStyle name="Separador de milhares 12 4 3 3 2 2 4" xfId="11600" xr:uid="{6BAE9F3B-8FC9-4AA2-8260-5F1BAB6365E1}"/>
    <cellStyle name="Separador de milhares 12 4 3 3 2 2 5" xfId="20568" xr:uid="{06D90C20-0B22-4FA9-928D-0527F59714EC}"/>
    <cellStyle name="Separador de milhares 12 4 3 3 2 3" xfId="7217" xr:uid="{77C5D363-A81B-4A5F-A33D-6DF5615597CB}"/>
    <cellStyle name="Separador de milhares 12 4 3 3 2 3 2" xfId="15873" xr:uid="{D1628792-A592-4833-BAAC-4682E96735FC}"/>
    <cellStyle name="Separador de milhares 12 4 3 3 2 3 3" xfId="24854" xr:uid="{F6D10DC2-216D-46D8-A0AC-33A2300DFCF2}"/>
    <cellStyle name="Separador de milhares 12 4 3 3 2 4" xfId="4164" xr:uid="{2F20D571-83C3-4E3B-B90A-D6B37B002997}"/>
    <cellStyle name="Separador de milhares 12 4 3 3 2 4 2" xfId="13019" xr:uid="{79A09ABA-D9C9-461A-B6A4-438E99E8D3CA}"/>
    <cellStyle name="Separador de milhares 12 4 3 3 2 4 3" xfId="21989" xr:uid="{B44438C2-AE5F-4D40-A4CA-DFADBCF0B14D}"/>
    <cellStyle name="Separador de milhares 12 4 3 3 2 5" xfId="10154" xr:uid="{20C8D1A8-BEB3-4696-9087-7584D337D88D}"/>
    <cellStyle name="Separador de milhares 12 4 3 3 2 6" xfId="19125" xr:uid="{DE4A383B-2230-4DA5-8088-437BBB0A44D3}"/>
    <cellStyle name="Separador de milhares 12 4 3 3 3" xfId="2555" xr:uid="{9E93F9CC-037E-4EB1-A61C-AE926D2ECD75}"/>
    <cellStyle name="Separador de milhares 12 4 3 3 3 2" xfId="8711" xr:uid="{6248FDF4-A840-4D32-B31B-C0037097AEFA}"/>
    <cellStyle name="Separador de milhares 12 4 3 3 3 2 2" xfId="17307" xr:uid="{B000DA97-814F-4F02-BC3D-BACDC55EEF7A}"/>
    <cellStyle name="Separador de milhares 12 4 3 3 3 2 3" xfId="26343" xr:uid="{BE696E56-5162-4D3D-911A-A4D021414E5D}"/>
    <cellStyle name="Separador de milhares 12 4 3 3 3 3" xfId="5598" xr:uid="{99BA56EC-CC7F-44A9-9B28-3AA0F8ECEFDF}"/>
    <cellStyle name="Separador de milhares 12 4 3 3 3 3 2" xfId="14451" xr:uid="{5EA35798-A443-4A92-A56E-8BA5B94E3F7A}"/>
    <cellStyle name="Separador de milhares 12 4 3 3 3 3 3" xfId="23418" xr:uid="{EAFE647B-ED2B-44C3-9596-9F85F5D43DED}"/>
    <cellStyle name="Separador de milhares 12 4 3 3 3 4" xfId="11599" xr:uid="{1007D96F-83C7-4025-8AAC-BE50B6F592AE}"/>
    <cellStyle name="Separador de milhares 12 4 3 3 3 5" xfId="20567" xr:uid="{25385C72-AEA3-40EA-8C01-66C29B8D3997}"/>
    <cellStyle name="Separador de milhares 12 4 3 3 4" xfId="7216" xr:uid="{811A085F-45EB-48EF-94AA-C3CEFF8E670D}"/>
    <cellStyle name="Separador de milhares 12 4 3 3 4 2" xfId="15872" xr:uid="{1227C611-7085-4208-9F9A-A513988CD1F0}"/>
    <cellStyle name="Separador de milhares 12 4 3 3 4 3" xfId="24853" xr:uid="{AEDA660B-2510-47B7-9E5D-8270E73B4CE1}"/>
    <cellStyle name="Separador de milhares 12 4 3 3 5" xfId="4163" xr:uid="{58382B7F-38F2-499E-B303-B433A625DA30}"/>
    <cellStyle name="Separador de milhares 12 4 3 3 5 2" xfId="13018" xr:uid="{9F3F9108-D9D1-4160-91F8-E98829B9C9FB}"/>
    <cellStyle name="Separador de milhares 12 4 3 3 5 3" xfId="21988" xr:uid="{EF7AB851-BCFC-4F4E-A3AC-4BF7FB18246C}"/>
    <cellStyle name="Separador de milhares 12 4 3 3 6" xfId="10153" xr:uid="{B374A01D-8920-499D-9A9D-D7CA708539A1}"/>
    <cellStyle name="Separador de milhares 12 4 3 3 7" xfId="19124" xr:uid="{78618E79-28BA-4335-BC9D-B58316348158}"/>
    <cellStyle name="Separador de milhares 12 4 3 4" xfId="834" xr:uid="{3E1B365A-224D-4C79-8968-56CD9E50E157}"/>
    <cellStyle name="Separador de milhares 12 4 3 4 2" xfId="2557" xr:uid="{64D74257-7DB2-4552-8B41-59FBFD81EA11}"/>
    <cellStyle name="Separador de milhares 12 4 3 4 2 2" xfId="8713" xr:uid="{4724AEF4-0EFF-45B2-B5AE-9AEE429EDBF1}"/>
    <cellStyle name="Separador de milhares 12 4 3 4 2 2 2" xfId="17309" xr:uid="{BFC897E7-E32E-4189-9E7D-359A12131BF8}"/>
    <cellStyle name="Separador de milhares 12 4 3 4 2 2 3" xfId="26345" xr:uid="{D224F9B1-4E4A-4DD4-9BF4-8D188585B6A8}"/>
    <cellStyle name="Separador de milhares 12 4 3 4 2 3" xfId="5600" xr:uid="{593CC93F-012C-4E49-881C-1E608CBAB636}"/>
    <cellStyle name="Separador de milhares 12 4 3 4 2 3 2" xfId="14453" xr:uid="{B4CBF030-5F18-498C-9121-FF504FBBB9B7}"/>
    <cellStyle name="Separador de milhares 12 4 3 4 2 3 3" xfId="23420" xr:uid="{6BD63CEE-43F1-47CD-BD0C-402F90C9B500}"/>
    <cellStyle name="Separador de milhares 12 4 3 4 2 4" xfId="11601" xr:uid="{3BBD5550-9565-4DDE-B6A5-135549CED969}"/>
    <cellStyle name="Separador de milhares 12 4 3 4 2 5" xfId="20569" xr:uid="{1FDF2DA1-FE99-4450-A5C2-D5A5F0B1E1E3}"/>
    <cellStyle name="Separador de milhares 12 4 3 4 3" xfId="7218" xr:uid="{A41BED55-D8FD-487F-ACD1-18A288C6FB34}"/>
    <cellStyle name="Separador de milhares 12 4 3 4 3 2" xfId="15874" xr:uid="{78B7CE2C-4325-45C2-B66C-15874EA754F1}"/>
    <cellStyle name="Separador de milhares 12 4 3 4 3 3" xfId="24855" xr:uid="{652F76D1-21BB-4D91-A6C9-0C8D4BC069EF}"/>
    <cellStyle name="Separador de milhares 12 4 3 4 4" xfId="4165" xr:uid="{2148375C-7289-4664-BFA2-9A8A222E2A3E}"/>
    <cellStyle name="Separador de milhares 12 4 3 4 4 2" xfId="13020" xr:uid="{AC509C1E-FCE4-4AE4-BDED-D2B6BA7D2515}"/>
    <cellStyle name="Separador de milhares 12 4 3 4 4 3" xfId="21990" xr:uid="{AFD547FA-B707-4179-B21A-8375E909DE24}"/>
    <cellStyle name="Separador de milhares 12 4 3 4 5" xfId="10155" xr:uid="{74EE3F3D-A4B6-4780-B814-BB20EF398FAD}"/>
    <cellStyle name="Separador de milhares 12 4 3 4 6" xfId="19126" xr:uid="{C9AA06CF-CDB8-4F0F-80EB-3E22ED1B0796}"/>
    <cellStyle name="Separador de milhares 12 4 3 5" xfId="2552" xr:uid="{06BD3DDA-4465-46C7-ABC3-C26EC0A0E34D}"/>
    <cellStyle name="Separador de milhares 12 4 3 5 2" xfId="8708" xr:uid="{45849F94-7AF8-45E0-A006-D03B2F4D2EFA}"/>
    <cellStyle name="Separador de milhares 12 4 3 5 2 2" xfId="17304" xr:uid="{51E85376-6DD7-4578-8869-55BA51CB75C4}"/>
    <cellStyle name="Separador de milhares 12 4 3 5 2 3" xfId="26340" xr:uid="{DA44CD07-6AFC-4CA0-92CF-89CE970C37AC}"/>
    <cellStyle name="Separador de milhares 12 4 3 5 3" xfId="5595" xr:uid="{9E6E8ABC-018A-4A96-89D0-353B05946497}"/>
    <cellStyle name="Separador de milhares 12 4 3 5 3 2" xfId="14448" xr:uid="{6B604A63-FAD2-4096-8BAE-0C38A80B7D77}"/>
    <cellStyle name="Separador de milhares 12 4 3 5 3 3" xfId="23415" xr:uid="{29994F70-9D22-4E61-B021-D88E3253CBD0}"/>
    <cellStyle name="Separador de milhares 12 4 3 5 4" xfId="11596" xr:uid="{DCBB74B4-BE2A-4DF0-85B9-41015CF9B900}"/>
    <cellStyle name="Separador de milhares 12 4 3 5 5" xfId="20564" xr:uid="{C154FA0E-6AE9-413A-8F9D-FA144100FDE9}"/>
    <cellStyle name="Separador de milhares 12 4 3 6" xfId="7213" xr:uid="{443B57FB-60E8-41A8-973F-F94E562C4496}"/>
    <cellStyle name="Separador de milhares 12 4 3 6 2" xfId="15869" xr:uid="{DF62568F-5274-4C40-8338-3EFFFBEA7A52}"/>
    <cellStyle name="Separador de milhares 12 4 3 6 3" xfId="24850" xr:uid="{3D15E5D7-6341-4863-8744-0A0732E8F732}"/>
    <cellStyle name="Separador de milhares 12 4 3 7" xfId="4160" xr:uid="{CF5B814E-359F-4EDC-9777-729E9D5BBCC0}"/>
    <cellStyle name="Separador de milhares 12 4 3 7 2" xfId="13015" xr:uid="{DEFEEA0D-16F3-4C40-A866-C7679266E4E9}"/>
    <cellStyle name="Separador de milhares 12 4 3 7 3" xfId="21985" xr:uid="{2EF66884-E5C8-4D4B-9C9E-629700C97F62}"/>
    <cellStyle name="Separador de milhares 12 4 3 8" xfId="10150" xr:uid="{4FEAC998-603D-4795-A706-7E3A04F39CAA}"/>
    <cellStyle name="Separador de milhares 12 4 3 9" xfId="19121" xr:uid="{10181BB2-58F8-4C6F-9340-5F19D417D8B1}"/>
    <cellStyle name="Separador de milhares 12 4 4" xfId="835" xr:uid="{F4DD57B1-3A33-41D9-9B51-AE7C43EDC21B}"/>
    <cellStyle name="Separador de milhares 12 4 4 2" xfId="836" xr:uid="{BA0EBFFC-95E6-480D-8393-C6FE0768D315}"/>
    <cellStyle name="Separador de milhares 12 4 4 2 2" xfId="837" xr:uid="{833C9FFE-22CC-422E-A338-AA31C7B186D3}"/>
    <cellStyle name="Separador de milhares 12 4 4 2 2 2" xfId="2560" xr:uid="{C342920C-3FAE-4D66-AD8F-DED78140554E}"/>
    <cellStyle name="Separador de milhares 12 4 4 2 2 2 2" xfId="8716" xr:uid="{52828C6D-8510-4C50-A4FE-E8E973DAA546}"/>
    <cellStyle name="Separador de milhares 12 4 4 2 2 2 2 2" xfId="17312" xr:uid="{414BFCC9-A97F-48F3-BEBA-CC25A98F1A36}"/>
    <cellStyle name="Separador de milhares 12 4 4 2 2 2 2 3" xfId="26348" xr:uid="{BBE1F132-7855-4F41-A313-489190B8034D}"/>
    <cellStyle name="Separador de milhares 12 4 4 2 2 2 3" xfId="5603" xr:uid="{08C4FF60-3A24-4260-9C3E-0C7D5289DE7E}"/>
    <cellStyle name="Separador de milhares 12 4 4 2 2 2 3 2" xfId="14456" xr:uid="{799770A7-5688-4DCA-B7E9-4E6C517C6122}"/>
    <cellStyle name="Separador de milhares 12 4 4 2 2 2 3 3" xfId="23423" xr:uid="{3D46D1E2-958D-4CC0-A047-0DC5C8FCAEE0}"/>
    <cellStyle name="Separador de milhares 12 4 4 2 2 2 4" xfId="11604" xr:uid="{602354E5-0813-4154-866A-183B9854634D}"/>
    <cellStyle name="Separador de milhares 12 4 4 2 2 2 5" xfId="20572" xr:uid="{70E099D5-86CB-4A4B-9975-0262ACE8F856}"/>
    <cellStyle name="Separador de milhares 12 4 4 2 2 3" xfId="7221" xr:uid="{ED0AF521-59FB-41B5-A734-811987191458}"/>
    <cellStyle name="Separador de milhares 12 4 4 2 2 3 2" xfId="15877" xr:uid="{5137EA12-C89C-4AB0-9AFD-76273E65CB2E}"/>
    <cellStyle name="Separador de milhares 12 4 4 2 2 3 3" xfId="24858" xr:uid="{5F199A0A-7996-4697-91D8-F48FE6B76D4C}"/>
    <cellStyle name="Separador de milhares 12 4 4 2 2 4" xfId="4168" xr:uid="{0C0C7DDC-1A94-463C-BAED-6CCA549083C7}"/>
    <cellStyle name="Separador de milhares 12 4 4 2 2 4 2" xfId="13023" xr:uid="{D742817C-B025-44DD-9D14-43025F528BE5}"/>
    <cellStyle name="Separador de milhares 12 4 4 2 2 4 3" xfId="21993" xr:uid="{8E8B6E8E-0D37-4B4A-91B3-1037EB38B20E}"/>
    <cellStyle name="Separador de milhares 12 4 4 2 2 5" xfId="10158" xr:uid="{B1CDAD6A-F16E-4FB3-B59B-73055268A497}"/>
    <cellStyle name="Separador de milhares 12 4 4 2 2 6" xfId="19129" xr:uid="{CAC17DCF-8242-40C1-9600-E92260419411}"/>
    <cellStyle name="Separador de milhares 12 4 4 2 3" xfId="2559" xr:uid="{40E414CD-4000-4FBB-AB09-24CA1770C5B1}"/>
    <cellStyle name="Separador de milhares 12 4 4 2 3 2" xfId="8715" xr:uid="{A70BC0FC-1D8A-43C0-9618-2324B00D69CF}"/>
    <cellStyle name="Separador de milhares 12 4 4 2 3 2 2" xfId="17311" xr:uid="{9B142F1D-6EC1-4316-84C3-6F530B5C6AA1}"/>
    <cellStyle name="Separador de milhares 12 4 4 2 3 2 3" xfId="26347" xr:uid="{0DF8FBC8-639A-451A-B6E1-083B7D60ABEC}"/>
    <cellStyle name="Separador de milhares 12 4 4 2 3 3" xfId="5602" xr:uid="{52A4F539-4666-4849-806F-ABF110F3D90A}"/>
    <cellStyle name="Separador de milhares 12 4 4 2 3 3 2" xfId="14455" xr:uid="{14F47119-F010-463C-B21E-29443A6455E1}"/>
    <cellStyle name="Separador de milhares 12 4 4 2 3 3 3" xfId="23422" xr:uid="{5848FF66-D402-4B4A-B8F1-6E388597A23A}"/>
    <cellStyle name="Separador de milhares 12 4 4 2 3 4" xfId="11603" xr:uid="{20AAD606-F2B9-4BE4-B1A3-151CED2F3D17}"/>
    <cellStyle name="Separador de milhares 12 4 4 2 3 5" xfId="20571" xr:uid="{86D39C70-5E47-4674-B342-D8CB6DF06975}"/>
    <cellStyle name="Separador de milhares 12 4 4 2 4" xfId="7220" xr:uid="{73FDAD31-528B-4886-97A2-29BCC9847F0D}"/>
    <cellStyle name="Separador de milhares 12 4 4 2 4 2" xfId="15876" xr:uid="{604EFC09-97DC-4B68-B9B6-8BA5E205E97F}"/>
    <cellStyle name="Separador de milhares 12 4 4 2 4 3" xfId="24857" xr:uid="{1B2FBA84-F6CF-448F-AFB7-301551555612}"/>
    <cellStyle name="Separador de milhares 12 4 4 2 5" xfId="4167" xr:uid="{09DFB8CC-F8DC-482E-A549-5D163EB6F3B5}"/>
    <cellStyle name="Separador de milhares 12 4 4 2 5 2" xfId="13022" xr:uid="{FBA8E3BE-DC70-4FD9-9A2B-F32804714D73}"/>
    <cellStyle name="Separador de milhares 12 4 4 2 5 3" xfId="21992" xr:uid="{070C06C3-BF86-4B3C-92F2-14A461879BB8}"/>
    <cellStyle name="Separador de milhares 12 4 4 2 6" xfId="10157" xr:uid="{D842550E-26A0-478C-ADDB-3860F8C39E01}"/>
    <cellStyle name="Separador de milhares 12 4 4 2 7" xfId="19128" xr:uid="{64C9845F-B450-42AA-AF21-4CEEC30EF4D5}"/>
    <cellStyle name="Separador de milhares 12 4 4 3" xfId="838" xr:uid="{9E03A302-6BAE-4A22-BFA6-D9A100F3B0A9}"/>
    <cellStyle name="Separador de milhares 12 4 4 3 2" xfId="839" xr:uid="{6003AFA3-333F-4E95-81CC-7B7A97494F6C}"/>
    <cellStyle name="Separador de milhares 12 4 4 3 2 2" xfId="2562" xr:uid="{A98CD47A-CC9E-445B-94FE-4E9855946B9C}"/>
    <cellStyle name="Separador de milhares 12 4 4 3 2 2 2" xfId="8718" xr:uid="{D19428CC-0100-41D4-92A8-B68C3155FD00}"/>
    <cellStyle name="Separador de milhares 12 4 4 3 2 2 2 2" xfId="17314" xr:uid="{C653531A-03D4-481E-950F-5BD978F3E9BE}"/>
    <cellStyle name="Separador de milhares 12 4 4 3 2 2 2 3" xfId="26350" xr:uid="{D333B708-4849-4BFF-993E-8D41772D1BBB}"/>
    <cellStyle name="Separador de milhares 12 4 4 3 2 2 3" xfId="5605" xr:uid="{B6ED6BBA-20A1-4C1D-9EE7-C2836FEF6C9A}"/>
    <cellStyle name="Separador de milhares 12 4 4 3 2 2 3 2" xfId="14458" xr:uid="{4565073A-49CD-4F01-92F5-9962C73E8B99}"/>
    <cellStyle name="Separador de milhares 12 4 4 3 2 2 3 3" xfId="23425" xr:uid="{D687A24B-A56A-4300-A942-D9CA39CB8051}"/>
    <cellStyle name="Separador de milhares 12 4 4 3 2 2 4" xfId="11606" xr:uid="{C2576584-F460-48AF-AE1B-8DDE3CE8C3E6}"/>
    <cellStyle name="Separador de milhares 12 4 4 3 2 2 5" xfId="20574" xr:uid="{1024A1E5-7D15-4008-B4A7-012CCB546F9A}"/>
    <cellStyle name="Separador de milhares 12 4 4 3 2 3" xfId="7223" xr:uid="{58F44F53-02D0-414D-A2EE-FF7AAD68CBF2}"/>
    <cellStyle name="Separador de milhares 12 4 4 3 2 3 2" xfId="15879" xr:uid="{09BB91FD-01F1-48CF-BC0D-4366689F9218}"/>
    <cellStyle name="Separador de milhares 12 4 4 3 2 3 3" xfId="24860" xr:uid="{E0D57D10-D993-467A-ADC9-3F071802A70D}"/>
    <cellStyle name="Separador de milhares 12 4 4 3 2 4" xfId="4170" xr:uid="{25F5C777-959D-435C-9661-54D72A54F9F5}"/>
    <cellStyle name="Separador de milhares 12 4 4 3 2 4 2" xfId="13025" xr:uid="{BCD60248-9CD4-4AFF-B60D-F45AA006321B}"/>
    <cellStyle name="Separador de milhares 12 4 4 3 2 4 3" xfId="21995" xr:uid="{AA832948-5742-40BD-B71A-39962665068B}"/>
    <cellStyle name="Separador de milhares 12 4 4 3 2 5" xfId="10160" xr:uid="{93A12FF7-39CA-40EB-B604-E539994CA604}"/>
    <cellStyle name="Separador de milhares 12 4 4 3 2 6" xfId="19131" xr:uid="{4F50E2AE-DB43-470A-AEA1-3C50C201C0BD}"/>
    <cellStyle name="Separador de milhares 12 4 4 3 3" xfId="2561" xr:uid="{F4716EB4-2EFB-44BB-B794-37099AB4E7C9}"/>
    <cellStyle name="Separador de milhares 12 4 4 3 3 2" xfId="8717" xr:uid="{81496DF8-44A6-41BF-B5EB-FCD5A7E9C2E8}"/>
    <cellStyle name="Separador de milhares 12 4 4 3 3 2 2" xfId="17313" xr:uid="{1F7605E4-8B76-43A1-A21B-DC4E9C816294}"/>
    <cellStyle name="Separador de milhares 12 4 4 3 3 2 3" xfId="26349" xr:uid="{566590F0-0918-4AFA-A2CA-7179D1ACDE63}"/>
    <cellStyle name="Separador de milhares 12 4 4 3 3 3" xfId="5604" xr:uid="{FD72AF55-5F7A-4FB1-931A-7F4BC655336B}"/>
    <cellStyle name="Separador de milhares 12 4 4 3 3 3 2" xfId="14457" xr:uid="{3B04ED7D-2547-4DB4-8847-2FDD224FBF40}"/>
    <cellStyle name="Separador de milhares 12 4 4 3 3 3 3" xfId="23424" xr:uid="{5D50F1F0-D6CB-4E7F-A66B-03A729A2CE70}"/>
    <cellStyle name="Separador de milhares 12 4 4 3 3 4" xfId="11605" xr:uid="{402FA102-C132-4D75-8C64-C70DC54C9322}"/>
    <cellStyle name="Separador de milhares 12 4 4 3 3 5" xfId="20573" xr:uid="{7E3AFE7E-8258-48E7-80E2-99D4AE473D1B}"/>
    <cellStyle name="Separador de milhares 12 4 4 3 4" xfId="7222" xr:uid="{2E9AECD7-2939-44D1-BC95-B2565BE6E2EB}"/>
    <cellStyle name="Separador de milhares 12 4 4 3 4 2" xfId="15878" xr:uid="{5E9C89BF-D951-4D4C-B4D6-583AF301F87A}"/>
    <cellStyle name="Separador de milhares 12 4 4 3 4 3" xfId="24859" xr:uid="{81C6B9E4-910A-4E85-9286-5AB6C589508C}"/>
    <cellStyle name="Separador de milhares 12 4 4 3 5" xfId="4169" xr:uid="{99589335-654A-4770-B1F0-4B46DE6D9518}"/>
    <cellStyle name="Separador de milhares 12 4 4 3 5 2" xfId="13024" xr:uid="{60BB3FCC-3220-4586-BAB3-C56634E41B6F}"/>
    <cellStyle name="Separador de milhares 12 4 4 3 5 3" xfId="21994" xr:uid="{C9CCF403-3DBB-4336-9672-A4A015C9781E}"/>
    <cellStyle name="Separador de milhares 12 4 4 3 6" xfId="10159" xr:uid="{A8B74935-9C5C-4B46-AA6C-37543095BA4E}"/>
    <cellStyle name="Separador de milhares 12 4 4 3 7" xfId="19130" xr:uid="{B11A6739-CAF3-46F0-BCC0-78127D7E7AEB}"/>
    <cellStyle name="Separador de milhares 12 4 4 4" xfId="840" xr:uid="{5A26CCB5-B136-43D1-93D6-1274BF25E561}"/>
    <cellStyle name="Separador de milhares 12 4 4 4 2" xfId="2563" xr:uid="{7B58A1AF-7A04-4D55-9C1D-4B07CF0D28DA}"/>
    <cellStyle name="Separador de milhares 12 4 4 4 2 2" xfId="8719" xr:uid="{8CBDE332-723F-49F9-98F7-91FE43869CBD}"/>
    <cellStyle name="Separador de milhares 12 4 4 4 2 2 2" xfId="17315" xr:uid="{FE9E7889-5034-49AE-B83E-8C9C940ADC31}"/>
    <cellStyle name="Separador de milhares 12 4 4 4 2 2 3" xfId="26351" xr:uid="{747ACCEE-5BA7-46D9-A03F-8446F50C36A7}"/>
    <cellStyle name="Separador de milhares 12 4 4 4 2 3" xfId="5606" xr:uid="{15A9DEDD-C365-4C57-9D3F-3CB463D5899E}"/>
    <cellStyle name="Separador de milhares 12 4 4 4 2 3 2" xfId="14459" xr:uid="{73D60CCA-8A9F-4E9E-8B5B-2FF35829B07F}"/>
    <cellStyle name="Separador de milhares 12 4 4 4 2 3 3" xfId="23426" xr:uid="{780C3D61-528C-41A9-8213-0A116E36E18F}"/>
    <cellStyle name="Separador de milhares 12 4 4 4 2 4" xfId="11607" xr:uid="{FC3A997B-522C-4AD1-A034-10653C9964D0}"/>
    <cellStyle name="Separador de milhares 12 4 4 4 2 5" xfId="20575" xr:uid="{F25F203C-D88E-4711-89CD-19514CEB6AE5}"/>
    <cellStyle name="Separador de milhares 12 4 4 4 3" xfId="7224" xr:uid="{895B6E4B-66BC-4502-8542-9889C5B8DE15}"/>
    <cellStyle name="Separador de milhares 12 4 4 4 3 2" xfId="15880" xr:uid="{F7A3EF3D-077D-41A9-BF02-2C505E3F774B}"/>
    <cellStyle name="Separador de milhares 12 4 4 4 3 3" xfId="24861" xr:uid="{D6444FA5-4F51-4FAE-BF93-C3A80ADD5C15}"/>
    <cellStyle name="Separador de milhares 12 4 4 4 4" xfId="4171" xr:uid="{425EB049-D408-427F-AE97-5D1AA9591FF7}"/>
    <cellStyle name="Separador de milhares 12 4 4 4 4 2" xfId="13026" xr:uid="{24846F19-50B4-4939-BF7D-CE21AE7411AD}"/>
    <cellStyle name="Separador de milhares 12 4 4 4 4 3" xfId="21996" xr:uid="{D5CDF496-F06E-4C95-A9E7-1931E0768FDB}"/>
    <cellStyle name="Separador de milhares 12 4 4 4 5" xfId="10161" xr:uid="{5827F437-2CA8-4F62-BFEF-F885FB985EA3}"/>
    <cellStyle name="Separador de milhares 12 4 4 4 6" xfId="19132" xr:uid="{9EBD1F2B-9555-4DD9-BFEE-AC551285AC57}"/>
    <cellStyle name="Separador de milhares 12 4 4 5" xfId="2558" xr:uid="{9310341F-E2F9-41B6-856A-6D9F6D6AC1A3}"/>
    <cellStyle name="Separador de milhares 12 4 4 5 2" xfId="8714" xr:uid="{A0A1421E-9546-4885-9785-4B302C90D9B5}"/>
    <cellStyle name="Separador de milhares 12 4 4 5 2 2" xfId="17310" xr:uid="{257F8638-822E-4F3B-B810-33ECA14193C2}"/>
    <cellStyle name="Separador de milhares 12 4 4 5 2 3" xfId="26346" xr:uid="{3B5069AA-191B-42F4-AFFD-6D0FCFDAB363}"/>
    <cellStyle name="Separador de milhares 12 4 4 5 3" xfId="5601" xr:uid="{003A4E93-9BEF-4EC6-9F7B-CB1EA8BA03D2}"/>
    <cellStyle name="Separador de milhares 12 4 4 5 3 2" xfId="14454" xr:uid="{CD92D281-F20A-4BE2-96B0-1D0FC93BE61F}"/>
    <cellStyle name="Separador de milhares 12 4 4 5 3 3" xfId="23421" xr:uid="{013A0A02-D2D7-4934-A71B-ED3CBA6C5B2B}"/>
    <cellStyle name="Separador de milhares 12 4 4 5 4" xfId="11602" xr:uid="{747A3DE6-9134-4A12-BE9C-AABB360D9F18}"/>
    <cellStyle name="Separador de milhares 12 4 4 5 5" xfId="20570" xr:uid="{1C00EF0E-50CA-4C49-AC28-832C49AFD5D8}"/>
    <cellStyle name="Separador de milhares 12 4 4 6" xfId="7219" xr:uid="{8747AF3C-0592-4C7E-859B-EF50F0284C0F}"/>
    <cellStyle name="Separador de milhares 12 4 4 6 2" xfId="15875" xr:uid="{8BBE1378-A9B3-4674-A89D-3F3DB8127E15}"/>
    <cellStyle name="Separador de milhares 12 4 4 6 3" xfId="24856" xr:uid="{1074D659-963B-41BC-B0B1-FC2ACD0047CF}"/>
    <cellStyle name="Separador de milhares 12 4 4 7" xfId="4166" xr:uid="{4C2D8B78-39EB-423B-9868-B77487E52FD3}"/>
    <cellStyle name="Separador de milhares 12 4 4 7 2" xfId="13021" xr:uid="{D758E9CF-B928-4A33-B911-EC44EB6BA167}"/>
    <cellStyle name="Separador de milhares 12 4 4 7 3" xfId="21991" xr:uid="{FC16B266-CB3B-4505-9D24-55C3B0A19E82}"/>
    <cellStyle name="Separador de milhares 12 4 4 8" xfId="10156" xr:uid="{15A2DFE7-63A7-49FD-A532-48C6535529C8}"/>
    <cellStyle name="Separador de milhares 12 4 4 9" xfId="19127" xr:uid="{4102CF31-A845-46C6-A706-7A1045208FBB}"/>
    <cellStyle name="Separador de milhares 12 4 5" xfId="841" xr:uid="{D2F355EE-F1CE-4B48-8B2E-E9067FEFF9B5}"/>
    <cellStyle name="Separador de milhares 12 4 5 2" xfId="842" xr:uid="{A4D82F5B-9816-4110-937B-48E8BB4FE499}"/>
    <cellStyle name="Separador de milhares 12 4 5 2 2" xfId="2565" xr:uid="{DB97B0F5-39D8-469E-AF97-D148D0307F2E}"/>
    <cellStyle name="Separador de milhares 12 4 5 2 2 2" xfId="8721" xr:uid="{CE19901B-0183-4EC0-92E0-4CB26B48B42C}"/>
    <cellStyle name="Separador de milhares 12 4 5 2 2 2 2" xfId="17317" xr:uid="{8260D910-AC7F-42FC-9D31-F2FD22E4A4C8}"/>
    <cellStyle name="Separador de milhares 12 4 5 2 2 2 3" xfId="26353" xr:uid="{60751191-D3E9-488D-8305-CDB876D75BCE}"/>
    <cellStyle name="Separador de milhares 12 4 5 2 2 3" xfId="5608" xr:uid="{DBE3FDEA-2C8C-4ACC-B559-E75EDC412F34}"/>
    <cellStyle name="Separador de milhares 12 4 5 2 2 3 2" xfId="14461" xr:uid="{3F8FF6A2-0274-4E2C-AF4D-A605EDD8CEFB}"/>
    <cellStyle name="Separador de milhares 12 4 5 2 2 3 3" xfId="23428" xr:uid="{EA525925-6628-4570-AB56-52B38AC6B1E8}"/>
    <cellStyle name="Separador de milhares 12 4 5 2 2 4" xfId="11609" xr:uid="{21F8DA8D-DB69-4D5F-88F7-E342E3FDF5FB}"/>
    <cellStyle name="Separador de milhares 12 4 5 2 2 5" xfId="20577" xr:uid="{239EAEFC-EEB2-4DD7-BF12-616E44BDCB33}"/>
    <cellStyle name="Separador de milhares 12 4 5 2 3" xfId="7226" xr:uid="{77307061-18E7-469C-BDED-4390D02A898A}"/>
    <cellStyle name="Separador de milhares 12 4 5 2 3 2" xfId="15882" xr:uid="{440B8A7E-2D6F-4393-B5F8-2A1AD5B6C75F}"/>
    <cellStyle name="Separador de milhares 12 4 5 2 3 3" xfId="24863" xr:uid="{6410DD5D-4005-4473-AFC6-542898E3FE1F}"/>
    <cellStyle name="Separador de milhares 12 4 5 2 4" xfId="4173" xr:uid="{1E5E2D18-8647-4D63-B0EB-DDB9453DD43B}"/>
    <cellStyle name="Separador de milhares 12 4 5 2 4 2" xfId="13028" xr:uid="{CD4478D4-6271-43FE-9472-8AED3502C6E6}"/>
    <cellStyle name="Separador de milhares 12 4 5 2 4 3" xfId="21998" xr:uid="{7AAF2E2D-C0D4-48E1-96E5-065CD92068A4}"/>
    <cellStyle name="Separador de milhares 12 4 5 2 5" xfId="10163" xr:uid="{A78A2B6A-E725-4D92-9747-CEE192041D4E}"/>
    <cellStyle name="Separador de milhares 12 4 5 2 6" xfId="19134" xr:uid="{D3229703-8BD3-4749-AD51-7244682ABF8A}"/>
    <cellStyle name="Separador de milhares 12 4 5 3" xfId="2564" xr:uid="{4CD3224C-5843-4E43-9319-E89B27A2BD88}"/>
    <cellStyle name="Separador de milhares 12 4 5 3 2" xfId="8720" xr:uid="{AC0286C8-B49E-479D-8B2E-A5C0C4829E92}"/>
    <cellStyle name="Separador de milhares 12 4 5 3 2 2" xfId="17316" xr:uid="{513B0496-382E-452C-9769-FA81AC81528F}"/>
    <cellStyle name="Separador de milhares 12 4 5 3 2 3" xfId="26352" xr:uid="{0843EEF6-7546-4A19-8604-3E9497A4601C}"/>
    <cellStyle name="Separador de milhares 12 4 5 3 3" xfId="5607" xr:uid="{994AB0D0-B101-4B10-95E7-0ED004A5C89B}"/>
    <cellStyle name="Separador de milhares 12 4 5 3 3 2" xfId="14460" xr:uid="{78AA65F7-9471-4755-A78A-9AE4B56D1F6D}"/>
    <cellStyle name="Separador de milhares 12 4 5 3 3 3" xfId="23427" xr:uid="{0123C0D1-F7F7-470F-B797-441258892281}"/>
    <cellStyle name="Separador de milhares 12 4 5 3 4" xfId="11608" xr:uid="{939CF6AF-D041-4128-B978-956472A7F64D}"/>
    <cellStyle name="Separador de milhares 12 4 5 3 5" xfId="20576" xr:uid="{D6CC402C-EDE4-4D62-A6F6-1AEC583A6000}"/>
    <cellStyle name="Separador de milhares 12 4 5 4" xfId="7225" xr:uid="{9A468C22-653D-4A58-A5CE-4C010342547D}"/>
    <cellStyle name="Separador de milhares 12 4 5 4 2" xfId="15881" xr:uid="{097FDB65-12A9-4BB8-B671-3134FD7654DA}"/>
    <cellStyle name="Separador de milhares 12 4 5 4 3" xfId="24862" xr:uid="{DF60F41C-64C0-4318-B01B-DC36A0D97013}"/>
    <cellStyle name="Separador de milhares 12 4 5 5" xfId="4172" xr:uid="{90274662-7413-4954-A562-08F88A20B854}"/>
    <cellStyle name="Separador de milhares 12 4 5 5 2" xfId="13027" xr:uid="{27D11DD2-61E3-401E-A49D-BCBB189E262E}"/>
    <cellStyle name="Separador de milhares 12 4 5 5 3" xfId="21997" xr:uid="{AF5CBF60-FE3A-4B3A-813B-BC9AF12FD68D}"/>
    <cellStyle name="Separador de milhares 12 4 5 6" xfId="10162" xr:uid="{730719A4-239F-400C-96B1-68313609E88E}"/>
    <cellStyle name="Separador de milhares 12 4 5 7" xfId="19133" xr:uid="{35ABD140-60EF-47EE-A298-B9B9E9AB3FF0}"/>
    <cellStyle name="Separador de milhares 12 4 6" xfId="843" xr:uid="{1339F289-5D5E-4250-867E-63B8738E90F9}"/>
    <cellStyle name="Separador de milhares 12 4 6 2" xfId="844" xr:uid="{BF9FF013-74A4-4CAB-80BF-D7CC08C083F6}"/>
    <cellStyle name="Separador de milhares 12 4 6 2 2" xfId="2567" xr:uid="{122B0B87-29E2-46FC-BFE8-51437AA7178B}"/>
    <cellStyle name="Separador de milhares 12 4 6 2 2 2" xfId="8723" xr:uid="{CE4D8993-14C5-4803-A92E-BBA9D39E6BAB}"/>
    <cellStyle name="Separador de milhares 12 4 6 2 2 2 2" xfId="17319" xr:uid="{B6AD4650-703D-4943-B6E6-B310311AF8BA}"/>
    <cellStyle name="Separador de milhares 12 4 6 2 2 2 3" xfId="26355" xr:uid="{A8CC75D1-F125-4477-A3BB-8E710B409BBD}"/>
    <cellStyle name="Separador de milhares 12 4 6 2 2 3" xfId="5610" xr:uid="{51A3CD5A-9375-437A-80E5-D64AD4835F0D}"/>
    <cellStyle name="Separador de milhares 12 4 6 2 2 3 2" xfId="14463" xr:uid="{40397BBE-6FE5-4A73-AE0A-B1C9666F4620}"/>
    <cellStyle name="Separador de milhares 12 4 6 2 2 3 3" xfId="23430" xr:uid="{494A8B0A-600E-40C0-A5FE-0A6DFE681750}"/>
    <cellStyle name="Separador de milhares 12 4 6 2 2 4" xfId="11611" xr:uid="{41FEA5F2-7BDB-46F8-AA73-4F2AD341BBE6}"/>
    <cellStyle name="Separador de milhares 12 4 6 2 2 5" xfId="20579" xr:uid="{778C852C-26FD-46B1-B078-3673F8260F98}"/>
    <cellStyle name="Separador de milhares 12 4 6 2 3" xfId="7228" xr:uid="{8937DD12-6121-46A2-AD59-5DA317785609}"/>
    <cellStyle name="Separador de milhares 12 4 6 2 3 2" xfId="15884" xr:uid="{23A6582D-7CE4-4CE0-AD67-11C10F3BAB21}"/>
    <cellStyle name="Separador de milhares 12 4 6 2 3 3" xfId="24865" xr:uid="{A07CABE2-A7CB-4A34-ACF1-554FB1411AA3}"/>
    <cellStyle name="Separador de milhares 12 4 6 2 4" xfId="4175" xr:uid="{A45FD5BE-5E91-45E0-94BA-A390D1A17F74}"/>
    <cellStyle name="Separador de milhares 12 4 6 2 4 2" xfId="13030" xr:uid="{7399A58D-C0E1-4880-8760-FFB478E10E93}"/>
    <cellStyle name="Separador de milhares 12 4 6 2 4 3" xfId="22000" xr:uid="{23595B83-9128-4481-8B32-82A40882DADD}"/>
    <cellStyle name="Separador de milhares 12 4 6 2 5" xfId="10165" xr:uid="{7CDAD37D-E656-4A22-A426-B3E3A9E51007}"/>
    <cellStyle name="Separador de milhares 12 4 6 2 6" xfId="19136" xr:uid="{CB3DEAAD-B478-4D16-96CE-57C464DC7B72}"/>
    <cellStyle name="Separador de milhares 12 4 6 3" xfId="2566" xr:uid="{9318BEC7-50CE-4494-BE59-88FF43DA9B0F}"/>
    <cellStyle name="Separador de milhares 12 4 6 3 2" xfId="8722" xr:uid="{B801F8E4-06A8-45A1-BB52-AC170D763731}"/>
    <cellStyle name="Separador de milhares 12 4 6 3 2 2" xfId="17318" xr:uid="{DB030E91-95A1-4BC7-8C31-1F2EF46247C0}"/>
    <cellStyle name="Separador de milhares 12 4 6 3 2 3" xfId="26354" xr:uid="{300FDF1C-E4E6-4FE8-98CA-41B475F27294}"/>
    <cellStyle name="Separador de milhares 12 4 6 3 3" xfId="5609" xr:uid="{2042750B-338F-44E9-B8CB-A3EC9B9A5124}"/>
    <cellStyle name="Separador de milhares 12 4 6 3 3 2" xfId="14462" xr:uid="{ACF1F52B-72E3-4573-9527-BA3BEF63AF95}"/>
    <cellStyle name="Separador de milhares 12 4 6 3 3 3" xfId="23429" xr:uid="{EA9D9CA5-E47C-44F3-867D-3724E7587358}"/>
    <cellStyle name="Separador de milhares 12 4 6 3 4" xfId="11610" xr:uid="{3279D320-6E79-4A49-8C33-703C297393FA}"/>
    <cellStyle name="Separador de milhares 12 4 6 3 5" xfId="20578" xr:uid="{A65A153D-FC0F-4B1F-8603-B8449644BFD1}"/>
    <cellStyle name="Separador de milhares 12 4 6 4" xfId="7227" xr:uid="{99207127-7E39-4AE5-A796-70CB8B9A51AB}"/>
    <cellStyle name="Separador de milhares 12 4 6 4 2" xfId="15883" xr:uid="{60668CA5-FBF9-495F-ACD5-C81D2055A572}"/>
    <cellStyle name="Separador de milhares 12 4 6 4 3" xfId="24864" xr:uid="{F73521AF-8DFD-4322-8BA2-6329CE08D1EF}"/>
    <cellStyle name="Separador de milhares 12 4 6 5" xfId="4174" xr:uid="{6AF80E63-C422-4474-9FA8-53FF3574D0DA}"/>
    <cellStyle name="Separador de milhares 12 4 6 5 2" xfId="13029" xr:uid="{88B35B15-363B-4321-95CB-0FA66F5E30AD}"/>
    <cellStyle name="Separador de milhares 12 4 6 5 3" xfId="21999" xr:uid="{B4267528-250F-479F-9277-A2E627F13263}"/>
    <cellStyle name="Separador de milhares 12 4 6 6" xfId="10164" xr:uid="{54834CE3-51B5-43BF-87A4-3600E4AE09F1}"/>
    <cellStyle name="Separador de milhares 12 4 6 7" xfId="19135" xr:uid="{89915B9B-3F7E-41E9-A1DE-6D594530BC76}"/>
    <cellStyle name="Separador de milhares 12 4 7" xfId="845" xr:uid="{FC111749-D4AA-4932-86E0-F3827FDD778C}"/>
    <cellStyle name="Separador de milhares 12 4 7 2" xfId="2568" xr:uid="{31F86439-4392-41D2-81CF-D9E041D3B750}"/>
    <cellStyle name="Separador de milhares 12 4 7 2 2" xfId="8724" xr:uid="{EC1256C6-2894-40C1-86B2-23CEE97B81BE}"/>
    <cellStyle name="Separador de milhares 12 4 7 2 2 2" xfId="17320" xr:uid="{79A777E8-85C7-4B19-A01E-656E8D3286CE}"/>
    <cellStyle name="Separador de milhares 12 4 7 2 2 3" xfId="26356" xr:uid="{74DFD3E3-7F1F-4800-ADDC-0BB08396EE95}"/>
    <cellStyle name="Separador de milhares 12 4 7 2 3" xfId="5611" xr:uid="{B0692FBA-D113-402D-BDE6-3F90430F98C5}"/>
    <cellStyle name="Separador de milhares 12 4 7 2 3 2" xfId="14464" xr:uid="{D2F47FEB-2E24-4505-A7C6-300AB1D3402B}"/>
    <cellStyle name="Separador de milhares 12 4 7 2 3 3" xfId="23431" xr:uid="{5896796A-B002-4B31-8F5A-373B1BD4F20A}"/>
    <cellStyle name="Separador de milhares 12 4 7 2 4" xfId="11612" xr:uid="{1485FB88-D360-4004-BF17-6CC1E084D768}"/>
    <cellStyle name="Separador de milhares 12 4 7 2 5" xfId="20580" xr:uid="{C09DFFC9-F9A7-4B0D-B81D-B6B8A94B191D}"/>
    <cellStyle name="Separador de milhares 12 4 7 3" xfId="7229" xr:uid="{0A4E1474-0D63-4000-BEFE-8D08A777AA84}"/>
    <cellStyle name="Separador de milhares 12 4 7 3 2" xfId="15885" xr:uid="{8413B291-3BC7-41CC-8E2B-B67AA0AD95B3}"/>
    <cellStyle name="Separador de milhares 12 4 7 3 3" xfId="24866" xr:uid="{77E9A620-2A19-4E6B-B123-F5B6F05D3089}"/>
    <cellStyle name="Separador de milhares 12 4 7 4" xfId="4176" xr:uid="{72D73B66-B4CF-4537-A165-2B41DF7CACE8}"/>
    <cellStyle name="Separador de milhares 12 4 7 4 2" xfId="13031" xr:uid="{584728D5-1E1C-4D87-93B7-E8792E248963}"/>
    <cellStyle name="Separador de milhares 12 4 7 4 3" xfId="22001" xr:uid="{D128C48D-6D85-4829-B8E8-2700F617CFF3}"/>
    <cellStyle name="Separador de milhares 12 4 7 5" xfId="10166" xr:uid="{CF4F3EC7-2ACA-401F-A489-CD6A23806BDE}"/>
    <cellStyle name="Separador de milhares 12 4 7 6" xfId="19137" xr:uid="{97876716-43A4-425D-BBB2-D00FCC70FBB9}"/>
    <cellStyle name="Separador de milhares 12 4 8" xfId="2533" xr:uid="{ACB73AFF-0584-47DD-A5F4-746579AC999C}"/>
    <cellStyle name="Separador de milhares 12 4 8 2" xfId="8689" xr:uid="{53DD37AE-D792-4C84-864D-AB49017946AC}"/>
    <cellStyle name="Separador de milhares 12 4 8 2 2" xfId="17285" xr:uid="{DB37D166-1CBB-4FF7-A22D-6F04F3880B4C}"/>
    <cellStyle name="Separador de milhares 12 4 8 2 3" xfId="26321" xr:uid="{363545F1-A324-4AE6-A859-603F940C22DF}"/>
    <cellStyle name="Separador de milhares 12 4 8 3" xfId="5576" xr:uid="{0C314DF4-B573-469A-A15D-301C42A435A0}"/>
    <cellStyle name="Separador de milhares 12 4 8 3 2" xfId="14429" xr:uid="{338F8A44-646A-4818-9FFB-8CBD12187AC7}"/>
    <cellStyle name="Separador de milhares 12 4 8 3 3" xfId="23396" xr:uid="{C2455C28-FDE2-489A-BE7E-A2242D9CA95C}"/>
    <cellStyle name="Separador de milhares 12 4 8 4" xfId="11577" xr:uid="{D18ADA27-030B-49D0-9D72-135966890DD8}"/>
    <cellStyle name="Separador de milhares 12 4 8 5" xfId="20545" xr:uid="{0E9D9F1A-5632-445F-8524-11E173DAA2D8}"/>
    <cellStyle name="Separador de milhares 12 4 9" xfId="7194" xr:uid="{CC87BD40-FC25-44F6-A7F6-306AA43D49FE}"/>
    <cellStyle name="Separador de milhares 12 4 9 2" xfId="15850" xr:uid="{41FC2F57-4C3F-4B0A-9294-8572E1AB2A0F}"/>
    <cellStyle name="Separador de milhares 12 4 9 3" xfId="24831" xr:uid="{44A355C9-D1C7-49CA-922D-922D803F6FC2}"/>
    <cellStyle name="Separador de milhares 12 5" xfId="846" xr:uid="{FE3A6515-6C48-4FE2-98BA-A7A5CF3874C9}"/>
    <cellStyle name="Separador de milhares 12 5 2" xfId="847" xr:uid="{C56B4CEA-B439-40A6-847A-D3E1C048383F}"/>
    <cellStyle name="Separador de milhares 12 5 2 2" xfId="848" xr:uid="{98B44A48-D738-47DB-B652-256322AB6012}"/>
    <cellStyle name="Separador de milhares 12 5 2 2 2" xfId="2571" xr:uid="{5ED66C91-4977-4D7E-B33D-23A1F974C7EE}"/>
    <cellStyle name="Separador de milhares 12 5 2 2 2 2" xfId="8727" xr:uid="{1F71F4B6-0262-49B4-A708-1FEBDF8245DF}"/>
    <cellStyle name="Separador de milhares 12 5 2 2 2 2 2" xfId="17323" xr:uid="{0DDD34CF-F652-4BED-9D7F-A6926145CDF6}"/>
    <cellStyle name="Separador de milhares 12 5 2 2 2 2 3" xfId="26359" xr:uid="{FDCAD769-A883-4517-A1C9-AC7F9070EE88}"/>
    <cellStyle name="Separador de milhares 12 5 2 2 2 3" xfId="5614" xr:uid="{DCE6405C-FCA4-4C07-AB51-8A4C4EBB172F}"/>
    <cellStyle name="Separador de milhares 12 5 2 2 2 3 2" xfId="14467" xr:uid="{BF72D5C3-F4E3-477D-BEDC-429F050D97C5}"/>
    <cellStyle name="Separador de milhares 12 5 2 2 2 3 3" xfId="23434" xr:uid="{5CA89B95-EEB8-4D01-81AF-6C10D4910118}"/>
    <cellStyle name="Separador de milhares 12 5 2 2 2 4" xfId="11615" xr:uid="{99148BEF-1631-4D23-B275-FF86D24EDD68}"/>
    <cellStyle name="Separador de milhares 12 5 2 2 2 5" xfId="20583" xr:uid="{F2FEF72B-8F11-4D09-86BE-F54DB97B6F64}"/>
    <cellStyle name="Separador de milhares 12 5 2 2 3" xfId="7232" xr:uid="{C7DE7437-CD78-4DE0-8B39-3AD0C6F6EE94}"/>
    <cellStyle name="Separador de milhares 12 5 2 2 3 2" xfId="15888" xr:uid="{8A2961DC-31F5-4D78-856C-5E571D783EBE}"/>
    <cellStyle name="Separador de milhares 12 5 2 2 3 3" xfId="24869" xr:uid="{A4DB20EE-9126-48D4-80B0-1F0A3A318DA6}"/>
    <cellStyle name="Separador de milhares 12 5 2 2 4" xfId="4179" xr:uid="{A6359A9E-34AC-4571-BD7B-A52A18BA2A9B}"/>
    <cellStyle name="Separador de milhares 12 5 2 2 4 2" xfId="13034" xr:uid="{7A565C5F-DCEA-4CB5-A3AA-F02B695F6684}"/>
    <cellStyle name="Separador de milhares 12 5 2 2 4 3" xfId="22004" xr:uid="{3D366FF5-8354-4DB2-A854-AAEC7C986FF6}"/>
    <cellStyle name="Separador de milhares 12 5 2 2 5" xfId="10169" xr:uid="{B369671A-6574-43BE-A712-B22FE80B04C4}"/>
    <cellStyle name="Separador de milhares 12 5 2 2 6" xfId="19140" xr:uid="{CFB3CEE4-8F6F-434D-A961-086221409D4E}"/>
    <cellStyle name="Separador de milhares 12 5 2 3" xfId="2570" xr:uid="{C2CBE889-851C-49CF-B90C-F877C3738E5D}"/>
    <cellStyle name="Separador de milhares 12 5 2 3 2" xfId="8726" xr:uid="{34B2B065-BDCC-4C97-B2F6-772439DD55C9}"/>
    <cellStyle name="Separador de milhares 12 5 2 3 2 2" xfId="17322" xr:uid="{54ABB052-317D-4E26-8010-ECB97D7F6335}"/>
    <cellStyle name="Separador de milhares 12 5 2 3 2 3" xfId="26358" xr:uid="{61822C2D-124F-4FB2-8D4C-F54B5314248B}"/>
    <cellStyle name="Separador de milhares 12 5 2 3 3" xfId="5613" xr:uid="{4FFB404E-4529-4E6A-9C6C-FA2F07BC1CFD}"/>
    <cellStyle name="Separador de milhares 12 5 2 3 3 2" xfId="14466" xr:uid="{C838D94C-4744-4C89-825E-28E85BD84C08}"/>
    <cellStyle name="Separador de milhares 12 5 2 3 3 3" xfId="23433" xr:uid="{1A19091F-0ACD-4708-A225-A356631D80FC}"/>
    <cellStyle name="Separador de milhares 12 5 2 3 4" xfId="11614" xr:uid="{67951709-2A80-4DA5-BFA8-A476D4679142}"/>
    <cellStyle name="Separador de milhares 12 5 2 3 5" xfId="20582" xr:uid="{0DCF2CC6-264B-42A2-A393-AB668BB6AB93}"/>
    <cellStyle name="Separador de milhares 12 5 2 4" xfId="7231" xr:uid="{B23D8735-A044-42B4-A997-6A8CDB20D574}"/>
    <cellStyle name="Separador de milhares 12 5 2 4 2" xfId="15887" xr:uid="{0A26B92C-93B9-4559-91F5-E625E1C24BBE}"/>
    <cellStyle name="Separador de milhares 12 5 2 4 3" xfId="24868" xr:uid="{E31B9098-D232-4ED3-ADAC-78195BA9B23D}"/>
    <cellStyle name="Separador de milhares 12 5 2 5" xfId="4178" xr:uid="{3C2189FA-A769-4F02-A434-C12674FC07C9}"/>
    <cellStyle name="Separador de milhares 12 5 2 5 2" xfId="13033" xr:uid="{47732090-F6FA-4D33-B75F-A0D3A5D9B3D7}"/>
    <cellStyle name="Separador de milhares 12 5 2 5 3" xfId="22003" xr:uid="{E62F0117-3EDD-41B3-AED0-E13E7E6E62A9}"/>
    <cellStyle name="Separador de milhares 12 5 2 6" xfId="10168" xr:uid="{1B65FCCF-0C57-4926-90B8-43B2DC771701}"/>
    <cellStyle name="Separador de milhares 12 5 2 7" xfId="19139" xr:uid="{A5B8F9CE-6646-45B2-B4B3-2FF3642AB7D4}"/>
    <cellStyle name="Separador de milhares 12 5 3" xfId="849" xr:uid="{15858071-DB37-40FA-BA1A-D4CBA13E88F1}"/>
    <cellStyle name="Separador de milhares 12 5 3 2" xfId="850" xr:uid="{2B793D7F-B70C-45AD-9A49-C56576C8C0CF}"/>
    <cellStyle name="Separador de milhares 12 5 3 2 2" xfId="2573" xr:uid="{183B17A7-A39F-43A1-933B-FAD032BA6743}"/>
    <cellStyle name="Separador de milhares 12 5 3 2 2 2" xfId="8729" xr:uid="{CAFACAEF-185B-4816-842E-7853F3CBD14A}"/>
    <cellStyle name="Separador de milhares 12 5 3 2 2 2 2" xfId="17325" xr:uid="{2D6AD80A-9384-42A1-802C-0EA1D90D1671}"/>
    <cellStyle name="Separador de milhares 12 5 3 2 2 2 3" xfId="26361" xr:uid="{C56706CC-D9C5-4621-A3D1-20011DF43F6A}"/>
    <cellStyle name="Separador de milhares 12 5 3 2 2 3" xfId="5616" xr:uid="{2DE211D4-6803-4269-ABD7-0F5DC782EB3B}"/>
    <cellStyle name="Separador de milhares 12 5 3 2 2 3 2" xfId="14469" xr:uid="{36CB2217-2620-4937-AAC1-BBE0F7CD47EC}"/>
    <cellStyle name="Separador de milhares 12 5 3 2 2 3 3" xfId="23436" xr:uid="{B276635B-45EC-4780-861B-12344F362BEF}"/>
    <cellStyle name="Separador de milhares 12 5 3 2 2 4" xfId="11617" xr:uid="{08531472-0524-4911-B7AA-8BD958C5926B}"/>
    <cellStyle name="Separador de milhares 12 5 3 2 2 5" xfId="20585" xr:uid="{9C47C188-3BD4-44B1-8D63-F30D2291CEE0}"/>
    <cellStyle name="Separador de milhares 12 5 3 2 3" xfId="7234" xr:uid="{1D5578B1-458E-4BFD-9A7D-F74BD89BD852}"/>
    <cellStyle name="Separador de milhares 12 5 3 2 3 2" xfId="15890" xr:uid="{E68541B2-5414-46BA-B8B1-802E9692E929}"/>
    <cellStyle name="Separador de milhares 12 5 3 2 3 3" xfId="24871" xr:uid="{A7BD3A91-2F0F-43EE-9D4D-1FDD7CF2A0D3}"/>
    <cellStyle name="Separador de milhares 12 5 3 2 4" xfId="4181" xr:uid="{1D6483E7-0901-4461-8B44-D499926429E1}"/>
    <cellStyle name="Separador de milhares 12 5 3 2 4 2" xfId="13036" xr:uid="{0F1DC6F7-A9E6-4222-99FA-5DA87B31E840}"/>
    <cellStyle name="Separador de milhares 12 5 3 2 4 3" xfId="22006" xr:uid="{F8D09400-CCD2-4EF2-8B3E-3D37C063199C}"/>
    <cellStyle name="Separador de milhares 12 5 3 2 5" xfId="10171" xr:uid="{AD713FA5-BAAF-438F-9CC4-579255575338}"/>
    <cellStyle name="Separador de milhares 12 5 3 2 6" xfId="19142" xr:uid="{0DCE9AE3-C306-4045-9D96-DBFE4ACFFDE3}"/>
    <cellStyle name="Separador de milhares 12 5 3 3" xfId="2572" xr:uid="{36911EAA-3750-4A82-B807-2B90C76C4C19}"/>
    <cellStyle name="Separador de milhares 12 5 3 3 2" xfId="8728" xr:uid="{10A33A52-1DB7-4A90-9FD8-B84481C8B4C7}"/>
    <cellStyle name="Separador de milhares 12 5 3 3 2 2" xfId="17324" xr:uid="{58B7E375-3764-454F-B218-13429E9FEC1D}"/>
    <cellStyle name="Separador de milhares 12 5 3 3 2 3" xfId="26360" xr:uid="{4CBC754D-5F63-4B05-B727-683FF6CB4109}"/>
    <cellStyle name="Separador de milhares 12 5 3 3 3" xfId="5615" xr:uid="{05F18258-D79B-4F81-B670-42B96E445E6A}"/>
    <cellStyle name="Separador de milhares 12 5 3 3 3 2" xfId="14468" xr:uid="{808A0080-4EE4-4783-9082-741AB79C30CF}"/>
    <cellStyle name="Separador de milhares 12 5 3 3 3 3" xfId="23435" xr:uid="{D731E86B-D61A-4B53-AB78-70F0586F12A8}"/>
    <cellStyle name="Separador de milhares 12 5 3 3 4" xfId="11616" xr:uid="{81D0B499-7555-4B72-87AF-19620F03E470}"/>
    <cellStyle name="Separador de milhares 12 5 3 3 5" xfId="20584" xr:uid="{569D864A-30FB-47FD-A06B-F61134850B23}"/>
    <cellStyle name="Separador de milhares 12 5 3 4" xfId="7233" xr:uid="{7643BD68-9DCB-4071-AF6E-337758F62626}"/>
    <cellStyle name="Separador de milhares 12 5 3 4 2" xfId="15889" xr:uid="{ECE50D10-9309-4AA9-BA29-B1E2FF70D28B}"/>
    <cellStyle name="Separador de milhares 12 5 3 4 3" xfId="24870" xr:uid="{4B7E1016-2AE0-49ED-9C08-229AD02F0E2B}"/>
    <cellStyle name="Separador de milhares 12 5 3 5" xfId="4180" xr:uid="{375B900E-F9E9-4041-9CCC-BD87889CE44E}"/>
    <cellStyle name="Separador de milhares 12 5 3 5 2" xfId="13035" xr:uid="{0D0DE531-A1B8-4BE8-AC3D-3ECCA84FB742}"/>
    <cellStyle name="Separador de milhares 12 5 3 5 3" xfId="22005" xr:uid="{407F971E-4D55-48E6-BD86-22427ACA4F74}"/>
    <cellStyle name="Separador de milhares 12 5 3 6" xfId="10170" xr:uid="{810A53B3-9913-4496-91A7-D71081463EE0}"/>
    <cellStyle name="Separador de milhares 12 5 3 7" xfId="19141" xr:uid="{5A8BF5D3-CAA8-4C62-9B82-987555DAFD52}"/>
    <cellStyle name="Separador de milhares 12 5 4" xfId="851" xr:uid="{DD946331-38B8-43D9-A2E1-4CA4657966A2}"/>
    <cellStyle name="Separador de milhares 12 5 4 2" xfId="2574" xr:uid="{4FB231B2-0554-48D7-8F17-C50E16B9E526}"/>
    <cellStyle name="Separador de milhares 12 5 4 2 2" xfId="8730" xr:uid="{E0E5A408-02E3-45DC-8575-22687B17A7C8}"/>
    <cellStyle name="Separador de milhares 12 5 4 2 2 2" xfId="17326" xr:uid="{56FD15B7-4184-411C-BE6C-5733B6EED5F2}"/>
    <cellStyle name="Separador de milhares 12 5 4 2 2 3" xfId="26362" xr:uid="{977AB9AE-E32A-4320-84F7-F23C6E958818}"/>
    <cellStyle name="Separador de milhares 12 5 4 2 3" xfId="5617" xr:uid="{7925E008-6B0E-42DC-BF98-697572E6D47A}"/>
    <cellStyle name="Separador de milhares 12 5 4 2 3 2" xfId="14470" xr:uid="{B537A3FF-0AD5-4746-8005-0FA64D24B4FE}"/>
    <cellStyle name="Separador de milhares 12 5 4 2 3 3" xfId="23437" xr:uid="{BF226D10-1EA6-4D40-95A9-338C27E94AC1}"/>
    <cellStyle name="Separador de milhares 12 5 4 2 4" xfId="11618" xr:uid="{A7D716E9-3D90-4E49-B40C-FF2869E10325}"/>
    <cellStyle name="Separador de milhares 12 5 4 2 5" xfId="20586" xr:uid="{082879C0-D1CF-4B92-9C56-4C6807629235}"/>
    <cellStyle name="Separador de milhares 12 5 4 3" xfId="7235" xr:uid="{87050F74-9255-47C2-8E56-76B1B8F46447}"/>
    <cellStyle name="Separador de milhares 12 5 4 3 2" xfId="15891" xr:uid="{952CDD37-D1B4-4D9D-A925-C6833F65E651}"/>
    <cellStyle name="Separador de milhares 12 5 4 3 3" xfId="24872" xr:uid="{6A23335E-DA97-4372-99A0-CC751C1287FF}"/>
    <cellStyle name="Separador de milhares 12 5 4 4" xfId="4182" xr:uid="{0BDD913E-ADBE-4651-A782-1AA23330C6F2}"/>
    <cellStyle name="Separador de milhares 12 5 4 4 2" xfId="13037" xr:uid="{5E38BC4C-7189-458F-8A1B-B01D18B5E3C7}"/>
    <cellStyle name="Separador de milhares 12 5 4 4 3" xfId="22007" xr:uid="{B7944E6E-3284-427E-9EE4-63DCF52E272A}"/>
    <cellStyle name="Separador de milhares 12 5 4 5" xfId="10172" xr:uid="{C776CDA2-5D04-4A73-8ECA-C7DF2E2BF41F}"/>
    <cellStyle name="Separador de milhares 12 5 4 6" xfId="19143" xr:uid="{E5C29B49-E1FD-481A-B397-19F6B2833266}"/>
    <cellStyle name="Separador de milhares 12 5 5" xfId="2569" xr:uid="{6F6CD57D-BC17-490C-872D-ECFC92429634}"/>
    <cellStyle name="Separador de milhares 12 5 5 2" xfId="8725" xr:uid="{2985EC74-8F04-406B-A789-F818CAAA7641}"/>
    <cellStyle name="Separador de milhares 12 5 5 2 2" xfId="17321" xr:uid="{93BBE57C-BCCC-4F25-92A1-54F7E66A3878}"/>
    <cellStyle name="Separador de milhares 12 5 5 2 3" xfId="26357" xr:uid="{C62F3829-68D1-4657-89D5-6913C2D8A808}"/>
    <cellStyle name="Separador de milhares 12 5 5 3" xfId="5612" xr:uid="{36D24694-BF09-4DB7-836A-64BD54F6736B}"/>
    <cellStyle name="Separador de milhares 12 5 5 3 2" xfId="14465" xr:uid="{37651B00-A676-4863-A9CE-8706A46F3850}"/>
    <cellStyle name="Separador de milhares 12 5 5 3 3" xfId="23432" xr:uid="{FB8FF567-05ED-4C72-8910-405DDC623F91}"/>
    <cellStyle name="Separador de milhares 12 5 5 4" xfId="11613" xr:uid="{24DDE5AD-E516-4B16-A159-864676FA0835}"/>
    <cellStyle name="Separador de milhares 12 5 5 5" xfId="20581" xr:uid="{8A0FD4B3-3E49-49DF-8FB9-19D095286179}"/>
    <cellStyle name="Separador de milhares 12 5 6" xfId="7230" xr:uid="{FB42248C-E201-4CFA-9181-D714B2A1EF2C}"/>
    <cellStyle name="Separador de milhares 12 5 6 2" xfId="15886" xr:uid="{2D192624-33A6-4FE2-86BB-19355FACB031}"/>
    <cellStyle name="Separador de milhares 12 5 6 3" xfId="24867" xr:uid="{811A910C-9740-4ED9-B615-42A052771830}"/>
    <cellStyle name="Separador de milhares 12 5 7" xfId="4177" xr:uid="{9BBDD765-C3D1-48D1-A1CA-25AE2BD5CB40}"/>
    <cellStyle name="Separador de milhares 12 5 7 2" xfId="13032" xr:uid="{56A6250C-B3A5-41C1-B417-CAF8F6A9355E}"/>
    <cellStyle name="Separador de milhares 12 5 7 3" xfId="22002" xr:uid="{D48CF7FB-7F27-4AFB-AB7F-E0FC8A7FD4B7}"/>
    <cellStyle name="Separador de milhares 12 5 8" xfId="10167" xr:uid="{FCDE1A8E-42CC-4AFC-8727-8DE520DEF113}"/>
    <cellStyle name="Separador de milhares 12 5 9" xfId="19138" xr:uid="{9077AFFE-60D2-4D2B-8E88-1CBA86BD509A}"/>
    <cellStyle name="Separador de milhares 12 6" xfId="852" xr:uid="{D1266C94-DB67-425B-8C16-7059C722B32F}"/>
    <cellStyle name="Separador de milhares 12 6 2" xfId="853" xr:uid="{A2A1F5C7-3754-463D-BBD2-CB8C6A4C2935}"/>
    <cellStyle name="Separador de milhares 12 6 2 2" xfId="2576" xr:uid="{79AB2682-9BD7-4EFF-B2AC-BCCBAB83CFF8}"/>
    <cellStyle name="Separador de milhares 12 6 2 2 2" xfId="8732" xr:uid="{128DA952-F2A7-4DAB-93D6-1042D318E302}"/>
    <cellStyle name="Separador de milhares 12 6 2 2 2 2" xfId="17328" xr:uid="{9428AA0B-381B-4706-9D59-1D91A06CFE4E}"/>
    <cellStyle name="Separador de milhares 12 6 2 2 2 3" xfId="26364" xr:uid="{2DAA3E38-483B-442E-8D3A-E6020FA3D833}"/>
    <cellStyle name="Separador de milhares 12 6 2 2 3" xfId="5619" xr:uid="{28C5B9C0-0E75-438B-9500-0D8439709982}"/>
    <cellStyle name="Separador de milhares 12 6 2 2 3 2" xfId="14472" xr:uid="{E943B644-A733-4919-87E3-599C9932C44D}"/>
    <cellStyle name="Separador de milhares 12 6 2 2 3 3" xfId="23439" xr:uid="{A8B4B367-F763-4590-BC08-EA472AF9E8F1}"/>
    <cellStyle name="Separador de milhares 12 6 2 2 4" xfId="11620" xr:uid="{224A1E16-8DCE-4B23-9D67-D2E87458AD76}"/>
    <cellStyle name="Separador de milhares 12 6 2 2 5" xfId="20588" xr:uid="{EBDF49CF-7AED-47EE-B1A5-5895964E1FA4}"/>
    <cellStyle name="Separador de milhares 12 6 2 3" xfId="7237" xr:uid="{C58F357B-0865-446C-84C8-F6D59D998B2A}"/>
    <cellStyle name="Separador de milhares 12 6 2 3 2" xfId="15893" xr:uid="{D30D8D6A-2BC3-46B3-92F8-17776731B28B}"/>
    <cellStyle name="Separador de milhares 12 6 2 3 3" xfId="24874" xr:uid="{5B5B4FDA-023B-4983-89F3-5A599B8CFF7D}"/>
    <cellStyle name="Separador de milhares 12 6 2 4" xfId="4184" xr:uid="{AA0E9E88-BEDE-4394-9D05-A016A0399697}"/>
    <cellStyle name="Separador de milhares 12 6 2 4 2" xfId="13039" xr:uid="{972D8555-DCBF-47E0-AD80-CA56EDE124F5}"/>
    <cellStyle name="Separador de milhares 12 6 2 4 3" xfId="22009" xr:uid="{3BEC86CB-AED9-4E25-97DD-EB6045A99EC8}"/>
    <cellStyle name="Separador de milhares 12 6 2 5" xfId="10174" xr:uid="{17AAB6F4-3E92-4AEC-B1D9-F5D85D7139AF}"/>
    <cellStyle name="Separador de milhares 12 6 2 6" xfId="19145" xr:uid="{EEE94577-C34F-4CC6-966A-B674EF02827C}"/>
    <cellStyle name="Separador de milhares 12 6 3" xfId="2575" xr:uid="{8BD3643E-F3FB-4484-8A0A-928AA74CC8F7}"/>
    <cellStyle name="Separador de milhares 12 6 3 2" xfId="8731" xr:uid="{7A5A6798-D419-4B8A-B318-4527C5C464F1}"/>
    <cellStyle name="Separador de milhares 12 6 3 2 2" xfId="17327" xr:uid="{2B94248C-8803-4669-A8CC-0365F8D87A77}"/>
    <cellStyle name="Separador de milhares 12 6 3 2 3" xfId="26363" xr:uid="{DBD62526-1A2D-4158-8F9C-921F747AB913}"/>
    <cellStyle name="Separador de milhares 12 6 3 3" xfId="5618" xr:uid="{D502D2D2-6E49-4435-902E-2120BBD8B3B7}"/>
    <cellStyle name="Separador de milhares 12 6 3 3 2" xfId="14471" xr:uid="{DB2ABD17-F056-4C00-905A-A4698AABD5D9}"/>
    <cellStyle name="Separador de milhares 12 6 3 3 3" xfId="23438" xr:uid="{47DD9005-2921-4E77-8E4C-0A779960639A}"/>
    <cellStyle name="Separador de milhares 12 6 3 4" xfId="11619" xr:uid="{278C657E-6B9F-4C2F-95E3-F7322F40559D}"/>
    <cellStyle name="Separador de milhares 12 6 3 5" xfId="20587" xr:uid="{7B8A65C2-FF20-4679-A99C-28EB35BB032D}"/>
    <cellStyle name="Separador de milhares 12 6 4" xfId="7236" xr:uid="{5D7088D1-1F9E-4049-8968-8F97739077D7}"/>
    <cellStyle name="Separador de milhares 12 6 4 2" xfId="15892" xr:uid="{26769004-A704-4070-938E-D1CB00312537}"/>
    <cellStyle name="Separador de milhares 12 6 4 3" xfId="24873" xr:uid="{4290DD56-E93D-49B4-A5F7-C12689AAE6B1}"/>
    <cellStyle name="Separador de milhares 12 6 5" xfId="4183" xr:uid="{2E0BE0A7-4B4A-4DD1-B69E-E0C15DB99E70}"/>
    <cellStyle name="Separador de milhares 12 6 5 2" xfId="13038" xr:uid="{85630C93-9ACD-4AA0-B1CC-2AFA01D21559}"/>
    <cellStyle name="Separador de milhares 12 6 5 3" xfId="22008" xr:uid="{D6BEC2ED-7D6C-4842-9D6F-4CD969E7C37B}"/>
    <cellStyle name="Separador de milhares 12 6 6" xfId="10173" xr:uid="{EC6A705D-B89B-47B8-9523-EA33C7DFCF42}"/>
    <cellStyle name="Separador de milhares 12 6 7" xfId="19144" xr:uid="{B80CF24D-E6DF-462C-B0D2-547D5B0A7029}"/>
    <cellStyle name="Separador de milhares 12 7" xfId="854" xr:uid="{BC3AC152-7290-4BE7-BDE3-0C7E5F684E3E}"/>
    <cellStyle name="Separador de milhares 12 7 2" xfId="855" xr:uid="{8BF999FE-C29D-45D0-B672-B4143B67F42D}"/>
    <cellStyle name="Separador de milhares 12 7 2 2" xfId="2578" xr:uid="{F032E029-4EFA-45F4-9BD6-A599E12C6256}"/>
    <cellStyle name="Separador de milhares 12 7 2 2 2" xfId="8734" xr:uid="{073D9FC0-DD12-4C55-8DF9-435C2C9FECC3}"/>
    <cellStyle name="Separador de milhares 12 7 2 2 2 2" xfId="17330" xr:uid="{2EC294F2-87AA-457E-834F-76CCB2B4A844}"/>
    <cellStyle name="Separador de milhares 12 7 2 2 2 3" xfId="26366" xr:uid="{F787B33E-F830-45DA-895F-1DF53B31B1F1}"/>
    <cellStyle name="Separador de milhares 12 7 2 2 3" xfId="5621" xr:uid="{83F2137C-1A0A-4EE4-A3BA-BABC647E63AE}"/>
    <cellStyle name="Separador de milhares 12 7 2 2 3 2" xfId="14474" xr:uid="{C9085CDB-7F76-4EDB-8A1B-A0FC20BB669D}"/>
    <cellStyle name="Separador de milhares 12 7 2 2 3 3" xfId="23441" xr:uid="{D3E133DB-AB1E-4E9B-8A18-E0F156C47CCD}"/>
    <cellStyle name="Separador de milhares 12 7 2 2 4" xfId="11622" xr:uid="{4F7B3CC5-8DD0-41D9-9E24-39EC2CC2C4D3}"/>
    <cellStyle name="Separador de milhares 12 7 2 2 5" xfId="20590" xr:uid="{6990EFE2-432E-4718-866D-E08BDDBD78FE}"/>
    <cellStyle name="Separador de milhares 12 7 2 3" xfId="7239" xr:uid="{69BBF6B4-7F4B-467A-A0C6-EE8969331B2F}"/>
    <cellStyle name="Separador de milhares 12 7 2 3 2" xfId="15895" xr:uid="{EC465934-0276-4CAB-B81F-A3849DA1C941}"/>
    <cellStyle name="Separador de milhares 12 7 2 3 3" xfId="24876" xr:uid="{BDE33D5F-6024-4A9B-BE63-CB8BB9535F40}"/>
    <cellStyle name="Separador de milhares 12 7 2 4" xfId="4186" xr:uid="{95A61642-187F-49D4-94BD-4AE0BFC066C0}"/>
    <cellStyle name="Separador de milhares 12 7 2 4 2" xfId="13041" xr:uid="{6A0C99A4-0CCE-486A-975C-C85C5C1C489D}"/>
    <cellStyle name="Separador de milhares 12 7 2 4 3" xfId="22011" xr:uid="{5D7ECAD0-E628-4ACF-BF7D-704A96AAB51D}"/>
    <cellStyle name="Separador de milhares 12 7 2 5" xfId="10176" xr:uid="{463BF895-8B55-461B-9722-B6F32FBE641E}"/>
    <cellStyle name="Separador de milhares 12 7 2 6" xfId="19147" xr:uid="{F7B814C4-FC5F-41F3-AD6D-15A7614CBB0C}"/>
    <cellStyle name="Separador de milhares 12 7 3" xfId="2577" xr:uid="{67FD7165-D055-45C4-9C91-38293D646600}"/>
    <cellStyle name="Separador de milhares 12 7 3 2" xfId="8733" xr:uid="{2D1C2CE7-A60E-41C7-8917-0AEDB74467E7}"/>
    <cellStyle name="Separador de milhares 12 7 3 2 2" xfId="17329" xr:uid="{2D3CB65A-20D9-4866-B85A-D2672F9BBD57}"/>
    <cellStyle name="Separador de milhares 12 7 3 2 3" xfId="26365" xr:uid="{30D16682-4B72-459B-A062-E622F4D83BBE}"/>
    <cellStyle name="Separador de milhares 12 7 3 3" xfId="5620" xr:uid="{1391E860-5605-432F-86E8-AE437B7CFE88}"/>
    <cellStyle name="Separador de milhares 12 7 3 3 2" xfId="14473" xr:uid="{9D04CEBC-EB0E-42FB-B10C-B894B84ACCF4}"/>
    <cellStyle name="Separador de milhares 12 7 3 3 3" xfId="23440" xr:uid="{44133523-F60E-4C1B-9F62-B69878677A32}"/>
    <cellStyle name="Separador de milhares 12 7 3 4" xfId="11621" xr:uid="{24C48C26-9053-4FE5-A5AD-4441D728EE64}"/>
    <cellStyle name="Separador de milhares 12 7 3 5" xfId="20589" xr:uid="{673109D4-9D38-46BC-AE1D-42FFD79D7E97}"/>
    <cellStyle name="Separador de milhares 12 7 4" xfId="7238" xr:uid="{B9CB1ECA-7978-4C35-8EE1-C3D257D90047}"/>
    <cellStyle name="Separador de milhares 12 7 4 2" xfId="15894" xr:uid="{CE86CFD2-98FD-4EC0-9911-99EA7AEFFEB5}"/>
    <cellStyle name="Separador de milhares 12 7 4 3" xfId="24875" xr:uid="{B37C53EB-4CB0-4CDE-9017-1E360C36DF97}"/>
    <cellStyle name="Separador de milhares 12 7 5" xfId="4185" xr:uid="{15C72B53-BABF-4319-B0F5-79FE1312BB95}"/>
    <cellStyle name="Separador de milhares 12 7 5 2" xfId="13040" xr:uid="{BE0751D4-61EA-49F8-A469-6D5428217B5A}"/>
    <cellStyle name="Separador de milhares 12 7 5 3" xfId="22010" xr:uid="{95B3D8CC-A6C2-4576-A8F5-79B48995A9D2}"/>
    <cellStyle name="Separador de milhares 12 7 6" xfId="10175" xr:uid="{97EC473B-385C-441D-87EA-C0517D9F5AA0}"/>
    <cellStyle name="Separador de milhares 12 7 7" xfId="19146" xr:uid="{71F7ABB7-2F78-4752-8590-230229CEF6C2}"/>
    <cellStyle name="Separador de milhares 12 8" xfId="856" xr:uid="{15C327A6-2218-4F7E-BE62-12825B7B0CF8}"/>
    <cellStyle name="Separador de milhares 12 8 2" xfId="2579" xr:uid="{FE7B7072-6B40-4204-BD98-B19F488801CC}"/>
    <cellStyle name="Separador de milhares 12 8 2 2" xfId="8735" xr:uid="{9336546A-1C75-403A-B007-996609EC3419}"/>
    <cellStyle name="Separador de milhares 12 8 2 2 2" xfId="17331" xr:uid="{C62AFD1A-A708-4528-898C-7E944E5E1AE4}"/>
    <cellStyle name="Separador de milhares 12 8 2 2 3" xfId="26367" xr:uid="{78460E02-33F7-4D7B-8DF8-E4B27706F95C}"/>
    <cellStyle name="Separador de milhares 12 8 2 3" xfId="5622" xr:uid="{0B9F141B-FBFA-4CCC-97C3-2FA81EF397D2}"/>
    <cellStyle name="Separador de milhares 12 8 2 3 2" xfId="14475" xr:uid="{75E6B550-68F7-47E5-88A2-8105109E7BC2}"/>
    <cellStyle name="Separador de milhares 12 8 2 3 3" xfId="23442" xr:uid="{BE075803-1E50-4882-BCAE-2E69425209FF}"/>
    <cellStyle name="Separador de milhares 12 8 2 4" xfId="11623" xr:uid="{1978D079-0F76-44AA-866E-26028501AD88}"/>
    <cellStyle name="Separador de milhares 12 8 2 5" xfId="20591" xr:uid="{0E232737-DB17-4FB6-828E-4961EC83A3A7}"/>
    <cellStyle name="Separador de milhares 12 8 3" xfId="7240" xr:uid="{71F39FFB-EAB1-46EC-BFB3-0BF998A138D3}"/>
    <cellStyle name="Separador de milhares 12 8 3 2" xfId="15896" xr:uid="{63F86B4A-FA45-4982-9EFA-0F5BDDE59D6D}"/>
    <cellStyle name="Separador de milhares 12 8 3 3" xfId="24877" xr:uid="{60EB9C49-D4F7-477E-84A0-078E095E059E}"/>
    <cellStyle name="Separador de milhares 12 8 4" xfId="4187" xr:uid="{182CA16E-E45A-4E6E-BFEE-21F603ADBD14}"/>
    <cellStyle name="Separador de milhares 12 8 4 2" xfId="13042" xr:uid="{A764B3E9-B84E-4186-A661-8202E522F188}"/>
    <cellStyle name="Separador de milhares 12 8 4 3" xfId="22012" xr:uid="{A3031C8A-861F-40E6-A226-DD9A86F61ABA}"/>
    <cellStyle name="Separador de milhares 12 8 5" xfId="10177" xr:uid="{01204201-AB63-4223-82C6-F48759FAAC7C}"/>
    <cellStyle name="Separador de milhares 12 8 6" xfId="19148" xr:uid="{2C2D31FC-D33E-42CD-A4A1-E1580237ABAE}"/>
    <cellStyle name="Separador de milhares 12 9" xfId="2296" xr:uid="{73CE021D-A1D5-462B-872E-1AC6A0E5D6AF}"/>
    <cellStyle name="Separador de milhares 12 9 2" xfId="8452" xr:uid="{D3DCCD58-FFD8-456C-8DB8-7C12ADA9F652}"/>
    <cellStyle name="Separador de milhares 12 9 2 2" xfId="17048" xr:uid="{D7197742-8992-4FBE-9A05-162F8D1A3ECF}"/>
    <cellStyle name="Separador de milhares 12 9 2 3" xfId="26084" xr:uid="{575607CD-4786-4A36-9FB8-D78EF7F20318}"/>
    <cellStyle name="Separador de milhares 12 9 3" xfId="5339" xr:uid="{6F560A16-2A5B-4927-89ED-E0339BB88670}"/>
    <cellStyle name="Separador de milhares 12 9 3 2" xfId="14192" xr:uid="{11182D6D-F765-4F79-99CC-CE7C49362F35}"/>
    <cellStyle name="Separador de milhares 12 9 3 3" xfId="23159" xr:uid="{4BF2427F-26C9-47EF-9EF3-0EB570ECB3B9}"/>
    <cellStyle name="Separador de milhares 12 9 4" xfId="11340" xr:uid="{2144B0E9-403C-429A-9442-3A33C9CEBE4B}"/>
    <cellStyle name="Separador de milhares 12 9 5" xfId="20308" xr:uid="{98DC6BF6-5564-42A1-9134-C6DE8E350F8D}"/>
    <cellStyle name="Separador de milhares 2" xfId="9" xr:uid="{00000000-0005-0000-0000-000008000000}"/>
    <cellStyle name="Separador de milhares 2 10" xfId="7241" xr:uid="{8B7BBE67-0D61-4A6F-9034-AFA49E042691}"/>
    <cellStyle name="Separador de milhares 2 10 2" xfId="15897" xr:uid="{C7C7247F-71E0-4E93-A333-C69A78071117}"/>
    <cellStyle name="Separador de milhares 2 10 3" xfId="24878" xr:uid="{0A8CF39D-1ED3-4A96-935E-176667A3FA55}"/>
    <cellStyle name="Separador de milhares 2 11" xfId="4188" xr:uid="{FCA5FFC6-B073-431E-883C-F053F6D4ED03}"/>
    <cellStyle name="Separador de milhares 2 11 2" xfId="13043" xr:uid="{6156AE26-004A-45CB-9EDF-4E6C90054602}"/>
    <cellStyle name="Separador de milhares 2 11 3" xfId="22013" xr:uid="{64491A70-7E34-44D3-944A-4921466D2B98}"/>
    <cellStyle name="Separador de milhares 2 12" xfId="10178" xr:uid="{6F110356-7D66-41B6-84FE-1DF56372C0E7}"/>
    <cellStyle name="Separador de milhares 2 13" xfId="19149" xr:uid="{0835FFC5-B14B-42E9-9B56-CDE7785CF82A}"/>
    <cellStyle name="Separador de milhares 2 14" xfId="857" xr:uid="{0F146D76-9014-4E26-AAFE-1AFB108CF86D}"/>
    <cellStyle name="Separador de milhares 2 2" xfId="858" xr:uid="{2799F566-D9FA-4B6A-8A64-9676F0AEC63C}"/>
    <cellStyle name="Separador de milhares 2 2 10" xfId="10179" xr:uid="{3DCC4C68-C8C6-4623-85E5-327245B7A1D8}"/>
    <cellStyle name="Separador de milhares 2 2 11" xfId="19150" xr:uid="{7C54E2E8-5969-4D15-A5FC-332D8DEE124C}"/>
    <cellStyle name="Separador de milhares 2 2 2" xfId="859" xr:uid="{F473448C-6B5F-4687-BA85-3822FB5E0B2A}"/>
    <cellStyle name="Separador de milhares 2 2 2 10" xfId="2582" xr:uid="{16FF8FFC-0DA4-467F-8600-0C045787D069}"/>
    <cellStyle name="Separador de milhares 2 2 2 10 2" xfId="8738" xr:uid="{391D2816-597E-44E0-BF96-828F96CB5EFC}"/>
    <cellStyle name="Separador de milhares 2 2 2 10 2 2" xfId="17334" xr:uid="{EA6AE6BE-50B8-42E0-B16D-345D8FABA047}"/>
    <cellStyle name="Separador de milhares 2 2 2 10 2 3" xfId="26370" xr:uid="{781F5714-D526-4BE7-93CE-197BF90B2372}"/>
    <cellStyle name="Separador de milhares 2 2 2 10 3" xfId="5625" xr:uid="{3335B323-88D6-489D-B478-8A8C8BF376D0}"/>
    <cellStyle name="Separador de milhares 2 2 2 10 3 2" xfId="14478" xr:uid="{44F6DD61-CC55-43C1-9895-43C074A2A1AE}"/>
    <cellStyle name="Separador de milhares 2 2 2 10 3 3" xfId="23445" xr:uid="{D92F438F-F46C-415A-A00F-D711298343EC}"/>
    <cellStyle name="Separador de milhares 2 2 2 10 4" xfId="11626" xr:uid="{3911D5D7-9D61-4509-AE18-F0CED41ACFC9}"/>
    <cellStyle name="Separador de milhares 2 2 2 10 5" xfId="20594" xr:uid="{2C539C75-782A-431F-922B-629CF72DB9BA}"/>
    <cellStyle name="Separador de milhares 2 2 2 11" xfId="7243" xr:uid="{29FDD81B-5C04-4491-843D-9755696A634D}"/>
    <cellStyle name="Separador de milhares 2 2 2 11 2" xfId="15899" xr:uid="{917FB16B-C080-4DDD-8680-79B384FEED84}"/>
    <cellStyle name="Separador de milhares 2 2 2 11 3" xfId="24880" xr:uid="{64A9883C-DE75-4867-986D-2127AF06393F}"/>
    <cellStyle name="Separador de milhares 2 2 2 12" xfId="4190" xr:uid="{2236D240-CB05-4D98-813D-92D082366A28}"/>
    <cellStyle name="Separador de milhares 2 2 2 12 2" xfId="13045" xr:uid="{4A8E0442-80A3-4C18-89B1-E7E914227C7A}"/>
    <cellStyle name="Separador de milhares 2 2 2 12 3" xfId="22015" xr:uid="{BCF8EF80-29DF-4744-942A-831C3B6304BB}"/>
    <cellStyle name="Separador de milhares 2 2 2 13" xfId="10180" xr:uid="{81F60D82-0250-48A8-A124-9859C53D246D}"/>
    <cellStyle name="Separador de milhares 2 2 2 14" xfId="19151" xr:uid="{1854844D-18A2-45F8-8A09-44B02565E123}"/>
    <cellStyle name="Separador de milhares 2 2 2 2" xfId="860" xr:uid="{407753D0-35D3-4FBB-8261-C59E53D98824}"/>
    <cellStyle name="Separador de milhares 2 2 2 2 10" xfId="4191" xr:uid="{D30B8D51-1CD0-4395-825A-AF439BB661BC}"/>
    <cellStyle name="Separador de milhares 2 2 2 2 10 2" xfId="13046" xr:uid="{D1EEDC67-3867-408A-BE60-FAED93140EEB}"/>
    <cellStyle name="Separador de milhares 2 2 2 2 10 3" xfId="22016" xr:uid="{FDB2A5E6-6BE0-411E-9A00-0669376A587F}"/>
    <cellStyle name="Separador de milhares 2 2 2 2 11" xfId="10181" xr:uid="{68D49D06-2AE8-4DBA-B0A0-6DD3F2397BA1}"/>
    <cellStyle name="Separador de milhares 2 2 2 2 12" xfId="19152" xr:uid="{16494808-1922-45E4-9FEF-826765B7C70E}"/>
    <cellStyle name="Separador de milhares 2 2 2 2 2" xfId="861" xr:uid="{4243D233-4CCD-4302-AF00-25A5B15CAE58}"/>
    <cellStyle name="Separador de milhares 2 2 2 2 2 10" xfId="10182" xr:uid="{EA461A51-95E1-473C-AB04-2BA498539F9E}"/>
    <cellStyle name="Separador de milhares 2 2 2 2 2 11" xfId="19153" xr:uid="{21609A88-C2FF-409D-A34C-100B1D848D64}"/>
    <cellStyle name="Separador de milhares 2 2 2 2 2 2" xfId="862" xr:uid="{2F1C942A-0A6D-4AAC-8728-F303A911AE1B}"/>
    <cellStyle name="Separador de milhares 2 2 2 2 2 2 2" xfId="863" xr:uid="{1910FADA-BCF0-43AA-8BAE-409438CC3DEE}"/>
    <cellStyle name="Separador de milhares 2 2 2 2 2 2 2 2" xfId="864" xr:uid="{1F2F27FC-E2F0-4C2E-8ECE-08FA75FB8288}"/>
    <cellStyle name="Separador de milhares 2 2 2 2 2 2 2 2 2" xfId="2587" xr:uid="{0A371878-DCEA-4F65-9D04-A9B027475543}"/>
    <cellStyle name="Separador de milhares 2 2 2 2 2 2 2 2 2 2" xfId="8743" xr:uid="{3999F27A-C004-4C84-83BE-A6196B1DA6B5}"/>
    <cellStyle name="Separador de milhares 2 2 2 2 2 2 2 2 2 2 2" xfId="17339" xr:uid="{EE655163-FDBE-4DEB-826B-256FB13C7DB4}"/>
    <cellStyle name="Separador de milhares 2 2 2 2 2 2 2 2 2 2 3" xfId="26375" xr:uid="{DD04AF25-DEFD-4CCD-AE51-A7192FD0344E}"/>
    <cellStyle name="Separador de milhares 2 2 2 2 2 2 2 2 2 3" xfId="5630" xr:uid="{9E68E8F6-C757-43B5-A8C7-FA575D421D0C}"/>
    <cellStyle name="Separador de milhares 2 2 2 2 2 2 2 2 2 3 2" xfId="14483" xr:uid="{27EAC2DD-65EF-4BB8-8900-A8E1ADB9CB8E}"/>
    <cellStyle name="Separador de milhares 2 2 2 2 2 2 2 2 2 3 3" xfId="23450" xr:uid="{B760FC74-1B4A-4333-A06A-92C4390FE274}"/>
    <cellStyle name="Separador de milhares 2 2 2 2 2 2 2 2 2 4" xfId="11631" xr:uid="{C3C02825-F767-4A7B-B8FD-F1A324FA7057}"/>
    <cellStyle name="Separador de milhares 2 2 2 2 2 2 2 2 2 5" xfId="20599" xr:uid="{81D3D096-E846-4B96-8192-0F975187C376}"/>
    <cellStyle name="Separador de milhares 2 2 2 2 2 2 2 2 3" xfId="7248" xr:uid="{47B9AE24-B867-47A4-977D-19426346652C}"/>
    <cellStyle name="Separador de milhares 2 2 2 2 2 2 2 2 3 2" xfId="15904" xr:uid="{C52B6CDC-DD50-46B0-957A-8DEAD254CFBF}"/>
    <cellStyle name="Separador de milhares 2 2 2 2 2 2 2 2 3 3" xfId="24885" xr:uid="{35734CBB-C811-4BD9-8347-35C20BA56E39}"/>
    <cellStyle name="Separador de milhares 2 2 2 2 2 2 2 2 4" xfId="4195" xr:uid="{3F8AF756-9C11-4F60-BA43-9F64B429D8CA}"/>
    <cellStyle name="Separador de milhares 2 2 2 2 2 2 2 2 4 2" xfId="13050" xr:uid="{31672650-4DA4-4456-BAAC-72D4224F9E0D}"/>
    <cellStyle name="Separador de milhares 2 2 2 2 2 2 2 2 4 3" xfId="22020" xr:uid="{36497BF7-39DD-4822-96F2-23F14B40E4F4}"/>
    <cellStyle name="Separador de milhares 2 2 2 2 2 2 2 2 5" xfId="10185" xr:uid="{75B8F891-6F54-4DBF-BA47-9F0D5D94C013}"/>
    <cellStyle name="Separador de milhares 2 2 2 2 2 2 2 2 6" xfId="19156" xr:uid="{24B4CC22-118F-43D4-8960-74F6283633AC}"/>
    <cellStyle name="Separador de milhares 2 2 2 2 2 2 2 3" xfId="2586" xr:uid="{89DEA75B-08FB-425B-A562-E4A7AE6E4702}"/>
    <cellStyle name="Separador de milhares 2 2 2 2 2 2 2 3 2" xfId="8742" xr:uid="{FBDDA4CF-D24D-45C0-8736-8037557F011A}"/>
    <cellStyle name="Separador de milhares 2 2 2 2 2 2 2 3 2 2" xfId="17338" xr:uid="{18A57283-1B97-49FD-B5CF-1F189DB6FBC1}"/>
    <cellStyle name="Separador de milhares 2 2 2 2 2 2 2 3 2 3" xfId="26374" xr:uid="{00F29CA8-928A-45C0-9323-E3DC67725D1C}"/>
    <cellStyle name="Separador de milhares 2 2 2 2 2 2 2 3 3" xfId="5629" xr:uid="{71071453-459A-4B91-8C65-8D0B256CCD30}"/>
    <cellStyle name="Separador de milhares 2 2 2 2 2 2 2 3 3 2" xfId="14482" xr:uid="{3B8BB10B-8230-4689-BF82-FF7C9F68AC6D}"/>
    <cellStyle name="Separador de milhares 2 2 2 2 2 2 2 3 3 3" xfId="23449" xr:uid="{7A715BD1-7B34-48CB-82C7-C5AFE04766CC}"/>
    <cellStyle name="Separador de milhares 2 2 2 2 2 2 2 3 4" xfId="11630" xr:uid="{4057AEB5-B524-4DD0-9DF8-142D7CA49C12}"/>
    <cellStyle name="Separador de milhares 2 2 2 2 2 2 2 3 5" xfId="20598" xr:uid="{E25135E9-68CF-4EFD-A2A6-5995AA6A67ED}"/>
    <cellStyle name="Separador de milhares 2 2 2 2 2 2 2 4" xfId="7247" xr:uid="{24676905-0B3C-491C-8FA8-AB772DB5CC0E}"/>
    <cellStyle name="Separador de milhares 2 2 2 2 2 2 2 4 2" xfId="15903" xr:uid="{B79DE047-16AF-41A4-910B-6ED197EF7089}"/>
    <cellStyle name="Separador de milhares 2 2 2 2 2 2 2 4 3" xfId="24884" xr:uid="{86013BD7-132A-4A7E-92BA-DB1C63F34C57}"/>
    <cellStyle name="Separador de milhares 2 2 2 2 2 2 2 5" xfId="4194" xr:uid="{E86A020B-E4CC-4C38-95AA-4C09228F9F2B}"/>
    <cellStyle name="Separador de milhares 2 2 2 2 2 2 2 5 2" xfId="13049" xr:uid="{8AEF2894-A1E8-4FF8-8E4E-74F762EB5C4C}"/>
    <cellStyle name="Separador de milhares 2 2 2 2 2 2 2 5 3" xfId="22019" xr:uid="{6416D66B-6559-4C73-AFA2-ADE0D814EBD8}"/>
    <cellStyle name="Separador de milhares 2 2 2 2 2 2 2 6" xfId="10184" xr:uid="{5BB9F9F4-1D98-4F53-BADA-1196D4CE1FE0}"/>
    <cellStyle name="Separador de milhares 2 2 2 2 2 2 2 7" xfId="19155" xr:uid="{C7DA18A5-32E8-4C73-A692-4F503E72F339}"/>
    <cellStyle name="Separador de milhares 2 2 2 2 2 2 3" xfId="865" xr:uid="{90F924EE-5984-41F3-A10C-ECA9F08ED164}"/>
    <cellStyle name="Separador de milhares 2 2 2 2 2 2 3 2" xfId="866" xr:uid="{E49C9730-EC82-42C7-8D72-A7D3947776EF}"/>
    <cellStyle name="Separador de milhares 2 2 2 2 2 2 3 2 2" xfId="2589" xr:uid="{630AA25E-6A2E-4977-8BB0-D2D19FB525E4}"/>
    <cellStyle name="Separador de milhares 2 2 2 2 2 2 3 2 2 2" xfId="8745" xr:uid="{EC57C9EB-44D4-4EE4-8DAB-5A6A8BA7C310}"/>
    <cellStyle name="Separador de milhares 2 2 2 2 2 2 3 2 2 2 2" xfId="17341" xr:uid="{3666F34F-D376-454F-B1B4-B7785DAED6A2}"/>
    <cellStyle name="Separador de milhares 2 2 2 2 2 2 3 2 2 2 3" xfId="26377" xr:uid="{EEA01512-B3FC-4318-9828-62BD68EF96F8}"/>
    <cellStyle name="Separador de milhares 2 2 2 2 2 2 3 2 2 3" xfId="5632" xr:uid="{7F89D6CC-C1B4-4168-B3DB-52BBCC8DD50A}"/>
    <cellStyle name="Separador de milhares 2 2 2 2 2 2 3 2 2 3 2" xfId="14485" xr:uid="{D38BBB43-1321-4550-B878-CCF36C080CD2}"/>
    <cellStyle name="Separador de milhares 2 2 2 2 2 2 3 2 2 3 3" xfId="23452" xr:uid="{D773F213-8ED1-44A1-B2B2-BB331F756B44}"/>
    <cellStyle name="Separador de milhares 2 2 2 2 2 2 3 2 2 4" xfId="11633" xr:uid="{04C574F0-B046-4A93-A87B-18004F0AB473}"/>
    <cellStyle name="Separador de milhares 2 2 2 2 2 2 3 2 2 5" xfId="20601" xr:uid="{140539EA-4768-4CF1-AB6E-D0A849FC355C}"/>
    <cellStyle name="Separador de milhares 2 2 2 2 2 2 3 2 3" xfId="7250" xr:uid="{1BE317BC-9B22-4A88-99C8-2886030B56AE}"/>
    <cellStyle name="Separador de milhares 2 2 2 2 2 2 3 2 3 2" xfId="15906" xr:uid="{B8966BB0-A603-4055-9B00-8DA98E58A5D4}"/>
    <cellStyle name="Separador de milhares 2 2 2 2 2 2 3 2 3 3" xfId="24887" xr:uid="{6505055C-44E6-410E-9CE8-4697E5D2EAB9}"/>
    <cellStyle name="Separador de milhares 2 2 2 2 2 2 3 2 4" xfId="4197" xr:uid="{415AAE4C-33CC-40EE-8141-77730F72EC7A}"/>
    <cellStyle name="Separador de milhares 2 2 2 2 2 2 3 2 4 2" xfId="13052" xr:uid="{684B919F-2F12-4837-A3C3-AC033EDA92DE}"/>
    <cellStyle name="Separador de milhares 2 2 2 2 2 2 3 2 4 3" xfId="22022" xr:uid="{49D44023-3592-4E75-8A4F-5011E2AB6907}"/>
    <cellStyle name="Separador de milhares 2 2 2 2 2 2 3 2 5" xfId="10187" xr:uid="{66124749-11CF-4782-907C-48465D9880F6}"/>
    <cellStyle name="Separador de milhares 2 2 2 2 2 2 3 2 6" xfId="19158" xr:uid="{667065AC-DF7A-4CA5-B381-45FA614A806E}"/>
    <cellStyle name="Separador de milhares 2 2 2 2 2 2 3 3" xfId="2588" xr:uid="{8FAC0301-F379-4517-8B17-A3085D50675A}"/>
    <cellStyle name="Separador de milhares 2 2 2 2 2 2 3 3 2" xfId="8744" xr:uid="{354792E8-B3D5-404F-8CB3-360A11C4809A}"/>
    <cellStyle name="Separador de milhares 2 2 2 2 2 2 3 3 2 2" xfId="17340" xr:uid="{F6C9AAF0-D64D-44AB-9E1D-C56D0F148AA4}"/>
    <cellStyle name="Separador de milhares 2 2 2 2 2 2 3 3 2 3" xfId="26376" xr:uid="{758F9350-17B9-4BF5-91F5-303A789AB2DE}"/>
    <cellStyle name="Separador de milhares 2 2 2 2 2 2 3 3 3" xfId="5631" xr:uid="{80232123-B091-4C64-99EE-3CC19A4E462F}"/>
    <cellStyle name="Separador de milhares 2 2 2 2 2 2 3 3 3 2" xfId="14484" xr:uid="{8A9A27FF-4D85-4CA4-9FC3-33EFB97B154C}"/>
    <cellStyle name="Separador de milhares 2 2 2 2 2 2 3 3 3 3" xfId="23451" xr:uid="{933E5D2E-4073-4AEB-BB03-96B55BEF1CC1}"/>
    <cellStyle name="Separador de milhares 2 2 2 2 2 2 3 3 4" xfId="11632" xr:uid="{67EFD8D1-0860-4B99-AFB7-3674FC9F1E63}"/>
    <cellStyle name="Separador de milhares 2 2 2 2 2 2 3 3 5" xfId="20600" xr:uid="{81CE6372-C50D-4498-B440-7F28B90D116E}"/>
    <cellStyle name="Separador de milhares 2 2 2 2 2 2 3 4" xfId="7249" xr:uid="{45770EB9-C400-44C9-8A4A-02DFEC23533F}"/>
    <cellStyle name="Separador de milhares 2 2 2 2 2 2 3 4 2" xfId="15905" xr:uid="{49E7B87C-A8C3-4244-9EC5-9E823844E123}"/>
    <cellStyle name="Separador de milhares 2 2 2 2 2 2 3 4 3" xfId="24886" xr:uid="{D84355F8-E952-4F99-A54B-6856B9123198}"/>
    <cellStyle name="Separador de milhares 2 2 2 2 2 2 3 5" xfId="4196" xr:uid="{612D1391-9241-465B-BE8E-2A840DC087B9}"/>
    <cellStyle name="Separador de milhares 2 2 2 2 2 2 3 5 2" xfId="13051" xr:uid="{C41FBED0-1937-47CA-A4FD-569E3FC2A117}"/>
    <cellStyle name="Separador de milhares 2 2 2 2 2 2 3 5 3" xfId="22021" xr:uid="{E94E2B9E-DE99-4FF5-94A3-1B6A178161CF}"/>
    <cellStyle name="Separador de milhares 2 2 2 2 2 2 3 6" xfId="10186" xr:uid="{96634861-34A8-4EF2-87AD-D9361284696D}"/>
    <cellStyle name="Separador de milhares 2 2 2 2 2 2 3 7" xfId="19157" xr:uid="{BAE4296A-D577-44A6-8769-2031CD1B0D6C}"/>
    <cellStyle name="Separador de milhares 2 2 2 2 2 2 4" xfId="867" xr:uid="{86434E90-7D49-4093-8B1F-28ED0AAC3B8E}"/>
    <cellStyle name="Separador de milhares 2 2 2 2 2 2 4 2" xfId="2590" xr:uid="{364D28A5-8AD7-4A0B-98FA-EC17D0E2AED8}"/>
    <cellStyle name="Separador de milhares 2 2 2 2 2 2 4 2 2" xfId="8746" xr:uid="{8DD1F3EF-F10A-44B1-B87D-44FA84189F14}"/>
    <cellStyle name="Separador de milhares 2 2 2 2 2 2 4 2 2 2" xfId="17342" xr:uid="{1BCD7411-4CAC-413E-BE23-A62C8E9FDA16}"/>
    <cellStyle name="Separador de milhares 2 2 2 2 2 2 4 2 2 3" xfId="26378" xr:uid="{14DC32CF-0D47-43FA-9647-FB51A50A6AFE}"/>
    <cellStyle name="Separador de milhares 2 2 2 2 2 2 4 2 3" xfId="5633" xr:uid="{673D2E12-AAEC-40BE-A354-A471DE2CEE0D}"/>
    <cellStyle name="Separador de milhares 2 2 2 2 2 2 4 2 3 2" xfId="14486" xr:uid="{ED6B4E24-9BC3-49BE-B8E2-B13DD0DA9A78}"/>
    <cellStyle name="Separador de milhares 2 2 2 2 2 2 4 2 3 3" xfId="23453" xr:uid="{20A4C579-EA7E-4902-8F85-88C2849BA300}"/>
    <cellStyle name="Separador de milhares 2 2 2 2 2 2 4 2 4" xfId="11634" xr:uid="{C2382B06-98E0-4CAB-A87A-6DEB673B4D6A}"/>
    <cellStyle name="Separador de milhares 2 2 2 2 2 2 4 2 5" xfId="20602" xr:uid="{AC30354B-70AF-4F94-833D-2CF7B4206010}"/>
    <cellStyle name="Separador de milhares 2 2 2 2 2 2 4 3" xfId="7251" xr:uid="{3CE8C0DD-D532-401A-A7AC-283A897051FE}"/>
    <cellStyle name="Separador de milhares 2 2 2 2 2 2 4 3 2" xfId="15907" xr:uid="{939A24F1-24B1-4650-9FEB-D7A626DE687F}"/>
    <cellStyle name="Separador de milhares 2 2 2 2 2 2 4 3 3" xfId="24888" xr:uid="{7C77B75F-D277-4DC8-9110-6BE374E21529}"/>
    <cellStyle name="Separador de milhares 2 2 2 2 2 2 4 4" xfId="4198" xr:uid="{714AF097-6ADC-4C43-B50B-7D099362D6E0}"/>
    <cellStyle name="Separador de milhares 2 2 2 2 2 2 4 4 2" xfId="13053" xr:uid="{8E3EE919-87A2-4B70-9461-B1A76BE4431F}"/>
    <cellStyle name="Separador de milhares 2 2 2 2 2 2 4 4 3" xfId="22023" xr:uid="{A6EB839F-6440-4968-96FE-70DE49862E86}"/>
    <cellStyle name="Separador de milhares 2 2 2 2 2 2 4 5" xfId="10188" xr:uid="{2027AFE4-8374-4FD8-839B-BDB8B37D5E82}"/>
    <cellStyle name="Separador de milhares 2 2 2 2 2 2 4 6" xfId="19159" xr:uid="{21B80495-1568-454A-BD3C-7A8E575678C7}"/>
    <cellStyle name="Separador de milhares 2 2 2 2 2 2 5" xfId="2585" xr:uid="{7199CE33-5E5B-4E7F-8729-5DAA17902F6C}"/>
    <cellStyle name="Separador de milhares 2 2 2 2 2 2 5 2" xfId="8741" xr:uid="{3D0ADBBE-0696-4E20-A0B3-A805B49E7F6C}"/>
    <cellStyle name="Separador de milhares 2 2 2 2 2 2 5 2 2" xfId="17337" xr:uid="{9281B451-445D-45DD-AF5C-C32CC4E5DAD2}"/>
    <cellStyle name="Separador de milhares 2 2 2 2 2 2 5 2 3" xfId="26373" xr:uid="{B9BBF8DC-0E5A-4E64-998C-E7EC0AB594CF}"/>
    <cellStyle name="Separador de milhares 2 2 2 2 2 2 5 3" xfId="5628" xr:uid="{153DDA71-0419-4686-88CB-95833F3D0A39}"/>
    <cellStyle name="Separador de milhares 2 2 2 2 2 2 5 3 2" xfId="14481" xr:uid="{5B655B14-DBED-45A4-9DEE-7551F3089ED0}"/>
    <cellStyle name="Separador de milhares 2 2 2 2 2 2 5 3 3" xfId="23448" xr:uid="{B3264314-0A3A-43A1-B8A4-B5CB1FE7E16C}"/>
    <cellStyle name="Separador de milhares 2 2 2 2 2 2 5 4" xfId="11629" xr:uid="{C309878F-8990-4B4E-A0D9-856AD59116B1}"/>
    <cellStyle name="Separador de milhares 2 2 2 2 2 2 5 5" xfId="20597" xr:uid="{A8F33892-5B48-429C-B302-B48E0D3A9D98}"/>
    <cellStyle name="Separador de milhares 2 2 2 2 2 2 6" xfId="7246" xr:uid="{44B5DF61-6FB0-4C82-AE41-7B31AD7889A0}"/>
    <cellStyle name="Separador de milhares 2 2 2 2 2 2 6 2" xfId="15902" xr:uid="{D4C2A616-562E-4D0C-BB3B-A7DB68E84A26}"/>
    <cellStyle name="Separador de milhares 2 2 2 2 2 2 6 3" xfId="24883" xr:uid="{834EF368-4BFF-4E9B-876E-B8AB8C07C81D}"/>
    <cellStyle name="Separador de milhares 2 2 2 2 2 2 7" xfId="4193" xr:uid="{72C15D10-681B-4FC5-ADBB-EB08CF8FEC47}"/>
    <cellStyle name="Separador de milhares 2 2 2 2 2 2 7 2" xfId="13048" xr:uid="{BA3AA4AD-B95F-44E9-8B9F-7B9B672B999B}"/>
    <cellStyle name="Separador de milhares 2 2 2 2 2 2 7 3" xfId="22018" xr:uid="{CBF3E2F4-3126-4378-A91A-518C13E2D037}"/>
    <cellStyle name="Separador de milhares 2 2 2 2 2 2 8" xfId="10183" xr:uid="{4F43663E-189E-4BD2-B3BE-A7A2225A4459}"/>
    <cellStyle name="Separador de milhares 2 2 2 2 2 2 9" xfId="19154" xr:uid="{69014875-E44B-4E31-88B1-A02F5A0AACE2}"/>
    <cellStyle name="Separador de milhares 2 2 2 2 2 3" xfId="868" xr:uid="{24060867-30F1-4BDA-9DC6-CF447D85555C}"/>
    <cellStyle name="Separador de milhares 2 2 2 2 2 3 2" xfId="869" xr:uid="{4474ADE4-B4C8-4872-BC5B-6AB9A8663635}"/>
    <cellStyle name="Separador de milhares 2 2 2 2 2 3 2 2" xfId="870" xr:uid="{B87FCAB6-5BA7-4569-A86E-576EBC966527}"/>
    <cellStyle name="Separador de milhares 2 2 2 2 2 3 2 2 2" xfId="2593" xr:uid="{D00168F9-709B-4F9D-95B4-4EF653AA3005}"/>
    <cellStyle name="Separador de milhares 2 2 2 2 2 3 2 2 2 2" xfId="8749" xr:uid="{BA63F901-799F-44F7-BE76-189D7BA9884B}"/>
    <cellStyle name="Separador de milhares 2 2 2 2 2 3 2 2 2 2 2" xfId="17345" xr:uid="{0092E2D0-9F81-4C4F-9E9E-0CB7C0E3666B}"/>
    <cellStyle name="Separador de milhares 2 2 2 2 2 3 2 2 2 2 3" xfId="26381" xr:uid="{863454F9-D109-447C-9A74-31A4D8992A0B}"/>
    <cellStyle name="Separador de milhares 2 2 2 2 2 3 2 2 2 3" xfId="5636" xr:uid="{79F6304A-30ED-4B97-BE5D-275513EC314E}"/>
    <cellStyle name="Separador de milhares 2 2 2 2 2 3 2 2 2 3 2" xfId="14489" xr:uid="{4B20BBD7-4626-47E0-AED6-FABE2F7DA171}"/>
    <cellStyle name="Separador de milhares 2 2 2 2 2 3 2 2 2 3 3" xfId="23456" xr:uid="{559D5ECD-9073-422F-99DA-99C9F587BE9E}"/>
    <cellStyle name="Separador de milhares 2 2 2 2 2 3 2 2 2 4" xfId="11637" xr:uid="{E3A6D41D-0758-4748-8BFA-AE9FE6E74B2A}"/>
    <cellStyle name="Separador de milhares 2 2 2 2 2 3 2 2 2 5" xfId="20605" xr:uid="{C7EB9F4A-D8B9-4019-8E37-753BFA76CD98}"/>
    <cellStyle name="Separador de milhares 2 2 2 2 2 3 2 2 3" xfId="7254" xr:uid="{6FB12B2F-6A3A-4CA3-A373-BF08084A986C}"/>
    <cellStyle name="Separador de milhares 2 2 2 2 2 3 2 2 3 2" xfId="15910" xr:uid="{48A0BA42-DFD4-4AF3-955E-D45FC991E999}"/>
    <cellStyle name="Separador de milhares 2 2 2 2 2 3 2 2 3 3" xfId="24891" xr:uid="{702A8528-71AF-4BEE-9727-0B2E5C7DCC28}"/>
    <cellStyle name="Separador de milhares 2 2 2 2 2 3 2 2 4" xfId="4201" xr:uid="{E01A59DA-F30F-413F-BA16-3A00117D6136}"/>
    <cellStyle name="Separador de milhares 2 2 2 2 2 3 2 2 4 2" xfId="13056" xr:uid="{9DCABA6E-1A77-4138-9643-EF7EB2BC01D8}"/>
    <cellStyle name="Separador de milhares 2 2 2 2 2 3 2 2 4 3" xfId="22026" xr:uid="{15416D6E-EE4F-4B11-9947-A223F8F3F1DE}"/>
    <cellStyle name="Separador de milhares 2 2 2 2 2 3 2 2 5" xfId="10191" xr:uid="{23E7711F-7F09-4EB2-85C1-51E92B68863D}"/>
    <cellStyle name="Separador de milhares 2 2 2 2 2 3 2 2 6" xfId="19162" xr:uid="{77F874A0-26FF-4064-B310-F278F053E703}"/>
    <cellStyle name="Separador de milhares 2 2 2 2 2 3 2 3" xfId="2592" xr:uid="{B5C687A6-99D1-41C1-A1E3-405957146F8B}"/>
    <cellStyle name="Separador de milhares 2 2 2 2 2 3 2 3 2" xfId="8748" xr:uid="{59606669-E905-4153-A634-41BC6430EF08}"/>
    <cellStyle name="Separador de milhares 2 2 2 2 2 3 2 3 2 2" xfId="17344" xr:uid="{F06EE95B-81F2-4A77-BF02-8BB5136EE2B0}"/>
    <cellStyle name="Separador de milhares 2 2 2 2 2 3 2 3 2 3" xfId="26380" xr:uid="{E00BC7FD-4F3D-4E26-A792-BA02179439FE}"/>
    <cellStyle name="Separador de milhares 2 2 2 2 2 3 2 3 3" xfId="5635" xr:uid="{995EB973-0158-46A6-8F57-BCC51FAFCB9D}"/>
    <cellStyle name="Separador de milhares 2 2 2 2 2 3 2 3 3 2" xfId="14488" xr:uid="{42191B8B-68D1-4432-AF77-C4048242E6EF}"/>
    <cellStyle name="Separador de milhares 2 2 2 2 2 3 2 3 3 3" xfId="23455" xr:uid="{B0D7575C-62C8-45D0-9B4F-B5F3243C998A}"/>
    <cellStyle name="Separador de milhares 2 2 2 2 2 3 2 3 4" xfId="11636" xr:uid="{AE043D02-FDF9-425E-A2D9-A1C90FC691B4}"/>
    <cellStyle name="Separador de milhares 2 2 2 2 2 3 2 3 5" xfId="20604" xr:uid="{E4E8D4EE-045E-44E4-8EB6-6226356B16BD}"/>
    <cellStyle name="Separador de milhares 2 2 2 2 2 3 2 4" xfId="7253" xr:uid="{10F7DFAC-84EF-43B6-AF95-952F84377983}"/>
    <cellStyle name="Separador de milhares 2 2 2 2 2 3 2 4 2" xfId="15909" xr:uid="{C73ADA25-4354-4265-B35B-2287D7C5BA72}"/>
    <cellStyle name="Separador de milhares 2 2 2 2 2 3 2 4 3" xfId="24890" xr:uid="{075FBD09-5C74-4F67-9F75-EFED5A1BF71D}"/>
    <cellStyle name="Separador de milhares 2 2 2 2 2 3 2 5" xfId="4200" xr:uid="{7018DD28-12DD-49AB-92E7-988859FACF5D}"/>
    <cellStyle name="Separador de milhares 2 2 2 2 2 3 2 5 2" xfId="13055" xr:uid="{83C1C4CB-414E-4946-9D19-3CC1B1947CC8}"/>
    <cellStyle name="Separador de milhares 2 2 2 2 2 3 2 5 3" xfId="22025" xr:uid="{640639CD-EE2F-493A-ADC1-3C817873609A}"/>
    <cellStyle name="Separador de milhares 2 2 2 2 2 3 2 6" xfId="10190" xr:uid="{32ACA3B2-4FAE-4A04-8D45-61154424590F}"/>
    <cellStyle name="Separador de milhares 2 2 2 2 2 3 2 7" xfId="19161" xr:uid="{CD1F4FF1-9081-4CEC-9F31-97E94E14910F}"/>
    <cellStyle name="Separador de milhares 2 2 2 2 2 3 3" xfId="871" xr:uid="{FC38B0FE-46B8-4A67-9FCE-7B28C3FBA433}"/>
    <cellStyle name="Separador de milhares 2 2 2 2 2 3 3 2" xfId="872" xr:uid="{7D861BDB-AFD1-451A-A033-EF080A4670DD}"/>
    <cellStyle name="Separador de milhares 2 2 2 2 2 3 3 2 2" xfId="2595" xr:uid="{0F47C05A-CE59-46EC-83A7-D3A4E41D2174}"/>
    <cellStyle name="Separador de milhares 2 2 2 2 2 3 3 2 2 2" xfId="8751" xr:uid="{E9E6EEED-C52F-47B0-B8C1-C1D3DF0ADB03}"/>
    <cellStyle name="Separador de milhares 2 2 2 2 2 3 3 2 2 2 2" xfId="17347" xr:uid="{F45AC808-2DEB-4C49-8FD2-0256EF2DD020}"/>
    <cellStyle name="Separador de milhares 2 2 2 2 2 3 3 2 2 2 3" xfId="26383" xr:uid="{5A295769-1A23-4FAA-AF66-BE6A5E851E25}"/>
    <cellStyle name="Separador de milhares 2 2 2 2 2 3 3 2 2 3" xfId="5638" xr:uid="{36519388-3BA3-43CF-9CF0-B6A77EE910DC}"/>
    <cellStyle name="Separador de milhares 2 2 2 2 2 3 3 2 2 3 2" xfId="14491" xr:uid="{C0DAD805-2CEA-4F03-855C-7101818FB99E}"/>
    <cellStyle name="Separador de milhares 2 2 2 2 2 3 3 2 2 3 3" xfId="23458" xr:uid="{616B942C-7F6E-4C83-9186-EAF04924C513}"/>
    <cellStyle name="Separador de milhares 2 2 2 2 2 3 3 2 2 4" xfId="11639" xr:uid="{0D23A77C-4FA4-425F-BAB7-112509878806}"/>
    <cellStyle name="Separador de milhares 2 2 2 2 2 3 3 2 2 5" xfId="20607" xr:uid="{835C9707-349D-4B1B-A578-3E720C2F0610}"/>
    <cellStyle name="Separador de milhares 2 2 2 2 2 3 3 2 3" xfId="7256" xr:uid="{474EA4F5-C26F-4F67-AC1B-B4A9D1894DE7}"/>
    <cellStyle name="Separador de milhares 2 2 2 2 2 3 3 2 3 2" xfId="15912" xr:uid="{38F21743-30DD-42A1-9912-43785D75E1C6}"/>
    <cellStyle name="Separador de milhares 2 2 2 2 2 3 3 2 3 3" xfId="24893" xr:uid="{7CB490A0-270E-4400-8901-66A7E2ADC03D}"/>
    <cellStyle name="Separador de milhares 2 2 2 2 2 3 3 2 4" xfId="4203" xr:uid="{47EE92DF-4692-4DCA-A1AF-84852C11C762}"/>
    <cellStyle name="Separador de milhares 2 2 2 2 2 3 3 2 4 2" xfId="13058" xr:uid="{F2A21C1D-F303-4E7E-A0A9-54B07821363C}"/>
    <cellStyle name="Separador de milhares 2 2 2 2 2 3 3 2 4 3" xfId="22028" xr:uid="{DBD9093C-39D7-4E67-BE80-B36B1CC241FB}"/>
    <cellStyle name="Separador de milhares 2 2 2 2 2 3 3 2 5" xfId="10193" xr:uid="{1BEAAD47-70BE-46E4-A3E2-24B66689012B}"/>
    <cellStyle name="Separador de milhares 2 2 2 2 2 3 3 2 6" xfId="19164" xr:uid="{44AE7699-A74B-48C7-BC13-6A4B4C434E47}"/>
    <cellStyle name="Separador de milhares 2 2 2 2 2 3 3 3" xfId="2594" xr:uid="{BBEA4340-B618-4E77-870D-84BC7AAF651A}"/>
    <cellStyle name="Separador de milhares 2 2 2 2 2 3 3 3 2" xfId="8750" xr:uid="{88471DF3-8288-428D-B959-C98D26DADE36}"/>
    <cellStyle name="Separador de milhares 2 2 2 2 2 3 3 3 2 2" xfId="17346" xr:uid="{1D56E70D-8FE7-4EF7-8C7E-411B24451C5D}"/>
    <cellStyle name="Separador de milhares 2 2 2 2 2 3 3 3 2 3" xfId="26382" xr:uid="{31FA902C-BD3C-4781-A77B-E49BD3EF28CF}"/>
    <cellStyle name="Separador de milhares 2 2 2 2 2 3 3 3 3" xfId="5637" xr:uid="{574AC54A-E1ED-4C53-83D5-FE11FA425CCE}"/>
    <cellStyle name="Separador de milhares 2 2 2 2 2 3 3 3 3 2" xfId="14490" xr:uid="{46DD357E-5837-417B-85AA-8006AE354BE9}"/>
    <cellStyle name="Separador de milhares 2 2 2 2 2 3 3 3 3 3" xfId="23457" xr:uid="{B7D2F4B4-562D-4CEF-AE3E-C7C94C97DD5B}"/>
    <cellStyle name="Separador de milhares 2 2 2 2 2 3 3 3 4" xfId="11638" xr:uid="{26F3A5FE-691E-4065-9984-CD84CE2CE0C3}"/>
    <cellStyle name="Separador de milhares 2 2 2 2 2 3 3 3 5" xfId="20606" xr:uid="{A26ABA16-4DFC-4BD7-A5CC-8B3F9B595483}"/>
    <cellStyle name="Separador de milhares 2 2 2 2 2 3 3 4" xfId="7255" xr:uid="{6BC7E38C-B88B-4614-8DF1-D6AC3A7D93A0}"/>
    <cellStyle name="Separador de milhares 2 2 2 2 2 3 3 4 2" xfId="15911" xr:uid="{A141D96E-81C7-49C0-AA61-F3CD5C778DA5}"/>
    <cellStyle name="Separador de milhares 2 2 2 2 2 3 3 4 3" xfId="24892" xr:uid="{4591A39D-20D9-4E7F-B243-F43D7B3B30F3}"/>
    <cellStyle name="Separador de milhares 2 2 2 2 2 3 3 5" xfId="4202" xr:uid="{96B734AA-70AE-4E3C-8579-8D1CAF83CFBE}"/>
    <cellStyle name="Separador de milhares 2 2 2 2 2 3 3 5 2" xfId="13057" xr:uid="{770EA344-30DB-497E-90BD-0C8665C25972}"/>
    <cellStyle name="Separador de milhares 2 2 2 2 2 3 3 5 3" xfId="22027" xr:uid="{79C67201-6C32-4111-82FE-AA53506150D5}"/>
    <cellStyle name="Separador de milhares 2 2 2 2 2 3 3 6" xfId="10192" xr:uid="{BD4C149B-A273-4F09-8F1B-10F82560D447}"/>
    <cellStyle name="Separador de milhares 2 2 2 2 2 3 3 7" xfId="19163" xr:uid="{3AD637AC-A9F4-4864-A54F-1FA023DDA6F1}"/>
    <cellStyle name="Separador de milhares 2 2 2 2 2 3 4" xfId="873" xr:uid="{5E01770D-0799-4066-87C2-44B67EFFDF9A}"/>
    <cellStyle name="Separador de milhares 2 2 2 2 2 3 4 2" xfId="2596" xr:uid="{6C611F3B-7AD2-4C98-9CBD-51E4ACA671E8}"/>
    <cellStyle name="Separador de milhares 2 2 2 2 2 3 4 2 2" xfId="8752" xr:uid="{D283DDED-65C5-44D0-AB37-5AA2FD83A3A9}"/>
    <cellStyle name="Separador de milhares 2 2 2 2 2 3 4 2 2 2" xfId="17348" xr:uid="{34B283C7-C698-464C-8D77-05E842672E50}"/>
    <cellStyle name="Separador de milhares 2 2 2 2 2 3 4 2 2 3" xfId="26384" xr:uid="{53B0E170-3706-4CED-8E20-26AE339C5BBF}"/>
    <cellStyle name="Separador de milhares 2 2 2 2 2 3 4 2 3" xfId="5639" xr:uid="{0A6354DF-01B5-4662-9358-0AA9A12CF8C6}"/>
    <cellStyle name="Separador de milhares 2 2 2 2 2 3 4 2 3 2" xfId="14492" xr:uid="{62B3D94C-1818-4C92-B9E0-30A20E04A8AD}"/>
    <cellStyle name="Separador de milhares 2 2 2 2 2 3 4 2 3 3" xfId="23459" xr:uid="{F6A9BE0C-C305-4D6A-8C84-24623BB2AC77}"/>
    <cellStyle name="Separador de milhares 2 2 2 2 2 3 4 2 4" xfId="11640" xr:uid="{4FCED585-3610-4088-83B7-6E3C66B85B10}"/>
    <cellStyle name="Separador de milhares 2 2 2 2 2 3 4 2 5" xfId="20608" xr:uid="{5313B2A4-F9D7-4837-AE66-D136E3D9FFFD}"/>
    <cellStyle name="Separador de milhares 2 2 2 2 2 3 4 3" xfId="7257" xr:uid="{7BFD3C52-61F5-4FD5-B799-79D1D1067F72}"/>
    <cellStyle name="Separador de milhares 2 2 2 2 2 3 4 3 2" xfId="15913" xr:uid="{B5B27BF2-9D24-4D70-BDD5-9CE344189DD3}"/>
    <cellStyle name="Separador de milhares 2 2 2 2 2 3 4 3 3" xfId="24894" xr:uid="{9A0C5F49-A15B-45C5-8975-C47EE082701F}"/>
    <cellStyle name="Separador de milhares 2 2 2 2 2 3 4 4" xfId="4204" xr:uid="{8802BEA9-01E9-4D1F-B849-F30E180E3A48}"/>
    <cellStyle name="Separador de milhares 2 2 2 2 2 3 4 4 2" xfId="13059" xr:uid="{918ACF56-368D-4AF2-AE0E-B8413BAFA49E}"/>
    <cellStyle name="Separador de milhares 2 2 2 2 2 3 4 4 3" xfId="22029" xr:uid="{8EF783CD-F99F-4157-B2F3-A001E6D0FE0E}"/>
    <cellStyle name="Separador de milhares 2 2 2 2 2 3 4 5" xfId="10194" xr:uid="{8FE4AE4B-174F-46D1-A712-61F11DC86E2F}"/>
    <cellStyle name="Separador de milhares 2 2 2 2 2 3 4 6" xfId="19165" xr:uid="{FD029358-7EAA-4FBF-BA9B-6597C28BE87C}"/>
    <cellStyle name="Separador de milhares 2 2 2 2 2 3 5" xfId="2591" xr:uid="{A211AF70-03EB-4D9E-B0F3-0591CAFA7241}"/>
    <cellStyle name="Separador de milhares 2 2 2 2 2 3 5 2" xfId="8747" xr:uid="{A7BF2B0F-A419-4016-852F-4FF76E2BBCEC}"/>
    <cellStyle name="Separador de milhares 2 2 2 2 2 3 5 2 2" xfId="17343" xr:uid="{DF4FF3BE-2033-4FC6-BE10-07F7B811B8D9}"/>
    <cellStyle name="Separador de milhares 2 2 2 2 2 3 5 2 3" xfId="26379" xr:uid="{242B7B8D-D1D1-4258-B4D5-382AD46133A5}"/>
    <cellStyle name="Separador de milhares 2 2 2 2 2 3 5 3" xfId="5634" xr:uid="{3BDEF859-B1AC-48F4-9EEB-BB4D9988EAD0}"/>
    <cellStyle name="Separador de milhares 2 2 2 2 2 3 5 3 2" xfId="14487" xr:uid="{C8A1371A-8D26-4972-8086-7B425BBD8AC1}"/>
    <cellStyle name="Separador de milhares 2 2 2 2 2 3 5 3 3" xfId="23454" xr:uid="{60739E92-CD09-4284-9E93-C7DF8826548A}"/>
    <cellStyle name="Separador de milhares 2 2 2 2 2 3 5 4" xfId="11635" xr:uid="{D4BCBF15-1C5D-4F99-9AA9-B7D69321B482}"/>
    <cellStyle name="Separador de milhares 2 2 2 2 2 3 5 5" xfId="20603" xr:uid="{CED249FA-E15E-4FF7-BB6D-D4D0D51E2715}"/>
    <cellStyle name="Separador de milhares 2 2 2 2 2 3 6" xfId="7252" xr:uid="{73A5DF4E-15FF-4883-8238-0BDB37CD2170}"/>
    <cellStyle name="Separador de milhares 2 2 2 2 2 3 6 2" xfId="15908" xr:uid="{D8561319-6B35-4ED2-8219-394372C2DC77}"/>
    <cellStyle name="Separador de milhares 2 2 2 2 2 3 6 3" xfId="24889" xr:uid="{33554591-BCEE-473E-9FDC-5B1063092F54}"/>
    <cellStyle name="Separador de milhares 2 2 2 2 2 3 7" xfId="4199" xr:uid="{DF937FFB-5849-4F36-A061-7C2754A30B61}"/>
    <cellStyle name="Separador de milhares 2 2 2 2 2 3 7 2" xfId="13054" xr:uid="{415F6E63-9322-4F03-BD2C-39C8487A6AD4}"/>
    <cellStyle name="Separador de milhares 2 2 2 2 2 3 7 3" xfId="22024" xr:uid="{772241E6-8A31-4F11-A131-DD6A8BA6A25C}"/>
    <cellStyle name="Separador de milhares 2 2 2 2 2 3 8" xfId="10189" xr:uid="{6C6EFF53-E11C-4ACB-B1BF-05CF51703F7B}"/>
    <cellStyle name="Separador de milhares 2 2 2 2 2 3 9" xfId="19160" xr:uid="{8DCE43E4-8805-4F21-B608-367FC1249BF6}"/>
    <cellStyle name="Separador de milhares 2 2 2 2 2 4" xfId="874" xr:uid="{9C525285-B0AD-4B61-B825-308D88BE81E8}"/>
    <cellStyle name="Separador de milhares 2 2 2 2 2 4 2" xfId="875" xr:uid="{68CAC776-76E5-425A-99EF-7E498854447C}"/>
    <cellStyle name="Separador de milhares 2 2 2 2 2 4 2 2" xfId="2598" xr:uid="{D66A1340-67D3-4E08-8CDB-9298575A07D0}"/>
    <cellStyle name="Separador de milhares 2 2 2 2 2 4 2 2 2" xfId="8754" xr:uid="{9012595D-75E9-4F7B-AE86-B73BF774C947}"/>
    <cellStyle name="Separador de milhares 2 2 2 2 2 4 2 2 2 2" xfId="17350" xr:uid="{F6EDBB2A-ADDC-447D-8EAB-6570B62140AE}"/>
    <cellStyle name="Separador de milhares 2 2 2 2 2 4 2 2 2 3" xfId="26386" xr:uid="{5FE43E97-180C-4382-B31B-272F64E5806F}"/>
    <cellStyle name="Separador de milhares 2 2 2 2 2 4 2 2 3" xfId="5641" xr:uid="{A0AA970E-1A77-4B4E-A8E1-93F4F1AFFFA2}"/>
    <cellStyle name="Separador de milhares 2 2 2 2 2 4 2 2 3 2" xfId="14494" xr:uid="{3367EB60-E51F-4A1F-8E15-B7445B739D42}"/>
    <cellStyle name="Separador de milhares 2 2 2 2 2 4 2 2 3 3" xfId="23461" xr:uid="{924DEAC2-784C-4B2C-87D9-675B42FB78EE}"/>
    <cellStyle name="Separador de milhares 2 2 2 2 2 4 2 2 4" xfId="11642" xr:uid="{E3916772-5387-4F39-8B9F-E5AAC2C64D6A}"/>
    <cellStyle name="Separador de milhares 2 2 2 2 2 4 2 2 5" xfId="20610" xr:uid="{1543B215-1811-4A36-82BA-6E221B3E9F9B}"/>
    <cellStyle name="Separador de milhares 2 2 2 2 2 4 2 3" xfId="7259" xr:uid="{3ED00A25-85D5-4823-96D4-A2F03D9D92E8}"/>
    <cellStyle name="Separador de milhares 2 2 2 2 2 4 2 3 2" xfId="15915" xr:uid="{00747593-3B44-43A6-9F18-BADD544A4F3A}"/>
    <cellStyle name="Separador de milhares 2 2 2 2 2 4 2 3 3" xfId="24896" xr:uid="{BB33BF19-36E5-4A58-AC64-A6A6ACAB0E45}"/>
    <cellStyle name="Separador de milhares 2 2 2 2 2 4 2 4" xfId="4206" xr:uid="{6BBC765D-EB33-4407-A09B-4D6F5C247401}"/>
    <cellStyle name="Separador de milhares 2 2 2 2 2 4 2 4 2" xfId="13061" xr:uid="{22216885-6D3C-4AEA-9A16-775990467701}"/>
    <cellStyle name="Separador de milhares 2 2 2 2 2 4 2 4 3" xfId="22031" xr:uid="{E86D63B1-7B75-48F5-A035-4F3650604BE8}"/>
    <cellStyle name="Separador de milhares 2 2 2 2 2 4 2 5" xfId="10196" xr:uid="{0257473C-3C42-42B4-8638-D47954E8DC36}"/>
    <cellStyle name="Separador de milhares 2 2 2 2 2 4 2 6" xfId="19167" xr:uid="{C78BBE5B-DDD2-4F9D-9B4D-E322509460D3}"/>
    <cellStyle name="Separador de milhares 2 2 2 2 2 4 3" xfId="2597" xr:uid="{83210412-0381-4CA4-ACAD-1AD09370858A}"/>
    <cellStyle name="Separador de milhares 2 2 2 2 2 4 3 2" xfId="8753" xr:uid="{F8B80888-5D22-4100-83E4-309491207446}"/>
    <cellStyle name="Separador de milhares 2 2 2 2 2 4 3 2 2" xfId="17349" xr:uid="{4A5A2851-6CE2-4954-9B36-6BAE16D587D2}"/>
    <cellStyle name="Separador de milhares 2 2 2 2 2 4 3 2 3" xfId="26385" xr:uid="{2E23F567-3ECB-44FF-A07F-E20B64EF8C0F}"/>
    <cellStyle name="Separador de milhares 2 2 2 2 2 4 3 3" xfId="5640" xr:uid="{EEA3962F-C002-4159-87EE-2C0E685D6DA1}"/>
    <cellStyle name="Separador de milhares 2 2 2 2 2 4 3 3 2" xfId="14493" xr:uid="{E68D26F4-D816-4D84-8659-1ADB99103EE6}"/>
    <cellStyle name="Separador de milhares 2 2 2 2 2 4 3 3 3" xfId="23460" xr:uid="{59D50B62-6F69-49EF-B804-99E06686D067}"/>
    <cellStyle name="Separador de milhares 2 2 2 2 2 4 3 4" xfId="11641" xr:uid="{7C3553A7-5593-4334-A0FF-68196E47417A}"/>
    <cellStyle name="Separador de milhares 2 2 2 2 2 4 3 5" xfId="20609" xr:uid="{A752A744-7A7D-4A0F-A973-7FD39F84384D}"/>
    <cellStyle name="Separador de milhares 2 2 2 2 2 4 4" xfId="7258" xr:uid="{7819A85B-D2C7-49F3-BD70-0A5FEEAA9B3D}"/>
    <cellStyle name="Separador de milhares 2 2 2 2 2 4 4 2" xfId="15914" xr:uid="{A9B4D340-5BF9-4026-80EB-D9EAEC6D2E44}"/>
    <cellStyle name="Separador de milhares 2 2 2 2 2 4 4 3" xfId="24895" xr:uid="{7F065E26-B39B-4E49-8FC9-71185DC701D9}"/>
    <cellStyle name="Separador de milhares 2 2 2 2 2 4 5" xfId="4205" xr:uid="{9F44F8CB-1C14-4C5A-B7DE-119DDCE64E3E}"/>
    <cellStyle name="Separador de milhares 2 2 2 2 2 4 5 2" xfId="13060" xr:uid="{BE04E6A4-C07E-4540-BBE7-DDF74E4E6AB7}"/>
    <cellStyle name="Separador de milhares 2 2 2 2 2 4 5 3" xfId="22030" xr:uid="{1269017F-12BA-4CB7-B2C8-05453598044C}"/>
    <cellStyle name="Separador de milhares 2 2 2 2 2 4 6" xfId="10195" xr:uid="{F1FBC46B-6846-4D4C-87F0-62E0FFD4F5C2}"/>
    <cellStyle name="Separador de milhares 2 2 2 2 2 4 7" xfId="19166" xr:uid="{6B826362-C9D9-4BF6-B9C1-5837FDF8ED87}"/>
    <cellStyle name="Separador de milhares 2 2 2 2 2 5" xfId="876" xr:uid="{8995EA25-1ADA-4E76-A4EE-D37203BC5ABB}"/>
    <cellStyle name="Separador de milhares 2 2 2 2 2 5 2" xfId="877" xr:uid="{12522B5B-238F-45CD-8A75-40DE90EAA956}"/>
    <cellStyle name="Separador de milhares 2 2 2 2 2 5 2 2" xfId="2600" xr:uid="{FA17BC49-131B-4E07-B247-9DE1CD2C9A30}"/>
    <cellStyle name="Separador de milhares 2 2 2 2 2 5 2 2 2" xfId="8756" xr:uid="{D889259F-6136-4103-AD07-16143BEBEE3A}"/>
    <cellStyle name="Separador de milhares 2 2 2 2 2 5 2 2 2 2" xfId="17352" xr:uid="{80D616C6-C22A-49DF-98A2-89C691C6475B}"/>
    <cellStyle name="Separador de milhares 2 2 2 2 2 5 2 2 2 3" xfId="26388" xr:uid="{58909F99-3D1F-4577-AFE9-B168C7E58CCF}"/>
    <cellStyle name="Separador de milhares 2 2 2 2 2 5 2 2 3" xfId="5643" xr:uid="{AB696F47-04DF-4199-82A5-84A3B801AD0B}"/>
    <cellStyle name="Separador de milhares 2 2 2 2 2 5 2 2 3 2" xfId="14496" xr:uid="{281C58E4-4918-4D8F-9AD4-619B0F71B23E}"/>
    <cellStyle name="Separador de milhares 2 2 2 2 2 5 2 2 3 3" xfId="23463" xr:uid="{C0A5F2B8-E18A-4412-9D44-6184C9902F6E}"/>
    <cellStyle name="Separador de milhares 2 2 2 2 2 5 2 2 4" xfId="11644" xr:uid="{AB4D27FB-D691-46AE-BCA9-025142F775C7}"/>
    <cellStyle name="Separador de milhares 2 2 2 2 2 5 2 2 5" xfId="20612" xr:uid="{747E1D53-435C-45CB-9B17-9C6BB89A2DB1}"/>
    <cellStyle name="Separador de milhares 2 2 2 2 2 5 2 3" xfId="7261" xr:uid="{ACE6B47E-F31F-4A77-B0DE-55B896F92046}"/>
    <cellStyle name="Separador de milhares 2 2 2 2 2 5 2 3 2" xfId="15917" xr:uid="{D1CFA768-5FC3-49A0-843C-6EC5E94871F9}"/>
    <cellStyle name="Separador de milhares 2 2 2 2 2 5 2 3 3" xfId="24898" xr:uid="{82947951-F0D1-4DEA-B3F5-30DB2187B406}"/>
    <cellStyle name="Separador de milhares 2 2 2 2 2 5 2 4" xfId="4208" xr:uid="{36E1E2D9-27D7-40FB-85A8-74F13F6C916D}"/>
    <cellStyle name="Separador de milhares 2 2 2 2 2 5 2 4 2" xfId="13063" xr:uid="{9E5F389E-C838-4FB4-A906-EF52B0115D50}"/>
    <cellStyle name="Separador de milhares 2 2 2 2 2 5 2 4 3" xfId="22033" xr:uid="{7640F96F-8FC8-4194-9940-92A2CD3B91E1}"/>
    <cellStyle name="Separador de milhares 2 2 2 2 2 5 2 5" xfId="10198" xr:uid="{67602232-B85F-4851-B410-25B6EC6CB7FD}"/>
    <cellStyle name="Separador de milhares 2 2 2 2 2 5 2 6" xfId="19169" xr:uid="{F900CC89-DC83-4D39-BFE3-AEEABBF5ED3E}"/>
    <cellStyle name="Separador de milhares 2 2 2 2 2 5 3" xfId="2599" xr:uid="{152F4FFC-311A-4209-B815-046DEFE609DD}"/>
    <cellStyle name="Separador de milhares 2 2 2 2 2 5 3 2" xfId="8755" xr:uid="{8EA9128A-6B2F-4F0C-BF95-90F9A3006A33}"/>
    <cellStyle name="Separador de milhares 2 2 2 2 2 5 3 2 2" xfId="17351" xr:uid="{F94B1F2E-728D-403C-BFD8-0DACB3C4097F}"/>
    <cellStyle name="Separador de milhares 2 2 2 2 2 5 3 2 3" xfId="26387" xr:uid="{AC0B558E-71CA-4058-A857-F525F467CBFE}"/>
    <cellStyle name="Separador de milhares 2 2 2 2 2 5 3 3" xfId="5642" xr:uid="{F4BEA9C3-F17C-411B-95E2-73A28EBF43D4}"/>
    <cellStyle name="Separador de milhares 2 2 2 2 2 5 3 3 2" xfId="14495" xr:uid="{37E4B9A6-D448-4285-8D98-805CC6375288}"/>
    <cellStyle name="Separador de milhares 2 2 2 2 2 5 3 3 3" xfId="23462" xr:uid="{E89E2C44-FFAC-404E-9E1E-9EFF011C9B38}"/>
    <cellStyle name="Separador de milhares 2 2 2 2 2 5 3 4" xfId="11643" xr:uid="{5021811C-9CED-4F97-8729-4A48BC6789EB}"/>
    <cellStyle name="Separador de milhares 2 2 2 2 2 5 3 5" xfId="20611" xr:uid="{9881DDE7-3566-4908-82E2-6A46424FA053}"/>
    <cellStyle name="Separador de milhares 2 2 2 2 2 5 4" xfId="7260" xr:uid="{951F2014-4A6A-4717-A495-5A113B399A57}"/>
    <cellStyle name="Separador de milhares 2 2 2 2 2 5 4 2" xfId="15916" xr:uid="{CA614C1C-93FE-43BF-8046-6131B0238F58}"/>
    <cellStyle name="Separador de milhares 2 2 2 2 2 5 4 3" xfId="24897" xr:uid="{62484DF1-4BB7-43DA-873D-B6AE71A0C523}"/>
    <cellStyle name="Separador de milhares 2 2 2 2 2 5 5" xfId="4207" xr:uid="{D29D9EE1-BF03-4F47-B521-D128314FC18A}"/>
    <cellStyle name="Separador de milhares 2 2 2 2 2 5 5 2" xfId="13062" xr:uid="{1F289034-D6C0-4379-9040-C4A0CCA44BFE}"/>
    <cellStyle name="Separador de milhares 2 2 2 2 2 5 5 3" xfId="22032" xr:uid="{14409D9B-2182-45EE-85A4-105DE74EE3F4}"/>
    <cellStyle name="Separador de milhares 2 2 2 2 2 5 6" xfId="10197" xr:uid="{42671C3E-8F70-4F55-8AF9-92E220CACD8D}"/>
    <cellStyle name="Separador de milhares 2 2 2 2 2 5 7" xfId="19168" xr:uid="{97DDAD9D-7BB1-4532-8894-49A33BF6A3D6}"/>
    <cellStyle name="Separador de milhares 2 2 2 2 2 6" xfId="878" xr:uid="{2A6C4185-734E-4982-B8A0-6B579B2181E4}"/>
    <cellStyle name="Separador de milhares 2 2 2 2 2 6 2" xfId="2601" xr:uid="{39CA367C-9E34-4C49-850B-2F3A90E3377F}"/>
    <cellStyle name="Separador de milhares 2 2 2 2 2 6 2 2" xfId="8757" xr:uid="{0D335971-4D61-4766-B16E-BC748E928A1A}"/>
    <cellStyle name="Separador de milhares 2 2 2 2 2 6 2 2 2" xfId="17353" xr:uid="{4FAAB18A-4CEF-442D-892A-ECFDC15A15B9}"/>
    <cellStyle name="Separador de milhares 2 2 2 2 2 6 2 2 3" xfId="26389" xr:uid="{EFD197F2-BF8F-4EB4-B0D8-F9B7A21BB130}"/>
    <cellStyle name="Separador de milhares 2 2 2 2 2 6 2 3" xfId="5644" xr:uid="{318EDB02-F97B-40DF-8C3F-B17195D39ED8}"/>
    <cellStyle name="Separador de milhares 2 2 2 2 2 6 2 3 2" xfId="14497" xr:uid="{8F28DEAC-F554-4570-AEDD-4FBE10209543}"/>
    <cellStyle name="Separador de milhares 2 2 2 2 2 6 2 3 3" xfId="23464" xr:uid="{18E1F4AD-9C96-4524-9FAF-1DA2DDCAEF56}"/>
    <cellStyle name="Separador de milhares 2 2 2 2 2 6 2 4" xfId="11645" xr:uid="{0018880A-FD7B-4145-AEC5-A7B2B0C44EDC}"/>
    <cellStyle name="Separador de milhares 2 2 2 2 2 6 2 5" xfId="20613" xr:uid="{A94B3DCA-B528-46D5-B562-381CB8FD7BC9}"/>
    <cellStyle name="Separador de milhares 2 2 2 2 2 6 3" xfId="7262" xr:uid="{CA7E3922-2FF0-4DBE-BC85-D35B8EBB2DED}"/>
    <cellStyle name="Separador de milhares 2 2 2 2 2 6 3 2" xfId="15918" xr:uid="{2FCBF374-68A6-4849-B5B5-3C1BE1740E78}"/>
    <cellStyle name="Separador de milhares 2 2 2 2 2 6 3 3" xfId="24899" xr:uid="{4F5A38AF-0D8C-44E1-A756-98FE7112BAF3}"/>
    <cellStyle name="Separador de milhares 2 2 2 2 2 6 4" xfId="4209" xr:uid="{ED8E4867-3994-4125-9AE8-E1CD024EB074}"/>
    <cellStyle name="Separador de milhares 2 2 2 2 2 6 4 2" xfId="13064" xr:uid="{098D531F-772C-4B0A-92C1-70566EEED7C6}"/>
    <cellStyle name="Separador de milhares 2 2 2 2 2 6 4 3" xfId="22034" xr:uid="{8031C20E-EA9B-4615-B5CF-68C91E9CD268}"/>
    <cellStyle name="Separador de milhares 2 2 2 2 2 6 5" xfId="10199" xr:uid="{CBE18D5A-91A3-47C1-A30C-21856CF70D4D}"/>
    <cellStyle name="Separador de milhares 2 2 2 2 2 6 6" xfId="19170" xr:uid="{3B04A4E4-EE44-41B5-B0B3-9613B800CB9D}"/>
    <cellStyle name="Separador de milhares 2 2 2 2 2 7" xfId="2584" xr:uid="{68A9E6E1-9881-4362-A089-B2A66049D626}"/>
    <cellStyle name="Separador de milhares 2 2 2 2 2 7 2" xfId="8740" xr:uid="{B3E33852-4632-4E8F-B45D-631010C4BE1B}"/>
    <cellStyle name="Separador de milhares 2 2 2 2 2 7 2 2" xfId="17336" xr:uid="{51D1030D-6689-4BCD-9410-E542B35493FA}"/>
    <cellStyle name="Separador de milhares 2 2 2 2 2 7 2 3" xfId="26372" xr:uid="{B1D75CEF-6166-4AA8-8A54-E34ECB998BBB}"/>
    <cellStyle name="Separador de milhares 2 2 2 2 2 7 3" xfId="5627" xr:uid="{5E0D2BE1-F57D-4F0E-B910-941F026235B1}"/>
    <cellStyle name="Separador de milhares 2 2 2 2 2 7 3 2" xfId="14480" xr:uid="{7CE98F39-991B-49D3-95E4-F31CB0BBF998}"/>
    <cellStyle name="Separador de milhares 2 2 2 2 2 7 3 3" xfId="23447" xr:uid="{5B95478C-454A-4F34-BD08-CA695032C816}"/>
    <cellStyle name="Separador de milhares 2 2 2 2 2 7 4" xfId="11628" xr:uid="{07707812-76B7-4440-A6DC-1638332F0DC7}"/>
    <cellStyle name="Separador de milhares 2 2 2 2 2 7 5" xfId="20596" xr:uid="{6EA2EBF9-C07F-41DC-9A3E-52D6B35A7DAD}"/>
    <cellStyle name="Separador de milhares 2 2 2 2 2 8" xfId="7245" xr:uid="{59DFEF13-BF68-4F32-9691-92B523765EDA}"/>
    <cellStyle name="Separador de milhares 2 2 2 2 2 8 2" xfId="15901" xr:uid="{5EDD4C1B-1DFD-42A1-8C4B-AF6D59DC74FB}"/>
    <cellStyle name="Separador de milhares 2 2 2 2 2 8 3" xfId="24882" xr:uid="{7657DF8E-507B-4213-A6CA-8F967450FB47}"/>
    <cellStyle name="Separador de milhares 2 2 2 2 2 9" xfId="4192" xr:uid="{49E4CA5B-5C0B-4489-9D7B-22005FCA8962}"/>
    <cellStyle name="Separador de milhares 2 2 2 2 2 9 2" xfId="13047" xr:uid="{80FE0DA7-3356-4E1F-B7FE-9096958C826B}"/>
    <cellStyle name="Separador de milhares 2 2 2 2 2 9 3" xfId="22017" xr:uid="{F14C230D-1A51-45BD-BCED-EC5CAF6269C5}"/>
    <cellStyle name="Separador de milhares 2 2 2 2 3" xfId="879" xr:uid="{B5750841-7F09-4414-A3B0-5DE8E3F6A008}"/>
    <cellStyle name="Separador de milhares 2 2 2 2 3 2" xfId="880" xr:uid="{51B4B6C6-CF66-4517-BC6F-7AED9DD54CB7}"/>
    <cellStyle name="Separador de milhares 2 2 2 2 3 2 2" xfId="881" xr:uid="{1C08054F-7DCD-4BC3-B3D6-A213109B92C5}"/>
    <cellStyle name="Separador de milhares 2 2 2 2 3 2 2 2" xfId="2604" xr:uid="{85280D58-7A02-462D-BB09-CC87AFFB4ECF}"/>
    <cellStyle name="Separador de milhares 2 2 2 2 3 2 2 2 2" xfId="8760" xr:uid="{7C44BA09-310F-4666-96B0-C9FCBDF99BEE}"/>
    <cellStyle name="Separador de milhares 2 2 2 2 3 2 2 2 2 2" xfId="17356" xr:uid="{4DE04CC7-32D3-4EE3-86D9-360496F01183}"/>
    <cellStyle name="Separador de milhares 2 2 2 2 3 2 2 2 2 3" xfId="26392" xr:uid="{7DCD40A4-784A-4F0C-A137-ACCBB39C7083}"/>
    <cellStyle name="Separador de milhares 2 2 2 2 3 2 2 2 3" xfId="5647" xr:uid="{E038D9A8-8837-4825-9661-939B66BC463D}"/>
    <cellStyle name="Separador de milhares 2 2 2 2 3 2 2 2 3 2" xfId="14500" xr:uid="{C0896B7F-610B-4E06-BC4E-8C28DB362FDE}"/>
    <cellStyle name="Separador de milhares 2 2 2 2 3 2 2 2 3 3" xfId="23467" xr:uid="{B24E9704-261E-4604-A0EE-2B4A571C0995}"/>
    <cellStyle name="Separador de milhares 2 2 2 2 3 2 2 2 4" xfId="11648" xr:uid="{DAFCA99D-3B47-463C-A68F-4365AE6A4E7C}"/>
    <cellStyle name="Separador de milhares 2 2 2 2 3 2 2 2 5" xfId="20616" xr:uid="{B424BDB8-79B3-4C72-99DD-67F2BFFF69A2}"/>
    <cellStyle name="Separador de milhares 2 2 2 2 3 2 2 3" xfId="7265" xr:uid="{6B66310F-7625-43AE-A224-D28DC9441B58}"/>
    <cellStyle name="Separador de milhares 2 2 2 2 3 2 2 3 2" xfId="15921" xr:uid="{0311C833-EFF5-439C-85AB-A1A8C8B11682}"/>
    <cellStyle name="Separador de milhares 2 2 2 2 3 2 2 3 3" xfId="24902" xr:uid="{0860E9C9-5FA5-4F47-8C47-6EAF597DB949}"/>
    <cellStyle name="Separador de milhares 2 2 2 2 3 2 2 4" xfId="4212" xr:uid="{E4C28D90-A89E-427C-BF9E-1152C6435307}"/>
    <cellStyle name="Separador de milhares 2 2 2 2 3 2 2 4 2" xfId="13067" xr:uid="{7130541F-B862-47A7-A41B-8692640961DD}"/>
    <cellStyle name="Separador de milhares 2 2 2 2 3 2 2 4 3" xfId="22037" xr:uid="{A7364838-7E8A-43F0-854C-AF964A54AEBB}"/>
    <cellStyle name="Separador de milhares 2 2 2 2 3 2 2 5" xfId="10202" xr:uid="{38B6A110-6150-41C3-AE3A-E717638456BA}"/>
    <cellStyle name="Separador de milhares 2 2 2 2 3 2 2 6" xfId="19173" xr:uid="{3E7050BE-A4A2-46C0-8896-F0243144A421}"/>
    <cellStyle name="Separador de milhares 2 2 2 2 3 2 3" xfId="2603" xr:uid="{7023A2D2-D9A8-4E9F-8603-856FF796CFAC}"/>
    <cellStyle name="Separador de milhares 2 2 2 2 3 2 3 2" xfId="8759" xr:uid="{9AF97097-0BDC-452D-9C15-1F015EC72255}"/>
    <cellStyle name="Separador de milhares 2 2 2 2 3 2 3 2 2" xfId="17355" xr:uid="{2180A7FA-2972-4184-9D34-5E89B3CEB0F3}"/>
    <cellStyle name="Separador de milhares 2 2 2 2 3 2 3 2 3" xfId="26391" xr:uid="{42A5BDB2-5A20-442A-AB55-A5B94D4632AF}"/>
    <cellStyle name="Separador de milhares 2 2 2 2 3 2 3 3" xfId="5646" xr:uid="{FE8820AB-0655-467B-8966-8BD9F0AD9F7A}"/>
    <cellStyle name="Separador de milhares 2 2 2 2 3 2 3 3 2" xfId="14499" xr:uid="{EF353F10-710D-4A57-81E1-F8FE7AE4F814}"/>
    <cellStyle name="Separador de milhares 2 2 2 2 3 2 3 3 3" xfId="23466" xr:uid="{BF46E86B-C209-49F4-B852-384A16862948}"/>
    <cellStyle name="Separador de milhares 2 2 2 2 3 2 3 4" xfId="11647" xr:uid="{91132F85-1BBD-479C-BA5B-9B962AA3EAB3}"/>
    <cellStyle name="Separador de milhares 2 2 2 2 3 2 3 5" xfId="20615" xr:uid="{CE9DE85E-2C11-4D43-B0D2-86F1AEE6BD16}"/>
    <cellStyle name="Separador de milhares 2 2 2 2 3 2 4" xfId="7264" xr:uid="{ADA074A5-4245-41B7-843E-404AE3C3C6B2}"/>
    <cellStyle name="Separador de milhares 2 2 2 2 3 2 4 2" xfId="15920" xr:uid="{41CEC685-27DF-4EC2-B3E1-F93346ABB6AA}"/>
    <cellStyle name="Separador de milhares 2 2 2 2 3 2 4 3" xfId="24901" xr:uid="{A4B974F9-0CBE-4A5B-918E-A71C30C4B0EF}"/>
    <cellStyle name="Separador de milhares 2 2 2 2 3 2 5" xfId="4211" xr:uid="{77BA8B42-6D77-4368-83D1-04FA2312EACA}"/>
    <cellStyle name="Separador de milhares 2 2 2 2 3 2 5 2" xfId="13066" xr:uid="{E674CF9E-ADF1-48A9-8CF3-CFC123887993}"/>
    <cellStyle name="Separador de milhares 2 2 2 2 3 2 5 3" xfId="22036" xr:uid="{D54B01EF-CB7C-47DE-85EB-09D3EB2F723F}"/>
    <cellStyle name="Separador de milhares 2 2 2 2 3 2 6" xfId="10201" xr:uid="{EF03B946-F835-4445-9BF8-F808D610DA35}"/>
    <cellStyle name="Separador de milhares 2 2 2 2 3 2 7" xfId="19172" xr:uid="{EA863FD8-B53D-40A3-AB94-700314EBFC40}"/>
    <cellStyle name="Separador de milhares 2 2 2 2 3 3" xfId="882" xr:uid="{65B134A1-F822-4B8C-A289-88DE72492B91}"/>
    <cellStyle name="Separador de milhares 2 2 2 2 3 3 2" xfId="883" xr:uid="{0064DC67-11FB-42D9-A58E-7A339416CFC9}"/>
    <cellStyle name="Separador de milhares 2 2 2 2 3 3 2 2" xfId="2606" xr:uid="{9892C099-E723-471E-A7F7-DEA104212D69}"/>
    <cellStyle name="Separador de milhares 2 2 2 2 3 3 2 2 2" xfId="8762" xr:uid="{7D2FAE6F-A724-45DC-AB25-2F15B922999E}"/>
    <cellStyle name="Separador de milhares 2 2 2 2 3 3 2 2 2 2" xfId="17358" xr:uid="{775B825C-1F45-45BB-8D9E-AE9E0EFF4681}"/>
    <cellStyle name="Separador de milhares 2 2 2 2 3 3 2 2 2 3" xfId="26394" xr:uid="{07D6B29F-D8F0-400A-9F23-858C2BDFD825}"/>
    <cellStyle name="Separador de milhares 2 2 2 2 3 3 2 2 3" xfId="5649" xr:uid="{9E64E00B-9C6B-4F39-B194-CBCC1D2E1CE9}"/>
    <cellStyle name="Separador de milhares 2 2 2 2 3 3 2 2 3 2" xfId="14502" xr:uid="{EEC47864-B09C-4182-86F2-279D810E7A20}"/>
    <cellStyle name="Separador de milhares 2 2 2 2 3 3 2 2 3 3" xfId="23469" xr:uid="{11AF170C-812E-4B65-955F-D292DD7AC584}"/>
    <cellStyle name="Separador de milhares 2 2 2 2 3 3 2 2 4" xfId="11650" xr:uid="{156AD523-A13E-4940-B229-967FB9B27845}"/>
    <cellStyle name="Separador de milhares 2 2 2 2 3 3 2 2 5" xfId="20618" xr:uid="{625B308E-222B-4403-884D-3ED7FA2E26AE}"/>
    <cellStyle name="Separador de milhares 2 2 2 2 3 3 2 3" xfId="7267" xr:uid="{DDF0A3B2-0DD5-4E19-82C3-63258DCA72AF}"/>
    <cellStyle name="Separador de milhares 2 2 2 2 3 3 2 3 2" xfId="15923" xr:uid="{F8C65DC7-0210-48E5-B1E8-E4B8F1EAB530}"/>
    <cellStyle name="Separador de milhares 2 2 2 2 3 3 2 3 3" xfId="24904" xr:uid="{587844CB-2FE3-4052-AEC8-2FC2A984965D}"/>
    <cellStyle name="Separador de milhares 2 2 2 2 3 3 2 4" xfId="4214" xr:uid="{0F13F621-BECB-4E29-8338-2D093FDF3A40}"/>
    <cellStyle name="Separador de milhares 2 2 2 2 3 3 2 4 2" xfId="13069" xr:uid="{16DB75E2-68BA-4E40-A1F1-1F4A342AB192}"/>
    <cellStyle name="Separador de milhares 2 2 2 2 3 3 2 4 3" xfId="22039" xr:uid="{C00BA13C-13E3-4DBF-8CCC-D4E660C2259A}"/>
    <cellStyle name="Separador de milhares 2 2 2 2 3 3 2 5" xfId="10204" xr:uid="{BD9F4F2D-B0DF-4515-8412-AD00AC14FD93}"/>
    <cellStyle name="Separador de milhares 2 2 2 2 3 3 2 6" xfId="19175" xr:uid="{83088781-157D-49C2-B0A4-8E16B3555F80}"/>
    <cellStyle name="Separador de milhares 2 2 2 2 3 3 3" xfId="2605" xr:uid="{625F82BC-7EDD-4848-B76C-540E5236191E}"/>
    <cellStyle name="Separador de milhares 2 2 2 2 3 3 3 2" xfId="8761" xr:uid="{58FE41D6-BB59-42BD-87AB-8560261C75BF}"/>
    <cellStyle name="Separador de milhares 2 2 2 2 3 3 3 2 2" xfId="17357" xr:uid="{040087D5-B585-47F9-9A01-C6B73443D58E}"/>
    <cellStyle name="Separador de milhares 2 2 2 2 3 3 3 2 3" xfId="26393" xr:uid="{71B87FA2-142D-48FF-8498-B579A3A43A15}"/>
    <cellStyle name="Separador de milhares 2 2 2 2 3 3 3 3" xfId="5648" xr:uid="{F4FE8D8D-5AAA-48FC-A3CB-77D5FAE22EF0}"/>
    <cellStyle name="Separador de milhares 2 2 2 2 3 3 3 3 2" xfId="14501" xr:uid="{F283E6AC-98AB-4EA0-9242-609AE6FA9059}"/>
    <cellStyle name="Separador de milhares 2 2 2 2 3 3 3 3 3" xfId="23468" xr:uid="{BEA7ABA6-A220-43C7-AC12-9F620A9ED4EF}"/>
    <cellStyle name="Separador de milhares 2 2 2 2 3 3 3 4" xfId="11649" xr:uid="{BB1494B9-C458-4F46-AC4B-F50AF460D812}"/>
    <cellStyle name="Separador de milhares 2 2 2 2 3 3 3 5" xfId="20617" xr:uid="{91D88C5D-952D-434E-BA07-0815B761AB48}"/>
    <cellStyle name="Separador de milhares 2 2 2 2 3 3 4" xfId="7266" xr:uid="{18D4BC9C-E334-4DF6-82DB-D5EC1C4C9351}"/>
    <cellStyle name="Separador de milhares 2 2 2 2 3 3 4 2" xfId="15922" xr:uid="{96A254A8-B8CE-47D5-A9EE-41BC9A99B252}"/>
    <cellStyle name="Separador de milhares 2 2 2 2 3 3 4 3" xfId="24903" xr:uid="{8A2EA319-07BE-42EB-B771-F49C40931954}"/>
    <cellStyle name="Separador de milhares 2 2 2 2 3 3 5" xfId="4213" xr:uid="{9935B1A6-33CF-4E5D-9D82-3C20951ED46F}"/>
    <cellStyle name="Separador de milhares 2 2 2 2 3 3 5 2" xfId="13068" xr:uid="{A05AC25D-8A83-4624-9A61-A400A9B008CC}"/>
    <cellStyle name="Separador de milhares 2 2 2 2 3 3 5 3" xfId="22038" xr:uid="{C60DE220-28AE-44EB-8266-A58E37677CC9}"/>
    <cellStyle name="Separador de milhares 2 2 2 2 3 3 6" xfId="10203" xr:uid="{7FC0B5A3-43C3-4392-A66F-FBEEEA98FC58}"/>
    <cellStyle name="Separador de milhares 2 2 2 2 3 3 7" xfId="19174" xr:uid="{4DE0554F-A76C-4BC9-8744-05099197DFA6}"/>
    <cellStyle name="Separador de milhares 2 2 2 2 3 4" xfId="884" xr:uid="{1ABE3E94-D315-4246-9E3E-725D6CABF061}"/>
    <cellStyle name="Separador de milhares 2 2 2 2 3 4 2" xfId="2607" xr:uid="{F8F35BEF-ECED-4E11-ABD0-FE698B0DFA6B}"/>
    <cellStyle name="Separador de milhares 2 2 2 2 3 4 2 2" xfId="8763" xr:uid="{3D34FF3D-88E3-44DC-9AF8-093C46527A4E}"/>
    <cellStyle name="Separador de milhares 2 2 2 2 3 4 2 2 2" xfId="17359" xr:uid="{847460C8-81DD-4D09-8037-E86C1716EB83}"/>
    <cellStyle name="Separador de milhares 2 2 2 2 3 4 2 2 3" xfId="26395" xr:uid="{2EDCD3A8-5579-4918-9288-E35197D208BD}"/>
    <cellStyle name="Separador de milhares 2 2 2 2 3 4 2 3" xfId="5650" xr:uid="{80359477-2202-47A8-B700-39DFB623BA2F}"/>
    <cellStyle name="Separador de milhares 2 2 2 2 3 4 2 3 2" xfId="14503" xr:uid="{FC7D14A1-9F83-4807-8118-C89B23AFD9C4}"/>
    <cellStyle name="Separador de milhares 2 2 2 2 3 4 2 3 3" xfId="23470" xr:uid="{DFEE2ABE-74F7-4603-9E14-F4684D5986F9}"/>
    <cellStyle name="Separador de milhares 2 2 2 2 3 4 2 4" xfId="11651" xr:uid="{FDA42CCD-CC6C-40B2-86EE-12D4BD675389}"/>
    <cellStyle name="Separador de milhares 2 2 2 2 3 4 2 5" xfId="20619" xr:uid="{BFAB296D-C6B6-439E-B2B4-E3DEF47ECF28}"/>
    <cellStyle name="Separador de milhares 2 2 2 2 3 4 3" xfId="7268" xr:uid="{01BA35C1-E426-4B70-B3AD-21BC05B4B13A}"/>
    <cellStyle name="Separador de milhares 2 2 2 2 3 4 3 2" xfId="15924" xr:uid="{02ECC517-61B4-4110-AD4A-189AAAB02B75}"/>
    <cellStyle name="Separador de milhares 2 2 2 2 3 4 3 3" xfId="24905" xr:uid="{9F5709C3-23FC-4C85-BEC2-F3E06459E35A}"/>
    <cellStyle name="Separador de milhares 2 2 2 2 3 4 4" xfId="4215" xr:uid="{4A3ACE69-E82A-4B5E-BC63-B2EF88479A9D}"/>
    <cellStyle name="Separador de milhares 2 2 2 2 3 4 4 2" xfId="13070" xr:uid="{D3C115D5-2D96-4BEC-A92F-41273D6AF5B2}"/>
    <cellStyle name="Separador de milhares 2 2 2 2 3 4 4 3" xfId="22040" xr:uid="{AFBDF281-CE51-4C41-A1A8-DDC4E5F5063C}"/>
    <cellStyle name="Separador de milhares 2 2 2 2 3 4 5" xfId="10205" xr:uid="{486FBAB5-2E8B-400A-91FA-F7D36B15BECA}"/>
    <cellStyle name="Separador de milhares 2 2 2 2 3 4 6" xfId="19176" xr:uid="{EC742C4C-EB72-4566-AAA2-55345883AB4F}"/>
    <cellStyle name="Separador de milhares 2 2 2 2 3 5" xfId="2602" xr:uid="{BC776971-BC73-4951-A13A-CD83E1DB5B37}"/>
    <cellStyle name="Separador de milhares 2 2 2 2 3 5 2" xfId="8758" xr:uid="{E872F25B-085D-4E29-A172-99210FACBF8D}"/>
    <cellStyle name="Separador de milhares 2 2 2 2 3 5 2 2" xfId="17354" xr:uid="{58042F7E-FAC9-4495-AD02-283F48C2CFA2}"/>
    <cellStyle name="Separador de milhares 2 2 2 2 3 5 2 3" xfId="26390" xr:uid="{674D6E70-15B8-4B5D-9524-81C213C6E3C4}"/>
    <cellStyle name="Separador de milhares 2 2 2 2 3 5 3" xfId="5645" xr:uid="{613EC20C-ED34-4C5B-BA77-430155543FA9}"/>
    <cellStyle name="Separador de milhares 2 2 2 2 3 5 3 2" xfId="14498" xr:uid="{92EBDC74-C7E4-4CD5-B588-5EA862C3EDAF}"/>
    <cellStyle name="Separador de milhares 2 2 2 2 3 5 3 3" xfId="23465" xr:uid="{C0971476-359C-4B5A-85F4-A88EA628BF03}"/>
    <cellStyle name="Separador de milhares 2 2 2 2 3 5 4" xfId="11646" xr:uid="{73576C4F-E8E9-4488-9391-7EA4083705EC}"/>
    <cellStyle name="Separador de milhares 2 2 2 2 3 5 5" xfId="20614" xr:uid="{294787FA-8A0C-43CA-BD40-654669C8D7CF}"/>
    <cellStyle name="Separador de milhares 2 2 2 2 3 6" xfId="7263" xr:uid="{63EA45AA-F402-4292-BB02-E2DB8680BBEA}"/>
    <cellStyle name="Separador de milhares 2 2 2 2 3 6 2" xfId="15919" xr:uid="{89A191A4-E6E7-436A-86E6-4CF38A7619C9}"/>
    <cellStyle name="Separador de milhares 2 2 2 2 3 6 3" xfId="24900" xr:uid="{4577C24D-E1D2-4ED6-832D-43A1970488DB}"/>
    <cellStyle name="Separador de milhares 2 2 2 2 3 7" xfId="4210" xr:uid="{ACAD8A38-EA2E-42F1-964D-9FA7A0536D8C}"/>
    <cellStyle name="Separador de milhares 2 2 2 2 3 7 2" xfId="13065" xr:uid="{D4FE311C-D641-49DD-9D63-52B5257C7595}"/>
    <cellStyle name="Separador de milhares 2 2 2 2 3 7 3" xfId="22035" xr:uid="{05FF329E-24ED-42F0-A0B7-F655EC7532E8}"/>
    <cellStyle name="Separador de milhares 2 2 2 2 3 8" xfId="10200" xr:uid="{91BE1832-0254-4A7F-96ED-E07D156B9549}"/>
    <cellStyle name="Separador de milhares 2 2 2 2 3 9" xfId="19171" xr:uid="{4FD46AAD-211F-47C0-894E-F473051130BF}"/>
    <cellStyle name="Separador de milhares 2 2 2 2 4" xfId="885" xr:uid="{1790A258-9DA8-47FD-9598-EF9205407BFF}"/>
    <cellStyle name="Separador de milhares 2 2 2 2 4 2" xfId="886" xr:uid="{668145C6-1CFE-41FE-B584-F453833A62D5}"/>
    <cellStyle name="Separador de milhares 2 2 2 2 4 2 2" xfId="887" xr:uid="{C096E321-C013-491F-9CA3-7535E5105146}"/>
    <cellStyle name="Separador de milhares 2 2 2 2 4 2 2 2" xfId="2610" xr:uid="{52B302AE-424D-44B5-88DF-350335058685}"/>
    <cellStyle name="Separador de milhares 2 2 2 2 4 2 2 2 2" xfId="8766" xr:uid="{8FED6A04-03DD-4A01-9146-571A1396C69E}"/>
    <cellStyle name="Separador de milhares 2 2 2 2 4 2 2 2 2 2" xfId="17362" xr:uid="{E5E5D0B5-61EB-4287-B106-0BD6A2E38373}"/>
    <cellStyle name="Separador de milhares 2 2 2 2 4 2 2 2 2 3" xfId="26398" xr:uid="{81A443D0-69D5-49C9-B781-FD703F1C23F4}"/>
    <cellStyle name="Separador de milhares 2 2 2 2 4 2 2 2 3" xfId="5653" xr:uid="{20BBA16F-0615-4271-A813-528952637F5E}"/>
    <cellStyle name="Separador de milhares 2 2 2 2 4 2 2 2 3 2" xfId="14506" xr:uid="{F007C9F0-3126-4282-9CD3-B1F1C93AFAD5}"/>
    <cellStyle name="Separador de milhares 2 2 2 2 4 2 2 2 3 3" xfId="23473" xr:uid="{AC503CA7-E96F-47D5-BE10-0D3EBFAB8105}"/>
    <cellStyle name="Separador de milhares 2 2 2 2 4 2 2 2 4" xfId="11654" xr:uid="{EA453FFC-6254-40EA-9155-692023568501}"/>
    <cellStyle name="Separador de milhares 2 2 2 2 4 2 2 2 5" xfId="20622" xr:uid="{1B70C36E-6E84-4F47-BF27-8D746E5AC772}"/>
    <cellStyle name="Separador de milhares 2 2 2 2 4 2 2 3" xfId="7271" xr:uid="{49DD3D0A-939C-4A6B-A712-161DF76D381E}"/>
    <cellStyle name="Separador de milhares 2 2 2 2 4 2 2 3 2" xfId="15927" xr:uid="{35E0642D-21EC-4379-8175-68B7B4FD704C}"/>
    <cellStyle name="Separador de milhares 2 2 2 2 4 2 2 3 3" xfId="24908" xr:uid="{448E7A2F-D0F0-471D-8C1A-C457B36CCE3B}"/>
    <cellStyle name="Separador de milhares 2 2 2 2 4 2 2 4" xfId="4218" xr:uid="{90E3E073-39D9-44E4-830F-830737C27FB6}"/>
    <cellStyle name="Separador de milhares 2 2 2 2 4 2 2 4 2" xfId="13073" xr:uid="{F14BA693-0D07-4742-9659-8BCD09EEC9AB}"/>
    <cellStyle name="Separador de milhares 2 2 2 2 4 2 2 4 3" xfId="22043" xr:uid="{974B91BB-535F-406C-82FD-7E461C7DD4A4}"/>
    <cellStyle name="Separador de milhares 2 2 2 2 4 2 2 5" xfId="10208" xr:uid="{ED457EEC-9CA4-4720-890B-97F62A31DC21}"/>
    <cellStyle name="Separador de milhares 2 2 2 2 4 2 2 6" xfId="19179" xr:uid="{02BD5482-7846-4CBD-9B7C-377EAE949BF6}"/>
    <cellStyle name="Separador de milhares 2 2 2 2 4 2 3" xfId="2609" xr:uid="{EBC48EB5-43A7-497F-8DA7-C1AD037D9A8E}"/>
    <cellStyle name="Separador de milhares 2 2 2 2 4 2 3 2" xfId="8765" xr:uid="{FE04F46B-02A1-4208-B881-C9CE95E90A40}"/>
    <cellStyle name="Separador de milhares 2 2 2 2 4 2 3 2 2" xfId="17361" xr:uid="{FFBE0222-F2D3-4295-A662-F812B5F38548}"/>
    <cellStyle name="Separador de milhares 2 2 2 2 4 2 3 2 3" xfId="26397" xr:uid="{6BFF556A-965A-4FDB-A861-6202A2947D1F}"/>
    <cellStyle name="Separador de milhares 2 2 2 2 4 2 3 3" xfId="5652" xr:uid="{A5768FC5-0E38-461D-A497-2E4BB74B7484}"/>
    <cellStyle name="Separador de milhares 2 2 2 2 4 2 3 3 2" xfId="14505" xr:uid="{3E8B6974-1AA0-4414-9F09-E340A962D309}"/>
    <cellStyle name="Separador de milhares 2 2 2 2 4 2 3 3 3" xfId="23472" xr:uid="{1117EA12-70B8-41D7-8F63-BFF02CC1679A}"/>
    <cellStyle name="Separador de milhares 2 2 2 2 4 2 3 4" xfId="11653" xr:uid="{055C371E-C516-462E-B671-3D93B12F584C}"/>
    <cellStyle name="Separador de milhares 2 2 2 2 4 2 3 5" xfId="20621" xr:uid="{BC043829-8C36-41B7-A857-79320722DBDC}"/>
    <cellStyle name="Separador de milhares 2 2 2 2 4 2 4" xfId="7270" xr:uid="{F524BA11-2848-4056-8DB5-1FF74D767783}"/>
    <cellStyle name="Separador de milhares 2 2 2 2 4 2 4 2" xfId="15926" xr:uid="{2DD3DADC-2A52-4B97-BF5C-ACB3B21A3A58}"/>
    <cellStyle name="Separador de milhares 2 2 2 2 4 2 4 3" xfId="24907" xr:uid="{2ABA2714-487B-4061-8BA7-7679E7C6FA1F}"/>
    <cellStyle name="Separador de milhares 2 2 2 2 4 2 5" xfId="4217" xr:uid="{D4A83FBC-4811-4C2D-AB38-6FE46F5EA983}"/>
    <cellStyle name="Separador de milhares 2 2 2 2 4 2 5 2" xfId="13072" xr:uid="{188F9B82-3BAD-4FB7-AD83-0155CCB9CDBE}"/>
    <cellStyle name="Separador de milhares 2 2 2 2 4 2 5 3" xfId="22042" xr:uid="{7F5208D0-3E39-4D95-A8D0-FE2556D273CF}"/>
    <cellStyle name="Separador de milhares 2 2 2 2 4 2 6" xfId="10207" xr:uid="{C68937EF-1883-422D-ABE9-445EE4F9C490}"/>
    <cellStyle name="Separador de milhares 2 2 2 2 4 2 7" xfId="19178" xr:uid="{B080736A-543F-43A0-A2A6-05973FD78DF1}"/>
    <cellStyle name="Separador de milhares 2 2 2 2 4 3" xfId="888" xr:uid="{9DC749A1-8916-4768-8420-0180C73FF8EB}"/>
    <cellStyle name="Separador de milhares 2 2 2 2 4 3 2" xfId="889" xr:uid="{E596BA22-EC0B-4024-8FD0-D40EDFB6247C}"/>
    <cellStyle name="Separador de milhares 2 2 2 2 4 3 2 2" xfId="2612" xr:uid="{6E4526D2-DD5F-479E-921E-511EB2459EAA}"/>
    <cellStyle name="Separador de milhares 2 2 2 2 4 3 2 2 2" xfId="8768" xr:uid="{D34C336A-D90F-4F4C-B647-5D0DCFD20AC3}"/>
    <cellStyle name="Separador de milhares 2 2 2 2 4 3 2 2 2 2" xfId="17364" xr:uid="{871DE12D-E50A-4704-8663-D522DCD6C18B}"/>
    <cellStyle name="Separador de milhares 2 2 2 2 4 3 2 2 2 3" xfId="26400" xr:uid="{B98158F3-5F90-4320-981B-BB26A45F8D23}"/>
    <cellStyle name="Separador de milhares 2 2 2 2 4 3 2 2 3" xfId="5655" xr:uid="{7DA1E804-F183-4389-AAD8-1DEDFA97A821}"/>
    <cellStyle name="Separador de milhares 2 2 2 2 4 3 2 2 3 2" xfId="14508" xr:uid="{DA55C597-3152-4CB4-B5DD-B0D44B8BFE50}"/>
    <cellStyle name="Separador de milhares 2 2 2 2 4 3 2 2 3 3" xfId="23475" xr:uid="{B974B64A-E9EB-4A5D-896D-7512FD9D1788}"/>
    <cellStyle name="Separador de milhares 2 2 2 2 4 3 2 2 4" xfId="11656" xr:uid="{036ED1B4-F502-4951-9E9B-7C2342BCA908}"/>
    <cellStyle name="Separador de milhares 2 2 2 2 4 3 2 2 5" xfId="20624" xr:uid="{761A4597-8B9B-49D1-A21A-797010438553}"/>
    <cellStyle name="Separador de milhares 2 2 2 2 4 3 2 3" xfId="7273" xr:uid="{CFC1A64D-EAD1-48AD-836D-F80C7D02CBE3}"/>
    <cellStyle name="Separador de milhares 2 2 2 2 4 3 2 3 2" xfId="15929" xr:uid="{B9F8541D-6759-471D-862F-65DBA814E589}"/>
    <cellStyle name="Separador de milhares 2 2 2 2 4 3 2 3 3" xfId="24910" xr:uid="{5445F547-155E-49FF-998C-F7E5A88AFC5A}"/>
    <cellStyle name="Separador de milhares 2 2 2 2 4 3 2 4" xfId="4220" xr:uid="{B78D703E-5246-45E4-8D75-DE74648F23AA}"/>
    <cellStyle name="Separador de milhares 2 2 2 2 4 3 2 4 2" xfId="13075" xr:uid="{2EE056A3-015F-4E0A-B151-129FDF1C3A8A}"/>
    <cellStyle name="Separador de milhares 2 2 2 2 4 3 2 4 3" xfId="22045" xr:uid="{CC6E2E7A-6728-4658-AEE2-A42BF824EC79}"/>
    <cellStyle name="Separador de milhares 2 2 2 2 4 3 2 5" xfId="10210" xr:uid="{DBBA33E3-E67E-4AC8-949A-1CF5417E20D6}"/>
    <cellStyle name="Separador de milhares 2 2 2 2 4 3 2 6" xfId="19181" xr:uid="{5078BD71-E606-4206-A63B-D112A37379E4}"/>
    <cellStyle name="Separador de milhares 2 2 2 2 4 3 3" xfId="2611" xr:uid="{06A60753-DD82-40C5-AE7B-5A6800D5B285}"/>
    <cellStyle name="Separador de milhares 2 2 2 2 4 3 3 2" xfId="8767" xr:uid="{E768A1C9-3907-4327-AEB8-15F7A9D9232F}"/>
    <cellStyle name="Separador de milhares 2 2 2 2 4 3 3 2 2" xfId="17363" xr:uid="{4A29F827-90CA-4106-A0F5-0DB673016C06}"/>
    <cellStyle name="Separador de milhares 2 2 2 2 4 3 3 2 3" xfId="26399" xr:uid="{20B02EDF-DF63-4E05-8DBC-5D195DABC777}"/>
    <cellStyle name="Separador de milhares 2 2 2 2 4 3 3 3" xfId="5654" xr:uid="{8787C59D-5C20-4F7A-B969-65399D68798F}"/>
    <cellStyle name="Separador de milhares 2 2 2 2 4 3 3 3 2" xfId="14507" xr:uid="{685F27C2-E54D-47EA-95FE-D7D7612E1BA6}"/>
    <cellStyle name="Separador de milhares 2 2 2 2 4 3 3 3 3" xfId="23474" xr:uid="{C1F2832A-6EEE-4C3E-BDB8-416F8E3BE917}"/>
    <cellStyle name="Separador de milhares 2 2 2 2 4 3 3 4" xfId="11655" xr:uid="{746B3B06-4F41-4F4A-8E04-A80D41A41F0D}"/>
    <cellStyle name="Separador de milhares 2 2 2 2 4 3 3 5" xfId="20623" xr:uid="{89F54F2E-55BA-4CF2-A221-A063639DB2A5}"/>
    <cellStyle name="Separador de milhares 2 2 2 2 4 3 4" xfId="7272" xr:uid="{7C1CB341-05BF-4951-B995-13D78450147F}"/>
    <cellStyle name="Separador de milhares 2 2 2 2 4 3 4 2" xfId="15928" xr:uid="{7EFC5A25-4140-4E86-9E51-C6090DA8C270}"/>
    <cellStyle name="Separador de milhares 2 2 2 2 4 3 4 3" xfId="24909" xr:uid="{093199AF-BD1A-4537-A886-6CC1A075FFE7}"/>
    <cellStyle name="Separador de milhares 2 2 2 2 4 3 5" xfId="4219" xr:uid="{3CF5325C-E23F-4255-BED2-566B2710F84E}"/>
    <cellStyle name="Separador de milhares 2 2 2 2 4 3 5 2" xfId="13074" xr:uid="{FCD79A6C-46C5-4082-AAEA-123C0EC22DF0}"/>
    <cellStyle name="Separador de milhares 2 2 2 2 4 3 5 3" xfId="22044" xr:uid="{A36933E4-78B2-474C-9DDA-49CEE601B1C6}"/>
    <cellStyle name="Separador de milhares 2 2 2 2 4 3 6" xfId="10209" xr:uid="{71C956EA-F8F8-424E-968C-349C868F3850}"/>
    <cellStyle name="Separador de milhares 2 2 2 2 4 3 7" xfId="19180" xr:uid="{E51060A1-23E7-4FF2-9583-6E29B7F24F98}"/>
    <cellStyle name="Separador de milhares 2 2 2 2 4 4" xfId="890" xr:uid="{6EC2E020-22E0-4768-847B-A807CF4AF2CC}"/>
    <cellStyle name="Separador de milhares 2 2 2 2 4 4 2" xfId="2613" xr:uid="{1FEA2162-6110-4258-BA8F-896B6D124F57}"/>
    <cellStyle name="Separador de milhares 2 2 2 2 4 4 2 2" xfId="8769" xr:uid="{44E9586A-7B6B-4FD9-8A38-DF500DB0FD45}"/>
    <cellStyle name="Separador de milhares 2 2 2 2 4 4 2 2 2" xfId="17365" xr:uid="{AA67C1B3-DE7D-4401-9BFC-BEA9A5018E86}"/>
    <cellStyle name="Separador de milhares 2 2 2 2 4 4 2 2 3" xfId="26401" xr:uid="{534D4B74-E7A9-475F-9518-14EE5D8635BB}"/>
    <cellStyle name="Separador de milhares 2 2 2 2 4 4 2 3" xfId="5656" xr:uid="{8ABAC0F8-714F-434C-902D-DE12569CDDD0}"/>
    <cellStyle name="Separador de milhares 2 2 2 2 4 4 2 3 2" xfId="14509" xr:uid="{73B44D12-9897-4F3C-A03D-31A618C613F8}"/>
    <cellStyle name="Separador de milhares 2 2 2 2 4 4 2 3 3" xfId="23476" xr:uid="{56D5639C-DA4B-41B6-A6C6-434FD4827AA2}"/>
    <cellStyle name="Separador de milhares 2 2 2 2 4 4 2 4" xfId="11657" xr:uid="{36E30DB8-598E-4CBF-A99D-0495C333D6AD}"/>
    <cellStyle name="Separador de milhares 2 2 2 2 4 4 2 5" xfId="20625" xr:uid="{52C87903-50D2-4EF8-B2D4-6425739ED5D4}"/>
    <cellStyle name="Separador de milhares 2 2 2 2 4 4 3" xfId="7274" xr:uid="{C73FB32E-5830-4307-91E3-41305266344F}"/>
    <cellStyle name="Separador de milhares 2 2 2 2 4 4 3 2" xfId="15930" xr:uid="{1A7FF52C-82E5-4424-958F-45F49E22EECD}"/>
    <cellStyle name="Separador de milhares 2 2 2 2 4 4 3 3" xfId="24911" xr:uid="{930762D3-80CD-4252-A247-084E58A43A70}"/>
    <cellStyle name="Separador de milhares 2 2 2 2 4 4 4" xfId="4221" xr:uid="{832CB96D-7394-4F65-93B1-0589ED09D1FD}"/>
    <cellStyle name="Separador de milhares 2 2 2 2 4 4 4 2" xfId="13076" xr:uid="{B0279AAC-F929-47D3-A4F9-8BA37083988C}"/>
    <cellStyle name="Separador de milhares 2 2 2 2 4 4 4 3" xfId="22046" xr:uid="{1FDD0A85-267F-48C0-9800-6145A925F768}"/>
    <cellStyle name="Separador de milhares 2 2 2 2 4 4 5" xfId="10211" xr:uid="{3D1CC6AE-61E9-4BFE-B4DD-43B159AFF996}"/>
    <cellStyle name="Separador de milhares 2 2 2 2 4 4 6" xfId="19182" xr:uid="{F75997F7-6922-457A-BE56-9EBFFD93F1B8}"/>
    <cellStyle name="Separador de milhares 2 2 2 2 4 5" xfId="2608" xr:uid="{1181B40C-161C-4F54-8DC6-09E818D721B3}"/>
    <cellStyle name="Separador de milhares 2 2 2 2 4 5 2" xfId="8764" xr:uid="{2D4F9CB9-1733-484A-8B8C-E0BCC9741FD9}"/>
    <cellStyle name="Separador de milhares 2 2 2 2 4 5 2 2" xfId="17360" xr:uid="{C90037CF-4701-454F-BDBB-E13AB05A0147}"/>
    <cellStyle name="Separador de milhares 2 2 2 2 4 5 2 3" xfId="26396" xr:uid="{15998BE8-EFEC-4756-91F3-BE2856352AC9}"/>
    <cellStyle name="Separador de milhares 2 2 2 2 4 5 3" xfId="5651" xr:uid="{402B5136-3228-440D-AFC5-236D63BAD312}"/>
    <cellStyle name="Separador de milhares 2 2 2 2 4 5 3 2" xfId="14504" xr:uid="{6E80101A-5970-4631-94E0-3FA0A998588A}"/>
    <cellStyle name="Separador de milhares 2 2 2 2 4 5 3 3" xfId="23471" xr:uid="{83300A44-1650-4EFF-8444-D6871E1DADE6}"/>
    <cellStyle name="Separador de milhares 2 2 2 2 4 5 4" xfId="11652" xr:uid="{1477C2D9-2087-40D0-A598-73E539D31D34}"/>
    <cellStyle name="Separador de milhares 2 2 2 2 4 5 5" xfId="20620" xr:uid="{4D97F5B4-1E1F-4757-95E8-845831E882C3}"/>
    <cellStyle name="Separador de milhares 2 2 2 2 4 6" xfId="7269" xr:uid="{D20259FA-FF5F-44CD-A03B-DEF70547ABF0}"/>
    <cellStyle name="Separador de milhares 2 2 2 2 4 6 2" xfId="15925" xr:uid="{5D580693-FE57-44F0-8BA2-096E519FA409}"/>
    <cellStyle name="Separador de milhares 2 2 2 2 4 6 3" xfId="24906" xr:uid="{71F8B0DC-D425-47CD-AB99-3EA5149404F1}"/>
    <cellStyle name="Separador de milhares 2 2 2 2 4 7" xfId="4216" xr:uid="{E0A057DB-2CAB-4868-9708-A5F81E98937A}"/>
    <cellStyle name="Separador de milhares 2 2 2 2 4 7 2" xfId="13071" xr:uid="{CD54E0F6-C502-4423-B496-D59E591C0B10}"/>
    <cellStyle name="Separador de milhares 2 2 2 2 4 7 3" xfId="22041" xr:uid="{B1419843-2A00-4F02-AE9E-C205AB146339}"/>
    <cellStyle name="Separador de milhares 2 2 2 2 4 8" xfId="10206" xr:uid="{489FBE94-C9B6-4E75-8A70-5F9432D4FCDC}"/>
    <cellStyle name="Separador de milhares 2 2 2 2 4 9" xfId="19177" xr:uid="{5889C89C-8320-44A6-82BF-08265569CE5B}"/>
    <cellStyle name="Separador de milhares 2 2 2 2 5" xfId="891" xr:uid="{07EB505D-9151-4C95-94E6-E6AA47D0037B}"/>
    <cellStyle name="Separador de milhares 2 2 2 2 5 2" xfId="892" xr:uid="{17489261-5141-4627-B2A2-D4BCB10936AF}"/>
    <cellStyle name="Separador de milhares 2 2 2 2 5 2 2" xfId="2615" xr:uid="{F4D284EA-90F1-47CA-97AE-7BEDB6604290}"/>
    <cellStyle name="Separador de milhares 2 2 2 2 5 2 2 2" xfId="8771" xr:uid="{553690A8-7AA9-4EB6-AE77-5121D279047F}"/>
    <cellStyle name="Separador de milhares 2 2 2 2 5 2 2 2 2" xfId="17367" xr:uid="{DC951DD5-5C6C-4F32-96F1-8FF2AC91C496}"/>
    <cellStyle name="Separador de milhares 2 2 2 2 5 2 2 2 3" xfId="26403" xr:uid="{1D01CC10-E8A4-4980-AA89-0301F368C6A0}"/>
    <cellStyle name="Separador de milhares 2 2 2 2 5 2 2 3" xfId="5658" xr:uid="{91556AC3-6C80-4558-88A8-268D1BEAD5FE}"/>
    <cellStyle name="Separador de milhares 2 2 2 2 5 2 2 3 2" xfId="14511" xr:uid="{D8F03D5E-9304-4C06-8641-08065E3437A7}"/>
    <cellStyle name="Separador de milhares 2 2 2 2 5 2 2 3 3" xfId="23478" xr:uid="{2BD6A6AE-7718-49D2-888A-8D3107170D44}"/>
    <cellStyle name="Separador de milhares 2 2 2 2 5 2 2 4" xfId="11659" xr:uid="{2DF3B55F-6C3A-4FFB-8157-16F4172B1F9C}"/>
    <cellStyle name="Separador de milhares 2 2 2 2 5 2 2 5" xfId="20627" xr:uid="{29C1DB02-98CE-4D92-95D4-34DA58BE9590}"/>
    <cellStyle name="Separador de milhares 2 2 2 2 5 2 3" xfId="7276" xr:uid="{77080338-E7B1-4A31-BEDE-79258510B2A3}"/>
    <cellStyle name="Separador de milhares 2 2 2 2 5 2 3 2" xfId="15932" xr:uid="{30113D2A-4BDB-486B-8758-FB392707C855}"/>
    <cellStyle name="Separador de milhares 2 2 2 2 5 2 3 3" xfId="24913" xr:uid="{DF6526BC-1E07-4C2A-8D68-32D38A79CC2F}"/>
    <cellStyle name="Separador de milhares 2 2 2 2 5 2 4" xfId="4223" xr:uid="{DD3BA13F-0B5F-4641-A596-0499B5CA54BA}"/>
    <cellStyle name="Separador de milhares 2 2 2 2 5 2 4 2" xfId="13078" xr:uid="{54F3A72A-0F2E-4F84-BEC4-2C73B06B151A}"/>
    <cellStyle name="Separador de milhares 2 2 2 2 5 2 4 3" xfId="22048" xr:uid="{2AA75B4E-8C48-4896-804B-806C50DA254E}"/>
    <cellStyle name="Separador de milhares 2 2 2 2 5 2 5" xfId="10213" xr:uid="{E3AC4A6A-2906-4DD4-94EF-C0A7CE0FEFCF}"/>
    <cellStyle name="Separador de milhares 2 2 2 2 5 2 6" xfId="19184" xr:uid="{E1F1120C-A039-4A96-BCED-0969EB848B8B}"/>
    <cellStyle name="Separador de milhares 2 2 2 2 5 3" xfId="2614" xr:uid="{7582E8DA-F4F3-46CC-B52C-DE38FDDC2849}"/>
    <cellStyle name="Separador de milhares 2 2 2 2 5 3 2" xfId="8770" xr:uid="{9E644011-54AF-4CF7-AD6A-E29EBF269042}"/>
    <cellStyle name="Separador de milhares 2 2 2 2 5 3 2 2" xfId="17366" xr:uid="{660BF8B0-0E66-40FF-B7CA-5AE7FC336729}"/>
    <cellStyle name="Separador de milhares 2 2 2 2 5 3 2 3" xfId="26402" xr:uid="{52C92851-A113-40F4-AB45-2B3BB4D4C9AB}"/>
    <cellStyle name="Separador de milhares 2 2 2 2 5 3 3" xfId="5657" xr:uid="{C82AA1E3-9B75-4478-B527-3D10E81BDDD0}"/>
    <cellStyle name="Separador de milhares 2 2 2 2 5 3 3 2" xfId="14510" xr:uid="{B91EC2E4-8054-4AD1-987B-91A8E3AEFF6C}"/>
    <cellStyle name="Separador de milhares 2 2 2 2 5 3 3 3" xfId="23477" xr:uid="{DB2E348B-0D5E-40C7-B677-DC4777121F2E}"/>
    <cellStyle name="Separador de milhares 2 2 2 2 5 3 4" xfId="11658" xr:uid="{56149E70-7703-452F-B4A6-5D0F62AA81EF}"/>
    <cellStyle name="Separador de milhares 2 2 2 2 5 3 5" xfId="20626" xr:uid="{8D5F8B67-5464-4FFD-B1BB-3E6E3FF07FBF}"/>
    <cellStyle name="Separador de milhares 2 2 2 2 5 4" xfId="7275" xr:uid="{3104BF48-8EA5-435F-BDDC-8311848B037F}"/>
    <cellStyle name="Separador de milhares 2 2 2 2 5 4 2" xfId="15931" xr:uid="{0964A938-0FDF-4775-A130-BE75950C74A8}"/>
    <cellStyle name="Separador de milhares 2 2 2 2 5 4 3" xfId="24912" xr:uid="{FA78629B-E98A-4089-9FD4-4E01853157D1}"/>
    <cellStyle name="Separador de milhares 2 2 2 2 5 5" xfId="4222" xr:uid="{7E84DF59-7F28-4AD1-A46B-D5F69B518166}"/>
    <cellStyle name="Separador de milhares 2 2 2 2 5 5 2" xfId="13077" xr:uid="{F088801A-D6C9-4526-BD0B-1FBBC8D88EF3}"/>
    <cellStyle name="Separador de milhares 2 2 2 2 5 5 3" xfId="22047" xr:uid="{EFA85025-B4CB-410A-B8C6-4F0221555DD1}"/>
    <cellStyle name="Separador de milhares 2 2 2 2 5 6" xfId="10212" xr:uid="{370F0CCB-2A5B-4C03-8C0E-558B6BA3B356}"/>
    <cellStyle name="Separador de milhares 2 2 2 2 5 7" xfId="19183" xr:uid="{668A9D01-B363-439E-9F02-95F73F5CC8FE}"/>
    <cellStyle name="Separador de milhares 2 2 2 2 6" xfId="893" xr:uid="{D824903E-2034-4F0E-B7CF-B82F7385376F}"/>
    <cellStyle name="Separador de milhares 2 2 2 2 6 2" xfId="894" xr:uid="{0943958F-DD83-4D20-B000-D13A0C73E57C}"/>
    <cellStyle name="Separador de milhares 2 2 2 2 6 2 2" xfId="2617" xr:uid="{CD85F059-BEAE-48DB-933C-1DFE9D2907EE}"/>
    <cellStyle name="Separador de milhares 2 2 2 2 6 2 2 2" xfId="8773" xr:uid="{592404DA-8443-4844-9D0E-259C6BA78043}"/>
    <cellStyle name="Separador de milhares 2 2 2 2 6 2 2 2 2" xfId="17369" xr:uid="{8DDDA02F-A29A-4678-9198-9C6B0E2FB21C}"/>
    <cellStyle name="Separador de milhares 2 2 2 2 6 2 2 2 3" xfId="26405" xr:uid="{B33B03D3-33B3-4C2D-9936-CBD25AACD7F7}"/>
    <cellStyle name="Separador de milhares 2 2 2 2 6 2 2 3" xfId="5660" xr:uid="{C264C9FE-769C-412A-AF26-5E5EBC4AE026}"/>
    <cellStyle name="Separador de milhares 2 2 2 2 6 2 2 3 2" xfId="14513" xr:uid="{EB351485-A982-49D5-88FD-D0109A13A865}"/>
    <cellStyle name="Separador de milhares 2 2 2 2 6 2 2 3 3" xfId="23480" xr:uid="{A4E21DAC-7526-4A06-AE5B-7282AD01C86E}"/>
    <cellStyle name="Separador de milhares 2 2 2 2 6 2 2 4" xfId="11661" xr:uid="{99FBFEB5-BA2A-4735-A434-82FA53382C26}"/>
    <cellStyle name="Separador de milhares 2 2 2 2 6 2 2 5" xfId="20629" xr:uid="{5477AF7E-3D13-4A8F-88D4-F4FB538E9111}"/>
    <cellStyle name="Separador de milhares 2 2 2 2 6 2 3" xfId="7278" xr:uid="{8C474673-49B1-493A-9B94-421F12F536A9}"/>
    <cellStyle name="Separador de milhares 2 2 2 2 6 2 3 2" xfId="15934" xr:uid="{ABC50AA9-C4BC-49A0-A087-E898A614DBE4}"/>
    <cellStyle name="Separador de milhares 2 2 2 2 6 2 3 3" xfId="24915" xr:uid="{71BE4C6D-3093-4E9D-A782-B02D0D4CA20B}"/>
    <cellStyle name="Separador de milhares 2 2 2 2 6 2 4" xfId="4225" xr:uid="{A60FE843-89C0-4E19-B3CE-19ADC6B0DEED}"/>
    <cellStyle name="Separador de milhares 2 2 2 2 6 2 4 2" xfId="13080" xr:uid="{E2924E9F-1075-47CE-814E-6D01BB6FFA7A}"/>
    <cellStyle name="Separador de milhares 2 2 2 2 6 2 4 3" xfId="22050" xr:uid="{1FEF0376-539F-450F-926A-0CED612A6007}"/>
    <cellStyle name="Separador de milhares 2 2 2 2 6 2 5" xfId="10215" xr:uid="{49533FE3-A3A9-46E6-9CA9-DF37AC89D0F9}"/>
    <cellStyle name="Separador de milhares 2 2 2 2 6 2 6" xfId="19186" xr:uid="{21381CE4-7455-4CF1-AAB6-59E0F8CA1E23}"/>
    <cellStyle name="Separador de milhares 2 2 2 2 6 3" xfId="2616" xr:uid="{D352B1F6-F6B3-4607-AE6E-CE77E7E95245}"/>
    <cellStyle name="Separador de milhares 2 2 2 2 6 3 2" xfId="8772" xr:uid="{908AE37A-A7F0-41ED-8FF8-A986130B1036}"/>
    <cellStyle name="Separador de milhares 2 2 2 2 6 3 2 2" xfId="17368" xr:uid="{54025DF6-7CA4-4A96-B65E-0059D986B72C}"/>
    <cellStyle name="Separador de milhares 2 2 2 2 6 3 2 3" xfId="26404" xr:uid="{04B830A6-88B1-43E1-9495-5249FEB7D4D3}"/>
    <cellStyle name="Separador de milhares 2 2 2 2 6 3 3" xfId="5659" xr:uid="{DD176EA3-8BF4-470B-8637-F7C09A8629BA}"/>
    <cellStyle name="Separador de milhares 2 2 2 2 6 3 3 2" xfId="14512" xr:uid="{6D4341C5-DAB7-40EC-AD75-6F3D33B28BC4}"/>
    <cellStyle name="Separador de milhares 2 2 2 2 6 3 3 3" xfId="23479" xr:uid="{9844F532-CD08-406B-B371-317BB977C930}"/>
    <cellStyle name="Separador de milhares 2 2 2 2 6 3 4" xfId="11660" xr:uid="{4B7DE380-59D4-472F-A9C2-0B95B5419C7F}"/>
    <cellStyle name="Separador de milhares 2 2 2 2 6 3 5" xfId="20628" xr:uid="{56938FEE-A744-401A-9B59-735DDD58986B}"/>
    <cellStyle name="Separador de milhares 2 2 2 2 6 4" xfId="7277" xr:uid="{E52BAB12-6AB3-4E1B-A629-49DEC08BF1E7}"/>
    <cellStyle name="Separador de milhares 2 2 2 2 6 4 2" xfId="15933" xr:uid="{B8625139-D184-4A39-94E0-3821ED4EB0BE}"/>
    <cellStyle name="Separador de milhares 2 2 2 2 6 4 3" xfId="24914" xr:uid="{8830AFE8-BD1E-4643-BFF3-D86136D2C566}"/>
    <cellStyle name="Separador de milhares 2 2 2 2 6 5" xfId="4224" xr:uid="{46C15D16-1D38-4AAD-BA30-75DE2E5E4813}"/>
    <cellStyle name="Separador de milhares 2 2 2 2 6 5 2" xfId="13079" xr:uid="{437EAF22-BE32-4859-8874-AD21C6616548}"/>
    <cellStyle name="Separador de milhares 2 2 2 2 6 5 3" xfId="22049" xr:uid="{84451814-CD77-43CC-A08A-2E5460720BD7}"/>
    <cellStyle name="Separador de milhares 2 2 2 2 6 6" xfId="10214" xr:uid="{70F2AAE4-CB4F-4AF9-9964-DB340DAD68A5}"/>
    <cellStyle name="Separador de milhares 2 2 2 2 6 7" xfId="19185" xr:uid="{D45A8399-7886-4700-8973-B789E7A1F2F8}"/>
    <cellStyle name="Separador de milhares 2 2 2 2 7" xfId="895" xr:uid="{2958194D-C8C1-4536-BA4C-ED79788499B2}"/>
    <cellStyle name="Separador de milhares 2 2 2 2 7 2" xfId="2618" xr:uid="{752AC88B-E0D0-4D5A-891C-D285EE54FDDB}"/>
    <cellStyle name="Separador de milhares 2 2 2 2 7 2 2" xfId="8774" xr:uid="{8C264BD5-BEB5-4254-AEE1-3199F7820E06}"/>
    <cellStyle name="Separador de milhares 2 2 2 2 7 2 2 2" xfId="17370" xr:uid="{F962746D-4D8A-45FD-BBAA-1AA8F0CEAFD6}"/>
    <cellStyle name="Separador de milhares 2 2 2 2 7 2 2 3" xfId="26406" xr:uid="{A7947FDB-254E-4887-8870-A47CD855B0FA}"/>
    <cellStyle name="Separador de milhares 2 2 2 2 7 2 3" xfId="5661" xr:uid="{1520CD2B-9A92-4AB7-9130-5F704BF696EC}"/>
    <cellStyle name="Separador de milhares 2 2 2 2 7 2 3 2" xfId="14514" xr:uid="{0F34FCF8-1A5C-4A4F-8D4E-F8D40A5BBEA8}"/>
    <cellStyle name="Separador de milhares 2 2 2 2 7 2 3 3" xfId="23481" xr:uid="{75297658-5736-4CC8-A21E-21170EFC295E}"/>
    <cellStyle name="Separador de milhares 2 2 2 2 7 2 4" xfId="11662" xr:uid="{6AF1BC08-CFF4-4BEA-8F0F-0174E4673A10}"/>
    <cellStyle name="Separador de milhares 2 2 2 2 7 2 5" xfId="20630" xr:uid="{E730BF32-6511-45FC-879E-6B0DF9847D00}"/>
    <cellStyle name="Separador de milhares 2 2 2 2 7 3" xfId="7279" xr:uid="{F853A773-41D9-4C18-ADD8-01B76C1379D5}"/>
    <cellStyle name="Separador de milhares 2 2 2 2 7 3 2" xfId="15935" xr:uid="{D94E7DD9-2AC7-43E2-B6C8-E5C7D3D9986E}"/>
    <cellStyle name="Separador de milhares 2 2 2 2 7 3 3" xfId="24916" xr:uid="{990D9BBD-0A41-45D1-B6FD-E466398654D0}"/>
    <cellStyle name="Separador de milhares 2 2 2 2 7 4" xfId="4226" xr:uid="{721537CB-FBBF-49EA-ACBA-A27377964F6C}"/>
    <cellStyle name="Separador de milhares 2 2 2 2 7 4 2" xfId="13081" xr:uid="{17AC43D2-8FC0-4A3F-8D9F-51240822E6CF}"/>
    <cellStyle name="Separador de milhares 2 2 2 2 7 4 3" xfId="22051" xr:uid="{1B586ED3-44C9-4E1C-88E2-4073A15B6FE4}"/>
    <cellStyle name="Separador de milhares 2 2 2 2 7 5" xfId="10216" xr:uid="{51D2362A-2A4F-4CD9-91F0-AD2507AF69E1}"/>
    <cellStyle name="Separador de milhares 2 2 2 2 7 6" xfId="19187" xr:uid="{749CD4A1-4C8C-4F29-A494-624689138F9D}"/>
    <cellStyle name="Separador de milhares 2 2 2 2 8" xfId="2583" xr:uid="{2E58B0F5-7BE5-404A-B1C3-9559507652EA}"/>
    <cellStyle name="Separador de milhares 2 2 2 2 8 2" xfId="8739" xr:uid="{BD729E0B-4ECE-4C08-89DE-A134676DA40A}"/>
    <cellStyle name="Separador de milhares 2 2 2 2 8 2 2" xfId="17335" xr:uid="{816640EA-F7FA-4BA3-B0F5-BA1DC946069C}"/>
    <cellStyle name="Separador de milhares 2 2 2 2 8 2 3" xfId="26371" xr:uid="{1697F227-806E-47E0-88C1-66B33CD7DB59}"/>
    <cellStyle name="Separador de milhares 2 2 2 2 8 3" xfId="5626" xr:uid="{F3CD3BBA-0B3C-430E-8BA6-AEAAFF4C39F7}"/>
    <cellStyle name="Separador de milhares 2 2 2 2 8 3 2" xfId="14479" xr:uid="{99EAB3F3-6058-4A10-A75E-64384CBC80B7}"/>
    <cellStyle name="Separador de milhares 2 2 2 2 8 3 3" xfId="23446" xr:uid="{8F84392B-EC98-4D2B-AFE9-7265525440F4}"/>
    <cellStyle name="Separador de milhares 2 2 2 2 8 4" xfId="11627" xr:uid="{727E1031-8E31-4A7C-AF42-BE048788F881}"/>
    <cellStyle name="Separador de milhares 2 2 2 2 8 5" xfId="20595" xr:uid="{F634AE36-BFE5-4634-A9A0-32809130F834}"/>
    <cellStyle name="Separador de milhares 2 2 2 2 9" xfId="7244" xr:uid="{373D8199-7AD4-4F66-BB76-E5D9E77C92F9}"/>
    <cellStyle name="Separador de milhares 2 2 2 2 9 2" xfId="15900" xr:uid="{EA8E54FB-C1DF-422C-847F-5B087A32F9B9}"/>
    <cellStyle name="Separador de milhares 2 2 2 2 9 3" xfId="24881" xr:uid="{D9D77FD0-C29C-4FB9-9527-7D6951B45CF9}"/>
    <cellStyle name="Separador de milhares 2 2 2 3" xfId="896" xr:uid="{882059C6-A5E6-4569-9EC7-6FD35AA43A4E}"/>
    <cellStyle name="Separador de milhares 2 2 2 3 10" xfId="10217" xr:uid="{D513A635-47EA-43C8-B667-3655042863F0}"/>
    <cellStyle name="Separador de milhares 2 2 2 3 11" xfId="19188" xr:uid="{55A2FC1E-EEFE-42E0-A8BA-24AD75670715}"/>
    <cellStyle name="Separador de milhares 2 2 2 3 2" xfId="897" xr:uid="{2B900C8C-F9B6-4620-A870-EE08CF6BB988}"/>
    <cellStyle name="Separador de milhares 2 2 2 3 2 2" xfId="898" xr:uid="{7DB899FB-525D-458D-ACB1-D507337A06FC}"/>
    <cellStyle name="Separador de milhares 2 2 2 3 2 2 2" xfId="899" xr:uid="{96044DA5-B3AF-4FF0-B8B7-4522E4F4A99F}"/>
    <cellStyle name="Separador de milhares 2 2 2 3 2 2 2 2" xfId="2622" xr:uid="{EC8AE7E3-B0A1-47EA-8750-3A840755F23F}"/>
    <cellStyle name="Separador de milhares 2 2 2 3 2 2 2 2 2" xfId="8778" xr:uid="{E7FD765F-08DB-4AB0-B5A1-E5E53E3DA839}"/>
    <cellStyle name="Separador de milhares 2 2 2 3 2 2 2 2 2 2" xfId="17374" xr:uid="{612B70BC-8749-490E-A689-387C8295ECA5}"/>
    <cellStyle name="Separador de milhares 2 2 2 3 2 2 2 2 2 3" xfId="26410" xr:uid="{534C9698-A53E-4662-97CB-7E6DA7AEC4F5}"/>
    <cellStyle name="Separador de milhares 2 2 2 3 2 2 2 2 3" xfId="5665" xr:uid="{2D5AA7B0-0866-45F1-814A-323E1B5E4B39}"/>
    <cellStyle name="Separador de milhares 2 2 2 3 2 2 2 2 3 2" xfId="14518" xr:uid="{6BE0B932-D305-4408-9CEE-B67C805CCF9C}"/>
    <cellStyle name="Separador de milhares 2 2 2 3 2 2 2 2 3 3" xfId="23485" xr:uid="{0FCC63D7-6661-4A11-AF99-FEA9CE759D3B}"/>
    <cellStyle name="Separador de milhares 2 2 2 3 2 2 2 2 4" xfId="11666" xr:uid="{D9E0E7D0-4D2B-4948-86E1-07C964B34A26}"/>
    <cellStyle name="Separador de milhares 2 2 2 3 2 2 2 2 5" xfId="20634" xr:uid="{81AD3E5D-9751-4E03-BF88-BD9A4EF60EB9}"/>
    <cellStyle name="Separador de milhares 2 2 2 3 2 2 2 3" xfId="7283" xr:uid="{68DA86C7-3FBA-4F8F-B87F-5546AE2E0CB3}"/>
    <cellStyle name="Separador de milhares 2 2 2 3 2 2 2 3 2" xfId="15939" xr:uid="{9D8135BB-1EEC-4A67-B264-3463475761F4}"/>
    <cellStyle name="Separador de milhares 2 2 2 3 2 2 2 3 3" xfId="24920" xr:uid="{2DB6C1C2-7037-490C-8391-8DF1349A8BD8}"/>
    <cellStyle name="Separador de milhares 2 2 2 3 2 2 2 4" xfId="4230" xr:uid="{9957DDC6-E933-4D2B-B7E3-3E43A0F3B98E}"/>
    <cellStyle name="Separador de milhares 2 2 2 3 2 2 2 4 2" xfId="13085" xr:uid="{828BEA0A-0368-48EC-97C5-1312320CE012}"/>
    <cellStyle name="Separador de milhares 2 2 2 3 2 2 2 4 3" xfId="22055" xr:uid="{EBDE74A0-DBED-4855-92F5-FA5EFBA4890F}"/>
    <cellStyle name="Separador de milhares 2 2 2 3 2 2 2 5" xfId="10220" xr:uid="{30523D9F-D7EA-4ABA-AE2E-2F856754B5A7}"/>
    <cellStyle name="Separador de milhares 2 2 2 3 2 2 2 6" xfId="19191" xr:uid="{6619D552-8C08-4C83-89E6-7A87D04E9F87}"/>
    <cellStyle name="Separador de milhares 2 2 2 3 2 2 3" xfId="2621" xr:uid="{4918B682-F415-4D1A-A160-4B8D421EFE87}"/>
    <cellStyle name="Separador de milhares 2 2 2 3 2 2 3 2" xfId="8777" xr:uid="{F25FE1BA-3634-4BCE-AC38-CEC51C4CA910}"/>
    <cellStyle name="Separador de milhares 2 2 2 3 2 2 3 2 2" xfId="17373" xr:uid="{90D337FD-FC16-452B-A484-2332CEFAA85C}"/>
    <cellStyle name="Separador de milhares 2 2 2 3 2 2 3 2 3" xfId="26409" xr:uid="{A4F9D178-9F02-4BD0-A095-C175BC0CBB40}"/>
    <cellStyle name="Separador de milhares 2 2 2 3 2 2 3 3" xfId="5664" xr:uid="{3A58BB54-CB37-4862-A161-7DB422A94F63}"/>
    <cellStyle name="Separador de milhares 2 2 2 3 2 2 3 3 2" xfId="14517" xr:uid="{B3E41169-F9FA-49D0-A5B5-2BC6D79D6343}"/>
    <cellStyle name="Separador de milhares 2 2 2 3 2 2 3 3 3" xfId="23484" xr:uid="{8DF4F0AE-F667-4BCA-BD44-654B58BE4E5F}"/>
    <cellStyle name="Separador de milhares 2 2 2 3 2 2 3 4" xfId="11665" xr:uid="{8602C378-9FDC-4EDA-86E7-C637D9C26AC6}"/>
    <cellStyle name="Separador de milhares 2 2 2 3 2 2 3 5" xfId="20633" xr:uid="{C7C78117-7BD4-4070-99EF-E80FC4DEBD3D}"/>
    <cellStyle name="Separador de milhares 2 2 2 3 2 2 4" xfId="7282" xr:uid="{C03E7AE2-B508-4701-BD7C-887935CD7D41}"/>
    <cellStyle name="Separador de milhares 2 2 2 3 2 2 4 2" xfId="15938" xr:uid="{F81EC7EF-B04C-43ED-90D6-E109D8B164D3}"/>
    <cellStyle name="Separador de milhares 2 2 2 3 2 2 4 3" xfId="24919" xr:uid="{921C7EB1-E82F-4A71-B67F-29E0AE044850}"/>
    <cellStyle name="Separador de milhares 2 2 2 3 2 2 5" xfId="4229" xr:uid="{E9753DCC-ECE8-41B1-B0E0-DCBA9F623F41}"/>
    <cellStyle name="Separador de milhares 2 2 2 3 2 2 5 2" xfId="13084" xr:uid="{E0FAF24B-5DBE-4B50-B7D1-18F5114B665A}"/>
    <cellStyle name="Separador de milhares 2 2 2 3 2 2 5 3" xfId="22054" xr:uid="{4A50549A-8F4C-4B93-A53B-A373ECF75823}"/>
    <cellStyle name="Separador de milhares 2 2 2 3 2 2 6" xfId="10219" xr:uid="{FFF9ADEC-1DD5-41EC-B2CD-5D00AE971A9E}"/>
    <cellStyle name="Separador de milhares 2 2 2 3 2 2 7" xfId="19190" xr:uid="{879A05D5-D9ED-4249-B429-D8BE0BC15323}"/>
    <cellStyle name="Separador de milhares 2 2 2 3 2 3" xfId="900" xr:uid="{13930EC6-2A53-488C-AA08-F652838F26DB}"/>
    <cellStyle name="Separador de milhares 2 2 2 3 2 3 2" xfId="901" xr:uid="{A60B7C82-E791-4D85-BA09-BC9FDDC04BCA}"/>
    <cellStyle name="Separador de milhares 2 2 2 3 2 3 2 2" xfId="2624" xr:uid="{1A228337-0AA3-483A-8090-1DF04FA97FAF}"/>
    <cellStyle name="Separador de milhares 2 2 2 3 2 3 2 2 2" xfId="8780" xr:uid="{D1C1A928-617F-49D3-9E37-EF00DCCFA76D}"/>
    <cellStyle name="Separador de milhares 2 2 2 3 2 3 2 2 2 2" xfId="17376" xr:uid="{3E6EEA07-FF5A-4F6B-92F9-A1B6B411CC92}"/>
    <cellStyle name="Separador de milhares 2 2 2 3 2 3 2 2 2 3" xfId="26412" xr:uid="{88BFA8AD-2818-4372-94B3-0177DC1C5E2F}"/>
    <cellStyle name="Separador de milhares 2 2 2 3 2 3 2 2 3" xfId="5667" xr:uid="{82437481-DB3E-45C5-B6DF-0666EB96CDB1}"/>
    <cellStyle name="Separador de milhares 2 2 2 3 2 3 2 2 3 2" xfId="14520" xr:uid="{683DCA26-4D2F-4498-BE38-C76C50A4D63A}"/>
    <cellStyle name="Separador de milhares 2 2 2 3 2 3 2 2 3 3" xfId="23487" xr:uid="{E008BB96-A51E-4426-B848-9591E1578092}"/>
    <cellStyle name="Separador de milhares 2 2 2 3 2 3 2 2 4" xfId="11668" xr:uid="{C232D548-A955-4FF8-98E8-59533FA60A35}"/>
    <cellStyle name="Separador de milhares 2 2 2 3 2 3 2 2 5" xfId="20636" xr:uid="{58112E23-3C80-4A99-A5FA-5FA867EAE21E}"/>
    <cellStyle name="Separador de milhares 2 2 2 3 2 3 2 3" xfId="7285" xr:uid="{412D0BCC-0A37-4B57-AF8D-A4BBF4FB5559}"/>
    <cellStyle name="Separador de milhares 2 2 2 3 2 3 2 3 2" xfId="15941" xr:uid="{B8E8C402-C9A0-4FD3-ABD9-50FB478534EE}"/>
    <cellStyle name="Separador de milhares 2 2 2 3 2 3 2 3 3" xfId="24922" xr:uid="{5AD223CA-8F9B-4BAB-8E88-475F468EEC08}"/>
    <cellStyle name="Separador de milhares 2 2 2 3 2 3 2 4" xfId="4232" xr:uid="{899E1B36-0C98-40C1-AD03-29FDA856E4AE}"/>
    <cellStyle name="Separador de milhares 2 2 2 3 2 3 2 4 2" xfId="13087" xr:uid="{4A0585A4-5997-45C3-9D20-2952414C5EEC}"/>
    <cellStyle name="Separador de milhares 2 2 2 3 2 3 2 4 3" xfId="22057" xr:uid="{54D6237A-DB85-437B-A65D-C892E0DA331A}"/>
    <cellStyle name="Separador de milhares 2 2 2 3 2 3 2 5" xfId="10222" xr:uid="{FD3A3B57-BAEE-4F7F-8C00-FFA4D612A8DC}"/>
    <cellStyle name="Separador de milhares 2 2 2 3 2 3 2 6" xfId="19193" xr:uid="{F6C5109E-97C6-44A6-9143-F21330F0E3D7}"/>
    <cellStyle name="Separador de milhares 2 2 2 3 2 3 3" xfId="2623" xr:uid="{F11D1074-8BA7-435D-9998-78F4DEA066AA}"/>
    <cellStyle name="Separador de milhares 2 2 2 3 2 3 3 2" xfId="8779" xr:uid="{E4F563A0-D315-4E01-97EE-1D046CAF1FE3}"/>
    <cellStyle name="Separador de milhares 2 2 2 3 2 3 3 2 2" xfId="17375" xr:uid="{BE441CE1-AFB3-4704-8E43-D6EEAB917203}"/>
    <cellStyle name="Separador de milhares 2 2 2 3 2 3 3 2 3" xfId="26411" xr:uid="{09BA3677-2F67-4070-A60D-1F2C05320C3F}"/>
    <cellStyle name="Separador de milhares 2 2 2 3 2 3 3 3" xfId="5666" xr:uid="{DAA30D5B-0122-43AC-8F00-4A55702A8124}"/>
    <cellStyle name="Separador de milhares 2 2 2 3 2 3 3 3 2" xfId="14519" xr:uid="{AF6EA00C-10A8-4A8D-AD0B-71AAFCF97438}"/>
    <cellStyle name="Separador de milhares 2 2 2 3 2 3 3 3 3" xfId="23486" xr:uid="{7B046336-A6DF-4607-B0F9-31ADBEA3D3F8}"/>
    <cellStyle name="Separador de milhares 2 2 2 3 2 3 3 4" xfId="11667" xr:uid="{D4424E04-B8AE-4768-AA34-DFDD8B79C4E5}"/>
    <cellStyle name="Separador de milhares 2 2 2 3 2 3 3 5" xfId="20635" xr:uid="{1B882785-B49A-4628-976D-2D447E4F01D4}"/>
    <cellStyle name="Separador de milhares 2 2 2 3 2 3 4" xfId="7284" xr:uid="{2DF1C1D6-CB99-452C-8F4C-833AEE8A2280}"/>
    <cellStyle name="Separador de milhares 2 2 2 3 2 3 4 2" xfId="15940" xr:uid="{724977FA-E4E8-4964-A07C-2229C2467AFF}"/>
    <cellStyle name="Separador de milhares 2 2 2 3 2 3 4 3" xfId="24921" xr:uid="{3367A3F6-F1E1-4AA5-9C30-AF1F68952B14}"/>
    <cellStyle name="Separador de milhares 2 2 2 3 2 3 5" xfId="4231" xr:uid="{26A08856-35C8-4035-9BDC-73A82629D540}"/>
    <cellStyle name="Separador de milhares 2 2 2 3 2 3 5 2" xfId="13086" xr:uid="{CC5CFB9A-5A86-40C8-8B24-5DD4C3FF6A6E}"/>
    <cellStyle name="Separador de milhares 2 2 2 3 2 3 5 3" xfId="22056" xr:uid="{498D693A-15A6-46EB-8ECA-E4D06CE0F6B9}"/>
    <cellStyle name="Separador de milhares 2 2 2 3 2 3 6" xfId="10221" xr:uid="{1FB6E417-22D2-4A87-A2AD-8BC7EFA8F8C1}"/>
    <cellStyle name="Separador de milhares 2 2 2 3 2 3 7" xfId="19192" xr:uid="{88DD594D-A709-4BDA-A960-6EDE45118883}"/>
    <cellStyle name="Separador de milhares 2 2 2 3 2 4" xfId="902" xr:uid="{F5540205-45C6-47AE-82D0-8C2B5BB1CA32}"/>
    <cellStyle name="Separador de milhares 2 2 2 3 2 4 2" xfId="2625" xr:uid="{1E02498A-073F-4799-A66D-7917C08B60B7}"/>
    <cellStyle name="Separador de milhares 2 2 2 3 2 4 2 2" xfId="8781" xr:uid="{E9CFA26C-6CDF-4E21-8B05-C7A77B14D827}"/>
    <cellStyle name="Separador de milhares 2 2 2 3 2 4 2 2 2" xfId="17377" xr:uid="{E64945ED-2569-4275-9A10-E7B6269D3E7A}"/>
    <cellStyle name="Separador de milhares 2 2 2 3 2 4 2 2 3" xfId="26413" xr:uid="{3008946A-6768-49D5-84B2-BE6005E42E68}"/>
    <cellStyle name="Separador de milhares 2 2 2 3 2 4 2 3" xfId="5668" xr:uid="{1B0D4DB5-0FF4-4EE1-B19E-03A861096940}"/>
    <cellStyle name="Separador de milhares 2 2 2 3 2 4 2 3 2" xfId="14521" xr:uid="{CD3074B3-DA39-4413-9700-131AD64E70A0}"/>
    <cellStyle name="Separador de milhares 2 2 2 3 2 4 2 3 3" xfId="23488" xr:uid="{AFD6816A-B415-4AD1-A311-F238384C5072}"/>
    <cellStyle name="Separador de milhares 2 2 2 3 2 4 2 4" xfId="11669" xr:uid="{C92C3EEB-7A50-4F49-8163-309ED6D8460C}"/>
    <cellStyle name="Separador de milhares 2 2 2 3 2 4 2 5" xfId="20637" xr:uid="{4745C335-8083-4DA7-AA80-C8158A4F6DC4}"/>
    <cellStyle name="Separador de milhares 2 2 2 3 2 4 3" xfId="7286" xr:uid="{E3C71370-1D17-42CE-B42C-9C7D9470D90F}"/>
    <cellStyle name="Separador de milhares 2 2 2 3 2 4 3 2" xfId="15942" xr:uid="{4324E708-B18B-414C-971F-245EB253848B}"/>
    <cellStyle name="Separador de milhares 2 2 2 3 2 4 3 3" xfId="24923" xr:uid="{0419CA59-1D25-4C52-94A1-18B94AE1A7A6}"/>
    <cellStyle name="Separador de milhares 2 2 2 3 2 4 4" xfId="4233" xr:uid="{62230EA5-2AB2-4543-8DD1-18A9924096D5}"/>
    <cellStyle name="Separador de milhares 2 2 2 3 2 4 4 2" xfId="13088" xr:uid="{9E17DEE7-9B06-4571-AB5C-362725458C4D}"/>
    <cellStyle name="Separador de milhares 2 2 2 3 2 4 4 3" xfId="22058" xr:uid="{EDE2603B-EC15-4570-8410-81F70942C4C2}"/>
    <cellStyle name="Separador de milhares 2 2 2 3 2 4 5" xfId="10223" xr:uid="{90BE7548-080B-4BDB-B869-A8C3AE2E380C}"/>
    <cellStyle name="Separador de milhares 2 2 2 3 2 4 6" xfId="19194" xr:uid="{A5A3E337-7228-487C-A184-D74CA522BF72}"/>
    <cellStyle name="Separador de milhares 2 2 2 3 2 5" xfId="2620" xr:uid="{620E507E-43D7-41D1-8D32-139F81CB2254}"/>
    <cellStyle name="Separador de milhares 2 2 2 3 2 5 2" xfId="8776" xr:uid="{CAB447EE-3AE0-4420-A99A-16C198A95830}"/>
    <cellStyle name="Separador de milhares 2 2 2 3 2 5 2 2" xfId="17372" xr:uid="{3BEFA939-3B5E-46AA-BE8E-A7D3E76B6E8E}"/>
    <cellStyle name="Separador de milhares 2 2 2 3 2 5 2 3" xfId="26408" xr:uid="{B3FC5CD1-36DC-48C8-AB7F-27458F650758}"/>
    <cellStyle name="Separador de milhares 2 2 2 3 2 5 3" xfId="5663" xr:uid="{F660D2B8-924B-46DD-B1F4-FFC38C776C65}"/>
    <cellStyle name="Separador de milhares 2 2 2 3 2 5 3 2" xfId="14516" xr:uid="{19979772-E8DD-4D2D-A41F-7AC98FD122D7}"/>
    <cellStyle name="Separador de milhares 2 2 2 3 2 5 3 3" xfId="23483" xr:uid="{A6080179-9AB1-4512-A829-DE96DC38DC6A}"/>
    <cellStyle name="Separador de milhares 2 2 2 3 2 5 4" xfId="11664" xr:uid="{77F9FB64-9733-4C6E-B5C5-CFE0AEBBD6D6}"/>
    <cellStyle name="Separador de milhares 2 2 2 3 2 5 5" xfId="20632" xr:uid="{3FC844AA-3DC9-4912-87FE-8645B90A6DEB}"/>
    <cellStyle name="Separador de milhares 2 2 2 3 2 6" xfId="7281" xr:uid="{38C2817D-C738-4230-AAE0-4DD26E6BC582}"/>
    <cellStyle name="Separador de milhares 2 2 2 3 2 6 2" xfId="15937" xr:uid="{D50E3E59-5737-4B04-98E9-41C68DAF5504}"/>
    <cellStyle name="Separador de milhares 2 2 2 3 2 6 3" xfId="24918" xr:uid="{10140E88-02BE-49CC-984A-D83E356243AB}"/>
    <cellStyle name="Separador de milhares 2 2 2 3 2 7" xfId="4228" xr:uid="{666C7E16-BA45-4934-96D9-384868DE72BB}"/>
    <cellStyle name="Separador de milhares 2 2 2 3 2 7 2" xfId="13083" xr:uid="{59E7DA53-C555-4252-8B42-86946624500B}"/>
    <cellStyle name="Separador de milhares 2 2 2 3 2 7 3" xfId="22053" xr:uid="{A1C8C188-AC31-4C0C-B1F0-B409C415842C}"/>
    <cellStyle name="Separador de milhares 2 2 2 3 2 8" xfId="10218" xr:uid="{5B95C584-D9F0-49F7-B167-A9D7C850F0D2}"/>
    <cellStyle name="Separador de milhares 2 2 2 3 2 9" xfId="19189" xr:uid="{1EBC9454-A484-46BD-9DAD-B89B22D2EB4C}"/>
    <cellStyle name="Separador de milhares 2 2 2 3 3" xfId="903" xr:uid="{3AAD59E4-D097-4F2D-BE17-557E8B9A9BB4}"/>
    <cellStyle name="Separador de milhares 2 2 2 3 3 2" xfId="904" xr:uid="{316F07AB-C073-4476-8CD9-083F6D22BC94}"/>
    <cellStyle name="Separador de milhares 2 2 2 3 3 2 2" xfId="905" xr:uid="{FAFF7FFD-BFE0-4D3F-88DD-9BA3647C41B0}"/>
    <cellStyle name="Separador de milhares 2 2 2 3 3 2 2 2" xfId="2628" xr:uid="{9A1031F1-F984-4987-B891-E8C81EB95E88}"/>
    <cellStyle name="Separador de milhares 2 2 2 3 3 2 2 2 2" xfId="8784" xr:uid="{D2193FC5-BB05-4682-A040-1158BAC8ACA9}"/>
    <cellStyle name="Separador de milhares 2 2 2 3 3 2 2 2 2 2" xfId="17380" xr:uid="{A841AAAE-7531-4C20-ADC1-E03687739567}"/>
    <cellStyle name="Separador de milhares 2 2 2 3 3 2 2 2 2 3" xfId="26416" xr:uid="{2A3782AB-8FA4-4E4F-B50E-575A1C25294D}"/>
    <cellStyle name="Separador de milhares 2 2 2 3 3 2 2 2 3" xfId="5671" xr:uid="{AA048F38-2EFD-43F6-8F0B-19E1109ACF42}"/>
    <cellStyle name="Separador de milhares 2 2 2 3 3 2 2 2 3 2" xfId="14524" xr:uid="{70ABCFA4-B125-439A-97DF-75A96127C5BE}"/>
    <cellStyle name="Separador de milhares 2 2 2 3 3 2 2 2 3 3" xfId="23491" xr:uid="{BDDEF447-E8A6-40D1-89C0-550062239278}"/>
    <cellStyle name="Separador de milhares 2 2 2 3 3 2 2 2 4" xfId="11672" xr:uid="{FDB3372E-8BAA-4CD0-A57C-A4F56C8D7379}"/>
    <cellStyle name="Separador de milhares 2 2 2 3 3 2 2 2 5" xfId="20640" xr:uid="{E938CBEF-F2E9-434C-A8E0-5F16B1547793}"/>
    <cellStyle name="Separador de milhares 2 2 2 3 3 2 2 3" xfId="7289" xr:uid="{B4AE388E-8C1D-411B-A6B9-1C0294E691C2}"/>
    <cellStyle name="Separador de milhares 2 2 2 3 3 2 2 3 2" xfId="15945" xr:uid="{E165D659-55F6-45F8-9EA0-44DCE42F4F09}"/>
    <cellStyle name="Separador de milhares 2 2 2 3 3 2 2 3 3" xfId="24926" xr:uid="{F116190C-C978-423D-B0C5-1583E3746919}"/>
    <cellStyle name="Separador de milhares 2 2 2 3 3 2 2 4" xfId="4236" xr:uid="{402B7D40-F46B-41BD-BD55-D12DFFB0826F}"/>
    <cellStyle name="Separador de milhares 2 2 2 3 3 2 2 4 2" xfId="13091" xr:uid="{34246E93-610D-40C9-8DC7-F41D79EF60E4}"/>
    <cellStyle name="Separador de milhares 2 2 2 3 3 2 2 4 3" xfId="22061" xr:uid="{01B65241-08E0-41E7-9DD2-AB3ACA43C6EF}"/>
    <cellStyle name="Separador de milhares 2 2 2 3 3 2 2 5" xfId="10226" xr:uid="{F016263A-3FD0-407F-AEA7-DD4851F7E306}"/>
    <cellStyle name="Separador de milhares 2 2 2 3 3 2 2 6" xfId="19197" xr:uid="{CBB35B29-0290-49B2-9B22-6A2E868745D2}"/>
    <cellStyle name="Separador de milhares 2 2 2 3 3 2 3" xfId="2627" xr:uid="{6AA8E02C-D0B0-49AF-B22E-F8852193B1B2}"/>
    <cellStyle name="Separador de milhares 2 2 2 3 3 2 3 2" xfId="8783" xr:uid="{90B81D7F-4B99-4487-9393-81EDD869C1D2}"/>
    <cellStyle name="Separador de milhares 2 2 2 3 3 2 3 2 2" xfId="17379" xr:uid="{D96E7FBA-F1B9-4020-B8AA-FA936CCB94D7}"/>
    <cellStyle name="Separador de milhares 2 2 2 3 3 2 3 2 3" xfId="26415" xr:uid="{8D30150B-1DE2-40B9-A153-D94B4C0C7B6A}"/>
    <cellStyle name="Separador de milhares 2 2 2 3 3 2 3 3" xfId="5670" xr:uid="{64BE6BD0-D164-44DC-92C0-4122B597FE95}"/>
    <cellStyle name="Separador de milhares 2 2 2 3 3 2 3 3 2" xfId="14523" xr:uid="{12F74121-4811-4859-BA6A-362D4D28C922}"/>
    <cellStyle name="Separador de milhares 2 2 2 3 3 2 3 3 3" xfId="23490" xr:uid="{00982A54-9EB4-46D0-BE41-E2144139C5B1}"/>
    <cellStyle name="Separador de milhares 2 2 2 3 3 2 3 4" xfId="11671" xr:uid="{2A806983-2F33-4CDC-BDC7-CB9B6224660C}"/>
    <cellStyle name="Separador de milhares 2 2 2 3 3 2 3 5" xfId="20639" xr:uid="{477E9687-99FC-4E03-9FC4-5769DE8B021F}"/>
    <cellStyle name="Separador de milhares 2 2 2 3 3 2 4" xfId="7288" xr:uid="{1CC5ACCB-2E35-4F5A-B5F2-C8D45EA9D907}"/>
    <cellStyle name="Separador de milhares 2 2 2 3 3 2 4 2" xfId="15944" xr:uid="{22EFE8E9-C112-4673-AEFF-6DBF180EC756}"/>
    <cellStyle name="Separador de milhares 2 2 2 3 3 2 4 3" xfId="24925" xr:uid="{B7153EF2-2263-4DA9-A1BD-179AA9AFEC39}"/>
    <cellStyle name="Separador de milhares 2 2 2 3 3 2 5" xfId="4235" xr:uid="{39A3C896-60A1-4598-A63A-722C8BE6F4E3}"/>
    <cellStyle name="Separador de milhares 2 2 2 3 3 2 5 2" xfId="13090" xr:uid="{EB36CB1B-97FD-4994-825A-CE7C2293BABF}"/>
    <cellStyle name="Separador de milhares 2 2 2 3 3 2 5 3" xfId="22060" xr:uid="{23779B4A-B902-47D4-B2CE-6E14F03A222F}"/>
    <cellStyle name="Separador de milhares 2 2 2 3 3 2 6" xfId="10225" xr:uid="{A9111166-DCFE-4E9D-9B35-3B4CECB137FC}"/>
    <cellStyle name="Separador de milhares 2 2 2 3 3 2 7" xfId="19196" xr:uid="{855B323A-390E-469A-BEF8-DBFBC385EF85}"/>
    <cellStyle name="Separador de milhares 2 2 2 3 3 3" xfId="906" xr:uid="{E789D43F-93B8-49BC-985C-A5386746456D}"/>
    <cellStyle name="Separador de milhares 2 2 2 3 3 3 2" xfId="907" xr:uid="{BC627005-B77A-43FC-974B-74DB489ADE79}"/>
    <cellStyle name="Separador de milhares 2 2 2 3 3 3 2 2" xfId="2630" xr:uid="{D6FDEED9-9243-4641-A4F9-5937982D5B33}"/>
    <cellStyle name="Separador de milhares 2 2 2 3 3 3 2 2 2" xfId="8786" xr:uid="{F31EBBE2-D2E9-4D78-8599-4C0BEE497A66}"/>
    <cellStyle name="Separador de milhares 2 2 2 3 3 3 2 2 2 2" xfId="17382" xr:uid="{085F1DAC-B933-4237-B518-E007A382E108}"/>
    <cellStyle name="Separador de milhares 2 2 2 3 3 3 2 2 2 3" xfId="26418" xr:uid="{234EF545-D832-4DC2-9B6E-BC96DBB460C9}"/>
    <cellStyle name="Separador de milhares 2 2 2 3 3 3 2 2 3" xfId="5673" xr:uid="{70C74D90-3382-4D7D-8C1D-2A1FEEEC46AE}"/>
    <cellStyle name="Separador de milhares 2 2 2 3 3 3 2 2 3 2" xfId="14526" xr:uid="{65577C89-028A-47A4-9031-494DA9826911}"/>
    <cellStyle name="Separador de milhares 2 2 2 3 3 3 2 2 3 3" xfId="23493" xr:uid="{0B5F32CE-EE1A-45E9-AC66-1166BF9A2CED}"/>
    <cellStyle name="Separador de milhares 2 2 2 3 3 3 2 2 4" xfId="11674" xr:uid="{881C0B38-CBE7-4A53-BC41-17A0C3BA5D3A}"/>
    <cellStyle name="Separador de milhares 2 2 2 3 3 3 2 2 5" xfId="20642" xr:uid="{F5EAF2FE-C49A-4752-9F4F-01DFBB3058D6}"/>
    <cellStyle name="Separador de milhares 2 2 2 3 3 3 2 3" xfId="7291" xr:uid="{8A5168B3-79AD-47F6-816F-FBE21A2E1BF8}"/>
    <cellStyle name="Separador de milhares 2 2 2 3 3 3 2 3 2" xfId="15947" xr:uid="{C68EA5C8-4579-4628-AF3E-93C866F2FA17}"/>
    <cellStyle name="Separador de milhares 2 2 2 3 3 3 2 3 3" xfId="24928" xr:uid="{7A21184B-5CAE-4584-A514-F937D37E1F93}"/>
    <cellStyle name="Separador de milhares 2 2 2 3 3 3 2 4" xfId="4238" xr:uid="{01B0D4DC-9117-4BD3-8809-1A14BEE0DDFD}"/>
    <cellStyle name="Separador de milhares 2 2 2 3 3 3 2 4 2" xfId="13093" xr:uid="{66E050A2-1355-4261-8FA4-751ECB7C8BDB}"/>
    <cellStyle name="Separador de milhares 2 2 2 3 3 3 2 4 3" xfId="22063" xr:uid="{0D51A844-775C-40F2-9BA1-70D5319FD675}"/>
    <cellStyle name="Separador de milhares 2 2 2 3 3 3 2 5" xfId="10228" xr:uid="{4122336F-A5E8-45E8-B145-7AD65992F297}"/>
    <cellStyle name="Separador de milhares 2 2 2 3 3 3 2 6" xfId="19199" xr:uid="{A4BF089C-1CD2-4B08-8068-4768C04CC906}"/>
    <cellStyle name="Separador de milhares 2 2 2 3 3 3 3" xfId="2629" xr:uid="{7ABD6451-303B-440D-B4AA-8BC783F22613}"/>
    <cellStyle name="Separador de milhares 2 2 2 3 3 3 3 2" xfId="8785" xr:uid="{B9EC6D7F-7994-47BC-9CE4-9EC67A327DC3}"/>
    <cellStyle name="Separador de milhares 2 2 2 3 3 3 3 2 2" xfId="17381" xr:uid="{ECE4F2CB-7318-4639-B274-A5E62F74F91F}"/>
    <cellStyle name="Separador de milhares 2 2 2 3 3 3 3 2 3" xfId="26417" xr:uid="{6930ED13-0D8B-4524-96FB-AC470D302F8F}"/>
    <cellStyle name="Separador de milhares 2 2 2 3 3 3 3 3" xfId="5672" xr:uid="{429C2104-2F04-4AD7-A7CD-C2DB41AEFD05}"/>
    <cellStyle name="Separador de milhares 2 2 2 3 3 3 3 3 2" xfId="14525" xr:uid="{0E591964-BF30-493C-882F-EEDA264137E6}"/>
    <cellStyle name="Separador de milhares 2 2 2 3 3 3 3 3 3" xfId="23492" xr:uid="{DF320162-2505-42C2-A090-DA35B3B8E95A}"/>
    <cellStyle name="Separador de milhares 2 2 2 3 3 3 3 4" xfId="11673" xr:uid="{F0AF1F39-2668-453E-A00F-6CF0CDE970D5}"/>
    <cellStyle name="Separador de milhares 2 2 2 3 3 3 3 5" xfId="20641" xr:uid="{7615A25D-7CDB-4F1C-BE59-0C33ADF2ACF1}"/>
    <cellStyle name="Separador de milhares 2 2 2 3 3 3 4" xfId="7290" xr:uid="{1FA4F947-7C9C-4E63-8124-DA9C041555B3}"/>
    <cellStyle name="Separador de milhares 2 2 2 3 3 3 4 2" xfId="15946" xr:uid="{83E68796-2DC3-44CA-BD95-4099D587F859}"/>
    <cellStyle name="Separador de milhares 2 2 2 3 3 3 4 3" xfId="24927" xr:uid="{D0943095-2187-4E41-8862-A1264BDF90C5}"/>
    <cellStyle name="Separador de milhares 2 2 2 3 3 3 5" xfId="4237" xr:uid="{F02042FC-3B33-435A-879A-D8931123A285}"/>
    <cellStyle name="Separador de milhares 2 2 2 3 3 3 5 2" xfId="13092" xr:uid="{CFBDCA64-A6AD-4489-A320-D89F6BC9B82D}"/>
    <cellStyle name="Separador de milhares 2 2 2 3 3 3 5 3" xfId="22062" xr:uid="{C0B12A60-295B-4EAE-BDC5-20B7A3882717}"/>
    <cellStyle name="Separador de milhares 2 2 2 3 3 3 6" xfId="10227" xr:uid="{135DF84F-F620-44EC-BEA1-461A98148690}"/>
    <cellStyle name="Separador de milhares 2 2 2 3 3 3 7" xfId="19198" xr:uid="{94E7A09E-B366-4D86-A9AD-7F66C266CE36}"/>
    <cellStyle name="Separador de milhares 2 2 2 3 3 4" xfId="908" xr:uid="{93FD4FF7-90A5-4F26-8256-76CB006DA4ED}"/>
    <cellStyle name="Separador de milhares 2 2 2 3 3 4 2" xfId="2631" xr:uid="{70A2B387-C253-4093-951A-D54952B0BEC7}"/>
    <cellStyle name="Separador de milhares 2 2 2 3 3 4 2 2" xfId="8787" xr:uid="{82AEF148-9E2E-4B55-B212-92EDB7E8EC66}"/>
    <cellStyle name="Separador de milhares 2 2 2 3 3 4 2 2 2" xfId="17383" xr:uid="{956D5C3D-8EA6-44D0-8576-A74FAB31924B}"/>
    <cellStyle name="Separador de milhares 2 2 2 3 3 4 2 2 3" xfId="26419" xr:uid="{B9E89094-0C99-4832-96CD-1F1EFE534AD8}"/>
    <cellStyle name="Separador de milhares 2 2 2 3 3 4 2 3" xfId="5674" xr:uid="{6313194B-865C-4847-9B8F-954D1CD6CFE6}"/>
    <cellStyle name="Separador de milhares 2 2 2 3 3 4 2 3 2" xfId="14527" xr:uid="{3EBD17BA-617F-4398-B0A6-937A94F9F729}"/>
    <cellStyle name="Separador de milhares 2 2 2 3 3 4 2 3 3" xfId="23494" xr:uid="{A8E64F8E-3797-46ED-B2B2-487B30C69C4A}"/>
    <cellStyle name="Separador de milhares 2 2 2 3 3 4 2 4" xfId="11675" xr:uid="{4991CE95-C993-42BA-9F87-4E1CD604414F}"/>
    <cellStyle name="Separador de milhares 2 2 2 3 3 4 2 5" xfId="20643" xr:uid="{1321B0BB-1092-4649-B01C-7FBE402C4096}"/>
    <cellStyle name="Separador de milhares 2 2 2 3 3 4 3" xfId="7292" xr:uid="{98BA315A-D4C5-42E2-990B-27AE148BC3C7}"/>
    <cellStyle name="Separador de milhares 2 2 2 3 3 4 3 2" xfId="15948" xr:uid="{17F78028-7B9E-4841-AAF4-5391E2CF6E47}"/>
    <cellStyle name="Separador de milhares 2 2 2 3 3 4 3 3" xfId="24929" xr:uid="{6502DB0B-8A03-4EB2-AA3F-8E04606491B6}"/>
    <cellStyle name="Separador de milhares 2 2 2 3 3 4 4" xfId="4239" xr:uid="{75FB7918-F232-4809-A769-419B159300B4}"/>
    <cellStyle name="Separador de milhares 2 2 2 3 3 4 4 2" xfId="13094" xr:uid="{3DF18F8A-2BF0-4F5F-AD9F-EA7212760370}"/>
    <cellStyle name="Separador de milhares 2 2 2 3 3 4 4 3" xfId="22064" xr:uid="{36292AE4-0314-4B8F-B278-42AB65D0F1BE}"/>
    <cellStyle name="Separador de milhares 2 2 2 3 3 4 5" xfId="10229" xr:uid="{6C0D4925-E40E-4B01-B97D-88E01FEC1E19}"/>
    <cellStyle name="Separador de milhares 2 2 2 3 3 4 6" xfId="19200" xr:uid="{D847C5A9-3106-4C04-BB34-4518B64BB2D0}"/>
    <cellStyle name="Separador de milhares 2 2 2 3 3 5" xfId="2626" xr:uid="{CB55DBAA-352E-44CB-A8C6-FE72EDD13B5F}"/>
    <cellStyle name="Separador de milhares 2 2 2 3 3 5 2" xfId="8782" xr:uid="{251EC2DB-15B1-4211-A584-ECED430FDE32}"/>
    <cellStyle name="Separador de milhares 2 2 2 3 3 5 2 2" xfId="17378" xr:uid="{7AB92E90-1C6B-4CB4-B331-299BEBC676B9}"/>
    <cellStyle name="Separador de milhares 2 2 2 3 3 5 2 3" xfId="26414" xr:uid="{60851B6E-B0DC-4B62-859C-7BAC7389C31A}"/>
    <cellStyle name="Separador de milhares 2 2 2 3 3 5 3" xfId="5669" xr:uid="{C672410F-CFF1-4ADD-A49E-18EBB50CF99E}"/>
    <cellStyle name="Separador de milhares 2 2 2 3 3 5 3 2" xfId="14522" xr:uid="{3B033AA1-7C60-4CAA-B9C4-3A3088A2B6A3}"/>
    <cellStyle name="Separador de milhares 2 2 2 3 3 5 3 3" xfId="23489" xr:uid="{E93D92B8-6D09-4047-B12E-E593C6F861B7}"/>
    <cellStyle name="Separador de milhares 2 2 2 3 3 5 4" xfId="11670" xr:uid="{99E947DA-2519-48B5-AE37-1537E9C26028}"/>
    <cellStyle name="Separador de milhares 2 2 2 3 3 5 5" xfId="20638" xr:uid="{4113659A-7390-4115-B2BA-44A6238F260B}"/>
    <cellStyle name="Separador de milhares 2 2 2 3 3 6" xfId="7287" xr:uid="{116E6D1D-5ABB-4C25-859F-E1858C7697E1}"/>
    <cellStyle name="Separador de milhares 2 2 2 3 3 6 2" xfId="15943" xr:uid="{B14FC585-90EA-4E47-ACC6-FA7BBF684BE5}"/>
    <cellStyle name="Separador de milhares 2 2 2 3 3 6 3" xfId="24924" xr:uid="{C32ACF2F-0857-4D74-9949-C499B95666EF}"/>
    <cellStyle name="Separador de milhares 2 2 2 3 3 7" xfId="4234" xr:uid="{A744A00A-3B31-434A-A85B-8F6C6AEAC3D4}"/>
    <cellStyle name="Separador de milhares 2 2 2 3 3 7 2" xfId="13089" xr:uid="{2D7DD275-04BA-4689-A860-3B52FE5F5756}"/>
    <cellStyle name="Separador de milhares 2 2 2 3 3 7 3" xfId="22059" xr:uid="{19677A06-DE66-4C95-BFEC-E678DB72BD72}"/>
    <cellStyle name="Separador de milhares 2 2 2 3 3 8" xfId="10224" xr:uid="{B4E79CB9-AFA7-4BE3-A00E-33A760562E6E}"/>
    <cellStyle name="Separador de milhares 2 2 2 3 3 9" xfId="19195" xr:uid="{3FD0022A-12DE-4138-BE9C-B6B065F3B41A}"/>
    <cellStyle name="Separador de milhares 2 2 2 3 4" xfId="909" xr:uid="{CB522DCF-B465-4266-904A-8577972A6DF7}"/>
    <cellStyle name="Separador de milhares 2 2 2 3 4 2" xfId="910" xr:uid="{07B6C864-2CB5-4BD5-9CDF-60F40ED20E77}"/>
    <cellStyle name="Separador de milhares 2 2 2 3 4 2 2" xfId="2633" xr:uid="{C7BBB29A-D24D-4E2E-B72A-5A37FDA7955A}"/>
    <cellStyle name="Separador de milhares 2 2 2 3 4 2 2 2" xfId="8789" xr:uid="{8719F24B-3E79-495A-B562-9982944E114D}"/>
    <cellStyle name="Separador de milhares 2 2 2 3 4 2 2 2 2" xfId="17385" xr:uid="{752549E8-A638-4BC0-9813-5EC7F3D1D3C7}"/>
    <cellStyle name="Separador de milhares 2 2 2 3 4 2 2 2 3" xfId="26421" xr:uid="{9164B7E6-21B2-40BB-A53A-24BB0C3A6CCB}"/>
    <cellStyle name="Separador de milhares 2 2 2 3 4 2 2 3" xfId="5676" xr:uid="{2F988679-F353-40E7-A69C-AF82EF2BFC0B}"/>
    <cellStyle name="Separador de milhares 2 2 2 3 4 2 2 3 2" xfId="14529" xr:uid="{986E198D-0C4D-4E77-9F79-E466527DB7CC}"/>
    <cellStyle name="Separador de milhares 2 2 2 3 4 2 2 3 3" xfId="23496" xr:uid="{486856C5-EAC8-430A-B72D-910F77BAD589}"/>
    <cellStyle name="Separador de milhares 2 2 2 3 4 2 2 4" xfId="11677" xr:uid="{787D9436-628E-4740-B100-28EBDC590523}"/>
    <cellStyle name="Separador de milhares 2 2 2 3 4 2 2 5" xfId="20645" xr:uid="{8683AC50-B621-4883-BDF8-807578A9C93D}"/>
    <cellStyle name="Separador de milhares 2 2 2 3 4 2 3" xfId="7294" xr:uid="{0E097208-BC07-46C7-A7E8-595345EDD16C}"/>
    <cellStyle name="Separador de milhares 2 2 2 3 4 2 3 2" xfId="15950" xr:uid="{A0788E28-14FD-40BF-B156-2E81B967777D}"/>
    <cellStyle name="Separador de milhares 2 2 2 3 4 2 3 3" xfId="24931" xr:uid="{9AB31B74-66A0-49C6-9298-855BA168667B}"/>
    <cellStyle name="Separador de milhares 2 2 2 3 4 2 4" xfId="4241" xr:uid="{3712216F-1F27-41A6-B5C4-F2CB8C51417F}"/>
    <cellStyle name="Separador de milhares 2 2 2 3 4 2 4 2" xfId="13096" xr:uid="{B9825EF6-9143-4CA4-BFA3-64B8DA81FD98}"/>
    <cellStyle name="Separador de milhares 2 2 2 3 4 2 4 3" xfId="22066" xr:uid="{42850BB1-FF50-4C36-A0EB-CFAB75E12FDD}"/>
    <cellStyle name="Separador de milhares 2 2 2 3 4 2 5" xfId="10231" xr:uid="{96D432C0-7213-48E7-9B65-DBD5D47AE0E8}"/>
    <cellStyle name="Separador de milhares 2 2 2 3 4 2 6" xfId="19202" xr:uid="{1C03FED7-7F3C-4AEF-A832-CA2354E15F6C}"/>
    <cellStyle name="Separador de milhares 2 2 2 3 4 3" xfId="2632" xr:uid="{C97531AF-4D5C-4300-A5DF-AF0EAA1F9787}"/>
    <cellStyle name="Separador de milhares 2 2 2 3 4 3 2" xfId="8788" xr:uid="{ED1F8FEF-A0BD-4065-AFF1-E8F328ADA90F}"/>
    <cellStyle name="Separador de milhares 2 2 2 3 4 3 2 2" xfId="17384" xr:uid="{C40C0E90-D82F-4DF7-A611-A809FFC6721D}"/>
    <cellStyle name="Separador de milhares 2 2 2 3 4 3 2 3" xfId="26420" xr:uid="{56067F48-7183-47E8-B726-24B8DDE20EBD}"/>
    <cellStyle name="Separador de milhares 2 2 2 3 4 3 3" xfId="5675" xr:uid="{648D3A63-8F15-4AA0-880D-990AAF78D6E4}"/>
    <cellStyle name="Separador de milhares 2 2 2 3 4 3 3 2" xfId="14528" xr:uid="{FDA59E5E-2F99-4379-A673-729FD0003B5D}"/>
    <cellStyle name="Separador de milhares 2 2 2 3 4 3 3 3" xfId="23495" xr:uid="{032ACAAD-442A-4724-8B77-74A100E84188}"/>
    <cellStyle name="Separador de milhares 2 2 2 3 4 3 4" xfId="11676" xr:uid="{E23FDF27-DBC3-48C5-9E5A-2AA16909EEF0}"/>
    <cellStyle name="Separador de milhares 2 2 2 3 4 3 5" xfId="20644" xr:uid="{99D4A492-A5CD-4E11-AB57-587933EEC5D9}"/>
    <cellStyle name="Separador de milhares 2 2 2 3 4 4" xfId="7293" xr:uid="{EB931183-814C-413A-8148-B8E1304BA2AE}"/>
    <cellStyle name="Separador de milhares 2 2 2 3 4 4 2" xfId="15949" xr:uid="{0876EF8E-C99B-48A3-BAC7-6F9DC15A4BD8}"/>
    <cellStyle name="Separador de milhares 2 2 2 3 4 4 3" xfId="24930" xr:uid="{FAA94E42-2D0C-4140-8B05-A994D60CA480}"/>
    <cellStyle name="Separador de milhares 2 2 2 3 4 5" xfId="4240" xr:uid="{745583D9-0449-40DC-87AB-839CE3E4846D}"/>
    <cellStyle name="Separador de milhares 2 2 2 3 4 5 2" xfId="13095" xr:uid="{738B63A2-CB88-4419-AC89-BEBECF6DFCE7}"/>
    <cellStyle name="Separador de milhares 2 2 2 3 4 5 3" xfId="22065" xr:uid="{4383E975-4E63-4BE7-A213-0B8777F05A1D}"/>
    <cellStyle name="Separador de milhares 2 2 2 3 4 6" xfId="10230" xr:uid="{92530821-259E-4127-864D-7D42362A6C0E}"/>
    <cellStyle name="Separador de milhares 2 2 2 3 4 7" xfId="19201" xr:uid="{FFFE471D-72C8-4691-BAEC-DB9D4BD49714}"/>
    <cellStyle name="Separador de milhares 2 2 2 3 5" xfId="911" xr:uid="{D6E36F5C-2512-4A7F-8A31-54336F87F39E}"/>
    <cellStyle name="Separador de milhares 2 2 2 3 5 2" xfId="912" xr:uid="{1065C289-B44E-4200-B661-57C80EA18916}"/>
    <cellStyle name="Separador de milhares 2 2 2 3 5 2 2" xfId="2635" xr:uid="{656B0DE8-7F07-44BB-A3A5-949FF0B4FC93}"/>
    <cellStyle name="Separador de milhares 2 2 2 3 5 2 2 2" xfId="8791" xr:uid="{11ABEDB1-6E1B-4F1F-A9E1-9034CEB88ABC}"/>
    <cellStyle name="Separador de milhares 2 2 2 3 5 2 2 2 2" xfId="17387" xr:uid="{0B450738-17DD-47A2-AB9F-FED7E42451A6}"/>
    <cellStyle name="Separador de milhares 2 2 2 3 5 2 2 2 3" xfId="26423" xr:uid="{9C60F91B-440D-41E4-9135-1937A6A459D9}"/>
    <cellStyle name="Separador de milhares 2 2 2 3 5 2 2 3" xfId="5678" xr:uid="{94C7C3C3-7B72-4024-B5AB-EE53A566F1C6}"/>
    <cellStyle name="Separador de milhares 2 2 2 3 5 2 2 3 2" xfId="14531" xr:uid="{5DC8CAA1-DF8E-43D1-9BF4-5AF54B5E2C5A}"/>
    <cellStyle name="Separador de milhares 2 2 2 3 5 2 2 3 3" xfId="23498" xr:uid="{631717BD-332B-42AA-B0BC-04D63094FC65}"/>
    <cellStyle name="Separador de milhares 2 2 2 3 5 2 2 4" xfId="11679" xr:uid="{AABBC7F7-CDCF-4A7A-896E-E4CB07EE90A4}"/>
    <cellStyle name="Separador de milhares 2 2 2 3 5 2 2 5" xfId="20647" xr:uid="{252B2705-CC59-4FAA-8F0B-586527E72B5F}"/>
    <cellStyle name="Separador de milhares 2 2 2 3 5 2 3" xfId="7296" xr:uid="{2998500A-C19D-4D6D-BDA5-E7E79018905A}"/>
    <cellStyle name="Separador de milhares 2 2 2 3 5 2 3 2" xfId="15952" xr:uid="{C917E9A3-4B3F-4C2C-BDC7-C97D03E97C31}"/>
    <cellStyle name="Separador de milhares 2 2 2 3 5 2 3 3" xfId="24933" xr:uid="{D8585D9F-A1FF-42C1-B65B-6131E441B1B7}"/>
    <cellStyle name="Separador de milhares 2 2 2 3 5 2 4" xfId="4243" xr:uid="{23BE2276-3A20-461D-A78F-831043DBDC11}"/>
    <cellStyle name="Separador de milhares 2 2 2 3 5 2 4 2" xfId="13098" xr:uid="{92EA6B28-3155-4295-860F-CC08806860D8}"/>
    <cellStyle name="Separador de milhares 2 2 2 3 5 2 4 3" xfId="22068" xr:uid="{268C35D3-9EBF-4202-A0D3-CA0EC478A1C4}"/>
    <cellStyle name="Separador de milhares 2 2 2 3 5 2 5" xfId="10233" xr:uid="{A66922E0-653B-4DDC-BDF1-7A7CDC776D5A}"/>
    <cellStyle name="Separador de milhares 2 2 2 3 5 2 6" xfId="19204" xr:uid="{60B4AAA9-DEFC-468E-8307-C24A737A4C89}"/>
    <cellStyle name="Separador de milhares 2 2 2 3 5 3" xfId="2634" xr:uid="{4A618742-AFD6-44B9-A47E-8BAFCDBD952D}"/>
    <cellStyle name="Separador de milhares 2 2 2 3 5 3 2" xfId="8790" xr:uid="{8C452FB6-6F59-4D3E-A808-80FFE9811608}"/>
    <cellStyle name="Separador de milhares 2 2 2 3 5 3 2 2" xfId="17386" xr:uid="{8B8CAF64-48B8-4459-B627-E16E29956A8D}"/>
    <cellStyle name="Separador de milhares 2 2 2 3 5 3 2 3" xfId="26422" xr:uid="{BBC253DA-6AA3-47B8-AB9C-72B31D288BEE}"/>
    <cellStyle name="Separador de milhares 2 2 2 3 5 3 3" xfId="5677" xr:uid="{B761631F-FD76-41A8-9AFC-7BCCCCF62889}"/>
    <cellStyle name="Separador de milhares 2 2 2 3 5 3 3 2" xfId="14530" xr:uid="{231D1F24-DEB2-4E2A-BB7E-1174F9D42E7C}"/>
    <cellStyle name="Separador de milhares 2 2 2 3 5 3 3 3" xfId="23497" xr:uid="{5D5C01D6-A553-43F8-BB70-6BC9F2DDD90F}"/>
    <cellStyle name="Separador de milhares 2 2 2 3 5 3 4" xfId="11678" xr:uid="{4FB44B71-CD91-4F31-BC1A-E1CB0C1CA2AF}"/>
    <cellStyle name="Separador de milhares 2 2 2 3 5 3 5" xfId="20646" xr:uid="{1B1B84D3-FD1A-4353-93C1-3BCC36565AB1}"/>
    <cellStyle name="Separador de milhares 2 2 2 3 5 4" xfId="7295" xr:uid="{67D89B88-A148-42C3-B00E-584D8B1FC414}"/>
    <cellStyle name="Separador de milhares 2 2 2 3 5 4 2" xfId="15951" xr:uid="{A4E180B9-546D-4388-8420-8400ABB1B93D}"/>
    <cellStyle name="Separador de milhares 2 2 2 3 5 4 3" xfId="24932" xr:uid="{3FB548D5-EB07-4A55-BC75-F1B60239055D}"/>
    <cellStyle name="Separador de milhares 2 2 2 3 5 5" xfId="4242" xr:uid="{6DE36658-A552-41A3-BE2D-24E6B332CB9A}"/>
    <cellStyle name="Separador de milhares 2 2 2 3 5 5 2" xfId="13097" xr:uid="{5E494F2D-C310-4A17-AF88-5DF7CB6BCE20}"/>
    <cellStyle name="Separador de milhares 2 2 2 3 5 5 3" xfId="22067" xr:uid="{48FB44DA-8B97-4C04-9A52-92C9590C6644}"/>
    <cellStyle name="Separador de milhares 2 2 2 3 5 6" xfId="10232" xr:uid="{FD223BA2-0892-4E1D-B7A7-B4FB12F843C5}"/>
    <cellStyle name="Separador de milhares 2 2 2 3 5 7" xfId="19203" xr:uid="{B1DBB01A-D0F4-4039-A8B6-D4E64982CC7C}"/>
    <cellStyle name="Separador de milhares 2 2 2 3 6" xfId="913" xr:uid="{26F4AC39-826A-4520-BE2E-71117E591F7A}"/>
    <cellStyle name="Separador de milhares 2 2 2 3 6 2" xfId="2636" xr:uid="{EA81A010-658B-406A-9160-69948768C350}"/>
    <cellStyle name="Separador de milhares 2 2 2 3 6 2 2" xfId="8792" xr:uid="{65E89F55-330B-4198-A251-4F9493141D7E}"/>
    <cellStyle name="Separador de milhares 2 2 2 3 6 2 2 2" xfId="17388" xr:uid="{F5F65068-586D-428B-AB14-A79EE9601291}"/>
    <cellStyle name="Separador de milhares 2 2 2 3 6 2 2 3" xfId="26424" xr:uid="{23FFDEF9-A43C-427D-AC49-F851771843AD}"/>
    <cellStyle name="Separador de milhares 2 2 2 3 6 2 3" xfId="5679" xr:uid="{49C3CF87-105E-41B0-9E74-AF511AEE6F81}"/>
    <cellStyle name="Separador de milhares 2 2 2 3 6 2 3 2" xfId="14532" xr:uid="{CD45254F-C069-48E4-AAD8-257B99603A3D}"/>
    <cellStyle name="Separador de milhares 2 2 2 3 6 2 3 3" xfId="23499" xr:uid="{E0D12CB2-CA10-407E-911C-B4BEF399CB2F}"/>
    <cellStyle name="Separador de milhares 2 2 2 3 6 2 4" xfId="11680" xr:uid="{8F2C3CED-D605-41A3-812D-75F4605BD22E}"/>
    <cellStyle name="Separador de milhares 2 2 2 3 6 2 5" xfId="20648" xr:uid="{D779E508-0406-4778-B03B-E0A3B6892C72}"/>
    <cellStyle name="Separador de milhares 2 2 2 3 6 3" xfId="7297" xr:uid="{9D8BB077-7461-41AC-B141-A9166A7CBAA9}"/>
    <cellStyle name="Separador de milhares 2 2 2 3 6 3 2" xfId="15953" xr:uid="{76F6E7C6-69CF-45F9-BF14-DB0F8F133E1A}"/>
    <cellStyle name="Separador de milhares 2 2 2 3 6 3 3" xfId="24934" xr:uid="{57F34B8D-C571-4C1F-ACA5-EF6E5E4833CC}"/>
    <cellStyle name="Separador de milhares 2 2 2 3 6 4" xfId="4244" xr:uid="{C9839BF1-396E-4504-9D4A-9828C792B644}"/>
    <cellStyle name="Separador de milhares 2 2 2 3 6 4 2" xfId="13099" xr:uid="{80707D1E-5B30-426F-971B-6F43CAEC39B6}"/>
    <cellStyle name="Separador de milhares 2 2 2 3 6 4 3" xfId="22069" xr:uid="{02D7DC3D-1AB2-44D5-9C43-6FAED0A9ADE1}"/>
    <cellStyle name="Separador de milhares 2 2 2 3 6 5" xfId="10234" xr:uid="{2B2FB5A8-AB98-4C0C-A345-276D22EC9C45}"/>
    <cellStyle name="Separador de milhares 2 2 2 3 6 6" xfId="19205" xr:uid="{0296206A-956D-4015-989D-6EDCB418794F}"/>
    <cellStyle name="Separador de milhares 2 2 2 3 7" xfId="2619" xr:uid="{804119DD-1507-4E2F-9C3F-DA280151C604}"/>
    <cellStyle name="Separador de milhares 2 2 2 3 7 2" xfId="8775" xr:uid="{F196D8E8-971C-42CC-AEDA-82DCB4C0A0BE}"/>
    <cellStyle name="Separador de milhares 2 2 2 3 7 2 2" xfId="17371" xr:uid="{B1BA9EF6-756E-4175-B60D-94CDCAC6BC7D}"/>
    <cellStyle name="Separador de milhares 2 2 2 3 7 2 3" xfId="26407" xr:uid="{E4B305E7-9A68-41EA-873B-6127069A8366}"/>
    <cellStyle name="Separador de milhares 2 2 2 3 7 3" xfId="5662" xr:uid="{F83B48A5-2FD1-40E2-81E1-73493ECA6DEB}"/>
    <cellStyle name="Separador de milhares 2 2 2 3 7 3 2" xfId="14515" xr:uid="{DF6D91DB-0F43-4DFB-8583-811EDC55ACEE}"/>
    <cellStyle name="Separador de milhares 2 2 2 3 7 3 3" xfId="23482" xr:uid="{23CC2E8F-EC66-4DF6-82E3-85A2F878C6EB}"/>
    <cellStyle name="Separador de milhares 2 2 2 3 7 4" xfId="11663" xr:uid="{1DA5358F-FE9F-40FE-972E-11978EBB9CA0}"/>
    <cellStyle name="Separador de milhares 2 2 2 3 7 5" xfId="20631" xr:uid="{ACDF374A-D3BB-4D7A-B41A-B849853E1009}"/>
    <cellStyle name="Separador de milhares 2 2 2 3 8" xfId="7280" xr:uid="{5548A117-380D-45E6-ADE9-5025DA763902}"/>
    <cellStyle name="Separador de milhares 2 2 2 3 8 2" xfId="15936" xr:uid="{B4A042B3-7A2F-4D58-8799-F08FE5030DCC}"/>
    <cellStyle name="Separador de milhares 2 2 2 3 8 3" xfId="24917" xr:uid="{16B89124-3FA7-41C0-8310-6F8AA6443ECB}"/>
    <cellStyle name="Separador de milhares 2 2 2 3 9" xfId="4227" xr:uid="{B1B16AFD-E5FB-45B9-A5D7-77C120DD6DB4}"/>
    <cellStyle name="Separador de milhares 2 2 2 3 9 2" xfId="13082" xr:uid="{CB2FE089-AB76-4F2D-B612-F097065AE5F7}"/>
    <cellStyle name="Separador de milhares 2 2 2 3 9 3" xfId="22052" xr:uid="{3664D1BD-8998-4DD6-8208-3E04662DDB15}"/>
    <cellStyle name="Separador de milhares 2 2 2 4" xfId="914" xr:uid="{468D5460-D1BC-4B35-BFE1-81E832433B5E}"/>
    <cellStyle name="Separador de milhares 2 2 2 4 2" xfId="915" xr:uid="{927125C3-A9BB-4EB4-A6C1-D78980307912}"/>
    <cellStyle name="Separador de milhares 2 2 2 4 2 2" xfId="916" xr:uid="{FC03AE3E-860C-47A2-A286-67763513BB94}"/>
    <cellStyle name="Separador de milhares 2 2 2 4 2 2 2" xfId="2639" xr:uid="{37646F0A-3C8C-40AC-AAB0-39FC1731D020}"/>
    <cellStyle name="Separador de milhares 2 2 2 4 2 2 2 2" xfId="8795" xr:uid="{81F9FD82-ADC1-44E7-82F4-98963DA205FE}"/>
    <cellStyle name="Separador de milhares 2 2 2 4 2 2 2 2 2" xfId="17391" xr:uid="{32366A72-AFA5-4C5F-AA20-34E8FFC77C51}"/>
    <cellStyle name="Separador de milhares 2 2 2 4 2 2 2 2 3" xfId="26427" xr:uid="{C36EE899-75DD-4CEA-AD1C-6CA65CA25A62}"/>
    <cellStyle name="Separador de milhares 2 2 2 4 2 2 2 3" xfId="5682" xr:uid="{DF4EC56C-E81E-4F35-85D5-2D5FA18F1256}"/>
    <cellStyle name="Separador de milhares 2 2 2 4 2 2 2 3 2" xfId="14535" xr:uid="{F299AFAD-CFF1-4224-895D-6F66D2829149}"/>
    <cellStyle name="Separador de milhares 2 2 2 4 2 2 2 3 3" xfId="23502" xr:uid="{90B2304B-0BFB-4A71-9050-12ACEBE9DC2B}"/>
    <cellStyle name="Separador de milhares 2 2 2 4 2 2 2 4" xfId="11683" xr:uid="{CC332A24-56A0-4398-9D5E-D723CB85284C}"/>
    <cellStyle name="Separador de milhares 2 2 2 4 2 2 2 5" xfId="20651" xr:uid="{EF39C908-612A-4672-8D32-4E16BDDEFB53}"/>
    <cellStyle name="Separador de milhares 2 2 2 4 2 2 3" xfId="7300" xr:uid="{239F2A69-64E9-44FD-9BB8-E7483DF03326}"/>
    <cellStyle name="Separador de milhares 2 2 2 4 2 2 3 2" xfId="15956" xr:uid="{DAB58DF7-A2E6-4BCA-8218-29B62727DA07}"/>
    <cellStyle name="Separador de milhares 2 2 2 4 2 2 3 3" xfId="24937" xr:uid="{3B8CE834-A3D4-44A9-880A-3594D5667542}"/>
    <cellStyle name="Separador de milhares 2 2 2 4 2 2 4" xfId="4247" xr:uid="{B946E6EA-A6FF-41C0-80F7-036C9A5D7ECE}"/>
    <cellStyle name="Separador de milhares 2 2 2 4 2 2 4 2" xfId="13102" xr:uid="{A1E9024B-FFC5-40B9-8607-0CCD8B705AF9}"/>
    <cellStyle name="Separador de milhares 2 2 2 4 2 2 4 3" xfId="22072" xr:uid="{E1455AE0-DDA9-44B6-9198-DFEA27E8365C}"/>
    <cellStyle name="Separador de milhares 2 2 2 4 2 2 5" xfId="10237" xr:uid="{D6C5FE98-38E2-4151-B924-168798232FCB}"/>
    <cellStyle name="Separador de milhares 2 2 2 4 2 2 6" xfId="19208" xr:uid="{DEEC0F2C-FCF2-4F54-BB6D-AFFC5D3E1A83}"/>
    <cellStyle name="Separador de milhares 2 2 2 4 2 3" xfId="2638" xr:uid="{7A983ACE-92EC-4F84-A3BB-B930137895C2}"/>
    <cellStyle name="Separador de milhares 2 2 2 4 2 3 2" xfId="8794" xr:uid="{14AB488F-8842-43C5-A5BE-5161154B3F0D}"/>
    <cellStyle name="Separador de milhares 2 2 2 4 2 3 2 2" xfId="17390" xr:uid="{44DBE5C8-4854-4AF9-9768-103491AE884D}"/>
    <cellStyle name="Separador de milhares 2 2 2 4 2 3 2 3" xfId="26426" xr:uid="{E35A58C4-3D1C-40C9-BA73-FCB3FDB80CB2}"/>
    <cellStyle name="Separador de milhares 2 2 2 4 2 3 3" xfId="5681" xr:uid="{1D09E6DC-D79D-48F3-A170-EEC30FF97CC2}"/>
    <cellStyle name="Separador de milhares 2 2 2 4 2 3 3 2" xfId="14534" xr:uid="{8126F374-7723-42E6-8B53-2BDB1922E317}"/>
    <cellStyle name="Separador de milhares 2 2 2 4 2 3 3 3" xfId="23501" xr:uid="{5B249500-F14B-459E-9F55-D6E39467966A}"/>
    <cellStyle name="Separador de milhares 2 2 2 4 2 3 4" xfId="11682" xr:uid="{6F3FE693-5F35-4B39-9C1F-92D948808048}"/>
    <cellStyle name="Separador de milhares 2 2 2 4 2 3 5" xfId="20650" xr:uid="{4FF2E7C6-F1DC-4770-A391-DF0DC579B17C}"/>
    <cellStyle name="Separador de milhares 2 2 2 4 2 4" xfId="7299" xr:uid="{7BF26985-83D8-4225-BDAB-BA06D1F36333}"/>
    <cellStyle name="Separador de milhares 2 2 2 4 2 4 2" xfId="15955" xr:uid="{DBA164A4-00CF-47C3-B4F7-B4ED56693523}"/>
    <cellStyle name="Separador de milhares 2 2 2 4 2 4 3" xfId="24936" xr:uid="{456C6506-C87B-4E9B-8905-1DD294E1DF5E}"/>
    <cellStyle name="Separador de milhares 2 2 2 4 2 5" xfId="4246" xr:uid="{A516B68B-913E-4C8E-B130-608ADBBB5801}"/>
    <cellStyle name="Separador de milhares 2 2 2 4 2 5 2" xfId="13101" xr:uid="{142D32DD-DF77-410F-AB98-033D1E544AAC}"/>
    <cellStyle name="Separador de milhares 2 2 2 4 2 5 3" xfId="22071" xr:uid="{5108422D-68CA-4AB0-B205-6DA1C357A210}"/>
    <cellStyle name="Separador de milhares 2 2 2 4 2 6" xfId="10236" xr:uid="{7C441C4B-9513-4B92-9ADF-0B20F43B23C8}"/>
    <cellStyle name="Separador de milhares 2 2 2 4 2 7" xfId="19207" xr:uid="{2AB437D1-A67C-4632-957E-ED34C1FE4271}"/>
    <cellStyle name="Separador de milhares 2 2 2 4 3" xfId="917" xr:uid="{7BB78C06-A042-4327-9FA5-3EA8FFF73AB5}"/>
    <cellStyle name="Separador de milhares 2 2 2 4 3 2" xfId="918" xr:uid="{1AD40344-206D-473F-AAAD-24B40D02AE92}"/>
    <cellStyle name="Separador de milhares 2 2 2 4 3 2 2" xfId="2641" xr:uid="{F442503D-9DCE-493C-83AD-886264DDFE9A}"/>
    <cellStyle name="Separador de milhares 2 2 2 4 3 2 2 2" xfId="8797" xr:uid="{34F0360E-773F-4CFB-B8F7-D2621A638820}"/>
    <cellStyle name="Separador de milhares 2 2 2 4 3 2 2 2 2" xfId="17393" xr:uid="{518F6504-75FC-4F8F-8BAA-8FA616BC3889}"/>
    <cellStyle name="Separador de milhares 2 2 2 4 3 2 2 2 3" xfId="26429" xr:uid="{B74651C4-C4C3-4F8D-ADAF-8ED302326BED}"/>
    <cellStyle name="Separador de milhares 2 2 2 4 3 2 2 3" xfId="5684" xr:uid="{1D8D11A6-1D51-4C59-BD06-45BE869A2EDA}"/>
    <cellStyle name="Separador de milhares 2 2 2 4 3 2 2 3 2" xfId="14537" xr:uid="{142564F0-E275-4FDC-B38D-08C0D7BF9A3F}"/>
    <cellStyle name="Separador de milhares 2 2 2 4 3 2 2 3 3" xfId="23504" xr:uid="{5678A40B-B3AB-499F-B2BC-C744117F9FD4}"/>
    <cellStyle name="Separador de milhares 2 2 2 4 3 2 2 4" xfId="11685" xr:uid="{32361A5D-4C06-4D59-B0C9-5383DA7E3214}"/>
    <cellStyle name="Separador de milhares 2 2 2 4 3 2 2 5" xfId="20653" xr:uid="{2379B4AA-B67E-465B-BE65-CA476B2A043C}"/>
    <cellStyle name="Separador de milhares 2 2 2 4 3 2 3" xfId="7302" xr:uid="{A8E8731B-5FC6-425A-83EE-16853FE26DCB}"/>
    <cellStyle name="Separador de milhares 2 2 2 4 3 2 3 2" xfId="15958" xr:uid="{DC62C4DA-B054-481E-8295-D35D42892605}"/>
    <cellStyle name="Separador de milhares 2 2 2 4 3 2 3 3" xfId="24939" xr:uid="{7A7E5C9F-5B5B-47D4-8093-6DCAB0DF75EA}"/>
    <cellStyle name="Separador de milhares 2 2 2 4 3 2 4" xfId="4249" xr:uid="{CC125027-D15A-4454-A0CD-AF99D182C2A1}"/>
    <cellStyle name="Separador de milhares 2 2 2 4 3 2 4 2" xfId="13104" xr:uid="{D4410340-D4C0-4ECB-8202-015C8973CCA8}"/>
    <cellStyle name="Separador de milhares 2 2 2 4 3 2 4 3" xfId="22074" xr:uid="{FB578F86-0940-431A-A248-8806C6153BCB}"/>
    <cellStyle name="Separador de milhares 2 2 2 4 3 2 5" xfId="10239" xr:uid="{41C388D8-3C29-4107-8A8B-7BA18880EDF0}"/>
    <cellStyle name="Separador de milhares 2 2 2 4 3 2 6" xfId="19210" xr:uid="{09E42ECF-382A-41A0-A32C-76A862E48E90}"/>
    <cellStyle name="Separador de milhares 2 2 2 4 3 3" xfId="2640" xr:uid="{48503DBB-A897-4EC1-9551-29E42EC89B4F}"/>
    <cellStyle name="Separador de milhares 2 2 2 4 3 3 2" xfId="8796" xr:uid="{957E6C33-3711-471A-BA42-9CBD3CCA3171}"/>
    <cellStyle name="Separador de milhares 2 2 2 4 3 3 2 2" xfId="17392" xr:uid="{310F7B31-3E0D-4741-B8D4-474E2B2084BB}"/>
    <cellStyle name="Separador de milhares 2 2 2 4 3 3 2 3" xfId="26428" xr:uid="{9C39F5CC-5C1B-46E1-B1DC-767F98393A00}"/>
    <cellStyle name="Separador de milhares 2 2 2 4 3 3 3" xfId="5683" xr:uid="{2F86A5B3-A778-4F06-8AD5-F2F28FDEAE47}"/>
    <cellStyle name="Separador de milhares 2 2 2 4 3 3 3 2" xfId="14536" xr:uid="{23C4A31F-C7F9-475A-ADEB-1BFB95450495}"/>
    <cellStyle name="Separador de milhares 2 2 2 4 3 3 3 3" xfId="23503" xr:uid="{C89D02E0-626F-41AE-84B3-E104BE933857}"/>
    <cellStyle name="Separador de milhares 2 2 2 4 3 3 4" xfId="11684" xr:uid="{B3D9F465-E659-4E1D-BA3E-5A1D9741E12A}"/>
    <cellStyle name="Separador de milhares 2 2 2 4 3 3 5" xfId="20652" xr:uid="{428521B0-915E-406D-9DBB-6D1AEA9CF5C4}"/>
    <cellStyle name="Separador de milhares 2 2 2 4 3 4" xfId="7301" xr:uid="{6469ADD5-E6DC-4816-BB5A-20FB982993ED}"/>
    <cellStyle name="Separador de milhares 2 2 2 4 3 4 2" xfId="15957" xr:uid="{A70479B2-57F3-4298-A0DB-0DD08EF6C5DE}"/>
    <cellStyle name="Separador de milhares 2 2 2 4 3 4 3" xfId="24938" xr:uid="{5064747E-F799-437E-B2A2-809E2AD0F14B}"/>
    <cellStyle name="Separador de milhares 2 2 2 4 3 5" xfId="4248" xr:uid="{57EF5881-3E9E-42C1-AE6F-1AECAE272949}"/>
    <cellStyle name="Separador de milhares 2 2 2 4 3 5 2" xfId="13103" xr:uid="{289EC923-2251-453E-A438-BD31B8A06F06}"/>
    <cellStyle name="Separador de milhares 2 2 2 4 3 5 3" xfId="22073" xr:uid="{B75D2453-F248-4E01-8EAC-8D458DC4D0BF}"/>
    <cellStyle name="Separador de milhares 2 2 2 4 3 6" xfId="10238" xr:uid="{14976EEF-D2CA-4E27-96F3-40A370E7C119}"/>
    <cellStyle name="Separador de milhares 2 2 2 4 3 7" xfId="19209" xr:uid="{C60DAD08-22B2-41EF-875C-287B9177AE72}"/>
    <cellStyle name="Separador de milhares 2 2 2 4 4" xfId="919" xr:uid="{5F22E93B-171A-4E2A-96B6-EE8D3727FCD6}"/>
    <cellStyle name="Separador de milhares 2 2 2 4 4 2" xfId="2642" xr:uid="{1AA31A25-1FAB-4FE7-8495-C15D18DBFE26}"/>
    <cellStyle name="Separador de milhares 2 2 2 4 4 2 2" xfId="8798" xr:uid="{B17D21F3-8DBA-4D5A-8835-D1FC41304909}"/>
    <cellStyle name="Separador de milhares 2 2 2 4 4 2 2 2" xfId="17394" xr:uid="{092FCE3F-3CB1-4F81-8AD2-BF09AF9834E8}"/>
    <cellStyle name="Separador de milhares 2 2 2 4 4 2 2 3" xfId="26430" xr:uid="{94C4B8C0-B51C-4C42-A2FD-114E6A11CF17}"/>
    <cellStyle name="Separador de milhares 2 2 2 4 4 2 3" xfId="5685" xr:uid="{B66DF369-AD7F-4F7D-BF85-B73F2359697E}"/>
    <cellStyle name="Separador de milhares 2 2 2 4 4 2 3 2" xfId="14538" xr:uid="{23113A3D-3558-4D3D-9F0C-2613F4632D57}"/>
    <cellStyle name="Separador de milhares 2 2 2 4 4 2 3 3" xfId="23505" xr:uid="{94290082-8BCC-4513-996B-0B92586AA5BB}"/>
    <cellStyle name="Separador de milhares 2 2 2 4 4 2 4" xfId="11686" xr:uid="{B8AE25F5-CE67-4833-A000-F69A2E86AF2A}"/>
    <cellStyle name="Separador de milhares 2 2 2 4 4 2 5" xfId="20654" xr:uid="{5A412234-CAB7-4A98-A2F8-69B464AC01A8}"/>
    <cellStyle name="Separador de milhares 2 2 2 4 4 3" xfId="7303" xr:uid="{450A3C41-FEAA-4E6A-A5EC-FBBBD9204653}"/>
    <cellStyle name="Separador de milhares 2 2 2 4 4 3 2" xfId="15959" xr:uid="{43FC72EB-47E6-427B-A7F6-6A1CDBD18433}"/>
    <cellStyle name="Separador de milhares 2 2 2 4 4 3 3" xfId="24940" xr:uid="{88DC4450-58A5-4434-BD86-6DF81214A904}"/>
    <cellStyle name="Separador de milhares 2 2 2 4 4 4" xfId="4250" xr:uid="{AFD0D96F-A3A3-4FCE-8888-8EEB2AC81783}"/>
    <cellStyle name="Separador de milhares 2 2 2 4 4 4 2" xfId="13105" xr:uid="{F0780F79-13EF-4C30-826A-7E37ECB60407}"/>
    <cellStyle name="Separador de milhares 2 2 2 4 4 4 3" xfId="22075" xr:uid="{645A45A0-8E6A-4547-83D0-9FE77A82ECC2}"/>
    <cellStyle name="Separador de milhares 2 2 2 4 4 5" xfId="10240" xr:uid="{A8188626-9068-4585-B67B-B8DD360834ED}"/>
    <cellStyle name="Separador de milhares 2 2 2 4 4 6" xfId="19211" xr:uid="{ABBC807F-87FF-4D31-A3F6-63F110C13137}"/>
    <cellStyle name="Separador de milhares 2 2 2 4 5" xfId="2637" xr:uid="{01C72E69-B104-458E-973B-26969E494349}"/>
    <cellStyle name="Separador de milhares 2 2 2 4 5 2" xfId="8793" xr:uid="{AFCAA5B8-C524-423E-B723-2A0DA1E990A9}"/>
    <cellStyle name="Separador de milhares 2 2 2 4 5 2 2" xfId="17389" xr:uid="{1AEA570B-0FE0-49DB-86E1-3B597F400DD5}"/>
    <cellStyle name="Separador de milhares 2 2 2 4 5 2 3" xfId="26425" xr:uid="{5D7400AD-FE55-4435-9834-75C7F2BC0A3C}"/>
    <cellStyle name="Separador de milhares 2 2 2 4 5 3" xfId="5680" xr:uid="{CEBA9C51-2D45-4DBE-8276-F038E6C04E64}"/>
    <cellStyle name="Separador de milhares 2 2 2 4 5 3 2" xfId="14533" xr:uid="{F2E009D1-B38E-4D3F-84B2-380AF9C5C9AE}"/>
    <cellStyle name="Separador de milhares 2 2 2 4 5 3 3" xfId="23500" xr:uid="{39C96CA7-AEDD-42F3-BB52-4317E6FF5F49}"/>
    <cellStyle name="Separador de milhares 2 2 2 4 5 4" xfId="11681" xr:uid="{68DEB897-84E5-44BF-8A49-517222D8F285}"/>
    <cellStyle name="Separador de milhares 2 2 2 4 5 5" xfId="20649" xr:uid="{758C8E6E-46D3-4B71-8A2F-2343F6E3C14D}"/>
    <cellStyle name="Separador de milhares 2 2 2 4 6" xfId="7298" xr:uid="{DD5B8F13-8724-419C-8CE8-AFC4FC426EE4}"/>
    <cellStyle name="Separador de milhares 2 2 2 4 6 2" xfId="15954" xr:uid="{898EF1C2-CE68-4254-96C0-9A92218D694B}"/>
    <cellStyle name="Separador de milhares 2 2 2 4 6 3" xfId="24935" xr:uid="{25F02A2D-1DB5-414E-A7E0-A0E07E91CC88}"/>
    <cellStyle name="Separador de milhares 2 2 2 4 7" xfId="4245" xr:uid="{1D103DAD-9835-4B3B-9911-FA877E95FC79}"/>
    <cellStyle name="Separador de milhares 2 2 2 4 7 2" xfId="13100" xr:uid="{BC683171-0BC7-40A9-A365-BF0489068594}"/>
    <cellStyle name="Separador de milhares 2 2 2 4 7 3" xfId="22070" xr:uid="{6976D552-AFE3-456C-88BE-6B124B32C7CE}"/>
    <cellStyle name="Separador de milhares 2 2 2 4 8" xfId="10235" xr:uid="{2FE28C3F-AD0D-4280-9E1B-FDEB292D01D1}"/>
    <cellStyle name="Separador de milhares 2 2 2 4 9" xfId="19206" xr:uid="{F1E4C379-D003-4DC4-BC2F-D9A864B19790}"/>
    <cellStyle name="Separador de milhares 2 2 2 5" xfId="920" xr:uid="{CA969B33-9A16-4519-8421-89E5DD023735}"/>
    <cellStyle name="Separador de milhares 2 2 2 5 2" xfId="921" xr:uid="{77CB2EA6-6DED-42C7-9ABA-EACA4AFA93A9}"/>
    <cellStyle name="Separador de milhares 2 2 2 5 2 2" xfId="922" xr:uid="{E75287AC-A4EC-4832-BF04-A19FD2346D31}"/>
    <cellStyle name="Separador de milhares 2 2 2 5 2 2 2" xfId="2645" xr:uid="{9D4735B2-80B8-49DA-B2F4-0C1A791E4ED9}"/>
    <cellStyle name="Separador de milhares 2 2 2 5 2 2 2 2" xfId="8801" xr:uid="{0B8E31C4-685F-4A3E-B749-FB2BAB7BB492}"/>
    <cellStyle name="Separador de milhares 2 2 2 5 2 2 2 2 2" xfId="17397" xr:uid="{0D726B33-9D9E-4CFC-9F82-C174154D1A73}"/>
    <cellStyle name="Separador de milhares 2 2 2 5 2 2 2 2 3" xfId="26433" xr:uid="{151819D1-36F4-4026-9A3E-A2AA7A7B0FA6}"/>
    <cellStyle name="Separador de milhares 2 2 2 5 2 2 2 3" xfId="5688" xr:uid="{5D842F2D-A7D6-48D2-9AE0-7D0FCE5CB72B}"/>
    <cellStyle name="Separador de milhares 2 2 2 5 2 2 2 3 2" xfId="14541" xr:uid="{049671DC-05E4-42EC-AE76-C27064F7EBB7}"/>
    <cellStyle name="Separador de milhares 2 2 2 5 2 2 2 3 3" xfId="23508" xr:uid="{06E9CD5A-ADA3-4FDA-A065-C3546F863EE8}"/>
    <cellStyle name="Separador de milhares 2 2 2 5 2 2 2 4" xfId="11689" xr:uid="{6C0A2349-6D2C-4A1C-A3DC-7DC4EB0DD318}"/>
    <cellStyle name="Separador de milhares 2 2 2 5 2 2 2 5" xfId="20657" xr:uid="{0E8226D1-70D4-417F-953E-933610ED430A}"/>
    <cellStyle name="Separador de milhares 2 2 2 5 2 2 3" xfId="7306" xr:uid="{FDF1A1D8-6398-4EE5-801A-9CF8FB3B790B}"/>
    <cellStyle name="Separador de milhares 2 2 2 5 2 2 3 2" xfId="15962" xr:uid="{1021535B-B010-4CF4-B112-9DF875D8D56B}"/>
    <cellStyle name="Separador de milhares 2 2 2 5 2 2 3 3" xfId="24943" xr:uid="{25E8B4EC-3DE8-4105-87D7-923D2DD26D78}"/>
    <cellStyle name="Separador de milhares 2 2 2 5 2 2 4" xfId="4253" xr:uid="{96A873CE-3791-4F75-A027-3BBF4512DA41}"/>
    <cellStyle name="Separador de milhares 2 2 2 5 2 2 4 2" xfId="13108" xr:uid="{7741E990-13FC-4890-8044-B18EE0A873BF}"/>
    <cellStyle name="Separador de milhares 2 2 2 5 2 2 4 3" xfId="22078" xr:uid="{BE1834FF-141F-4DBB-B266-6F4213AA75EB}"/>
    <cellStyle name="Separador de milhares 2 2 2 5 2 2 5" xfId="10243" xr:uid="{D47FB48B-30E0-4909-A1C6-68D3A4399E7B}"/>
    <cellStyle name="Separador de milhares 2 2 2 5 2 2 6" xfId="19214" xr:uid="{1AF3C7D2-D1AB-428A-8424-599C97F9A460}"/>
    <cellStyle name="Separador de milhares 2 2 2 5 2 3" xfId="2644" xr:uid="{32F3E55C-D75D-4C2F-A59E-46309475C336}"/>
    <cellStyle name="Separador de milhares 2 2 2 5 2 3 2" xfId="8800" xr:uid="{3BC3FBCB-4AD7-4895-A676-D1D0499E324F}"/>
    <cellStyle name="Separador de milhares 2 2 2 5 2 3 2 2" xfId="17396" xr:uid="{54772705-252F-4FF5-8B9A-76E3F4A66B54}"/>
    <cellStyle name="Separador de milhares 2 2 2 5 2 3 2 3" xfId="26432" xr:uid="{4EB11D47-96FF-4009-BB97-FC238D3684EA}"/>
    <cellStyle name="Separador de milhares 2 2 2 5 2 3 3" xfId="5687" xr:uid="{8CBEC2DA-ABE6-48AF-BAA4-11F0184FCBF1}"/>
    <cellStyle name="Separador de milhares 2 2 2 5 2 3 3 2" xfId="14540" xr:uid="{0F6F35B3-B36A-43C7-9223-F827C6905A4F}"/>
    <cellStyle name="Separador de milhares 2 2 2 5 2 3 3 3" xfId="23507" xr:uid="{C1BB789C-A615-4632-8C2E-F132C4A73229}"/>
    <cellStyle name="Separador de milhares 2 2 2 5 2 3 4" xfId="11688" xr:uid="{70765CF4-1161-48AB-8C5B-01EC2476889C}"/>
    <cellStyle name="Separador de milhares 2 2 2 5 2 3 5" xfId="20656" xr:uid="{7EEFDE8C-44B8-4EA4-9A20-8600E5E9DA95}"/>
    <cellStyle name="Separador de milhares 2 2 2 5 2 4" xfId="7305" xr:uid="{3E076CDC-B0D1-45D2-A2B1-6C7FA69F5006}"/>
    <cellStyle name="Separador de milhares 2 2 2 5 2 4 2" xfId="15961" xr:uid="{D5A0B449-BD83-4553-B484-2088C6C073FB}"/>
    <cellStyle name="Separador de milhares 2 2 2 5 2 4 3" xfId="24942" xr:uid="{964093BD-58B9-4335-A18A-23B4B7E34BC6}"/>
    <cellStyle name="Separador de milhares 2 2 2 5 2 5" xfId="4252" xr:uid="{8CF24E53-B300-40C9-8F58-C09E299C7F08}"/>
    <cellStyle name="Separador de milhares 2 2 2 5 2 5 2" xfId="13107" xr:uid="{DD1B2C7D-075F-4B34-BF14-0ECF0486CAB0}"/>
    <cellStyle name="Separador de milhares 2 2 2 5 2 5 3" xfId="22077" xr:uid="{D925DF68-2465-41F0-97BF-D3D454C6169E}"/>
    <cellStyle name="Separador de milhares 2 2 2 5 2 6" xfId="10242" xr:uid="{B5F7CB6D-FFD6-4E95-BDAA-19D7D7BBC744}"/>
    <cellStyle name="Separador de milhares 2 2 2 5 2 7" xfId="19213" xr:uid="{DC502F04-86BE-415C-9321-89DDC181307C}"/>
    <cellStyle name="Separador de milhares 2 2 2 5 3" xfId="923" xr:uid="{92E5A209-3F1C-48E8-8846-86B117537B74}"/>
    <cellStyle name="Separador de milhares 2 2 2 5 3 2" xfId="924" xr:uid="{8C537F2D-8EBA-4055-8AC4-7AA701808AB6}"/>
    <cellStyle name="Separador de milhares 2 2 2 5 3 2 2" xfId="2647" xr:uid="{35169DC7-0F20-45B1-818F-77DF3EB8A00D}"/>
    <cellStyle name="Separador de milhares 2 2 2 5 3 2 2 2" xfId="8803" xr:uid="{9C427AF2-16BB-4262-9A51-28A266EEAC27}"/>
    <cellStyle name="Separador de milhares 2 2 2 5 3 2 2 2 2" xfId="17399" xr:uid="{BC168E8B-F4AB-4992-A1AA-28379E7EAE64}"/>
    <cellStyle name="Separador de milhares 2 2 2 5 3 2 2 2 3" xfId="26435" xr:uid="{435F601C-52D1-42ED-91E6-7A48671089A8}"/>
    <cellStyle name="Separador de milhares 2 2 2 5 3 2 2 3" xfId="5690" xr:uid="{8F60CD8D-C3F7-4CC5-9252-30CAFC2E3EC9}"/>
    <cellStyle name="Separador de milhares 2 2 2 5 3 2 2 3 2" xfId="14543" xr:uid="{B6542583-107E-4555-A4F6-42F5087A19A9}"/>
    <cellStyle name="Separador de milhares 2 2 2 5 3 2 2 3 3" xfId="23510" xr:uid="{9239ABCB-013A-46BE-BEED-9691F2107967}"/>
    <cellStyle name="Separador de milhares 2 2 2 5 3 2 2 4" xfId="11691" xr:uid="{FDCCA2A0-809B-42B9-9030-675893B613A0}"/>
    <cellStyle name="Separador de milhares 2 2 2 5 3 2 2 5" xfId="20659" xr:uid="{43A1BFD9-096E-4850-A0FB-7112725797A7}"/>
    <cellStyle name="Separador de milhares 2 2 2 5 3 2 3" xfId="7308" xr:uid="{90D4A913-8D70-471A-9E51-B992452CE56B}"/>
    <cellStyle name="Separador de milhares 2 2 2 5 3 2 3 2" xfId="15964" xr:uid="{E59D638A-A8C5-49A9-9143-03FCFD05ACBA}"/>
    <cellStyle name="Separador de milhares 2 2 2 5 3 2 3 3" xfId="24945" xr:uid="{BC821C03-1D7C-4DF8-B7A5-33357410F32E}"/>
    <cellStyle name="Separador de milhares 2 2 2 5 3 2 4" xfId="4255" xr:uid="{3730458A-C4D6-42A5-8B60-0215919FEC19}"/>
    <cellStyle name="Separador de milhares 2 2 2 5 3 2 4 2" xfId="13110" xr:uid="{80406995-C53E-4669-801A-CBA7D42E728F}"/>
    <cellStyle name="Separador de milhares 2 2 2 5 3 2 4 3" xfId="22080" xr:uid="{DCC74989-DBC2-40C7-AC2B-B28B0934BEB2}"/>
    <cellStyle name="Separador de milhares 2 2 2 5 3 2 5" xfId="10245" xr:uid="{2575CD3B-4682-4A0B-A540-3E9CC1CCDC1D}"/>
    <cellStyle name="Separador de milhares 2 2 2 5 3 2 6" xfId="19216" xr:uid="{2D2D61B7-B61A-4BBF-A337-23B8F501D142}"/>
    <cellStyle name="Separador de milhares 2 2 2 5 3 3" xfId="2646" xr:uid="{95E6EF30-F659-4F32-88F3-8A1457900424}"/>
    <cellStyle name="Separador de milhares 2 2 2 5 3 3 2" xfId="8802" xr:uid="{9F140A6C-68D4-4995-B5E2-5A995D7B1875}"/>
    <cellStyle name="Separador de milhares 2 2 2 5 3 3 2 2" xfId="17398" xr:uid="{0A2867F4-10A6-423E-AFE6-02134F46CA96}"/>
    <cellStyle name="Separador de milhares 2 2 2 5 3 3 2 3" xfId="26434" xr:uid="{400AC693-942F-40AD-A272-7BE04259DEB4}"/>
    <cellStyle name="Separador de milhares 2 2 2 5 3 3 3" xfId="5689" xr:uid="{31586124-4BC6-41AB-A920-526C12789001}"/>
    <cellStyle name="Separador de milhares 2 2 2 5 3 3 3 2" xfId="14542" xr:uid="{C7B7C9B4-125E-4763-A04B-CFA26956649C}"/>
    <cellStyle name="Separador de milhares 2 2 2 5 3 3 3 3" xfId="23509" xr:uid="{144F1D28-625A-450D-92CA-A7994DA8CA2B}"/>
    <cellStyle name="Separador de milhares 2 2 2 5 3 3 4" xfId="11690" xr:uid="{FF39B1A3-A39C-4051-B075-962DB128C817}"/>
    <cellStyle name="Separador de milhares 2 2 2 5 3 3 5" xfId="20658" xr:uid="{E490E579-0DEF-4551-AB4B-49ED6E0743CA}"/>
    <cellStyle name="Separador de milhares 2 2 2 5 3 4" xfId="7307" xr:uid="{E41DB329-547C-4B89-A4A7-F89478E38B63}"/>
    <cellStyle name="Separador de milhares 2 2 2 5 3 4 2" xfId="15963" xr:uid="{05AB229D-83EF-4070-AF02-174F4415D181}"/>
    <cellStyle name="Separador de milhares 2 2 2 5 3 4 3" xfId="24944" xr:uid="{38138B92-273D-41B0-ABA9-24E7851FD3CB}"/>
    <cellStyle name="Separador de milhares 2 2 2 5 3 5" xfId="4254" xr:uid="{158F4782-4DDB-410A-9EE6-EA9C38C33396}"/>
    <cellStyle name="Separador de milhares 2 2 2 5 3 5 2" xfId="13109" xr:uid="{190C18F3-1F0D-421D-9450-CD8EF3495E40}"/>
    <cellStyle name="Separador de milhares 2 2 2 5 3 5 3" xfId="22079" xr:uid="{2DEBA79B-3FB1-450F-9B1C-2143C4EF7921}"/>
    <cellStyle name="Separador de milhares 2 2 2 5 3 6" xfId="10244" xr:uid="{DAC3AD51-F483-44D6-B9D4-2894FEFCC8E5}"/>
    <cellStyle name="Separador de milhares 2 2 2 5 3 7" xfId="19215" xr:uid="{9E37E290-19C1-4A1E-A4AE-8F24CD3B6C9C}"/>
    <cellStyle name="Separador de milhares 2 2 2 5 4" xfId="925" xr:uid="{65670021-1046-4551-9F99-5579FB6E23E4}"/>
    <cellStyle name="Separador de milhares 2 2 2 5 4 2" xfId="2648" xr:uid="{DFF00132-2059-4C03-98F9-233F8274611C}"/>
    <cellStyle name="Separador de milhares 2 2 2 5 4 2 2" xfId="8804" xr:uid="{9500B0AB-0B0C-4045-AF52-D7DD5D1400B0}"/>
    <cellStyle name="Separador de milhares 2 2 2 5 4 2 2 2" xfId="17400" xr:uid="{309803AA-457C-479D-B75A-5D8F41F44ECF}"/>
    <cellStyle name="Separador de milhares 2 2 2 5 4 2 2 3" xfId="26436" xr:uid="{48E3703C-883A-44B2-AF52-3A088318EC6E}"/>
    <cellStyle name="Separador de milhares 2 2 2 5 4 2 3" xfId="5691" xr:uid="{20CD32CF-37CA-4F94-882D-668314C27844}"/>
    <cellStyle name="Separador de milhares 2 2 2 5 4 2 3 2" xfId="14544" xr:uid="{95B48A44-18D8-4BCA-8D63-969F6A94AAAC}"/>
    <cellStyle name="Separador de milhares 2 2 2 5 4 2 3 3" xfId="23511" xr:uid="{2056662A-BA2B-4A3E-BAAC-A03BD360267A}"/>
    <cellStyle name="Separador de milhares 2 2 2 5 4 2 4" xfId="11692" xr:uid="{C55082E7-8028-4626-929F-822C41F70434}"/>
    <cellStyle name="Separador de milhares 2 2 2 5 4 2 5" xfId="20660" xr:uid="{0A8ACB58-2FD6-4B7F-9F32-EB2BC9DE6D3D}"/>
    <cellStyle name="Separador de milhares 2 2 2 5 4 3" xfId="7309" xr:uid="{8CE5C2A3-FA60-4338-AD1C-9FFCBB5340A3}"/>
    <cellStyle name="Separador de milhares 2 2 2 5 4 3 2" xfId="15965" xr:uid="{EEF82B05-67AF-47C4-B40C-72282E234F2B}"/>
    <cellStyle name="Separador de milhares 2 2 2 5 4 3 3" xfId="24946" xr:uid="{4F319A35-E7BB-41A4-B18F-65321D512960}"/>
    <cellStyle name="Separador de milhares 2 2 2 5 4 4" xfId="4256" xr:uid="{89D42485-0238-4653-BFD7-B0CB0F8C37BB}"/>
    <cellStyle name="Separador de milhares 2 2 2 5 4 4 2" xfId="13111" xr:uid="{FD5859F9-437F-47B1-9A76-728F2ED7484F}"/>
    <cellStyle name="Separador de milhares 2 2 2 5 4 4 3" xfId="22081" xr:uid="{0B011A0A-B475-4F62-AAA7-54668EEE7049}"/>
    <cellStyle name="Separador de milhares 2 2 2 5 4 5" xfId="10246" xr:uid="{48743688-FB2A-4B0C-807B-33210738AD58}"/>
    <cellStyle name="Separador de milhares 2 2 2 5 4 6" xfId="19217" xr:uid="{7AFDF1B6-D1F1-42EA-9815-174CD7441EAF}"/>
    <cellStyle name="Separador de milhares 2 2 2 5 5" xfId="2643" xr:uid="{CD952238-2F32-4AC6-B481-2F40EA31881A}"/>
    <cellStyle name="Separador de milhares 2 2 2 5 5 2" xfId="8799" xr:uid="{35ABE162-F062-43F8-8953-CC5EA39CF4CE}"/>
    <cellStyle name="Separador de milhares 2 2 2 5 5 2 2" xfId="17395" xr:uid="{AA63CAD5-5CA7-45BC-ADE2-2B56151DC21B}"/>
    <cellStyle name="Separador de milhares 2 2 2 5 5 2 3" xfId="26431" xr:uid="{DAF1E4D7-5145-4D33-92EC-F0C8E342713F}"/>
    <cellStyle name="Separador de milhares 2 2 2 5 5 3" xfId="5686" xr:uid="{6281C51A-8B59-4B79-BB1B-A1D62EC63221}"/>
    <cellStyle name="Separador de milhares 2 2 2 5 5 3 2" xfId="14539" xr:uid="{7E24A137-60E1-4AAF-9687-049B9972A79F}"/>
    <cellStyle name="Separador de milhares 2 2 2 5 5 3 3" xfId="23506" xr:uid="{4ECD126B-3114-4B6B-8FA8-678B6441CF3D}"/>
    <cellStyle name="Separador de milhares 2 2 2 5 5 4" xfId="11687" xr:uid="{0147C442-BFDC-437C-80C0-265805B9CD77}"/>
    <cellStyle name="Separador de milhares 2 2 2 5 5 5" xfId="20655" xr:uid="{F59BA07D-E295-4F9F-A008-445300FCD882}"/>
    <cellStyle name="Separador de milhares 2 2 2 5 6" xfId="7304" xr:uid="{A1AD2531-EDC5-4CDA-BA5A-7BBE45BA63AD}"/>
    <cellStyle name="Separador de milhares 2 2 2 5 6 2" xfId="15960" xr:uid="{6079E1ED-ABA4-4D70-A410-514114738351}"/>
    <cellStyle name="Separador de milhares 2 2 2 5 6 3" xfId="24941" xr:uid="{40CD4816-FDAA-4679-93EE-429EC0CA3D9A}"/>
    <cellStyle name="Separador de milhares 2 2 2 5 7" xfId="4251" xr:uid="{32766135-B3B2-4157-864F-DFE2C4B4FC5C}"/>
    <cellStyle name="Separador de milhares 2 2 2 5 7 2" xfId="13106" xr:uid="{632C8DC7-BD2F-4F82-8DDC-5450F6C02AB1}"/>
    <cellStyle name="Separador de milhares 2 2 2 5 7 3" xfId="22076" xr:uid="{451BADC2-0B53-4334-852C-306C52CBB4D3}"/>
    <cellStyle name="Separador de milhares 2 2 2 5 8" xfId="10241" xr:uid="{4B429189-71F1-494B-8874-BFE396FB6964}"/>
    <cellStyle name="Separador de milhares 2 2 2 5 9" xfId="19212" xr:uid="{6C9B51E4-D392-4DB3-A290-EDFBFDD96B27}"/>
    <cellStyle name="Separador de milhares 2 2 2 6" xfId="926" xr:uid="{AD3B229D-3E07-4B21-B221-145CA4C21F15}"/>
    <cellStyle name="Separador de milhares 2 2 2 6 2" xfId="927" xr:uid="{05BEA08E-868F-4B01-8EBD-FA4BAEB8DB44}"/>
    <cellStyle name="Separador de milhares 2 2 2 6 2 2" xfId="928" xr:uid="{D8774BE9-4537-4BE0-A120-582B2418935B}"/>
    <cellStyle name="Separador de milhares 2 2 2 6 2 2 2" xfId="2651" xr:uid="{D5C514DF-7284-494E-A7C0-DBDB96FF57C9}"/>
    <cellStyle name="Separador de milhares 2 2 2 6 2 2 2 2" xfId="8807" xr:uid="{3B5B60EF-F7A5-4BD2-92F8-8389D088EEEA}"/>
    <cellStyle name="Separador de milhares 2 2 2 6 2 2 2 2 2" xfId="17403" xr:uid="{EE5F5548-2741-43FC-86B2-58A593BB95BE}"/>
    <cellStyle name="Separador de milhares 2 2 2 6 2 2 2 2 3" xfId="26439" xr:uid="{2272526E-5F47-4E01-971D-FA8BDB3DE3E8}"/>
    <cellStyle name="Separador de milhares 2 2 2 6 2 2 2 3" xfId="5694" xr:uid="{142B2187-A5DA-42CF-9390-AC04A5E89046}"/>
    <cellStyle name="Separador de milhares 2 2 2 6 2 2 2 3 2" xfId="14547" xr:uid="{E0BD7D7E-0B27-4228-8AB1-B5E862B2BC90}"/>
    <cellStyle name="Separador de milhares 2 2 2 6 2 2 2 3 3" xfId="23514" xr:uid="{2F7A8164-7C97-464B-AD89-A8948CF802D2}"/>
    <cellStyle name="Separador de milhares 2 2 2 6 2 2 2 4" xfId="11695" xr:uid="{00D93917-8A9E-48EE-B5E2-50AB81FB9A56}"/>
    <cellStyle name="Separador de milhares 2 2 2 6 2 2 2 5" xfId="20663" xr:uid="{531F9430-3C64-42D9-A9B1-6EFD80C5EF73}"/>
    <cellStyle name="Separador de milhares 2 2 2 6 2 2 3" xfId="7312" xr:uid="{46A9E38E-C5F4-4A6B-B79F-7E891E6D9141}"/>
    <cellStyle name="Separador de milhares 2 2 2 6 2 2 3 2" xfId="15968" xr:uid="{3584CF2F-8901-4D51-9FB0-BE7113758412}"/>
    <cellStyle name="Separador de milhares 2 2 2 6 2 2 3 3" xfId="24949" xr:uid="{95E398F8-131E-447A-BD90-C4C434C668BA}"/>
    <cellStyle name="Separador de milhares 2 2 2 6 2 2 4" xfId="4259" xr:uid="{F2460399-6611-4987-B37E-7C5C4BBFDFD1}"/>
    <cellStyle name="Separador de milhares 2 2 2 6 2 2 4 2" xfId="13114" xr:uid="{C44471E0-DF85-4C1F-BB5F-FF263DE847AB}"/>
    <cellStyle name="Separador de milhares 2 2 2 6 2 2 4 3" xfId="22084" xr:uid="{F543E838-6E8F-40A8-B259-50D545F95DC0}"/>
    <cellStyle name="Separador de milhares 2 2 2 6 2 2 5" xfId="10249" xr:uid="{5262B46D-2C57-44D2-BDF5-5B9975A98E76}"/>
    <cellStyle name="Separador de milhares 2 2 2 6 2 2 6" xfId="19220" xr:uid="{C7F8D35C-EB61-4441-B73C-14BC0A67DFF0}"/>
    <cellStyle name="Separador de milhares 2 2 2 6 2 3" xfId="2650" xr:uid="{6B502F17-532D-47EF-AAEF-079DCFEF88F4}"/>
    <cellStyle name="Separador de milhares 2 2 2 6 2 3 2" xfId="8806" xr:uid="{CDCDA8FF-1ADA-4E8B-93F2-DAA9D96C88DE}"/>
    <cellStyle name="Separador de milhares 2 2 2 6 2 3 2 2" xfId="17402" xr:uid="{68B68A11-707B-45F3-9F5E-58043296A1B3}"/>
    <cellStyle name="Separador de milhares 2 2 2 6 2 3 2 3" xfId="26438" xr:uid="{3F334A63-B1E1-4030-A69D-B0B1186E4C05}"/>
    <cellStyle name="Separador de milhares 2 2 2 6 2 3 3" xfId="5693" xr:uid="{BCA318DC-3063-447D-AEF1-1DB583B52E0A}"/>
    <cellStyle name="Separador de milhares 2 2 2 6 2 3 3 2" xfId="14546" xr:uid="{AB363253-D0B8-4CF3-89E2-1EDEA8B77570}"/>
    <cellStyle name="Separador de milhares 2 2 2 6 2 3 3 3" xfId="23513" xr:uid="{834B8F93-C414-4193-8384-6ACAD760D523}"/>
    <cellStyle name="Separador de milhares 2 2 2 6 2 3 4" xfId="11694" xr:uid="{90D505D5-238A-42B8-9AC2-275D5CBD8F91}"/>
    <cellStyle name="Separador de milhares 2 2 2 6 2 3 5" xfId="20662" xr:uid="{BFEEAF73-11B9-4F1D-82A1-406D7172F734}"/>
    <cellStyle name="Separador de milhares 2 2 2 6 2 4" xfId="7311" xr:uid="{7DBEC40C-D173-442D-998A-CD48D6B46F4D}"/>
    <cellStyle name="Separador de milhares 2 2 2 6 2 4 2" xfId="15967" xr:uid="{699C5052-DFE5-4737-A06A-AEF654D8BFE6}"/>
    <cellStyle name="Separador de milhares 2 2 2 6 2 4 3" xfId="24948" xr:uid="{DA82768F-9E86-4F96-B33D-27E378759FE3}"/>
    <cellStyle name="Separador de milhares 2 2 2 6 2 5" xfId="4258" xr:uid="{449EBD2A-0438-4F89-83AE-E2113068FDC3}"/>
    <cellStyle name="Separador de milhares 2 2 2 6 2 5 2" xfId="13113" xr:uid="{59A20ED2-F9DF-4667-A0E5-0FBE51D99328}"/>
    <cellStyle name="Separador de milhares 2 2 2 6 2 5 3" xfId="22083" xr:uid="{C6947F6A-65A8-46DD-A295-BC94B09C433B}"/>
    <cellStyle name="Separador de milhares 2 2 2 6 2 6" xfId="10248" xr:uid="{2AC86EE7-E2B9-452A-AFFD-E59AE0F7018A}"/>
    <cellStyle name="Separador de milhares 2 2 2 6 2 7" xfId="19219" xr:uid="{63EAC51C-0C46-44AB-B69D-EDDDBBD3C1A8}"/>
    <cellStyle name="Separador de milhares 2 2 2 6 3" xfId="929" xr:uid="{583D7106-B1A8-4E25-A608-4F6B93CCD61E}"/>
    <cellStyle name="Separador de milhares 2 2 2 6 3 2" xfId="930" xr:uid="{3E94526D-2190-4F11-8253-68FDAE5B1A22}"/>
    <cellStyle name="Separador de milhares 2 2 2 6 3 2 2" xfId="2653" xr:uid="{E0930E93-1A0C-48DF-A2E2-4F6275506E9C}"/>
    <cellStyle name="Separador de milhares 2 2 2 6 3 2 2 2" xfId="8809" xr:uid="{32D8E3F5-F72A-4197-A5E0-7CF69951EB78}"/>
    <cellStyle name="Separador de milhares 2 2 2 6 3 2 2 2 2" xfId="17405" xr:uid="{C9CCF1EF-7489-4700-AB14-22EFB743BB31}"/>
    <cellStyle name="Separador de milhares 2 2 2 6 3 2 2 2 3" xfId="26441" xr:uid="{3D3E0AB6-0F24-4BC8-87AD-B4C3A8808072}"/>
    <cellStyle name="Separador de milhares 2 2 2 6 3 2 2 3" xfId="5696" xr:uid="{61AB3337-9EAE-4D68-948D-96D728523A56}"/>
    <cellStyle name="Separador de milhares 2 2 2 6 3 2 2 3 2" xfId="14549" xr:uid="{C97A1C26-0579-46FD-A451-5789C17C1700}"/>
    <cellStyle name="Separador de milhares 2 2 2 6 3 2 2 3 3" xfId="23516" xr:uid="{E6FCEE93-8B75-4C8F-9272-B2BDE6D517CB}"/>
    <cellStyle name="Separador de milhares 2 2 2 6 3 2 2 4" xfId="11697" xr:uid="{BA2BD22B-CF90-4045-AE92-501B5F0ED0F8}"/>
    <cellStyle name="Separador de milhares 2 2 2 6 3 2 2 5" xfId="20665" xr:uid="{2A2F6BD6-9D0D-45F6-8AE1-9CFB56B467C0}"/>
    <cellStyle name="Separador de milhares 2 2 2 6 3 2 3" xfId="7314" xr:uid="{B2CE0174-77D1-4669-A3AB-25364D5C1021}"/>
    <cellStyle name="Separador de milhares 2 2 2 6 3 2 3 2" xfId="15970" xr:uid="{7E7E01BA-87D2-4BE5-A45C-DE88E166B2CA}"/>
    <cellStyle name="Separador de milhares 2 2 2 6 3 2 3 3" xfId="24951" xr:uid="{EF2E11F2-0B0A-4D8C-80FA-2A4130552C66}"/>
    <cellStyle name="Separador de milhares 2 2 2 6 3 2 4" xfId="4261" xr:uid="{8CCA1E2E-C676-459D-816A-D7CB274B0379}"/>
    <cellStyle name="Separador de milhares 2 2 2 6 3 2 4 2" xfId="13116" xr:uid="{B9CDFD13-B73D-4E2A-A6FD-541A8B4E9ABE}"/>
    <cellStyle name="Separador de milhares 2 2 2 6 3 2 4 3" xfId="22086" xr:uid="{E979FD2D-9EA1-494B-AAFE-4B3931410AD9}"/>
    <cellStyle name="Separador de milhares 2 2 2 6 3 2 5" xfId="10251" xr:uid="{7D08B9BA-7ED9-45E5-BB90-ECA2A47E5095}"/>
    <cellStyle name="Separador de milhares 2 2 2 6 3 2 6" xfId="19222" xr:uid="{E397D1CC-3AAA-4425-AB2F-FDC94C2E5573}"/>
    <cellStyle name="Separador de milhares 2 2 2 6 3 3" xfId="2652" xr:uid="{EF6BB53D-64A9-4350-895F-0A81A54B0F31}"/>
    <cellStyle name="Separador de milhares 2 2 2 6 3 3 2" xfId="8808" xr:uid="{649398BC-9993-4E47-99ED-BEA206BC93CD}"/>
    <cellStyle name="Separador de milhares 2 2 2 6 3 3 2 2" xfId="17404" xr:uid="{87FF3B5A-80D0-49CD-9C92-9820B8CA59C3}"/>
    <cellStyle name="Separador de milhares 2 2 2 6 3 3 2 3" xfId="26440" xr:uid="{04817C5E-FAB6-4E84-BE8B-F0C6A8F5BB97}"/>
    <cellStyle name="Separador de milhares 2 2 2 6 3 3 3" xfId="5695" xr:uid="{8BA56E07-BD65-46F3-B025-4AACCB707736}"/>
    <cellStyle name="Separador de milhares 2 2 2 6 3 3 3 2" xfId="14548" xr:uid="{FF1321C5-D749-4EA5-A3D0-32C0ACBACB86}"/>
    <cellStyle name="Separador de milhares 2 2 2 6 3 3 3 3" xfId="23515" xr:uid="{0C1EB476-3B2A-40BB-8A8D-492C17FB851D}"/>
    <cellStyle name="Separador de milhares 2 2 2 6 3 3 4" xfId="11696" xr:uid="{32FFC521-D753-4FA1-B657-0DC10A20865E}"/>
    <cellStyle name="Separador de milhares 2 2 2 6 3 3 5" xfId="20664" xr:uid="{62B9465A-BF72-4CAE-8D3A-D0D6F14554FC}"/>
    <cellStyle name="Separador de milhares 2 2 2 6 3 4" xfId="7313" xr:uid="{01FC8A5D-4231-4896-9989-5C1F7FB9E6A5}"/>
    <cellStyle name="Separador de milhares 2 2 2 6 3 4 2" xfId="15969" xr:uid="{58C621C9-0F12-43E0-BE11-96FAECADD5D7}"/>
    <cellStyle name="Separador de milhares 2 2 2 6 3 4 3" xfId="24950" xr:uid="{FFC5D449-6C8C-45D4-8448-1D5881F9728A}"/>
    <cellStyle name="Separador de milhares 2 2 2 6 3 5" xfId="4260" xr:uid="{D3287287-7AC8-4C6D-AC35-F1E2539541CF}"/>
    <cellStyle name="Separador de milhares 2 2 2 6 3 5 2" xfId="13115" xr:uid="{A72DBC9E-E11F-4481-9BC2-7117B892CB69}"/>
    <cellStyle name="Separador de milhares 2 2 2 6 3 5 3" xfId="22085" xr:uid="{FB49020F-9898-46C0-9F4C-5995ECF18772}"/>
    <cellStyle name="Separador de milhares 2 2 2 6 3 6" xfId="10250" xr:uid="{89937787-BEA9-4A27-BE03-66ADE6823B10}"/>
    <cellStyle name="Separador de milhares 2 2 2 6 3 7" xfId="19221" xr:uid="{C690EF05-0F4B-4C36-8D3D-3D8DDDDA4FC3}"/>
    <cellStyle name="Separador de milhares 2 2 2 6 4" xfId="931" xr:uid="{3A675EC8-2773-4FA6-B733-A925E588CC17}"/>
    <cellStyle name="Separador de milhares 2 2 2 6 4 2" xfId="2654" xr:uid="{A109F370-6D9F-49E3-9764-FF55EB08AF01}"/>
    <cellStyle name="Separador de milhares 2 2 2 6 4 2 2" xfId="8810" xr:uid="{756C867A-4F9E-4874-837B-B6013D82F005}"/>
    <cellStyle name="Separador de milhares 2 2 2 6 4 2 2 2" xfId="17406" xr:uid="{14A88AFF-BCAF-41A5-94A9-047E1F103CA6}"/>
    <cellStyle name="Separador de milhares 2 2 2 6 4 2 2 3" xfId="26442" xr:uid="{D6991B95-54CE-4818-A807-7D25179DB3F7}"/>
    <cellStyle name="Separador de milhares 2 2 2 6 4 2 3" xfId="5697" xr:uid="{2CEB9C03-CED0-4843-B4C7-C7949BD7E1EA}"/>
    <cellStyle name="Separador de milhares 2 2 2 6 4 2 3 2" xfId="14550" xr:uid="{209BFF75-2A40-42ED-ABA9-A5B6DFB95C34}"/>
    <cellStyle name="Separador de milhares 2 2 2 6 4 2 3 3" xfId="23517" xr:uid="{64C377D3-4FE2-46C5-A1C8-DEF42E79CD96}"/>
    <cellStyle name="Separador de milhares 2 2 2 6 4 2 4" xfId="11698" xr:uid="{0305B246-679A-4DE4-81AD-A6ADD2DA8245}"/>
    <cellStyle name="Separador de milhares 2 2 2 6 4 2 5" xfId="20666" xr:uid="{0692D8A3-217A-4639-B72F-B93FDDCE59E9}"/>
    <cellStyle name="Separador de milhares 2 2 2 6 4 3" xfId="7315" xr:uid="{48D2C976-82F4-4DF5-89F2-C9C8D5DB86D8}"/>
    <cellStyle name="Separador de milhares 2 2 2 6 4 3 2" xfId="15971" xr:uid="{635C5EF1-E895-4AA4-9071-7DEB664670F5}"/>
    <cellStyle name="Separador de milhares 2 2 2 6 4 3 3" xfId="24952" xr:uid="{44A76231-F911-4D00-BA75-5207A2E88596}"/>
    <cellStyle name="Separador de milhares 2 2 2 6 4 4" xfId="4262" xr:uid="{A44E1631-3BD2-475A-BC1F-31D4DFCA9B4F}"/>
    <cellStyle name="Separador de milhares 2 2 2 6 4 4 2" xfId="13117" xr:uid="{663EADBC-F52F-4449-875B-DE925E4FAB41}"/>
    <cellStyle name="Separador de milhares 2 2 2 6 4 4 3" xfId="22087" xr:uid="{E708C15F-4B52-4F1F-8298-C98B7A1C24F8}"/>
    <cellStyle name="Separador de milhares 2 2 2 6 4 5" xfId="10252" xr:uid="{43EC4D40-B580-4A31-84F6-DD43F9456660}"/>
    <cellStyle name="Separador de milhares 2 2 2 6 4 6" xfId="19223" xr:uid="{CD16AB89-C224-4DBD-8F3A-6E941D58E6B4}"/>
    <cellStyle name="Separador de milhares 2 2 2 6 5" xfId="2649" xr:uid="{C31C1673-8D90-4EFC-8709-0A3E4F6D61F5}"/>
    <cellStyle name="Separador de milhares 2 2 2 6 5 2" xfId="8805" xr:uid="{77107DE5-1A5B-4B8A-9C28-EB73395DC220}"/>
    <cellStyle name="Separador de milhares 2 2 2 6 5 2 2" xfId="17401" xr:uid="{6B33C4EA-3BD6-46D1-B354-336DBBCCE49F}"/>
    <cellStyle name="Separador de milhares 2 2 2 6 5 2 3" xfId="26437" xr:uid="{8278D486-54AE-4D79-B231-92E65FAC7E1C}"/>
    <cellStyle name="Separador de milhares 2 2 2 6 5 3" xfId="5692" xr:uid="{0BBE32BD-B17A-4B98-8E13-3F1514BDAA15}"/>
    <cellStyle name="Separador de milhares 2 2 2 6 5 3 2" xfId="14545" xr:uid="{833E848C-BE42-4DD3-BC16-7AC5A8E7113A}"/>
    <cellStyle name="Separador de milhares 2 2 2 6 5 3 3" xfId="23512" xr:uid="{5FC13155-CC85-409C-9C68-0528AC36EAB8}"/>
    <cellStyle name="Separador de milhares 2 2 2 6 5 4" xfId="11693" xr:uid="{83D9727D-E439-4557-9F25-3461A4F2ED58}"/>
    <cellStyle name="Separador de milhares 2 2 2 6 5 5" xfId="20661" xr:uid="{21E4F352-FFA2-43AD-B6DF-6A183ABA4708}"/>
    <cellStyle name="Separador de milhares 2 2 2 6 6" xfId="7310" xr:uid="{B6F622B1-3076-4089-8AC0-4E68CF6AB9BB}"/>
    <cellStyle name="Separador de milhares 2 2 2 6 6 2" xfId="15966" xr:uid="{8FB5D4C4-FAA3-468A-B83C-2DDB411999CE}"/>
    <cellStyle name="Separador de milhares 2 2 2 6 6 3" xfId="24947" xr:uid="{0B92ECD2-9C62-4D1D-AC4B-1C373F6A210D}"/>
    <cellStyle name="Separador de milhares 2 2 2 6 7" xfId="4257" xr:uid="{6F03E0A2-6985-4CA8-B38A-232C1B06D718}"/>
    <cellStyle name="Separador de milhares 2 2 2 6 7 2" xfId="13112" xr:uid="{19675C4E-8976-478C-B73B-4FBEE52C0585}"/>
    <cellStyle name="Separador de milhares 2 2 2 6 7 3" xfId="22082" xr:uid="{B4580BFB-6749-4822-91CC-D7DDFFFBD1C4}"/>
    <cellStyle name="Separador de milhares 2 2 2 6 8" xfId="10247" xr:uid="{01E0602B-37CE-4AFF-9D5C-6A58E84B656C}"/>
    <cellStyle name="Separador de milhares 2 2 2 6 9" xfId="19218" xr:uid="{26FC6FAE-9CC2-46F7-B7D9-241B499392E3}"/>
    <cellStyle name="Separador de milhares 2 2 2 7" xfId="932" xr:uid="{67323E7A-CF65-4E51-A06E-BBFF151CF0D9}"/>
    <cellStyle name="Separador de milhares 2 2 2 7 2" xfId="933" xr:uid="{230812DE-4A82-4C22-A38D-46D3A97BCA7A}"/>
    <cellStyle name="Separador de milhares 2 2 2 7 2 2" xfId="2656" xr:uid="{F41A71DB-F533-4B77-960A-1522680D780A}"/>
    <cellStyle name="Separador de milhares 2 2 2 7 2 2 2" xfId="8812" xr:uid="{5FF8AC55-0920-444A-9AD8-F44EA959D4F9}"/>
    <cellStyle name="Separador de milhares 2 2 2 7 2 2 2 2" xfId="17408" xr:uid="{25D72F97-039A-4976-BAC9-6ADD56D0AF0B}"/>
    <cellStyle name="Separador de milhares 2 2 2 7 2 2 2 3" xfId="26444" xr:uid="{1412666B-CE70-4520-95E4-E860FA934078}"/>
    <cellStyle name="Separador de milhares 2 2 2 7 2 2 3" xfId="5699" xr:uid="{F2C16E0B-D084-4EEA-816A-9FF18A57A839}"/>
    <cellStyle name="Separador de milhares 2 2 2 7 2 2 3 2" xfId="14552" xr:uid="{139AC0B7-60D6-4CCC-A476-5664CEF8A0F3}"/>
    <cellStyle name="Separador de milhares 2 2 2 7 2 2 3 3" xfId="23519" xr:uid="{B490CACA-D695-491B-8A9D-238B78F61237}"/>
    <cellStyle name="Separador de milhares 2 2 2 7 2 2 4" xfId="11700" xr:uid="{73E975C9-766B-4361-862D-16674D26EE34}"/>
    <cellStyle name="Separador de milhares 2 2 2 7 2 2 5" xfId="20668" xr:uid="{B59339A9-F2C1-46C7-8027-64C6C2906937}"/>
    <cellStyle name="Separador de milhares 2 2 2 7 2 3" xfId="7317" xr:uid="{9BB227FD-4BA4-47B5-9637-7A789DD88E0A}"/>
    <cellStyle name="Separador de milhares 2 2 2 7 2 3 2" xfId="15973" xr:uid="{BECAC775-BEB7-4B4A-A9D6-CFC75BAEA8B1}"/>
    <cellStyle name="Separador de milhares 2 2 2 7 2 3 3" xfId="24954" xr:uid="{F3CEC15F-59B4-4175-AA41-78AC9FE9CC80}"/>
    <cellStyle name="Separador de milhares 2 2 2 7 2 4" xfId="4264" xr:uid="{0EAD1C0E-AA90-4FC3-BD73-DFDDF8CA1601}"/>
    <cellStyle name="Separador de milhares 2 2 2 7 2 4 2" xfId="13119" xr:uid="{992BDE34-CFBA-4D36-A5D3-1A685D5FEB15}"/>
    <cellStyle name="Separador de milhares 2 2 2 7 2 4 3" xfId="22089" xr:uid="{79A70912-73ED-439A-A9EF-5BC7943A0264}"/>
    <cellStyle name="Separador de milhares 2 2 2 7 2 5" xfId="10254" xr:uid="{CCE677B8-9C29-460C-988B-BCEBC862A823}"/>
    <cellStyle name="Separador de milhares 2 2 2 7 2 6" xfId="19225" xr:uid="{125D85ED-5E06-4614-96D1-CE0EE7753F27}"/>
    <cellStyle name="Separador de milhares 2 2 2 7 3" xfId="2655" xr:uid="{AC096E75-89F7-4DEF-9933-ABF018A792BE}"/>
    <cellStyle name="Separador de milhares 2 2 2 7 3 2" xfId="8811" xr:uid="{7F041D8D-2890-463E-A111-6C7CF2FCAF21}"/>
    <cellStyle name="Separador de milhares 2 2 2 7 3 2 2" xfId="17407" xr:uid="{CC878A7A-F9AB-4793-A89A-586F5F0A1EEC}"/>
    <cellStyle name="Separador de milhares 2 2 2 7 3 2 3" xfId="26443" xr:uid="{72AE02EB-C91F-4385-9873-195ACC02D276}"/>
    <cellStyle name="Separador de milhares 2 2 2 7 3 3" xfId="5698" xr:uid="{8E463264-7447-4E54-B233-9E8FEF8B6590}"/>
    <cellStyle name="Separador de milhares 2 2 2 7 3 3 2" xfId="14551" xr:uid="{E486BD96-EA92-4F82-97DE-C3C0A8DB57DC}"/>
    <cellStyle name="Separador de milhares 2 2 2 7 3 3 3" xfId="23518" xr:uid="{30764AB0-9C2B-469F-8D69-E6EF7624E4E2}"/>
    <cellStyle name="Separador de milhares 2 2 2 7 3 4" xfId="11699" xr:uid="{9E9EC276-FCE6-4C81-9C92-7A19BA97640E}"/>
    <cellStyle name="Separador de milhares 2 2 2 7 3 5" xfId="20667" xr:uid="{64756216-61CF-4163-AB79-FF97A93D6614}"/>
    <cellStyle name="Separador de milhares 2 2 2 7 4" xfId="7316" xr:uid="{B5B15B13-ADC4-4C9F-9A37-686D4AED2F2C}"/>
    <cellStyle name="Separador de milhares 2 2 2 7 4 2" xfId="15972" xr:uid="{54677DDF-35A8-4FDC-8898-0ED7AA9653B6}"/>
    <cellStyle name="Separador de milhares 2 2 2 7 4 3" xfId="24953" xr:uid="{B48F831E-F0FB-4D9C-B4B0-0F8302796888}"/>
    <cellStyle name="Separador de milhares 2 2 2 7 5" xfId="4263" xr:uid="{FD0C5251-88D3-48C5-9739-34C1D958DD7C}"/>
    <cellStyle name="Separador de milhares 2 2 2 7 5 2" xfId="13118" xr:uid="{852119CC-B49A-4DDD-8325-AF066EB3F9B0}"/>
    <cellStyle name="Separador de milhares 2 2 2 7 5 3" xfId="22088" xr:uid="{1D089083-4F35-4B81-8E82-CB45048B9679}"/>
    <cellStyle name="Separador de milhares 2 2 2 7 6" xfId="10253" xr:uid="{64FA61BE-4F97-4543-8B91-8DB612314589}"/>
    <cellStyle name="Separador de milhares 2 2 2 7 7" xfId="19224" xr:uid="{F1E77ADF-AD4C-46C0-B47F-D2FCAD163977}"/>
    <cellStyle name="Separador de milhares 2 2 2 8" xfId="934" xr:uid="{54BF9E04-7834-48D4-AC4C-AB2311C4BE8F}"/>
    <cellStyle name="Separador de milhares 2 2 2 8 2" xfId="935" xr:uid="{468B5BF0-1E3A-4341-8BAD-B5F0E0D7299A}"/>
    <cellStyle name="Separador de milhares 2 2 2 8 2 2" xfId="2658" xr:uid="{5C7F6B27-9894-471C-BE74-2DB7107D0D7D}"/>
    <cellStyle name="Separador de milhares 2 2 2 8 2 2 2" xfId="8814" xr:uid="{7E15D2A2-A3AB-4213-AE77-B842179BAF55}"/>
    <cellStyle name="Separador de milhares 2 2 2 8 2 2 2 2" xfId="17410" xr:uid="{90403252-0B4B-4730-9ABC-A537BC89D892}"/>
    <cellStyle name="Separador de milhares 2 2 2 8 2 2 2 3" xfId="26446" xr:uid="{76D99AFE-1842-4D35-B8C1-98E7FEA15F5B}"/>
    <cellStyle name="Separador de milhares 2 2 2 8 2 2 3" xfId="5701" xr:uid="{1B194CA6-DC4E-42DD-893B-C6AE9384DE85}"/>
    <cellStyle name="Separador de milhares 2 2 2 8 2 2 3 2" xfId="14554" xr:uid="{47C570C1-1BBA-4F48-9444-9144B371A81F}"/>
    <cellStyle name="Separador de milhares 2 2 2 8 2 2 3 3" xfId="23521" xr:uid="{CB49F6CE-3EA1-4839-BCE9-EC60FE3B778E}"/>
    <cellStyle name="Separador de milhares 2 2 2 8 2 2 4" xfId="11702" xr:uid="{3CF15A9B-72AA-4B33-B943-1D00A46B5D17}"/>
    <cellStyle name="Separador de milhares 2 2 2 8 2 2 5" xfId="20670" xr:uid="{D3F10A03-D4BD-435F-AD68-BC9BF4B32B5F}"/>
    <cellStyle name="Separador de milhares 2 2 2 8 2 3" xfId="7319" xr:uid="{741BB896-4D59-47C1-A0D3-81DCA47ABAEA}"/>
    <cellStyle name="Separador de milhares 2 2 2 8 2 3 2" xfId="15975" xr:uid="{489D3524-7566-422E-AACA-10956D9A32C3}"/>
    <cellStyle name="Separador de milhares 2 2 2 8 2 3 3" xfId="24956" xr:uid="{A9D6A61B-F876-461B-8A49-807F3A933B65}"/>
    <cellStyle name="Separador de milhares 2 2 2 8 2 4" xfId="4266" xr:uid="{0C654A37-C570-4E98-935E-F72144EB0D37}"/>
    <cellStyle name="Separador de milhares 2 2 2 8 2 4 2" xfId="13121" xr:uid="{FFBF425D-B30F-4569-927F-A376C74C8C21}"/>
    <cellStyle name="Separador de milhares 2 2 2 8 2 4 3" xfId="22091" xr:uid="{8ECEB25F-F1AE-4898-987D-F11398CF2BC1}"/>
    <cellStyle name="Separador de milhares 2 2 2 8 2 5" xfId="10256" xr:uid="{EFDD630E-C20C-4662-96D0-8853CC1C648F}"/>
    <cellStyle name="Separador de milhares 2 2 2 8 2 6" xfId="19227" xr:uid="{6D8998B8-EE25-4392-BCEE-FC0BD3017B43}"/>
    <cellStyle name="Separador de milhares 2 2 2 8 3" xfId="2657" xr:uid="{FAD43756-CDD9-4F34-8054-1701E055E6DC}"/>
    <cellStyle name="Separador de milhares 2 2 2 8 3 2" xfId="8813" xr:uid="{80826635-AF51-45FC-B90D-4E824699B9F3}"/>
    <cellStyle name="Separador de milhares 2 2 2 8 3 2 2" xfId="17409" xr:uid="{62F7AB4F-123C-41E1-B45A-93311373ADF0}"/>
    <cellStyle name="Separador de milhares 2 2 2 8 3 2 3" xfId="26445" xr:uid="{715C172B-971B-49FF-AC54-4EA0AE10C84C}"/>
    <cellStyle name="Separador de milhares 2 2 2 8 3 3" xfId="5700" xr:uid="{3C748D4F-CD18-4568-9DA9-21B40461C2EB}"/>
    <cellStyle name="Separador de milhares 2 2 2 8 3 3 2" xfId="14553" xr:uid="{1F141FE8-AD7E-49A8-A8FF-4A813A258271}"/>
    <cellStyle name="Separador de milhares 2 2 2 8 3 3 3" xfId="23520" xr:uid="{F724CC3D-148D-45E0-B84A-5525E735C956}"/>
    <cellStyle name="Separador de milhares 2 2 2 8 3 4" xfId="11701" xr:uid="{86024DBE-B705-4C49-8021-474CDF8DD967}"/>
    <cellStyle name="Separador de milhares 2 2 2 8 3 5" xfId="20669" xr:uid="{5CAA05CA-840D-4676-93FF-B2336763B623}"/>
    <cellStyle name="Separador de milhares 2 2 2 8 4" xfId="7318" xr:uid="{DDF35142-DD1E-49CB-91EF-0E68A9E85355}"/>
    <cellStyle name="Separador de milhares 2 2 2 8 4 2" xfId="15974" xr:uid="{9D7ECEFF-F86C-4107-9E45-5A40ED75CCE1}"/>
    <cellStyle name="Separador de milhares 2 2 2 8 4 3" xfId="24955" xr:uid="{E57936C4-7333-4934-B633-1003426EB5A1}"/>
    <cellStyle name="Separador de milhares 2 2 2 8 5" xfId="4265" xr:uid="{509E72F2-59BB-4ADB-AAE3-C655E0BD8259}"/>
    <cellStyle name="Separador de milhares 2 2 2 8 5 2" xfId="13120" xr:uid="{E705BC2D-002C-491C-9DE9-D0F26DBDB6AC}"/>
    <cellStyle name="Separador de milhares 2 2 2 8 5 3" xfId="22090" xr:uid="{800116CA-9C74-4526-98F0-A4E59A4D013D}"/>
    <cellStyle name="Separador de milhares 2 2 2 8 6" xfId="10255" xr:uid="{8EAF9ACA-16F2-4E28-BE5A-F837E87C05AC}"/>
    <cellStyle name="Separador de milhares 2 2 2 8 7" xfId="19226" xr:uid="{824D6E22-A2F2-47C2-942A-8DEB54858650}"/>
    <cellStyle name="Separador de milhares 2 2 2 9" xfId="936" xr:uid="{107DD6C2-BDB0-44EE-9B1C-CCB7DE8A8A41}"/>
    <cellStyle name="Separador de milhares 2 2 2 9 2" xfId="2659" xr:uid="{C5ADA0EB-95A6-43A1-9C57-F171B8ED8386}"/>
    <cellStyle name="Separador de milhares 2 2 2 9 2 2" xfId="8815" xr:uid="{D58E30EB-3E4A-4685-B6F2-AF3A6D97C00D}"/>
    <cellStyle name="Separador de milhares 2 2 2 9 2 2 2" xfId="17411" xr:uid="{CA747666-DF6F-47B2-8DE8-93533DB9A7A8}"/>
    <cellStyle name="Separador de milhares 2 2 2 9 2 2 3" xfId="26447" xr:uid="{3808BF99-C275-4676-8023-F7EDC7CD9C65}"/>
    <cellStyle name="Separador de milhares 2 2 2 9 2 3" xfId="5702" xr:uid="{4F4A91A4-5F97-4B3F-9243-D945B5E86C95}"/>
    <cellStyle name="Separador de milhares 2 2 2 9 2 3 2" xfId="14555" xr:uid="{D82DCC01-B264-4996-B16C-93A4037223A8}"/>
    <cellStyle name="Separador de milhares 2 2 2 9 2 3 3" xfId="23522" xr:uid="{3E1DBE9E-4DF5-4FC4-8286-544D49E458B7}"/>
    <cellStyle name="Separador de milhares 2 2 2 9 2 4" xfId="11703" xr:uid="{21112598-B8A1-4903-B7FD-BCFDBC16E6F7}"/>
    <cellStyle name="Separador de milhares 2 2 2 9 2 5" xfId="20671" xr:uid="{36425499-BB00-405F-8D75-535C3A7A8FC4}"/>
    <cellStyle name="Separador de milhares 2 2 2 9 3" xfId="7320" xr:uid="{0BA0D017-D243-4488-86A2-B48F60F6091A}"/>
    <cellStyle name="Separador de milhares 2 2 2 9 3 2" xfId="15976" xr:uid="{999ACA53-516A-4961-87DC-D43E4383B997}"/>
    <cellStyle name="Separador de milhares 2 2 2 9 3 3" xfId="24957" xr:uid="{FF6F4036-FA83-4ADA-BF7D-791E5B27CBFC}"/>
    <cellStyle name="Separador de milhares 2 2 2 9 4" xfId="4267" xr:uid="{A26F6F5A-6E92-483E-99E7-B05819CD8B1B}"/>
    <cellStyle name="Separador de milhares 2 2 2 9 4 2" xfId="13122" xr:uid="{B6602014-5D97-4456-AFFB-3A1D66C0C2D4}"/>
    <cellStyle name="Separador de milhares 2 2 2 9 4 3" xfId="22092" xr:uid="{9BED7D60-E1C1-4F4E-8FA5-43F48E96D637}"/>
    <cellStyle name="Separador de milhares 2 2 2 9 5" xfId="10257" xr:uid="{C9462F07-0E45-42E1-99B0-94F510E4165A}"/>
    <cellStyle name="Separador de milhares 2 2 2 9 6" xfId="19228" xr:uid="{58E8F45E-7D50-4403-84E7-67CE9107D9C7}"/>
    <cellStyle name="Separador de milhares 2 2 3" xfId="937" xr:uid="{8249BC6F-8D7B-4B26-9B37-321E8751AFAF}"/>
    <cellStyle name="Separador de milhares 2 2 3 10" xfId="4268" xr:uid="{7F578671-0A30-43F4-AF32-0054BC720C84}"/>
    <cellStyle name="Separador de milhares 2 2 3 10 2" xfId="13123" xr:uid="{A90874AB-0AE5-410C-A894-1B0C58F8B99A}"/>
    <cellStyle name="Separador de milhares 2 2 3 10 3" xfId="22093" xr:uid="{47814061-BAC0-40BC-B489-D3693FAFC994}"/>
    <cellStyle name="Separador de milhares 2 2 3 11" xfId="10258" xr:uid="{5C4E1690-D93D-4225-A7DE-5794D890B10B}"/>
    <cellStyle name="Separador de milhares 2 2 3 12" xfId="19229" xr:uid="{4649C41E-1CBD-49A7-8DC3-17E25268C612}"/>
    <cellStyle name="Separador de milhares 2 2 3 2" xfId="938" xr:uid="{AFD8A63C-0A88-4CCB-9104-AD697E7942C3}"/>
    <cellStyle name="Separador de milhares 2 2 3 2 10" xfId="10259" xr:uid="{134A96D5-B13A-4E15-ACA3-33F62C0D48B7}"/>
    <cellStyle name="Separador de milhares 2 2 3 2 11" xfId="19230" xr:uid="{E39D96E8-C09B-406F-A2D2-72D65BF0712E}"/>
    <cellStyle name="Separador de milhares 2 2 3 2 2" xfId="939" xr:uid="{3FEA73B1-37D9-458A-A13D-F5032D3DFAEC}"/>
    <cellStyle name="Separador de milhares 2 2 3 2 2 2" xfId="940" xr:uid="{37DB7011-E2BF-4546-A052-B3CDB91282DD}"/>
    <cellStyle name="Separador de milhares 2 2 3 2 2 2 2" xfId="941" xr:uid="{40DBEB52-616B-4F6A-8CCF-348742D24CD8}"/>
    <cellStyle name="Separador de milhares 2 2 3 2 2 2 2 2" xfId="2664" xr:uid="{A928755F-9EA2-488C-852C-9E2CCF07D11A}"/>
    <cellStyle name="Separador de milhares 2 2 3 2 2 2 2 2 2" xfId="8820" xr:uid="{CFC1A327-A5D0-42DB-9EA8-FFD5A5997F15}"/>
    <cellStyle name="Separador de milhares 2 2 3 2 2 2 2 2 2 2" xfId="17416" xr:uid="{0C295A96-A0AA-407B-8307-A764A1E4C7D9}"/>
    <cellStyle name="Separador de milhares 2 2 3 2 2 2 2 2 2 3" xfId="26452" xr:uid="{9F5CFE3B-D4F8-4FB8-8077-B8E4B50382C0}"/>
    <cellStyle name="Separador de milhares 2 2 3 2 2 2 2 2 3" xfId="5707" xr:uid="{6C06DD09-AFC2-4C44-9816-D07D8F3D380F}"/>
    <cellStyle name="Separador de milhares 2 2 3 2 2 2 2 2 3 2" xfId="14560" xr:uid="{90B836D4-01CA-40D2-A1FD-BCB8B877D429}"/>
    <cellStyle name="Separador de milhares 2 2 3 2 2 2 2 2 3 3" xfId="23527" xr:uid="{CEC37548-CC04-4262-8383-071D2D46B940}"/>
    <cellStyle name="Separador de milhares 2 2 3 2 2 2 2 2 4" xfId="11708" xr:uid="{3E858781-35B4-4DAF-95A3-D4257E04D91A}"/>
    <cellStyle name="Separador de milhares 2 2 3 2 2 2 2 2 5" xfId="20676" xr:uid="{E7586610-ECA4-4C28-966A-43BD26EB6934}"/>
    <cellStyle name="Separador de milhares 2 2 3 2 2 2 2 3" xfId="7325" xr:uid="{A56B66A5-D570-4492-A6BA-89712C2CE822}"/>
    <cellStyle name="Separador de milhares 2 2 3 2 2 2 2 3 2" xfId="15981" xr:uid="{F00AD2E7-E6D0-4EB4-83DA-407FD97BF7C5}"/>
    <cellStyle name="Separador de milhares 2 2 3 2 2 2 2 3 3" xfId="24962" xr:uid="{31BDA856-6299-419A-A612-4566AA05A43E}"/>
    <cellStyle name="Separador de milhares 2 2 3 2 2 2 2 4" xfId="4272" xr:uid="{D80A9A5F-D8AC-48A4-8F23-456130758EE8}"/>
    <cellStyle name="Separador de milhares 2 2 3 2 2 2 2 4 2" xfId="13127" xr:uid="{12B8E1A1-4962-45D7-AC49-FFAA6C07372D}"/>
    <cellStyle name="Separador de milhares 2 2 3 2 2 2 2 4 3" xfId="22097" xr:uid="{33D67B6D-3F5F-48F1-9D76-0ECD804DBA59}"/>
    <cellStyle name="Separador de milhares 2 2 3 2 2 2 2 5" xfId="10262" xr:uid="{1ABD4030-2BDD-46B0-89A7-555C9F43E41E}"/>
    <cellStyle name="Separador de milhares 2 2 3 2 2 2 2 6" xfId="19233" xr:uid="{737D00AC-86E9-469C-ABB0-17F19F994BCB}"/>
    <cellStyle name="Separador de milhares 2 2 3 2 2 2 3" xfId="2663" xr:uid="{6E87BDAA-2BB0-4549-A937-C1B7D08BD40F}"/>
    <cellStyle name="Separador de milhares 2 2 3 2 2 2 3 2" xfId="8819" xr:uid="{04DC8D3D-BC67-4EB5-9303-FCB983A1837E}"/>
    <cellStyle name="Separador de milhares 2 2 3 2 2 2 3 2 2" xfId="17415" xr:uid="{3632909A-9FC0-4297-B2B9-F38E262E25C9}"/>
    <cellStyle name="Separador de milhares 2 2 3 2 2 2 3 2 3" xfId="26451" xr:uid="{2AEF8EE1-E953-49A4-9BBE-EE55901A0855}"/>
    <cellStyle name="Separador de milhares 2 2 3 2 2 2 3 3" xfId="5706" xr:uid="{CBDF3F66-1E50-4CEE-BD2A-543F495C3FE0}"/>
    <cellStyle name="Separador de milhares 2 2 3 2 2 2 3 3 2" xfId="14559" xr:uid="{B260F5E4-B678-4A12-B3E4-A27BEC522096}"/>
    <cellStyle name="Separador de milhares 2 2 3 2 2 2 3 3 3" xfId="23526" xr:uid="{982CF004-429C-437B-8649-09BCDE8F6F35}"/>
    <cellStyle name="Separador de milhares 2 2 3 2 2 2 3 4" xfId="11707" xr:uid="{712D5287-F00A-4B9A-93D8-0A661638D8FF}"/>
    <cellStyle name="Separador de milhares 2 2 3 2 2 2 3 5" xfId="20675" xr:uid="{F2E5B0C1-349D-4C5A-A7DD-B57E942D368E}"/>
    <cellStyle name="Separador de milhares 2 2 3 2 2 2 4" xfId="7324" xr:uid="{93B8CC59-A92B-45BC-99E8-2BE712F60DA4}"/>
    <cellStyle name="Separador de milhares 2 2 3 2 2 2 4 2" xfId="15980" xr:uid="{74348ACB-8A77-49C1-B88D-419605656ACA}"/>
    <cellStyle name="Separador de milhares 2 2 3 2 2 2 4 3" xfId="24961" xr:uid="{27D7607C-176D-49EF-A2AD-8DA6148308A8}"/>
    <cellStyle name="Separador de milhares 2 2 3 2 2 2 5" xfId="4271" xr:uid="{26C38E65-8E82-489B-A1A2-FAAA35D24AE2}"/>
    <cellStyle name="Separador de milhares 2 2 3 2 2 2 5 2" xfId="13126" xr:uid="{45B0CB69-EA2E-437B-ABD9-BB449661F3F3}"/>
    <cellStyle name="Separador de milhares 2 2 3 2 2 2 5 3" xfId="22096" xr:uid="{A9BF7B62-6DEA-4CE1-BDC1-DE947FC5AE5C}"/>
    <cellStyle name="Separador de milhares 2 2 3 2 2 2 6" xfId="10261" xr:uid="{C4E3C623-035D-478F-84C2-C432FF0B1675}"/>
    <cellStyle name="Separador de milhares 2 2 3 2 2 2 7" xfId="19232" xr:uid="{51EA5E18-C319-49FD-88BF-03328AFC1ACA}"/>
    <cellStyle name="Separador de milhares 2 2 3 2 2 3" xfId="942" xr:uid="{A32E3218-2C28-4D1F-9E9C-FE03947D0400}"/>
    <cellStyle name="Separador de milhares 2 2 3 2 2 3 2" xfId="943" xr:uid="{8E8E4493-2790-45A3-80EB-B61C0F77D63C}"/>
    <cellStyle name="Separador de milhares 2 2 3 2 2 3 2 2" xfId="2666" xr:uid="{216D593F-92A4-4E88-995F-D375A1848E2E}"/>
    <cellStyle name="Separador de milhares 2 2 3 2 2 3 2 2 2" xfId="8822" xr:uid="{94811EC3-53C0-4FC0-87B3-9CD7D0CF7608}"/>
    <cellStyle name="Separador de milhares 2 2 3 2 2 3 2 2 2 2" xfId="17418" xr:uid="{DAA8DAFA-052E-4A67-AE1C-A1270A92F348}"/>
    <cellStyle name="Separador de milhares 2 2 3 2 2 3 2 2 2 3" xfId="26454" xr:uid="{78D3B70A-C041-47B1-AB35-C3201744CCF9}"/>
    <cellStyle name="Separador de milhares 2 2 3 2 2 3 2 2 3" xfId="5709" xr:uid="{83CDC75A-16B1-4B31-B58F-BD96D0C92E0A}"/>
    <cellStyle name="Separador de milhares 2 2 3 2 2 3 2 2 3 2" xfId="14562" xr:uid="{2D2771D1-93D1-4BC3-83E2-B6B69FF7ABA1}"/>
    <cellStyle name="Separador de milhares 2 2 3 2 2 3 2 2 3 3" xfId="23529" xr:uid="{43EDEAB6-39B7-414F-BC5B-FD72963DCBDC}"/>
    <cellStyle name="Separador de milhares 2 2 3 2 2 3 2 2 4" xfId="11710" xr:uid="{FDA05773-A089-4B63-A151-DD1EBE13C2CD}"/>
    <cellStyle name="Separador de milhares 2 2 3 2 2 3 2 2 5" xfId="20678" xr:uid="{40F156C0-B30D-4DD6-8FC0-A4119643AE04}"/>
    <cellStyle name="Separador de milhares 2 2 3 2 2 3 2 3" xfId="7327" xr:uid="{A5F6D671-1594-4A82-80AF-A95BF77EEFD5}"/>
    <cellStyle name="Separador de milhares 2 2 3 2 2 3 2 3 2" xfId="15983" xr:uid="{EAF32B99-5B14-4533-AF70-37A620A6BE95}"/>
    <cellStyle name="Separador de milhares 2 2 3 2 2 3 2 3 3" xfId="24964" xr:uid="{30DCABD9-CFDE-4563-899D-9A25A54CB233}"/>
    <cellStyle name="Separador de milhares 2 2 3 2 2 3 2 4" xfId="4274" xr:uid="{24EF3EC2-E59D-4F17-B712-B87FC3052977}"/>
    <cellStyle name="Separador de milhares 2 2 3 2 2 3 2 4 2" xfId="13129" xr:uid="{58B0EF25-D280-4A40-A87B-D2704CE98BAE}"/>
    <cellStyle name="Separador de milhares 2 2 3 2 2 3 2 4 3" xfId="22099" xr:uid="{237D0C11-E1E9-4F7F-9A3E-9980D4A631F1}"/>
    <cellStyle name="Separador de milhares 2 2 3 2 2 3 2 5" xfId="10264" xr:uid="{D80B3780-E992-48A2-AE0F-9A4A736254C5}"/>
    <cellStyle name="Separador de milhares 2 2 3 2 2 3 2 6" xfId="19235" xr:uid="{F3EF4D78-FC44-4556-889A-9D768ED51FBF}"/>
    <cellStyle name="Separador de milhares 2 2 3 2 2 3 3" xfId="2665" xr:uid="{3782FACB-1C93-4DD9-9D7D-44731FAC17AE}"/>
    <cellStyle name="Separador de milhares 2 2 3 2 2 3 3 2" xfId="8821" xr:uid="{E12B8F78-EAB2-49FE-9CFC-DDE4FBFE433A}"/>
    <cellStyle name="Separador de milhares 2 2 3 2 2 3 3 2 2" xfId="17417" xr:uid="{3DCFA243-5D53-44E9-83B0-32A519A451FD}"/>
    <cellStyle name="Separador de milhares 2 2 3 2 2 3 3 2 3" xfId="26453" xr:uid="{B70E0BD6-8927-46BC-B8C2-F62F01ABA8B0}"/>
    <cellStyle name="Separador de milhares 2 2 3 2 2 3 3 3" xfId="5708" xr:uid="{F095CBE1-3040-4B97-A7C4-A09EF93242D7}"/>
    <cellStyle name="Separador de milhares 2 2 3 2 2 3 3 3 2" xfId="14561" xr:uid="{1FFBD6A7-5824-4482-BB2A-800008072B18}"/>
    <cellStyle name="Separador de milhares 2 2 3 2 2 3 3 3 3" xfId="23528" xr:uid="{DB1B8164-6CEC-49D9-86F8-FDB57D22B926}"/>
    <cellStyle name="Separador de milhares 2 2 3 2 2 3 3 4" xfId="11709" xr:uid="{9551DAD2-9D59-480C-BA79-0B46B71EA1D1}"/>
    <cellStyle name="Separador de milhares 2 2 3 2 2 3 3 5" xfId="20677" xr:uid="{679630A8-F364-4429-B988-BF8FD3138C54}"/>
    <cellStyle name="Separador de milhares 2 2 3 2 2 3 4" xfId="7326" xr:uid="{E603AA4D-3F58-4080-AB46-65CD33D6164C}"/>
    <cellStyle name="Separador de milhares 2 2 3 2 2 3 4 2" xfId="15982" xr:uid="{A75284FD-D20E-4D6F-90EE-5DF74CDAE410}"/>
    <cellStyle name="Separador de milhares 2 2 3 2 2 3 4 3" xfId="24963" xr:uid="{84CF5BC7-A409-4228-8304-19CF9125E48E}"/>
    <cellStyle name="Separador de milhares 2 2 3 2 2 3 5" xfId="4273" xr:uid="{CB34B222-E11E-48C4-8564-C9CEF4E8452B}"/>
    <cellStyle name="Separador de milhares 2 2 3 2 2 3 5 2" xfId="13128" xr:uid="{C25D04A5-153F-4A78-B492-5C66EABF616E}"/>
    <cellStyle name="Separador de milhares 2 2 3 2 2 3 5 3" xfId="22098" xr:uid="{18B5378B-FABC-4C48-A111-90E66FAEBB22}"/>
    <cellStyle name="Separador de milhares 2 2 3 2 2 3 6" xfId="10263" xr:uid="{DB88EFAD-4AD3-4B60-84B0-F332A38E7761}"/>
    <cellStyle name="Separador de milhares 2 2 3 2 2 3 7" xfId="19234" xr:uid="{6BDCEDEB-08E5-4E7F-9E9E-4831AE844B6F}"/>
    <cellStyle name="Separador de milhares 2 2 3 2 2 4" xfId="944" xr:uid="{D42C8BD7-60AF-4635-AF30-BE321EDF6D53}"/>
    <cellStyle name="Separador de milhares 2 2 3 2 2 4 2" xfId="2667" xr:uid="{00D6475A-8523-493A-B7FF-1BAC5FC69712}"/>
    <cellStyle name="Separador de milhares 2 2 3 2 2 4 2 2" xfId="8823" xr:uid="{54C6E728-AC92-4D76-AFA7-E292194361D9}"/>
    <cellStyle name="Separador de milhares 2 2 3 2 2 4 2 2 2" xfId="17419" xr:uid="{97C571F4-E56F-400C-A677-211F8D21B3DA}"/>
    <cellStyle name="Separador de milhares 2 2 3 2 2 4 2 2 3" xfId="26455" xr:uid="{FA0E87A6-81F9-48D4-9180-B6B03F5FB2A9}"/>
    <cellStyle name="Separador de milhares 2 2 3 2 2 4 2 3" xfId="5710" xr:uid="{88415558-5F76-46FC-B31D-0655BA786344}"/>
    <cellStyle name="Separador de milhares 2 2 3 2 2 4 2 3 2" xfId="14563" xr:uid="{6F77B523-5B41-4432-97F8-296599528B71}"/>
    <cellStyle name="Separador de milhares 2 2 3 2 2 4 2 3 3" xfId="23530" xr:uid="{2C213AF2-6876-4417-ACA0-AD9339F47D0D}"/>
    <cellStyle name="Separador de milhares 2 2 3 2 2 4 2 4" xfId="11711" xr:uid="{C4C838D4-65D7-4D20-93A9-C2F5BDE16F23}"/>
    <cellStyle name="Separador de milhares 2 2 3 2 2 4 2 5" xfId="20679" xr:uid="{E8D0F30D-609F-4FFD-9817-23ED54805610}"/>
    <cellStyle name="Separador de milhares 2 2 3 2 2 4 3" xfId="7328" xr:uid="{6121561B-40CD-4AF8-936A-1F8D9D143514}"/>
    <cellStyle name="Separador de milhares 2 2 3 2 2 4 3 2" xfId="15984" xr:uid="{13D69161-087D-457B-8176-627BE8931E0F}"/>
    <cellStyle name="Separador de milhares 2 2 3 2 2 4 3 3" xfId="24965" xr:uid="{F0C3E4D0-B9C3-487E-884B-A72B5A848277}"/>
    <cellStyle name="Separador de milhares 2 2 3 2 2 4 4" xfId="4275" xr:uid="{42FA629A-AEDF-47FD-A404-5BEB2D5677D1}"/>
    <cellStyle name="Separador de milhares 2 2 3 2 2 4 4 2" xfId="13130" xr:uid="{C518F1C0-FCD0-4976-B0D3-801FE87C7A0B}"/>
    <cellStyle name="Separador de milhares 2 2 3 2 2 4 4 3" xfId="22100" xr:uid="{C1452003-3C3A-41FB-AE67-D2D018738D76}"/>
    <cellStyle name="Separador de milhares 2 2 3 2 2 4 5" xfId="10265" xr:uid="{E4B18498-F6DB-411A-BD16-7AEE328251A7}"/>
    <cellStyle name="Separador de milhares 2 2 3 2 2 4 6" xfId="19236" xr:uid="{C0AD1572-368A-48B9-86C6-AA003096ED05}"/>
    <cellStyle name="Separador de milhares 2 2 3 2 2 5" xfId="2662" xr:uid="{AFA0C491-5A4C-46AB-9E3D-5CB875C609DE}"/>
    <cellStyle name="Separador de milhares 2 2 3 2 2 5 2" xfId="8818" xr:uid="{31A7CB01-9C86-4E77-A7CF-AFA13A12C563}"/>
    <cellStyle name="Separador de milhares 2 2 3 2 2 5 2 2" xfId="17414" xr:uid="{BE76D297-3E2D-4EF2-9A3B-DCBC8E362479}"/>
    <cellStyle name="Separador de milhares 2 2 3 2 2 5 2 3" xfId="26450" xr:uid="{EB0FD21F-6B78-4B72-9EFB-38A53AB161D7}"/>
    <cellStyle name="Separador de milhares 2 2 3 2 2 5 3" xfId="5705" xr:uid="{E29870B8-0925-4FC2-BC67-58AB7C8BD503}"/>
    <cellStyle name="Separador de milhares 2 2 3 2 2 5 3 2" xfId="14558" xr:uid="{C43CC790-6957-4BDF-A513-EBFA1CC5A6D7}"/>
    <cellStyle name="Separador de milhares 2 2 3 2 2 5 3 3" xfId="23525" xr:uid="{2F4E599E-CDC2-4B03-A79F-74209EBC1C7E}"/>
    <cellStyle name="Separador de milhares 2 2 3 2 2 5 4" xfId="11706" xr:uid="{66F19F66-61EA-4740-8268-9D002813AFE1}"/>
    <cellStyle name="Separador de milhares 2 2 3 2 2 5 5" xfId="20674" xr:uid="{86E65D8E-5E7C-4A59-BFF5-5541B6A96FB3}"/>
    <cellStyle name="Separador de milhares 2 2 3 2 2 6" xfId="7323" xr:uid="{3623B3CB-B2E7-4343-8862-6CFE82435BC8}"/>
    <cellStyle name="Separador de milhares 2 2 3 2 2 6 2" xfId="15979" xr:uid="{C6B70ADF-9288-4DF3-A436-875C43906047}"/>
    <cellStyle name="Separador de milhares 2 2 3 2 2 6 3" xfId="24960" xr:uid="{824B1441-4063-412E-9658-CB1F1487DD9D}"/>
    <cellStyle name="Separador de milhares 2 2 3 2 2 7" xfId="4270" xr:uid="{1EAB27BC-D47F-4A25-9B81-4D0FE0F121BC}"/>
    <cellStyle name="Separador de milhares 2 2 3 2 2 7 2" xfId="13125" xr:uid="{3937B7A6-32AD-461C-80D5-9BB1944FB141}"/>
    <cellStyle name="Separador de milhares 2 2 3 2 2 7 3" xfId="22095" xr:uid="{6480407D-A316-4894-9097-A075109A6F5E}"/>
    <cellStyle name="Separador de milhares 2 2 3 2 2 8" xfId="10260" xr:uid="{13B232CC-F805-43D7-ADB7-565D808B7873}"/>
    <cellStyle name="Separador de milhares 2 2 3 2 2 9" xfId="19231" xr:uid="{3AF922FA-9A9F-4868-9A64-0597C4F4584D}"/>
    <cellStyle name="Separador de milhares 2 2 3 2 3" xfId="945" xr:uid="{46FD9AA9-50BD-43F9-B5B6-D8170D20777D}"/>
    <cellStyle name="Separador de milhares 2 2 3 2 3 2" xfId="946" xr:uid="{5A1DE7D4-637D-4E02-9A38-765F44C85EC5}"/>
    <cellStyle name="Separador de milhares 2 2 3 2 3 2 2" xfId="947" xr:uid="{54136848-ECF2-4D6B-9A7E-23D5A6DFBA17}"/>
    <cellStyle name="Separador de milhares 2 2 3 2 3 2 2 2" xfId="2670" xr:uid="{8482D625-15E1-4E47-B41D-E7C8286FFF57}"/>
    <cellStyle name="Separador de milhares 2 2 3 2 3 2 2 2 2" xfId="8826" xr:uid="{A97F21D3-D29A-4911-89FC-4BC3CA425CE1}"/>
    <cellStyle name="Separador de milhares 2 2 3 2 3 2 2 2 2 2" xfId="17422" xr:uid="{566A0160-26A1-4922-95C3-475CA6F79F5B}"/>
    <cellStyle name="Separador de milhares 2 2 3 2 3 2 2 2 2 3" xfId="26458" xr:uid="{60967893-9D5A-4D98-939A-85D650BD8F67}"/>
    <cellStyle name="Separador de milhares 2 2 3 2 3 2 2 2 3" xfId="5713" xr:uid="{7BBF342A-0741-40F7-97B0-99EE7B280AAD}"/>
    <cellStyle name="Separador de milhares 2 2 3 2 3 2 2 2 3 2" xfId="14566" xr:uid="{B17D6DEC-D523-41BA-ABE4-B7EA0119566E}"/>
    <cellStyle name="Separador de milhares 2 2 3 2 3 2 2 2 3 3" xfId="23533" xr:uid="{885F0D51-0AAF-4223-BBC7-313FE606A92B}"/>
    <cellStyle name="Separador de milhares 2 2 3 2 3 2 2 2 4" xfId="11714" xr:uid="{05364D40-CFE4-40BB-823D-DD8485EB63F2}"/>
    <cellStyle name="Separador de milhares 2 2 3 2 3 2 2 2 5" xfId="20682" xr:uid="{26A68954-F8CE-4505-BBE0-903278033149}"/>
    <cellStyle name="Separador de milhares 2 2 3 2 3 2 2 3" xfId="7331" xr:uid="{F5889740-71AF-409F-B821-F760C42D9853}"/>
    <cellStyle name="Separador de milhares 2 2 3 2 3 2 2 3 2" xfId="15987" xr:uid="{EB009141-466F-43E1-8F15-5645E9EFB2E7}"/>
    <cellStyle name="Separador de milhares 2 2 3 2 3 2 2 3 3" xfId="24968" xr:uid="{17436EA7-4435-4813-B3EA-3C70F5CF35A4}"/>
    <cellStyle name="Separador de milhares 2 2 3 2 3 2 2 4" xfId="4278" xr:uid="{588BCA3F-633C-4A07-8D37-5B5C493EE375}"/>
    <cellStyle name="Separador de milhares 2 2 3 2 3 2 2 4 2" xfId="13133" xr:uid="{9A8157A1-4BCC-4EA8-ADCD-28130D80CB77}"/>
    <cellStyle name="Separador de milhares 2 2 3 2 3 2 2 4 3" xfId="22103" xr:uid="{6F4CB9CE-2B10-4770-A327-6F9B7CA51B29}"/>
    <cellStyle name="Separador de milhares 2 2 3 2 3 2 2 5" xfId="10268" xr:uid="{75AFB49B-C3BC-428D-84BC-57F57A488700}"/>
    <cellStyle name="Separador de milhares 2 2 3 2 3 2 2 6" xfId="19239" xr:uid="{32DE30CE-02C4-4047-B7EB-2B282C4A33F6}"/>
    <cellStyle name="Separador de milhares 2 2 3 2 3 2 3" xfId="2669" xr:uid="{0D03D6A1-81E5-439C-AD42-9EF81F537001}"/>
    <cellStyle name="Separador de milhares 2 2 3 2 3 2 3 2" xfId="8825" xr:uid="{25A59C6B-04F7-400A-BAFB-8303D6253D32}"/>
    <cellStyle name="Separador de milhares 2 2 3 2 3 2 3 2 2" xfId="17421" xr:uid="{DF3DCD5F-4591-4C53-9A32-62D45C158EC6}"/>
    <cellStyle name="Separador de milhares 2 2 3 2 3 2 3 2 3" xfId="26457" xr:uid="{C434C5CB-93CB-4602-A670-67F4C01A9546}"/>
    <cellStyle name="Separador de milhares 2 2 3 2 3 2 3 3" xfId="5712" xr:uid="{F2A577F0-8CC3-4A41-BFF3-0B59FF809C16}"/>
    <cellStyle name="Separador de milhares 2 2 3 2 3 2 3 3 2" xfId="14565" xr:uid="{5264A457-DAB7-466B-A703-AE38B3593692}"/>
    <cellStyle name="Separador de milhares 2 2 3 2 3 2 3 3 3" xfId="23532" xr:uid="{DBBAF4C2-3BF6-4E17-8A0B-904B2AD59D50}"/>
    <cellStyle name="Separador de milhares 2 2 3 2 3 2 3 4" xfId="11713" xr:uid="{1AA34A72-AE5F-4F1B-9BC9-B71C92838B83}"/>
    <cellStyle name="Separador de milhares 2 2 3 2 3 2 3 5" xfId="20681" xr:uid="{B3363458-1255-48DD-85C1-C5944C7DEABF}"/>
    <cellStyle name="Separador de milhares 2 2 3 2 3 2 4" xfId="7330" xr:uid="{F09EFF6A-F92D-416D-B122-ED7A6FC89545}"/>
    <cellStyle name="Separador de milhares 2 2 3 2 3 2 4 2" xfId="15986" xr:uid="{E0E5C2F7-C1B8-4E3A-AA96-3E588BD148B2}"/>
    <cellStyle name="Separador de milhares 2 2 3 2 3 2 4 3" xfId="24967" xr:uid="{50C06099-E9DE-4AAB-8234-8BDC2FAC7E5D}"/>
    <cellStyle name="Separador de milhares 2 2 3 2 3 2 5" xfId="4277" xr:uid="{272773A7-A930-494A-8ACB-4A83E72832B6}"/>
    <cellStyle name="Separador de milhares 2 2 3 2 3 2 5 2" xfId="13132" xr:uid="{EE4D3EDB-526C-461A-88CA-1AFD220209B3}"/>
    <cellStyle name="Separador de milhares 2 2 3 2 3 2 5 3" xfId="22102" xr:uid="{E01E9728-2931-475D-B7B9-DB6B45419515}"/>
    <cellStyle name="Separador de milhares 2 2 3 2 3 2 6" xfId="10267" xr:uid="{1E89730C-D783-45FC-B156-CB2BF17ECC0E}"/>
    <cellStyle name="Separador de milhares 2 2 3 2 3 2 7" xfId="19238" xr:uid="{60B5FC6B-00C8-467D-ADC5-78ACA8DE4728}"/>
    <cellStyle name="Separador de milhares 2 2 3 2 3 3" xfId="948" xr:uid="{844B87B6-C604-43D6-8E65-0133292F340E}"/>
    <cellStyle name="Separador de milhares 2 2 3 2 3 3 2" xfId="949" xr:uid="{0B92FCB9-230A-418E-90BB-0D764FBE7D11}"/>
    <cellStyle name="Separador de milhares 2 2 3 2 3 3 2 2" xfId="2672" xr:uid="{0C96E46F-FAF9-4E52-9960-9DAE20C5CAD2}"/>
    <cellStyle name="Separador de milhares 2 2 3 2 3 3 2 2 2" xfId="8828" xr:uid="{7F2BB154-7C1D-4F8B-804D-3D5FD7E6EDBD}"/>
    <cellStyle name="Separador de milhares 2 2 3 2 3 3 2 2 2 2" xfId="17424" xr:uid="{60392962-30D6-4E76-87CB-D1B5BC8CB06C}"/>
    <cellStyle name="Separador de milhares 2 2 3 2 3 3 2 2 2 3" xfId="26460" xr:uid="{8AA3FD87-0031-4687-9BF3-1667789ACDA7}"/>
    <cellStyle name="Separador de milhares 2 2 3 2 3 3 2 2 3" xfId="5715" xr:uid="{66B3D214-1269-4063-B4FD-F6B00317FC26}"/>
    <cellStyle name="Separador de milhares 2 2 3 2 3 3 2 2 3 2" xfId="14568" xr:uid="{B820D939-D334-4B91-8963-76460D769DD6}"/>
    <cellStyle name="Separador de milhares 2 2 3 2 3 3 2 2 3 3" xfId="23535" xr:uid="{5F5CDC7B-5638-442B-996B-85D502EB605D}"/>
    <cellStyle name="Separador de milhares 2 2 3 2 3 3 2 2 4" xfId="11716" xr:uid="{4E46A1ED-5973-4344-A54C-AA3FB6DBCAD4}"/>
    <cellStyle name="Separador de milhares 2 2 3 2 3 3 2 2 5" xfId="20684" xr:uid="{0C05802B-405A-4FC3-BA1D-4BF6CE782CFF}"/>
    <cellStyle name="Separador de milhares 2 2 3 2 3 3 2 3" xfId="7333" xr:uid="{831C55ED-D59B-4C58-8BBD-6E956F6D8075}"/>
    <cellStyle name="Separador de milhares 2 2 3 2 3 3 2 3 2" xfId="15989" xr:uid="{30C579CD-BF80-4148-9CB3-5B0F2264A338}"/>
    <cellStyle name="Separador de milhares 2 2 3 2 3 3 2 3 3" xfId="24970" xr:uid="{B087EDE6-3ED7-4902-8EE6-184C72513614}"/>
    <cellStyle name="Separador de milhares 2 2 3 2 3 3 2 4" xfId="4280" xr:uid="{237AE114-4146-4EB6-B18C-1E00FB55A392}"/>
    <cellStyle name="Separador de milhares 2 2 3 2 3 3 2 4 2" xfId="13135" xr:uid="{7188067F-D44C-4B09-94D8-914E5B1CD372}"/>
    <cellStyle name="Separador de milhares 2 2 3 2 3 3 2 4 3" xfId="22105" xr:uid="{5EF2334A-8A2D-4FAA-8412-B2DBCC34B0A9}"/>
    <cellStyle name="Separador de milhares 2 2 3 2 3 3 2 5" xfId="10270" xr:uid="{3AC71301-2AD0-4651-9F7A-2C240B553C2E}"/>
    <cellStyle name="Separador de milhares 2 2 3 2 3 3 2 6" xfId="19241" xr:uid="{1BC577C3-11A1-4578-AEB5-82FCCE22F14D}"/>
    <cellStyle name="Separador de milhares 2 2 3 2 3 3 3" xfId="2671" xr:uid="{F30BD53E-EB45-4719-9F6E-D49AE2CC9764}"/>
    <cellStyle name="Separador de milhares 2 2 3 2 3 3 3 2" xfId="8827" xr:uid="{5B2A1E13-8EAD-404C-BE6B-4F0464239E81}"/>
    <cellStyle name="Separador de milhares 2 2 3 2 3 3 3 2 2" xfId="17423" xr:uid="{83DCE20F-9CAD-4B23-8817-146C5DBCED8F}"/>
    <cellStyle name="Separador de milhares 2 2 3 2 3 3 3 2 3" xfId="26459" xr:uid="{FC7A7D76-B1F1-4B4F-A2D7-5955929718FD}"/>
    <cellStyle name="Separador de milhares 2 2 3 2 3 3 3 3" xfId="5714" xr:uid="{83005B59-3764-492A-8E9F-2578B7AB44E1}"/>
    <cellStyle name="Separador de milhares 2 2 3 2 3 3 3 3 2" xfId="14567" xr:uid="{F296FAC8-DFFA-4DAD-A783-44821B6E1C78}"/>
    <cellStyle name="Separador de milhares 2 2 3 2 3 3 3 3 3" xfId="23534" xr:uid="{383F3471-9AAF-43F1-AEA4-A377BCC1C42E}"/>
    <cellStyle name="Separador de milhares 2 2 3 2 3 3 3 4" xfId="11715" xr:uid="{155653E1-F411-49DE-A03D-F2E6E6881376}"/>
    <cellStyle name="Separador de milhares 2 2 3 2 3 3 3 5" xfId="20683" xr:uid="{6E32CB9E-8F72-4D65-AC96-96404F73552A}"/>
    <cellStyle name="Separador de milhares 2 2 3 2 3 3 4" xfId="7332" xr:uid="{11D8C3CD-E346-4D44-86AA-B5306A8714F2}"/>
    <cellStyle name="Separador de milhares 2 2 3 2 3 3 4 2" xfId="15988" xr:uid="{A857C5A8-0DA5-42BB-AE4E-E5BBF01FCEEC}"/>
    <cellStyle name="Separador de milhares 2 2 3 2 3 3 4 3" xfId="24969" xr:uid="{6E1280B7-B9B3-4D5C-9AB4-44ADD2D7F83D}"/>
    <cellStyle name="Separador de milhares 2 2 3 2 3 3 5" xfId="4279" xr:uid="{7B9D55AF-E26F-49DF-B9F4-5462B866B7CF}"/>
    <cellStyle name="Separador de milhares 2 2 3 2 3 3 5 2" xfId="13134" xr:uid="{19F7A5F2-0C10-4EA1-BEAD-00F7EBEEB868}"/>
    <cellStyle name="Separador de milhares 2 2 3 2 3 3 5 3" xfId="22104" xr:uid="{9680288F-4082-46A5-A981-E48D17DD9080}"/>
    <cellStyle name="Separador de milhares 2 2 3 2 3 3 6" xfId="10269" xr:uid="{DAFD63CF-1620-4EAA-8AD5-0B2ED18D6F72}"/>
    <cellStyle name="Separador de milhares 2 2 3 2 3 3 7" xfId="19240" xr:uid="{5EFDC819-92D3-4F37-AF7B-57847A575A35}"/>
    <cellStyle name="Separador de milhares 2 2 3 2 3 4" xfId="950" xr:uid="{94505AAE-D12B-4926-BA90-48769FDD9280}"/>
    <cellStyle name="Separador de milhares 2 2 3 2 3 4 2" xfId="2673" xr:uid="{4DE5A8D9-736A-46AD-97C5-C2040F5AA62E}"/>
    <cellStyle name="Separador de milhares 2 2 3 2 3 4 2 2" xfId="8829" xr:uid="{7557F462-9D75-4FC2-92A0-572E16302E5E}"/>
    <cellStyle name="Separador de milhares 2 2 3 2 3 4 2 2 2" xfId="17425" xr:uid="{4B6A479D-A5A2-49FE-BE8A-5E0F556F456A}"/>
    <cellStyle name="Separador de milhares 2 2 3 2 3 4 2 2 3" xfId="26461" xr:uid="{44BEACD7-E9DA-4421-83CA-1EEA7CC4C531}"/>
    <cellStyle name="Separador de milhares 2 2 3 2 3 4 2 3" xfId="5716" xr:uid="{94068896-BBEB-4CF4-AA9D-E52274BB8F32}"/>
    <cellStyle name="Separador de milhares 2 2 3 2 3 4 2 3 2" xfId="14569" xr:uid="{D35831DD-9C92-4DA9-9C0F-C017CE8877C8}"/>
    <cellStyle name="Separador de milhares 2 2 3 2 3 4 2 3 3" xfId="23536" xr:uid="{497654B6-FC60-4823-A891-F21B01650B5F}"/>
    <cellStyle name="Separador de milhares 2 2 3 2 3 4 2 4" xfId="11717" xr:uid="{B13541F6-E0CE-4960-97E9-7DE6D40007B4}"/>
    <cellStyle name="Separador de milhares 2 2 3 2 3 4 2 5" xfId="20685" xr:uid="{A9E6AAC7-5C12-4AE6-9121-EA3124399046}"/>
    <cellStyle name="Separador de milhares 2 2 3 2 3 4 3" xfId="7334" xr:uid="{9B751172-B47F-4E1D-AF15-2762039FF6B4}"/>
    <cellStyle name="Separador de milhares 2 2 3 2 3 4 3 2" xfId="15990" xr:uid="{41C1E2C1-E4FD-4D76-B489-C917775E3AB6}"/>
    <cellStyle name="Separador de milhares 2 2 3 2 3 4 3 3" xfId="24971" xr:uid="{CA3E8623-FBC5-4955-B916-CC04B60B8C14}"/>
    <cellStyle name="Separador de milhares 2 2 3 2 3 4 4" xfId="4281" xr:uid="{FC96CA40-B28E-4BD5-9AB5-A1772B75BD7D}"/>
    <cellStyle name="Separador de milhares 2 2 3 2 3 4 4 2" xfId="13136" xr:uid="{7E197BE1-09C0-41C7-9683-0BAE7959F23B}"/>
    <cellStyle name="Separador de milhares 2 2 3 2 3 4 4 3" xfId="22106" xr:uid="{C6213C54-4985-4155-A155-836311639152}"/>
    <cellStyle name="Separador de milhares 2 2 3 2 3 4 5" xfId="10271" xr:uid="{2256FDEC-216C-441B-BF1E-82B398ABC6DE}"/>
    <cellStyle name="Separador de milhares 2 2 3 2 3 4 6" xfId="19242" xr:uid="{33F5AAE0-2DDB-44B2-9798-91981F4EAF35}"/>
    <cellStyle name="Separador de milhares 2 2 3 2 3 5" xfId="2668" xr:uid="{90716E23-9887-4DB7-8C77-7C1E6C4606F6}"/>
    <cellStyle name="Separador de milhares 2 2 3 2 3 5 2" xfId="8824" xr:uid="{2256E469-701B-4D34-ABE7-E35DBBD81576}"/>
    <cellStyle name="Separador de milhares 2 2 3 2 3 5 2 2" xfId="17420" xr:uid="{08A8C5F0-389F-41AC-98DD-8CDCCA977318}"/>
    <cellStyle name="Separador de milhares 2 2 3 2 3 5 2 3" xfId="26456" xr:uid="{33FBA52D-390C-474C-897C-434EDF10B6F5}"/>
    <cellStyle name="Separador de milhares 2 2 3 2 3 5 3" xfId="5711" xr:uid="{5BDAA000-B70D-47C7-8F1B-DF54635308D5}"/>
    <cellStyle name="Separador de milhares 2 2 3 2 3 5 3 2" xfId="14564" xr:uid="{99BCEC5D-ADAC-482A-80C2-D30F46B04ED5}"/>
    <cellStyle name="Separador de milhares 2 2 3 2 3 5 3 3" xfId="23531" xr:uid="{E45E9DB7-FBED-459E-B627-AA745F1F42C0}"/>
    <cellStyle name="Separador de milhares 2 2 3 2 3 5 4" xfId="11712" xr:uid="{F57A4F96-20A4-4131-AF96-6C7F7B155826}"/>
    <cellStyle name="Separador de milhares 2 2 3 2 3 5 5" xfId="20680" xr:uid="{A87DA186-5064-431B-8E9D-424D9502546F}"/>
    <cellStyle name="Separador de milhares 2 2 3 2 3 6" xfId="7329" xr:uid="{E645E970-468D-4713-9B38-8103CA227953}"/>
    <cellStyle name="Separador de milhares 2 2 3 2 3 6 2" xfId="15985" xr:uid="{D0E36544-F752-4240-83B4-4A48709AC07E}"/>
    <cellStyle name="Separador de milhares 2 2 3 2 3 6 3" xfId="24966" xr:uid="{3A6C60D4-C88F-48E8-A4C0-8343F3D80312}"/>
    <cellStyle name="Separador de milhares 2 2 3 2 3 7" xfId="4276" xr:uid="{354F8F79-A197-4118-93B7-982796CEEC1A}"/>
    <cellStyle name="Separador de milhares 2 2 3 2 3 7 2" xfId="13131" xr:uid="{319D6753-657E-4F69-B4CF-5FB88AE8F80D}"/>
    <cellStyle name="Separador de milhares 2 2 3 2 3 7 3" xfId="22101" xr:uid="{FB4A2328-6089-4A5F-8068-57E86167AAB9}"/>
    <cellStyle name="Separador de milhares 2 2 3 2 3 8" xfId="10266" xr:uid="{D4777B4C-B203-4C53-BFF4-9C1F21D3AD43}"/>
    <cellStyle name="Separador de milhares 2 2 3 2 3 9" xfId="19237" xr:uid="{AFB48FF6-8F15-4B26-95D5-EDB362CCA1BF}"/>
    <cellStyle name="Separador de milhares 2 2 3 2 4" xfId="951" xr:uid="{A87139E8-7135-4090-9AE4-17EAED0781B5}"/>
    <cellStyle name="Separador de milhares 2 2 3 2 4 2" xfId="952" xr:uid="{198C168A-F819-4205-BB16-AF3DFF19A651}"/>
    <cellStyle name="Separador de milhares 2 2 3 2 4 2 2" xfId="2675" xr:uid="{B026891C-FFBB-41CE-ACBE-7F8168CBF787}"/>
    <cellStyle name="Separador de milhares 2 2 3 2 4 2 2 2" xfId="8831" xr:uid="{D2FA3D94-24A3-40C3-911B-A76C2FDE4BD1}"/>
    <cellStyle name="Separador de milhares 2 2 3 2 4 2 2 2 2" xfId="17427" xr:uid="{7A9B9A9F-6ACA-49EC-AF76-34FB64000427}"/>
    <cellStyle name="Separador de milhares 2 2 3 2 4 2 2 2 3" xfId="26463" xr:uid="{36E42ED2-73AD-41FC-B843-C22C61570514}"/>
    <cellStyle name="Separador de milhares 2 2 3 2 4 2 2 3" xfId="5718" xr:uid="{959BA5B1-21BE-4E4E-A6F4-BDDCDB979121}"/>
    <cellStyle name="Separador de milhares 2 2 3 2 4 2 2 3 2" xfId="14571" xr:uid="{EABA3733-0721-4EB2-8350-7DBF6A1F0F72}"/>
    <cellStyle name="Separador de milhares 2 2 3 2 4 2 2 3 3" xfId="23538" xr:uid="{A9F317C9-54AB-4520-BBE6-159DA806F5EC}"/>
    <cellStyle name="Separador de milhares 2 2 3 2 4 2 2 4" xfId="11719" xr:uid="{07EA0A01-B456-4982-8B4B-0E51F4EFD37D}"/>
    <cellStyle name="Separador de milhares 2 2 3 2 4 2 2 5" xfId="20687" xr:uid="{5FF93833-CD7F-485B-8C9E-7E230F842E18}"/>
    <cellStyle name="Separador de milhares 2 2 3 2 4 2 3" xfId="7336" xr:uid="{051114D0-5EDE-4CB0-B5A5-BFE7A78AD02B}"/>
    <cellStyle name="Separador de milhares 2 2 3 2 4 2 3 2" xfId="15992" xr:uid="{19FBC886-AA88-46E2-9617-2A4D0A05C091}"/>
    <cellStyle name="Separador de milhares 2 2 3 2 4 2 3 3" xfId="24973" xr:uid="{0E060E58-1B58-4414-B49A-656D5309EE83}"/>
    <cellStyle name="Separador de milhares 2 2 3 2 4 2 4" xfId="4283" xr:uid="{2E1CC9E7-6E03-4B65-B0AA-C57166EF47A5}"/>
    <cellStyle name="Separador de milhares 2 2 3 2 4 2 4 2" xfId="13138" xr:uid="{EC3273EF-0E68-4C25-A486-3D1D8D521370}"/>
    <cellStyle name="Separador de milhares 2 2 3 2 4 2 4 3" xfId="22108" xr:uid="{1DEF4F6B-9A27-453E-82BC-1F6D05BE52A2}"/>
    <cellStyle name="Separador de milhares 2 2 3 2 4 2 5" xfId="10273" xr:uid="{1938C83E-805B-43C3-81CC-BFB7065D0DC6}"/>
    <cellStyle name="Separador de milhares 2 2 3 2 4 2 6" xfId="19244" xr:uid="{BB3BE128-3D90-4F76-B3CD-D0EEABF86188}"/>
    <cellStyle name="Separador de milhares 2 2 3 2 4 3" xfId="2674" xr:uid="{A912814D-94CC-4CAF-AD95-851773440442}"/>
    <cellStyle name="Separador de milhares 2 2 3 2 4 3 2" xfId="8830" xr:uid="{A9A73097-53E0-40A1-9C93-ED61894F3380}"/>
    <cellStyle name="Separador de milhares 2 2 3 2 4 3 2 2" xfId="17426" xr:uid="{4E618703-A738-459D-B5AE-286B5305A5AA}"/>
    <cellStyle name="Separador de milhares 2 2 3 2 4 3 2 3" xfId="26462" xr:uid="{2DA490C6-E76F-44BF-9B4A-89BCD6E7EF02}"/>
    <cellStyle name="Separador de milhares 2 2 3 2 4 3 3" xfId="5717" xr:uid="{B7E951D5-F8BC-4D42-8DD5-8D4CEA46C7C6}"/>
    <cellStyle name="Separador de milhares 2 2 3 2 4 3 3 2" xfId="14570" xr:uid="{5A9D42E6-2F32-4F2B-8794-030AB34897AA}"/>
    <cellStyle name="Separador de milhares 2 2 3 2 4 3 3 3" xfId="23537" xr:uid="{38814321-8F42-4F5B-86C5-DE86E6684B23}"/>
    <cellStyle name="Separador de milhares 2 2 3 2 4 3 4" xfId="11718" xr:uid="{42C40B92-FD95-442E-9689-D790C9419235}"/>
    <cellStyle name="Separador de milhares 2 2 3 2 4 3 5" xfId="20686" xr:uid="{4737AA6B-7188-489E-99D6-19CD26280D47}"/>
    <cellStyle name="Separador de milhares 2 2 3 2 4 4" xfId="7335" xr:uid="{F49A2996-294F-42B6-952F-E1D6EB3CF7F5}"/>
    <cellStyle name="Separador de milhares 2 2 3 2 4 4 2" xfId="15991" xr:uid="{755C5CA2-96AF-46DD-9996-80372D46FC12}"/>
    <cellStyle name="Separador de milhares 2 2 3 2 4 4 3" xfId="24972" xr:uid="{19F1AD10-E36E-456C-B1C2-55044C4973C9}"/>
    <cellStyle name="Separador de milhares 2 2 3 2 4 5" xfId="4282" xr:uid="{6B656403-446F-4217-AF22-D581BA64D386}"/>
    <cellStyle name="Separador de milhares 2 2 3 2 4 5 2" xfId="13137" xr:uid="{82220740-8C6B-43F4-8427-63090530B9E9}"/>
    <cellStyle name="Separador de milhares 2 2 3 2 4 5 3" xfId="22107" xr:uid="{58F8CF09-9F5F-4F9A-B43B-AFC217D6CB7D}"/>
    <cellStyle name="Separador de milhares 2 2 3 2 4 6" xfId="10272" xr:uid="{4953AABF-41A7-4D05-A968-CBF49F7573B5}"/>
    <cellStyle name="Separador de milhares 2 2 3 2 4 7" xfId="19243" xr:uid="{C2F8D55A-5B93-4772-8188-3D7C00793408}"/>
    <cellStyle name="Separador de milhares 2 2 3 2 5" xfId="953" xr:uid="{F16664AD-B44A-4FB9-818E-33A6250C5430}"/>
    <cellStyle name="Separador de milhares 2 2 3 2 5 2" xfId="954" xr:uid="{1AB669FE-A427-4AF4-9AE3-5FCB532899A3}"/>
    <cellStyle name="Separador de milhares 2 2 3 2 5 2 2" xfId="2677" xr:uid="{AE02A2A6-6288-432D-8D27-0AFC7842B334}"/>
    <cellStyle name="Separador de milhares 2 2 3 2 5 2 2 2" xfId="8833" xr:uid="{E44986C5-328C-428B-B530-B3B74331DEF8}"/>
    <cellStyle name="Separador de milhares 2 2 3 2 5 2 2 2 2" xfId="17429" xr:uid="{7CC4CDAC-74A6-4527-BFB4-FE1D29975156}"/>
    <cellStyle name="Separador de milhares 2 2 3 2 5 2 2 2 3" xfId="26465" xr:uid="{A50DE187-8491-4A0C-9BAB-0584DDB12335}"/>
    <cellStyle name="Separador de milhares 2 2 3 2 5 2 2 3" xfId="5720" xr:uid="{3BB4022E-C751-4302-94AA-A1EF985C9DDA}"/>
    <cellStyle name="Separador de milhares 2 2 3 2 5 2 2 3 2" xfId="14573" xr:uid="{22DEA1B5-CE1B-4A31-9A1B-530C7D7BB140}"/>
    <cellStyle name="Separador de milhares 2 2 3 2 5 2 2 3 3" xfId="23540" xr:uid="{752EFFB4-8EEA-4A7E-884A-6327E4287B98}"/>
    <cellStyle name="Separador de milhares 2 2 3 2 5 2 2 4" xfId="11721" xr:uid="{DB9D1302-395B-4CC6-ACA8-F6DBD28ADAA8}"/>
    <cellStyle name="Separador de milhares 2 2 3 2 5 2 2 5" xfId="20689" xr:uid="{86E6833D-D841-4FAC-AC2E-2C2810497A8A}"/>
    <cellStyle name="Separador de milhares 2 2 3 2 5 2 3" xfId="7338" xr:uid="{BC44DC75-2F63-4AF6-903A-AA3F6889C089}"/>
    <cellStyle name="Separador de milhares 2 2 3 2 5 2 3 2" xfId="15994" xr:uid="{988C1D76-6B00-4D5A-B7F1-C3CC93FCCC05}"/>
    <cellStyle name="Separador de milhares 2 2 3 2 5 2 3 3" xfId="24975" xr:uid="{416A6BD6-34F1-4B17-ABE5-FE65F127AF99}"/>
    <cellStyle name="Separador de milhares 2 2 3 2 5 2 4" xfId="4285" xr:uid="{277ADE79-392E-434F-9F49-2E844F9296A4}"/>
    <cellStyle name="Separador de milhares 2 2 3 2 5 2 4 2" xfId="13140" xr:uid="{338A0840-545F-450A-9E48-CE7FA12ADD87}"/>
    <cellStyle name="Separador de milhares 2 2 3 2 5 2 4 3" xfId="22110" xr:uid="{23246AFB-68F7-455E-86CA-1699B3DD02C6}"/>
    <cellStyle name="Separador de milhares 2 2 3 2 5 2 5" xfId="10275" xr:uid="{61C89EF7-B6B6-4E70-9718-62708D17B18E}"/>
    <cellStyle name="Separador de milhares 2 2 3 2 5 2 6" xfId="19246" xr:uid="{C3768101-6CDB-4C40-AD93-CB1BDFDBC40D}"/>
    <cellStyle name="Separador de milhares 2 2 3 2 5 3" xfId="2676" xr:uid="{7CF39FC8-BA76-40B4-B731-FA8F727EA9D1}"/>
    <cellStyle name="Separador de milhares 2 2 3 2 5 3 2" xfId="8832" xr:uid="{83B66385-F202-41C1-8BDB-545D60AE64CB}"/>
    <cellStyle name="Separador de milhares 2 2 3 2 5 3 2 2" xfId="17428" xr:uid="{E0437181-6111-49BE-83AD-3C9EEBD51A39}"/>
    <cellStyle name="Separador de milhares 2 2 3 2 5 3 2 3" xfId="26464" xr:uid="{2AC2817E-E1B0-4C3F-9AC0-AFCE3E98FA38}"/>
    <cellStyle name="Separador de milhares 2 2 3 2 5 3 3" xfId="5719" xr:uid="{82EF6505-8437-4E7F-9DB2-63E809D3F4C5}"/>
    <cellStyle name="Separador de milhares 2 2 3 2 5 3 3 2" xfId="14572" xr:uid="{609B4290-82AC-41BA-AED6-7AFABA0FD61A}"/>
    <cellStyle name="Separador de milhares 2 2 3 2 5 3 3 3" xfId="23539" xr:uid="{8FC2E8F0-D785-41AF-A835-B3299B8B2245}"/>
    <cellStyle name="Separador de milhares 2 2 3 2 5 3 4" xfId="11720" xr:uid="{202306A9-4BDD-4CE4-AC00-13F8D182208B}"/>
    <cellStyle name="Separador de milhares 2 2 3 2 5 3 5" xfId="20688" xr:uid="{8B26C468-35C6-4B9E-A18F-072D176DFC8C}"/>
    <cellStyle name="Separador de milhares 2 2 3 2 5 4" xfId="7337" xr:uid="{871269D1-9AAA-463E-97CC-EF397E30D73C}"/>
    <cellStyle name="Separador de milhares 2 2 3 2 5 4 2" xfId="15993" xr:uid="{11695E13-30A0-42F0-B410-ED463B115468}"/>
    <cellStyle name="Separador de milhares 2 2 3 2 5 4 3" xfId="24974" xr:uid="{980FD599-D59F-48D6-9F72-4A1D58D4BF02}"/>
    <cellStyle name="Separador de milhares 2 2 3 2 5 5" xfId="4284" xr:uid="{2464219E-A0A1-4B4D-923D-59D7840F2DF9}"/>
    <cellStyle name="Separador de milhares 2 2 3 2 5 5 2" xfId="13139" xr:uid="{456ACE58-1AC5-4D33-8C21-980F84284F76}"/>
    <cellStyle name="Separador de milhares 2 2 3 2 5 5 3" xfId="22109" xr:uid="{7A543B67-6CDE-48D8-AC79-99B50983D452}"/>
    <cellStyle name="Separador de milhares 2 2 3 2 5 6" xfId="10274" xr:uid="{518283D9-FC44-49D8-B0FF-3E9AB781FBD6}"/>
    <cellStyle name="Separador de milhares 2 2 3 2 5 7" xfId="19245" xr:uid="{74470346-08A5-47BD-AC07-83A5809D060E}"/>
    <cellStyle name="Separador de milhares 2 2 3 2 6" xfId="955" xr:uid="{940BA790-53B9-4B94-8C83-19ED37E98B8A}"/>
    <cellStyle name="Separador de milhares 2 2 3 2 6 2" xfId="2678" xr:uid="{481DF210-987B-4DE0-A1DA-C66A88DCD349}"/>
    <cellStyle name="Separador de milhares 2 2 3 2 6 2 2" xfId="8834" xr:uid="{96BC7521-6584-435D-97BD-58DA26E03AC6}"/>
    <cellStyle name="Separador de milhares 2 2 3 2 6 2 2 2" xfId="17430" xr:uid="{9FFE3C1B-99C0-4B9B-A163-374F103279E1}"/>
    <cellStyle name="Separador de milhares 2 2 3 2 6 2 2 3" xfId="26466" xr:uid="{BA945238-FB78-4526-BD71-6CBF625F7D84}"/>
    <cellStyle name="Separador de milhares 2 2 3 2 6 2 3" xfId="5721" xr:uid="{F68F369C-7106-4998-913C-783E28534391}"/>
    <cellStyle name="Separador de milhares 2 2 3 2 6 2 3 2" xfId="14574" xr:uid="{00DBB313-9A59-47B3-A724-39E7A1345E08}"/>
    <cellStyle name="Separador de milhares 2 2 3 2 6 2 3 3" xfId="23541" xr:uid="{8DFC3838-7CFC-4654-91FF-DC587D2ACBB4}"/>
    <cellStyle name="Separador de milhares 2 2 3 2 6 2 4" xfId="11722" xr:uid="{377AE5D6-1D42-4AD7-AEA4-19CFA2047BE0}"/>
    <cellStyle name="Separador de milhares 2 2 3 2 6 2 5" xfId="20690" xr:uid="{A2711031-6E34-4B6D-B854-296E2F94D8CE}"/>
    <cellStyle name="Separador de milhares 2 2 3 2 6 3" xfId="7339" xr:uid="{EE952369-D924-4A98-9B76-FA10E1A7B31C}"/>
    <cellStyle name="Separador de milhares 2 2 3 2 6 3 2" xfId="15995" xr:uid="{53B0E0FF-78B5-4F55-BCA9-F9341F51183A}"/>
    <cellStyle name="Separador de milhares 2 2 3 2 6 3 3" xfId="24976" xr:uid="{61034C05-4CCB-4F1D-AE2A-EFB1E9FB2B9F}"/>
    <cellStyle name="Separador de milhares 2 2 3 2 6 4" xfId="4286" xr:uid="{FD7A7746-D75E-4D9B-9DA6-6A0F347A4958}"/>
    <cellStyle name="Separador de milhares 2 2 3 2 6 4 2" xfId="13141" xr:uid="{38CC986E-E2B4-4228-8713-127EA5D86379}"/>
    <cellStyle name="Separador de milhares 2 2 3 2 6 4 3" xfId="22111" xr:uid="{806F8C77-27B2-496D-878E-30F739666935}"/>
    <cellStyle name="Separador de milhares 2 2 3 2 6 5" xfId="10276" xr:uid="{F4D172B3-4EA7-4E60-971A-AAE4A250117D}"/>
    <cellStyle name="Separador de milhares 2 2 3 2 6 6" xfId="19247" xr:uid="{ECEAA753-47B8-41E9-8935-77F85F6C1CA3}"/>
    <cellStyle name="Separador de milhares 2 2 3 2 7" xfId="2661" xr:uid="{E655C21F-1384-4E18-BF33-CEA607E9E147}"/>
    <cellStyle name="Separador de milhares 2 2 3 2 7 2" xfId="8817" xr:uid="{07B755E2-F1C8-4043-91FD-C09EB8CE073B}"/>
    <cellStyle name="Separador de milhares 2 2 3 2 7 2 2" xfId="17413" xr:uid="{95F82E1F-B935-457A-8EF4-DFF284A66389}"/>
    <cellStyle name="Separador de milhares 2 2 3 2 7 2 3" xfId="26449" xr:uid="{DE253EC7-7311-41EB-BE0D-11CD67EA8C85}"/>
    <cellStyle name="Separador de milhares 2 2 3 2 7 3" xfId="5704" xr:uid="{09FA2009-0041-48A8-A6E2-2AB58A6EFD52}"/>
    <cellStyle name="Separador de milhares 2 2 3 2 7 3 2" xfId="14557" xr:uid="{4AE68AD6-28C5-459D-9630-97D86338D5AB}"/>
    <cellStyle name="Separador de milhares 2 2 3 2 7 3 3" xfId="23524" xr:uid="{9658384C-021E-4479-9C5B-50976F9D18DF}"/>
    <cellStyle name="Separador de milhares 2 2 3 2 7 4" xfId="11705" xr:uid="{55BBC437-83F8-4FF9-A03E-65F60DBE506A}"/>
    <cellStyle name="Separador de milhares 2 2 3 2 7 5" xfId="20673" xr:uid="{D1B58ACB-12EB-4798-9A4D-D6C232D364EA}"/>
    <cellStyle name="Separador de milhares 2 2 3 2 8" xfId="7322" xr:uid="{B1B1E435-ED7F-4519-A635-C93F28053E94}"/>
    <cellStyle name="Separador de milhares 2 2 3 2 8 2" xfId="15978" xr:uid="{2FF6FDC3-C56E-42D7-B115-4D1C30D9875B}"/>
    <cellStyle name="Separador de milhares 2 2 3 2 8 3" xfId="24959" xr:uid="{E1A08499-F444-41F2-AA44-58C0278E109D}"/>
    <cellStyle name="Separador de milhares 2 2 3 2 9" xfId="4269" xr:uid="{AD89680A-7CA3-48D3-A05E-2C45C789CC39}"/>
    <cellStyle name="Separador de milhares 2 2 3 2 9 2" xfId="13124" xr:uid="{53B18AD9-50E8-481B-8635-7D0160D77461}"/>
    <cellStyle name="Separador de milhares 2 2 3 2 9 3" xfId="22094" xr:uid="{482336BE-EFD6-462E-84E2-1C3F904CF701}"/>
    <cellStyle name="Separador de milhares 2 2 3 3" xfId="956" xr:uid="{0C4E3DBD-D822-452F-827B-3268CAFBA312}"/>
    <cellStyle name="Separador de milhares 2 2 3 3 2" xfId="957" xr:uid="{0A20F548-DBF1-43F3-899F-4C959AC92E33}"/>
    <cellStyle name="Separador de milhares 2 2 3 3 2 2" xfId="958" xr:uid="{D85E57B3-F74F-46FC-9FA3-55EFEAE53369}"/>
    <cellStyle name="Separador de milhares 2 2 3 3 2 2 2" xfId="2681" xr:uid="{1E09425F-0294-41FF-9235-0597EF05AE26}"/>
    <cellStyle name="Separador de milhares 2 2 3 3 2 2 2 2" xfId="8837" xr:uid="{F304F961-FAD9-4F71-BCFF-61709F4A5108}"/>
    <cellStyle name="Separador de milhares 2 2 3 3 2 2 2 2 2" xfId="17433" xr:uid="{5686AB77-8AD8-4CB6-BA1C-FFF24AD33567}"/>
    <cellStyle name="Separador de milhares 2 2 3 3 2 2 2 2 3" xfId="26469" xr:uid="{DFB6A684-44B0-48A6-91EF-ABD0522CDCD4}"/>
    <cellStyle name="Separador de milhares 2 2 3 3 2 2 2 3" xfId="5724" xr:uid="{FD6143F3-67C4-407A-8475-BD1C266D5383}"/>
    <cellStyle name="Separador de milhares 2 2 3 3 2 2 2 3 2" xfId="14577" xr:uid="{63E1F0C5-FBE8-45FE-A63A-FD607CFB7480}"/>
    <cellStyle name="Separador de milhares 2 2 3 3 2 2 2 3 3" xfId="23544" xr:uid="{8DE3CDB9-B07F-4E7D-AD68-80CC9A59BB64}"/>
    <cellStyle name="Separador de milhares 2 2 3 3 2 2 2 4" xfId="11725" xr:uid="{7E348DD4-48E0-4D91-A263-E832CBE23302}"/>
    <cellStyle name="Separador de milhares 2 2 3 3 2 2 2 5" xfId="20693" xr:uid="{5A112007-606C-4132-92B9-3188280C87B2}"/>
    <cellStyle name="Separador de milhares 2 2 3 3 2 2 3" xfId="7342" xr:uid="{C2013764-8ECD-4273-A789-82E7CD30AF9F}"/>
    <cellStyle name="Separador de milhares 2 2 3 3 2 2 3 2" xfId="15998" xr:uid="{90D5F86B-927F-4881-9873-14C264D5E399}"/>
    <cellStyle name="Separador de milhares 2 2 3 3 2 2 3 3" xfId="24979" xr:uid="{35D85123-EAB1-49FA-B606-B69D253736CB}"/>
    <cellStyle name="Separador de milhares 2 2 3 3 2 2 4" xfId="4289" xr:uid="{9E60D8E0-B75D-44D3-89EF-CED8CD2A814D}"/>
    <cellStyle name="Separador de milhares 2 2 3 3 2 2 4 2" xfId="13144" xr:uid="{51052448-E621-4B00-8EF4-70A2942BEFF9}"/>
    <cellStyle name="Separador de milhares 2 2 3 3 2 2 4 3" xfId="22114" xr:uid="{227B6973-779E-4F52-A41A-BC8BFAB6476A}"/>
    <cellStyle name="Separador de milhares 2 2 3 3 2 2 5" xfId="10279" xr:uid="{685180E1-943E-4A85-97D1-55F9A9EF58B9}"/>
    <cellStyle name="Separador de milhares 2 2 3 3 2 2 6" xfId="19250" xr:uid="{6FFAA0F2-1542-4169-BC7E-8677DA8E328B}"/>
    <cellStyle name="Separador de milhares 2 2 3 3 2 3" xfId="2680" xr:uid="{FA0D4395-7193-4E39-A849-EF7E65047B16}"/>
    <cellStyle name="Separador de milhares 2 2 3 3 2 3 2" xfId="8836" xr:uid="{FC3AB437-9194-4F33-97DA-7098FB7A40B0}"/>
    <cellStyle name="Separador de milhares 2 2 3 3 2 3 2 2" xfId="17432" xr:uid="{785E0CC0-A398-430E-87A8-8F78753B7CA8}"/>
    <cellStyle name="Separador de milhares 2 2 3 3 2 3 2 3" xfId="26468" xr:uid="{2778B121-EEA4-4ADF-9288-1F68B8337F53}"/>
    <cellStyle name="Separador de milhares 2 2 3 3 2 3 3" xfId="5723" xr:uid="{B728226D-DBDB-4F1A-828C-01AED99D4D90}"/>
    <cellStyle name="Separador de milhares 2 2 3 3 2 3 3 2" xfId="14576" xr:uid="{F17F40FF-7623-4448-BCF8-01B098F202BA}"/>
    <cellStyle name="Separador de milhares 2 2 3 3 2 3 3 3" xfId="23543" xr:uid="{26594967-D72F-4E0C-8F1B-B1AC9E44E5D1}"/>
    <cellStyle name="Separador de milhares 2 2 3 3 2 3 4" xfId="11724" xr:uid="{71B40902-1B6B-41B0-ADD3-73EB9DC2AADC}"/>
    <cellStyle name="Separador de milhares 2 2 3 3 2 3 5" xfId="20692" xr:uid="{19AE4307-D217-4FF1-9EB0-7BE21014DBED}"/>
    <cellStyle name="Separador de milhares 2 2 3 3 2 4" xfId="7341" xr:uid="{16D5BAA6-836C-4F4F-8D05-D13612A6B2EE}"/>
    <cellStyle name="Separador de milhares 2 2 3 3 2 4 2" xfId="15997" xr:uid="{5784FC7B-A2A7-4A08-9150-5A5CF93B40E0}"/>
    <cellStyle name="Separador de milhares 2 2 3 3 2 4 3" xfId="24978" xr:uid="{6C654E13-7C10-421A-9B2E-E224EB14F90E}"/>
    <cellStyle name="Separador de milhares 2 2 3 3 2 5" xfId="4288" xr:uid="{E08DD1FE-83F7-46AF-AAA0-A6F1F8717331}"/>
    <cellStyle name="Separador de milhares 2 2 3 3 2 5 2" xfId="13143" xr:uid="{0ECCF26E-1321-4ACE-8755-D15403A3E2EF}"/>
    <cellStyle name="Separador de milhares 2 2 3 3 2 5 3" xfId="22113" xr:uid="{345A2291-ECCD-4007-99CB-F9A70A9FC147}"/>
    <cellStyle name="Separador de milhares 2 2 3 3 2 6" xfId="10278" xr:uid="{AE943964-01AB-4410-899E-1C63554335B2}"/>
    <cellStyle name="Separador de milhares 2 2 3 3 2 7" xfId="19249" xr:uid="{6AEE4A17-D9F8-4C4A-8A81-29F3C518995B}"/>
    <cellStyle name="Separador de milhares 2 2 3 3 3" xfId="959" xr:uid="{D0660B44-36A0-4D90-8C2A-6E39FDA3A77E}"/>
    <cellStyle name="Separador de milhares 2 2 3 3 3 2" xfId="960" xr:uid="{2E210B6D-C220-4BFF-8E12-10EC79B8BBB2}"/>
    <cellStyle name="Separador de milhares 2 2 3 3 3 2 2" xfId="2683" xr:uid="{9845A118-EE48-4634-ADD0-5134311EE639}"/>
    <cellStyle name="Separador de milhares 2 2 3 3 3 2 2 2" xfId="8839" xr:uid="{5206F778-F59D-40B0-9855-1325875DDC11}"/>
    <cellStyle name="Separador de milhares 2 2 3 3 3 2 2 2 2" xfId="17435" xr:uid="{48620CFC-312F-4A6C-91A6-E09612DC23D7}"/>
    <cellStyle name="Separador de milhares 2 2 3 3 3 2 2 2 3" xfId="26471" xr:uid="{983BA46E-FD9C-4A59-827F-E4821B3F6365}"/>
    <cellStyle name="Separador de milhares 2 2 3 3 3 2 2 3" xfId="5726" xr:uid="{D3D8BB4B-74BA-45CB-BC14-363E6078132D}"/>
    <cellStyle name="Separador de milhares 2 2 3 3 3 2 2 3 2" xfId="14579" xr:uid="{0A463FF0-2BE9-4C4A-9A2F-05026C4D2EE0}"/>
    <cellStyle name="Separador de milhares 2 2 3 3 3 2 2 3 3" xfId="23546" xr:uid="{B499628D-CBCD-4651-BA03-44BA5B0F0585}"/>
    <cellStyle name="Separador de milhares 2 2 3 3 3 2 2 4" xfId="11727" xr:uid="{7BACC3AC-6C42-4194-B412-649B140EB565}"/>
    <cellStyle name="Separador de milhares 2 2 3 3 3 2 2 5" xfId="20695" xr:uid="{F07368D3-61B1-49FD-B899-50E9F9E6BB1E}"/>
    <cellStyle name="Separador de milhares 2 2 3 3 3 2 3" xfId="7344" xr:uid="{D3D3B26A-CD1B-4F24-B597-A17EEA6AE55C}"/>
    <cellStyle name="Separador de milhares 2 2 3 3 3 2 3 2" xfId="16000" xr:uid="{000020B4-4DD4-4C2C-9A98-9D64B2103B80}"/>
    <cellStyle name="Separador de milhares 2 2 3 3 3 2 3 3" xfId="24981" xr:uid="{F074A142-6CCE-420E-8F0C-47C50F6B2557}"/>
    <cellStyle name="Separador de milhares 2 2 3 3 3 2 4" xfId="4291" xr:uid="{F0ADEB74-9444-4596-A2B2-B581BCB24C22}"/>
    <cellStyle name="Separador de milhares 2 2 3 3 3 2 4 2" xfId="13146" xr:uid="{0ADE7A52-0EB8-4C80-8817-24F24ED83FCF}"/>
    <cellStyle name="Separador de milhares 2 2 3 3 3 2 4 3" xfId="22116" xr:uid="{B2EA36F0-3DAC-4B47-8866-987FCD4378EB}"/>
    <cellStyle name="Separador de milhares 2 2 3 3 3 2 5" xfId="10281" xr:uid="{E3774B22-2CBD-4717-BC9F-079D72B3A73A}"/>
    <cellStyle name="Separador de milhares 2 2 3 3 3 2 6" xfId="19252" xr:uid="{A3946F5A-D168-48AA-B136-84E13E3499A0}"/>
    <cellStyle name="Separador de milhares 2 2 3 3 3 3" xfId="2682" xr:uid="{9207F888-14B1-47D0-9FAB-7FA4448F0575}"/>
    <cellStyle name="Separador de milhares 2 2 3 3 3 3 2" xfId="8838" xr:uid="{4D443173-1620-493D-808C-0E75CE1EB7CC}"/>
    <cellStyle name="Separador de milhares 2 2 3 3 3 3 2 2" xfId="17434" xr:uid="{B712811C-6D1B-4F3C-84C3-FA2F0776F79A}"/>
    <cellStyle name="Separador de milhares 2 2 3 3 3 3 2 3" xfId="26470" xr:uid="{4199263F-7D7D-4857-B8F9-9FBA2DB299B5}"/>
    <cellStyle name="Separador de milhares 2 2 3 3 3 3 3" xfId="5725" xr:uid="{7DBA337E-1349-4E51-8615-094DE150EC74}"/>
    <cellStyle name="Separador de milhares 2 2 3 3 3 3 3 2" xfId="14578" xr:uid="{85669835-E93B-491B-B77E-E703B929110F}"/>
    <cellStyle name="Separador de milhares 2 2 3 3 3 3 3 3" xfId="23545" xr:uid="{1B419E7D-C83C-4FE4-8ED3-87415CDC21DB}"/>
    <cellStyle name="Separador de milhares 2 2 3 3 3 3 4" xfId="11726" xr:uid="{D8D988B0-881F-4DFC-B5CB-02BCE0999A37}"/>
    <cellStyle name="Separador de milhares 2 2 3 3 3 3 5" xfId="20694" xr:uid="{8E2968E1-9F2D-4CD4-AE1D-006EDCFE9B79}"/>
    <cellStyle name="Separador de milhares 2 2 3 3 3 4" xfId="7343" xr:uid="{BF820FD5-7D3D-4662-8403-6BACE996A61F}"/>
    <cellStyle name="Separador de milhares 2 2 3 3 3 4 2" xfId="15999" xr:uid="{72EC7F00-D3E7-45BA-A528-1F4AD074A46A}"/>
    <cellStyle name="Separador de milhares 2 2 3 3 3 4 3" xfId="24980" xr:uid="{39F41F69-E47C-4FD9-BEF7-36901777DD4F}"/>
    <cellStyle name="Separador de milhares 2 2 3 3 3 5" xfId="4290" xr:uid="{6980C542-2FF8-49AA-97A2-56E921BF0BDE}"/>
    <cellStyle name="Separador de milhares 2 2 3 3 3 5 2" xfId="13145" xr:uid="{E2593FE9-9AFB-4ABE-BAD0-5B55C31B4EE1}"/>
    <cellStyle name="Separador de milhares 2 2 3 3 3 5 3" xfId="22115" xr:uid="{5853D6C2-18F8-474F-8C0A-314B61DDFD75}"/>
    <cellStyle name="Separador de milhares 2 2 3 3 3 6" xfId="10280" xr:uid="{AC331A8B-1C3E-4B9C-B434-E2A0808B3410}"/>
    <cellStyle name="Separador de milhares 2 2 3 3 3 7" xfId="19251" xr:uid="{9CC480B8-BAF5-4BA5-93A2-8DC7DA4886D8}"/>
    <cellStyle name="Separador de milhares 2 2 3 3 4" xfId="961" xr:uid="{D9DC057D-B7DD-4D09-8048-3490BA74B97D}"/>
    <cellStyle name="Separador de milhares 2 2 3 3 4 2" xfId="2684" xr:uid="{A0EA4E5A-476A-4B91-930D-C6D3C9FD2820}"/>
    <cellStyle name="Separador de milhares 2 2 3 3 4 2 2" xfId="8840" xr:uid="{2070B101-CF00-4D6F-8D1B-2CE9969350EB}"/>
    <cellStyle name="Separador de milhares 2 2 3 3 4 2 2 2" xfId="17436" xr:uid="{F0E4A97E-BE06-4492-AD24-719B3135F5CA}"/>
    <cellStyle name="Separador de milhares 2 2 3 3 4 2 2 3" xfId="26472" xr:uid="{D81DEB10-2FEA-4E9C-9BC1-FAFCF9DA8F16}"/>
    <cellStyle name="Separador de milhares 2 2 3 3 4 2 3" xfId="5727" xr:uid="{FDA10900-106D-4D4D-ABCD-EC78E0135AB9}"/>
    <cellStyle name="Separador de milhares 2 2 3 3 4 2 3 2" xfId="14580" xr:uid="{72781CAF-F9A3-45E0-BB96-39BA21B252A6}"/>
    <cellStyle name="Separador de milhares 2 2 3 3 4 2 3 3" xfId="23547" xr:uid="{85D3D86B-CFC4-4778-9962-9A1277E16FD0}"/>
    <cellStyle name="Separador de milhares 2 2 3 3 4 2 4" xfId="11728" xr:uid="{D68C692B-7233-403C-8E4C-D1FC72A338FE}"/>
    <cellStyle name="Separador de milhares 2 2 3 3 4 2 5" xfId="20696" xr:uid="{CB4D07C7-ED6B-42A6-AD0C-119101DF640D}"/>
    <cellStyle name="Separador de milhares 2 2 3 3 4 3" xfId="7345" xr:uid="{E91A8E62-3758-405C-B266-34C9D97BF4F9}"/>
    <cellStyle name="Separador de milhares 2 2 3 3 4 3 2" xfId="16001" xr:uid="{82CADD7A-8DA1-469D-B21C-DE2FDD53F510}"/>
    <cellStyle name="Separador de milhares 2 2 3 3 4 3 3" xfId="24982" xr:uid="{67A9B477-FBEB-4073-9A14-08BAD4207040}"/>
    <cellStyle name="Separador de milhares 2 2 3 3 4 4" xfId="4292" xr:uid="{51115AF1-488F-4894-B4F2-9F393DB0C9BF}"/>
    <cellStyle name="Separador de milhares 2 2 3 3 4 4 2" xfId="13147" xr:uid="{4B3FB754-ECC0-4F13-99FA-05DB8C27D7C4}"/>
    <cellStyle name="Separador de milhares 2 2 3 3 4 4 3" xfId="22117" xr:uid="{973E75E2-FAF2-41A0-BC80-5A970AE6CB95}"/>
    <cellStyle name="Separador de milhares 2 2 3 3 4 5" xfId="10282" xr:uid="{FCC2EC7A-1F97-4E56-9692-62A0E1D9126D}"/>
    <cellStyle name="Separador de milhares 2 2 3 3 4 6" xfId="19253" xr:uid="{C2943C68-3794-4152-AF4A-C4CABBD0AD36}"/>
    <cellStyle name="Separador de milhares 2 2 3 3 5" xfId="2679" xr:uid="{BA156653-F888-4774-B588-69904E7BDFF8}"/>
    <cellStyle name="Separador de milhares 2 2 3 3 5 2" xfId="8835" xr:uid="{EA1720B4-A5FC-4CFF-8A48-006CE56779D7}"/>
    <cellStyle name="Separador de milhares 2 2 3 3 5 2 2" xfId="17431" xr:uid="{10EA3B23-B255-4CF6-AF34-92296F3A8A5D}"/>
    <cellStyle name="Separador de milhares 2 2 3 3 5 2 3" xfId="26467" xr:uid="{E55F3F8F-04C3-4D33-AA1F-C91320857B4B}"/>
    <cellStyle name="Separador de milhares 2 2 3 3 5 3" xfId="5722" xr:uid="{FB066AF2-435D-4E59-AF47-21654E9961B0}"/>
    <cellStyle name="Separador de milhares 2 2 3 3 5 3 2" xfId="14575" xr:uid="{D208445F-0662-447F-B054-10819E1BCCF2}"/>
    <cellStyle name="Separador de milhares 2 2 3 3 5 3 3" xfId="23542" xr:uid="{225580B9-E013-4CCE-BC21-BEDFC64FAF49}"/>
    <cellStyle name="Separador de milhares 2 2 3 3 5 4" xfId="11723" xr:uid="{98344E26-4438-421E-8CFD-9A6140FFC120}"/>
    <cellStyle name="Separador de milhares 2 2 3 3 5 5" xfId="20691" xr:uid="{79F13A91-8169-477A-88A9-67C754ADA48E}"/>
    <cellStyle name="Separador de milhares 2 2 3 3 6" xfId="7340" xr:uid="{99C3ADF4-475C-420C-B152-980F7056182F}"/>
    <cellStyle name="Separador de milhares 2 2 3 3 6 2" xfId="15996" xr:uid="{3BFAAD31-BBFD-42EC-9031-60B681811679}"/>
    <cellStyle name="Separador de milhares 2 2 3 3 6 3" xfId="24977" xr:uid="{9F02B295-8ED8-437C-BAB7-5CD781191E87}"/>
    <cellStyle name="Separador de milhares 2 2 3 3 7" xfId="4287" xr:uid="{21F66676-A4A2-4808-960F-CE8055B0AB76}"/>
    <cellStyle name="Separador de milhares 2 2 3 3 7 2" xfId="13142" xr:uid="{5FFC1AA7-D85B-48C2-A287-5F2595BB6951}"/>
    <cellStyle name="Separador de milhares 2 2 3 3 7 3" xfId="22112" xr:uid="{C0A6F5A2-5B43-45FB-8B76-257D42885475}"/>
    <cellStyle name="Separador de milhares 2 2 3 3 8" xfId="10277" xr:uid="{8B984A9C-B3A8-43FD-8C2B-60FD7CF57C35}"/>
    <cellStyle name="Separador de milhares 2 2 3 3 9" xfId="19248" xr:uid="{4521B43C-308F-43B1-85E2-4F7A7E65ED83}"/>
    <cellStyle name="Separador de milhares 2 2 3 4" xfId="962" xr:uid="{46C10AB0-568E-402E-AB38-3D51FDB088D0}"/>
    <cellStyle name="Separador de milhares 2 2 3 4 2" xfId="963" xr:uid="{5D97DDB6-605C-48EA-9965-0C3DDC70DB56}"/>
    <cellStyle name="Separador de milhares 2 2 3 4 2 2" xfId="964" xr:uid="{211254E3-0029-4159-941C-3F2D388486F1}"/>
    <cellStyle name="Separador de milhares 2 2 3 4 2 2 2" xfId="2687" xr:uid="{1E9DD02D-3414-4E9C-8159-4BBF5EBA3BF3}"/>
    <cellStyle name="Separador de milhares 2 2 3 4 2 2 2 2" xfId="8843" xr:uid="{35513371-3FA7-4752-8286-C891F0A754AE}"/>
    <cellStyle name="Separador de milhares 2 2 3 4 2 2 2 2 2" xfId="17439" xr:uid="{FD4FF57A-DB07-44F2-B2B0-383E24E257B9}"/>
    <cellStyle name="Separador de milhares 2 2 3 4 2 2 2 2 3" xfId="26475" xr:uid="{35ED6264-08FF-4A1C-9FA6-A97BD1B20F64}"/>
    <cellStyle name="Separador de milhares 2 2 3 4 2 2 2 3" xfId="5730" xr:uid="{E204449A-0602-4E7C-878C-64B7A8EB7380}"/>
    <cellStyle name="Separador de milhares 2 2 3 4 2 2 2 3 2" xfId="14583" xr:uid="{95FCC76C-DBFF-4C87-905F-52145712E530}"/>
    <cellStyle name="Separador de milhares 2 2 3 4 2 2 2 3 3" xfId="23550" xr:uid="{902197DE-CE94-474E-BC1B-F7278FDC0775}"/>
    <cellStyle name="Separador de milhares 2 2 3 4 2 2 2 4" xfId="11731" xr:uid="{97389BF7-D62C-4F07-A66B-63A739722263}"/>
    <cellStyle name="Separador de milhares 2 2 3 4 2 2 2 5" xfId="20699" xr:uid="{64F053A3-297F-426D-BABC-18121FC74AB9}"/>
    <cellStyle name="Separador de milhares 2 2 3 4 2 2 3" xfId="7348" xr:uid="{D944ED48-89DA-4165-A594-F96922D00DDC}"/>
    <cellStyle name="Separador de milhares 2 2 3 4 2 2 3 2" xfId="16004" xr:uid="{0A854002-3DB6-49F0-B0F9-7C8ED48D9C5D}"/>
    <cellStyle name="Separador de milhares 2 2 3 4 2 2 3 3" xfId="24985" xr:uid="{6500193D-6F15-4333-ACAA-6842AA481084}"/>
    <cellStyle name="Separador de milhares 2 2 3 4 2 2 4" xfId="4295" xr:uid="{086437E7-2531-452F-A5F5-090CABB79B78}"/>
    <cellStyle name="Separador de milhares 2 2 3 4 2 2 4 2" xfId="13150" xr:uid="{99615C4B-3830-45CD-9271-B545367CFA28}"/>
    <cellStyle name="Separador de milhares 2 2 3 4 2 2 4 3" xfId="22120" xr:uid="{76E658AB-9C08-42A2-BAA5-9C246832EB66}"/>
    <cellStyle name="Separador de milhares 2 2 3 4 2 2 5" xfId="10285" xr:uid="{7843B0BA-84BA-47E6-B0B6-73A84C27D34F}"/>
    <cellStyle name="Separador de milhares 2 2 3 4 2 2 6" xfId="19256" xr:uid="{E816F272-485F-4A53-A06F-6B1270467DD8}"/>
    <cellStyle name="Separador de milhares 2 2 3 4 2 3" xfId="2686" xr:uid="{0593502A-E7D3-48CA-BB7D-82B19D91CFEA}"/>
    <cellStyle name="Separador de milhares 2 2 3 4 2 3 2" xfId="8842" xr:uid="{A38FFEA9-F113-4BEC-995A-BDB11068F89B}"/>
    <cellStyle name="Separador de milhares 2 2 3 4 2 3 2 2" xfId="17438" xr:uid="{B678BA50-AAD8-4A41-8949-0497F80ADB62}"/>
    <cellStyle name="Separador de milhares 2 2 3 4 2 3 2 3" xfId="26474" xr:uid="{5D851843-33CD-451C-BCFB-78B6F38BCA60}"/>
    <cellStyle name="Separador de milhares 2 2 3 4 2 3 3" xfId="5729" xr:uid="{663A8647-0065-4390-86A4-50B014B18DAC}"/>
    <cellStyle name="Separador de milhares 2 2 3 4 2 3 3 2" xfId="14582" xr:uid="{49712F60-5C5D-4771-BB2C-51C631DAC059}"/>
    <cellStyle name="Separador de milhares 2 2 3 4 2 3 3 3" xfId="23549" xr:uid="{DC8A2BF0-D550-43D3-AD2A-1955108872F0}"/>
    <cellStyle name="Separador de milhares 2 2 3 4 2 3 4" xfId="11730" xr:uid="{12D8EE4E-F5D9-495E-B223-737899DEE6ED}"/>
    <cellStyle name="Separador de milhares 2 2 3 4 2 3 5" xfId="20698" xr:uid="{560D1BC5-1AE6-46F4-8EFE-F49EED2516E7}"/>
    <cellStyle name="Separador de milhares 2 2 3 4 2 4" xfId="7347" xr:uid="{CE1205BC-36F2-46AC-9C83-D7DD596B0615}"/>
    <cellStyle name="Separador de milhares 2 2 3 4 2 4 2" xfId="16003" xr:uid="{EE6F8038-0636-45D1-BFE2-B8B398C06FB3}"/>
    <cellStyle name="Separador de milhares 2 2 3 4 2 4 3" xfId="24984" xr:uid="{18912974-3CBA-4AA3-A994-85824E94D0C6}"/>
    <cellStyle name="Separador de milhares 2 2 3 4 2 5" xfId="4294" xr:uid="{30CE041A-846C-4FB2-B3DB-8CBE38635AEF}"/>
    <cellStyle name="Separador de milhares 2 2 3 4 2 5 2" xfId="13149" xr:uid="{7F2CEEB1-618C-4D20-A20B-F320E9C74CE3}"/>
    <cellStyle name="Separador de milhares 2 2 3 4 2 5 3" xfId="22119" xr:uid="{BFDA73CF-1C87-4E14-9216-02B408B054E1}"/>
    <cellStyle name="Separador de milhares 2 2 3 4 2 6" xfId="10284" xr:uid="{BDC89C1F-9927-412B-9041-9E0964B8EA39}"/>
    <cellStyle name="Separador de milhares 2 2 3 4 2 7" xfId="19255" xr:uid="{B071FB91-22C9-46C1-81FF-D31583081883}"/>
    <cellStyle name="Separador de milhares 2 2 3 4 3" xfId="965" xr:uid="{A39E9CC4-FFB5-424F-B4C1-A2B262B05087}"/>
    <cellStyle name="Separador de milhares 2 2 3 4 3 2" xfId="966" xr:uid="{E976BCF0-6458-48A3-9E00-97622E462E9B}"/>
    <cellStyle name="Separador de milhares 2 2 3 4 3 2 2" xfId="2689" xr:uid="{ADFB01D8-BA07-4368-93D6-4852498F131E}"/>
    <cellStyle name="Separador de milhares 2 2 3 4 3 2 2 2" xfId="8845" xr:uid="{533DA1A6-81C0-41BE-B11D-5DECE4582C42}"/>
    <cellStyle name="Separador de milhares 2 2 3 4 3 2 2 2 2" xfId="17441" xr:uid="{3B5C7EF8-54EF-4DE6-8534-FE11AF7644FB}"/>
    <cellStyle name="Separador de milhares 2 2 3 4 3 2 2 2 3" xfId="26477" xr:uid="{CF3AD37D-369C-4E29-9DD9-9A6C28A52939}"/>
    <cellStyle name="Separador de milhares 2 2 3 4 3 2 2 3" xfId="5732" xr:uid="{21334E1F-3C2A-4176-9CB5-2DB71971F80D}"/>
    <cellStyle name="Separador de milhares 2 2 3 4 3 2 2 3 2" xfId="14585" xr:uid="{54D62BE1-280A-42E2-B7DE-B0716D407F37}"/>
    <cellStyle name="Separador de milhares 2 2 3 4 3 2 2 3 3" xfId="23552" xr:uid="{CB2EA508-1754-41B7-86C9-DB50EA297B2E}"/>
    <cellStyle name="Separador de milhares 2 2 3 4 3 2 2 4" xfId="11733" xr:uid="{976C322C-7BCC-4137-9A3D-7C131DF3B4E8}"/>
    <cellStyle name="Separador de milhares 2 2 3 4 3 2 2 5" xfId="20701" xr:uid="{79F96691-41CC-42BD-ADEE-01FFC6A790AC}"/>
    <cellStyle name="Separador de milhares 2 2 3 4 3 2 3" xfId="7350" xr:uid="{74C4E85E-8A0C-44D9-B6B7-1DF04AA78686}"/>
    <cellStyle name="Separador de milhares 2 2 3 4 3 2 3 2" xfId="16006" xr:uid="{C5A07D63-0D16-4025-B91C-50E07C173264}"/>
    <cellStyle name="Separador de milhares 2 2 3 4 3 2 3 3" xfId="24987" xr:uid="{021426BD-BFE1-4769-A008-F1EAE388CEE3}"/>
    <cellStyle name="Separador de milhares 2 2 3 4 3 2 4" xfId="4297" xr:uid="{F3A136DC-C8A8-4BE0-9282-6E628F4674AC}"/>
    <cellStyle name="Separador de milhares 2 2 3 4 3 2 4 2" xfId="13152" xr:uid="{75E148CA-956F-436A-B7CC-BD893DA73243}"/>
    <cellStyle name="Separador de milhares 2 2 3 4 3 2 4 3" xfId="22122" xr:uid="{DA86CE05-4A3C-4134-B490-CEA1156A9A45}"/>
    <cellStyle name="Separador de milhares 2 2 3 4 3 2 5" xfId="10287" xr:uid="{169F46B1-40B6-415F-9170-1107D052E976}"/>
    <cellStyle name="Separador de milhares 2 2 3 4 3 2 6" xfId="19258" xr:uid="{040B9BF3-4DEC-4AB5-BDAC-7031C5603881}"/>
    <cellStyle name="Separador de milhares 2 2 3 4 3 3" xfId="2688" xr:uid="{F2DF04A8-C0E6-4319-BAE3-55E6E773B88E}"/>
    <cellStyle name="Separador de milhares 2 2 3 4 3 3 2" xfId="8844" xr:uid="{F9334BB0-9A8F-464E-8DC9-28E31B53466F}"/>
    <cellStyle name="Separador de milhares 2 2 3 4 3 3 2 2" xfId="17440" xr:uid="{1F1B42DF-9FE4-4EC0-A7CB-3A74C835FF4E}"/>
    <cellStyle name="Separador de milhares 2 2 3 4 3 3 2 3" xfId="26476" xr:uid="{8EC84225-BF0C-4006-BE07-A38C5A1D6AB9}"/>
    <cellStyle name="Separador de milhares 2 2 3 4 3 3 3" xfId="5731" xr:uid="{929A968A-E21E-4584-AB92-D808D8A22C97}"/>
    <cellStyle name="Separador de milhares 2 2 3 4 3 3 3 2" xfId="14584" xr:uid="{17F3F29F-7CED-42FD-8238-D5F2F578B0C8}"/>
    <cellStyle name="Separador de milhares 2 2 3 4 3 3 3 3" xfId="23551" xr:uid="{BBDC8C14-5B82-4692-A339-C498DBE2EAED}"/>
    <cellStyle name="Separador de milhares 2 2 3 4 3 3 4" xfId="11732" xr:uid="{CC6957A9-9CCD-44E4-9AED-98600FF6BAB6}"/>
    <cellStyle name="Separador de milhares 2 2 3 4 3 3 5" xfId="20700" xr:uid="{4465B6C4-3D1D-4BAD-93B5-57C127C2EBF3}"/>
    <cellStyle name="Separador de milhares 2 2 3 4 3 4" xfId="7349" xr:uid="{DCB593A5-CFFC-42CD-82B1-867F5DCC9DD5}"/>
    <cellStyle name="Separador de milhares 2 2 3 4 3 4 2" xfId="16005" xr:uid="{7D346C95-3088-43CF-9F23-32EBE58BC819}"/>
    <cellStyle name="Separador de milhares 2 2 3 4 3 4 3" xfId="24986" xr:uid="{C9BF3246-F8B7-4383-A0F3-D29723BAC8DF}"/>
    <cellStyle name="Separador de milhares 2 2 3 4 3 5" xfId="4296" xr:uid="{6691A4C9-895B-42E7-9FAE-856552DFCF63}"/>
    <cellStyle name="Separador de milhares 2 2 3 4 3 5 2" xfId="13151" xr:uid="{4BA74720-7C4E-4A60-A778-F6B04068E98E}"/>
    <cellStyle name="Separador de milhares 2 2 3 4 3 5 3" xfId="22121" xr:uid="{4C34E967-9CB7-4CF5-8AD1-F0B145A603B7}"/>
    <cellStyle name="Separador de milhares 2 2 3 4 3 6" xfId="10286" xr:uid="{39553794-C2D1-4F6D-8393-81A408607106}"/>
    <cellStyle name="Separador de milhares 2 2 3 4 3 7" xfId="19257" xr:uid="{8AB53877-109B-4667-A15D-2460563A0F01}"/>
    <cellStyle name="Separador de milhares 2 2 3 4 4" xfId="967" xr:uid="{98F32000-5B74-4048-8B10-40941B20EF22}"/>
    <cellStyle name="Separador de milhares 2 2 3 4 4 2" xfId="2690" xr:uid="{2BFB7B9A-F576-4723-841B-B6BF8731232A}"/>
    <cellStyle name="Separador de milhares 2 2 3 4 4 2 2" xfId="8846" xr:uid="{AF3E8648-7019-4A43-A254-8D42704E1806}"/>
    <cellStyle name="Separador de milhares 2 2 3 4 4 2 2 2" xfId="17442" xr:uid="{5CFE55BE-086D-4B5C-90B3-5FB8B85030FE}"/>
    <cellStyle name="Separador de milhares 2 2 3 4 4 2 2 3" xfId="26478" xr:uid="{2D97E16D-E40C-4B6D-A6CC-0573881C6283}"/>
    <cellStyle name="Separador de milhares 2 2 3 4 4 2 3" xfId="5733" xr:uid="{76E38550-4F39-445C-B895-11B9ECAD5507}"/>
    <cellStyle name="Separador de milhares 2 2 3 4 4 2 3 2" xfId="14586" xr:uid="{B394F3E9-FC2A-4276-88C7-553DDB2FC778}"/>
    <cellStyle name="Separador de milhares 2 2 3 4 4 2 3 3" xfId="23553" xr:uid="{D65DC9D7-CFA7-4E25-B569-6E6B13E026E9}"/>
    <cellStyle name="Separador de milhares 2 2 3 4 4 2 4" xfId="11734" xr:uid="{C8857660-A6F9-4FF4-9267-3F8809EB67F3}"/>
    <cellStyle name="Separador de milhares 2 2 3 4 4 2 5" xfId="20702" xr:uid="{0579E1CD-72D0-45F1-B3CC-853EA11C13AD}"/>
    <cellStyle name="Separador de milhares 2 2 3 4 4 3" xfId="7351" xr:uid="{E7D03F43-4BB9-488F-9AAD-42C5CF745F85}"/>
    <cellStyle name="Separador de milhares 2 2 3 4 4 3 2" xfId="16007" xr:uid="{C50E5FCB-A799-4F62-9222-E2A4AF4D3CB7}"/>
    <cellStyle name="Separador de milhares 2 2 3 4 4 3 3" xfId="24988" xr:uid="{0AC5E65E-93D4-4996-B289-81CFFA1EE365}"/>
    <cellStyle name="Separador de milhares 2 2 3 4 4 4" xfId="4298" xr:uid="{B53FEF3C-F9CF-41B6-8038-DCBD57CF8E6F}"/>
    <cellStyle name="Separador de milhares 2 2 3 4 4 4 2" xfId="13153" xr:uid="{EFB40CFC-C493-48B7-9835-3FEE17722D4B}"/>
    <cellStyle name="Separador de milhares 2 2 3 4 4 4 3" xfId="22123" xr:uid="{75FA0468-7C24-4C3B-BA15-65CD97DB1948}"/>
    <cellStyle name="Separador de milhares 2 2 3 4 4 5" xfId="10288" xr:uid="{EBB504FF-3630-4FD4-AD5F-E995836D20AD}"/>
    <cellStyle name="Separador de milhares 2 2 3 4 4 6" xfId="19259" xr:uid="{85403558-DD73-43B4-A86C-2FC02F85A85C}"/>
    <cellStyle name="Separador de milhares 2 2 3 4 5" xfId="2685" xr:uid="{81B1670F-A778-4A5A-AECE-5FA43D06F839}"/>
    <cellStyle name="Separador de milhares 2 2 3 4 5 2" xfId="8841" xr:uid="{D83850BA-DFF8-4646-A21F-8625C6F77133}"/>
    <cellStyle name="Separador de milhares 2 2 3 4 5 2 2" xfId="17437" xr:uid="{A42C820D-7C0D-482E-B470-00F01DFCAFE2}"/>
    <cellStyle name="Separador de milhares 2 2 3 4 5 2 3" xfId="26473" xr:uid="{22978A7F-FFC8-4C66-8DC1-0AC9E210A6E8}"/>
    <cellStyle name="Separador de milhares 2 2 3 4 5 3" xfId="5728" xr:uid="{E90427D6-7384-4556-B581-5765518F15A4}"/>
    <cellStyle name="Separador de milhares 2 2 3 4 5 3 2" xfId="14581" xr:uid="{70568EF9-7D4C-4EC6-971D-43897F11EA6D}"/>
    <cellStyle name="Separador de milhares 2 2 3 4 5 3 3" xfId="23548" xr:uid="{8935E531-4436-48B2-A156-990098EB2109}"/>
    <cellStyle name="Separador de milhares 2 2 3 4 5 4" xfId="11729" xr:uid="{45F434CF-4983-4A89-B7A7-E8156D298287}"/>
    <cellStyle name="Separador de milhares 2 2 3 4 5 5" xfId="20697" xr:uid="{5B7FA8BF-4E15-4744-A0BA-172B6A07BB01}"/>
    <cellStyle name="Separador de milhares 2 2 3 4 6" xfId="7346" xr:uid="{B719877C-8385-47AB-BB1D-31A8894B409A}"/>
    <cellStyle name="Separador de milhares 2 2 3 4 6 2" xfId="16002" xr:uid="{D56FCDEB-1B35-43EF-8FD8-975EBCBF18E7}"/>
    <cellStyle name="Separador de milhares 2 2 3 4 6 3" xfId="24983" xr:uid="{DBEDAAEC-69E9-46F8-935F-61C2F3627129}"/>
    <cellStyle name="Separador de milhares 2 2 3 4 7" xfId="4293" xr:uid="{B3D558F5-6240-4056-9F61-563482341197}"/>
    <cellStyle name="Separador de milhares 2 2 3 4 7 2" xfId="13148" xr:uid="{DDC4F39D-4D7A-4FFD-AC5C-4A6914093665}"/>
    <cellStyle name="Separador de milhares 2 2 3 4 7 3" xfId="22118" xr:uid="{B1025185-D0D8-4452-B537-9EEEA6C9A50D}"/>
    <cellStyle name="Separador de milhares 2 2 3 4 8" xfId="10283" xr:uid="{B270C121-795F-4D62-B32C-8701681FC774}"/>
    <cellStyle name="Separador de milhares 2 2 3 4 9" xfId="19254" xr:uid="{DD139B4C-CCD0-4ED1-B4C1-30D0686065C3}"/>
    <cellStyle name="Separador de milhares 2 2 3 5" xfId="968" xr:uid="{973CA871-CE0D-4CA5-B7CA-260B946B9012}"/>
    <cellStyle name="Separador de milhares 2 2 3 5 2" xfId="969" xr:uid="{47F12F6E-68C8-4967-BCE6-5E999902773E}"/>
    <cellStyle name="Separador de milhares 2 2 3 5 2 2" xfId="2692" xr:uid="{3FF8B19E-31B6-418E-A135-F18E905862CE}"/>
    <cellStyle name="Separador de milhares 2 2 3 5 2 2 2" xfId="8848" xr:uid="{2F431C13-83EF-4809-936E-AA80FCA87E04}"/>
    <cellStyle name="Separador de milhares 2 2 3 5 2 2 2 2" xfId="17444" xr:uid="{4F419002-F6A7-4398-A0CF-29010926CEF2}"/>
    <cellStyle name="Separador de milhares 2 2 3 5 2 2 2 3" xfId="26480" xr:uid="{34DB2218-8FB3-4F1F-8BE4-F646279E6C5A}"/>
    <cellStyle name="Separador de milhares 2 2 3 5 2 2 3" xfId="5735" xr:uid="{1E308D62-83DE-4AE7-B48B-B9A544A78D64}"/>
    <cellStyle name="Separador de milhares 2 2 3 5 2 2 3 2" xfId="14588" xr:uid="{D688CCF3-E05C-41CF-A0D0-F60622046E6B}"/>
    <cellStyle name="Separador de milhares 2 2 3 5 2 2 3 3" xfId="23555" xr:uid="{D057E725-DE9D-4857-B1EB-F7C0FFF14D48}"/>
    <cellStyle name="Separador de milhares 2 2 3 5 2 2 4" xfId="11736" xr:uid="{7EFCB8F7-C13E-4A74-8E11-DDDF997AB782}"/>
    <cellStyle name="Separador de milhares 2 2 3 5 2 2 5" xfId="20704" xr:uid="{A7E8878B-C78C-4010-869B-58C812286FC7}"/>
    <cellStyle name="Separador de milhares 2 2 3 5 2 3" xfId="7353" xr:uid="{606BFE61-9A77-4A14-A4DD-79ECD79C874D}"/>
    <cellStyle name="Separador de milhares 2 2 3 5 2 3 2" xfId="16009" xr:uid="{EAFD8057-D8D5-4A4A-8F8B-8BA6F4FB547B}"/>
    <cellStyle name="Separador de milhares 2 2 3 5 2 3 3" xfId="24990" xr:uid="{DC53D1D9-C4E4-43EB-8466-BDEA15B6693D}"/>
    <cellStyle name="Separador de milhares 2 2 3 5 2 4" xfId="4300" xr:uid="{DCC82B1B-FAAF-4468-A3BF-C67C558EDE69}"/>
    <cellStyle name="Separador de milhares 2 2 3 5 2 4 2" xfId="13155" xr:uid="{93FDCA93-FE6A-467B-9B02-FE722034136C}"/>
    <cellStyle name="Separador de milhares 2 2 3 5 2 4 3" xfId="22125" xr:uid="{23893256-2FF7-4725-8F57-71873F225AB7}"/>
    <cellStyle name="Separador de milhares 2 2 3 5 2 5" xfId="10290" xr:uid="{2F46DECD-B182-4504-948F-962B9D097CED}"/>
    <cellStyle name="Separador de milhares 2 2 3 5 2 6" xfId="19261" xr:uid="{D588B7C5-8387-486F-8458-B85DC7CB1F40}"/>
    <cellStyle name="Separador de milhares 2 2 3 5 3" xfId="2691" xr:uid="{680BE42D-3386-4CA5-9D90-5FBFFE576FFB}"/>
    <cellStyle name="Separador de milhares 2 2 3 5 3 2" xfId="8847" xr:uid="{7BBE40F4-F1EE-4DBB-8CB9-F2C621322128}"/>
    <cellStyle name="Separador de milhares 2 2 3 5 3 2 2" xfId="17443" xr:uid="{FE8EE791-8B65-4D22-BC93-C421029718B3}"/>
    <cellStyle name="Separador de milhares 2 2 3 5 3 2 3" xfId="26479" xr:uid="{D80BCD4F-0312-4FE6-9768-939984BEDFBD}"/>
    <cellStyle name="Separador de milhares 2 2 3 5 3 3" xfId="5734" xr:uid="{1096875A-7752-4890-A6E7-19A837F38B1A}"/>
    <cellStyle name="Separador de milhares 2 2 3 5 3 3 2" xfId="14587" xr:uid="{33964668-7997-4111-913A-CB32418B87FB}"/>
    <cellStyle name="Separador de milhares 2 2 3 5 3 3 3" xfId="23554" xr:uid="{D9BB092E-6A2B-4FB9-8785-D85CB6593AD0}"/>
    <cellStyle name="Separador de milhares 2 2 3 5 3 4" xfId="11735" xr:uid="{5FB72CC4-276E-440B-9C79-08EF60032FCD}"/>
    <cellStyle name="Separador de milhares 2 2 3 5 3 5" xfId="20703" xr:uid="{AA784B24-588A-4118-9D31-F1777B64FDB6}"/>
    <cellStyle name="Separador de milhares 2 2 3 5 4" xfId="7352" xr:uid="{3C5F9920-09EC-424D-B4C3-22E2D34A83C7}"/>
    <cellStyle name="Separador de milhares 2 2 3 5 4 2" xfId="16008" xr:uid="{4904E759-45B3-462E-AA1E-7394962F5559}"/>
    <cellStyle name="Separador de milhares 2 2 3 5 4 3" xfId="24989" xr:uid="{594A4554-0E3D-430A-9351-012980168306}"/>
    <cellStyle name="Separador de milhares 2 2 3 5 5" xfId="4299" xr:uid="{4EAC46DA-90FA-45EF-A4D1-5FE26074BC83}"/>
    <cellStyle name="Separador de milhares 2 2 3 5 5 2" xfId="13154" xr:uid="{77620949-F6ED-4F96-BAC2-118267B1850D}"/>
    <cellStyle name="Separador de milhares 2 2 3 5 5 3" xfId="22124" xr:uid="{85B0BE32-091F-4687-B76C-5F61A104B88E}"/>
    <cellStyle name="Separador de milhares 2 2 3 5 6" xfId="10289" xr:uid="{D3B3A1B9-5D18-4B70-BFD3-D33C7DCFC588}"/>
    <cellStyle name="Separador de milhares 2 2 3 5 7" xfId="19260" xr:uid="{3DB90031-89E5-45CC-8257-6B032BF26B19}"/>
    <cellStyle name="Separador de milhares 2 2 3 6" xfId="970" xr:uid="{58BCE99C-36FD-44E3-85A9-8D3476A2D21B}"/>
    <cellStyle name="Separador de milhares 2 2 3 6 2" xfId="971" xr:uid="{50E1BDBF-DB84-481D-9D67-1EFAEC2AB7C9}"/>
    <cellStyle name="Separador de milhares 2 2 3 6 2 2" xfId="2694" xr:uid="{74450628-0BF9-4EE3-B42B-4A0365A86B87}"/>
    <cellStyle name="Separador de milhares 2 2 3 6 2 2 2" xfId="8850" xr:uid="{52AE0A7F-C259-42FE-A8DE-F912902006FD}"/>
    <cellStyle name="Separador de milhares 2 2 3 6 2 2 2 2" xfId="17446" xr:uid="{DBB4703F-8969-41BC-9461-5755D10F3092}"/>
    <cellStyle name="Separador de milhares 2 2 3 6 2 2 2 3" xfId="26482" xr:uid="{926732D6-1534-44B4-AF1C-E5C2A71C6373}"/>
    <cellStyle name="Separador de milhares 2 2 3 6 2 2 3" xfId="5737" xr:uid="{A0A6C497-B99D-4B7C-98D3-F8B15A028112}"/>
    <cellStyle name="Separador de milhares 2 2 3 6 2 2 3 2" xfId="14590" xr:uid="{62A2233D-CA2F-467F-A131-BA25E856BABC}"/>
    <cellStyle name="Separador de milhares 2 2 3 6 2 2 3 3" xfId="23557" xr:uid="{32B3CCAB-9493-425B-A669-E3070C809C03}"/>
    <cellStyle name="Separador de milhares 2 2 3 6 2 2 4" xfId="11738" xr:uid="{49AB7277-9927-47F1-BCD4-CE581F8EF7A5}"/>
    <cellStyle name="Separador de milhares 2 2 3 6 2 2 5" xfId="20706" xr:uid="{AED8A6DA-0A2F-4A7C-997D-59DE09AEDDAB}"/>
    <cellStyle name="Separador de milhares 2 2 3 6 2 3" xfId="7355" xr:uid="{56DB2F67-1656-442D-9C43-E292B3F17C0C}"/>
    <cellStyle name="Separador de milhares 2 2 3 6 2 3 2" xfId="16011" xr:uid="{EE4230E1-D308-4586-A502-0F035D3E4FC0}"/>
    <cellStyle name="Separador de milhares 2 2 3 6 2 3 3" xfId="24992" xr:uid="{72A3DB1A-DECD-404D-9498-CBA36F15A1FF}"/>
    <cellStyle name="Separador de milhares 2 2 3 6 2 4" xfId="4302" xr:uid="{CA7B526D-0999-4726-90FC-2D899B6BB45B}"/>
    <cellStyle name="Separador de milhares 2 2 3 6 2 4 2" xfId="13157" xr:uid="{507E8504-EB07-42F0-95CC-9D14E664AB7D}"/>
    <cellStyle name="Separador de milhares 2 2 3 6 2 4 3" xfId="22127" xr:uid="{49F2280D-444F-4686-836F-10F27BF4A076}"/>
    <cellStyle name="Separador de milhares 2 2 3 6 2 5" xfId="10292" xr:uid="{77ABB04C-C5EB-4A00-AED8-5CD92E734C70}"/>
    <cellStyle name="Separador de milhares 2 2 3 6 2 6" xfId="19263" xr:uid="{EED381F6-E8CA-4809-93F8-C46B618FAFED}"/>
    <cellStyle name="Separador de milhares 2 2 3 6 3" xfId="2693" xr:uid="{47F8176C-EC7B-45CA-805F-2BDF36618DFF}"/>
    <cellStyle name="Separador de milhares 2 2 3 6 3 2" xfId="8849" xr:uid="{DF3B2ED4-5F7F-45C6-9829-5682EF773CED}"/>
    <cellStyle name="Separador de milhares 2 2 3 6 3 2 2" xfId="17445" xr:uid="{0F3C6583-213D-4BF4-BD31-9A798055F0DC}"/>
    <cellStyle name="Separador de milhares 2 2 3 6 3 2 3" xfId="26481" xr:uid="{1F2BCC6E-7D5F-4F22-B913-DA266A15652B}"/>
    <cellStyle name="Separador de milhares 2 2 3 6 3 3" xfId="5736" xr:uid="{589953F8-FD02-4258-A72F-A583D0044E24}"/>
    <cellStyle name="Separador de milhares 2 2 3 6 3 3 2" xfId="14589" xr:uid="{809073DF-58EF-487C-85D2-AC0AB9FF87FE}"/>
    <cellStyle name="Separador de milhares 2 2 3 6 3 3 3" xfId="23556" xr:uid="{6CF93DA0-FFD4-4C11-8AD7-DD7D08AD864A}"/>
    <cellStyle name="Separador de milhares 2 2 3 6 3 4" xfId="11737" xr:uid="{606822ED-7AA8-428A-9402-546014854F43}"/>
    <cellStyle name="Separador de milhares 2 2 3 6 3 5" xfId="20705" xr:uid="{986A2AEC-6BE3-4E94-876E-C8EA03FFA88C}"/>
    <cellStyle name="Separador de milhares 2 2 3 6 4" xfId="7354" xr:uid="{03C6EED3-FE5F-485B-A5A6-F8F2E4A999BA}"/>
    <cellStyle name="Separador de milhares 2 2 3 6 4 2" xfId="16010" xr:uid="{8AF0D02B-30C8-4817-8E4A-46B4FBB18517}"/>
    <cellStyle name="Separador de milhares 2 2 3 6 4 3" xfId="24991" xr:uid="{16AC4B44-8064-438F-B7B4-7DB6D0A06D67}"/>
    <cellStyle name="Separador de milhares 2 2 3 6 5" xfId="4301" xr:uid="{17848EB1-F437-41CD-BDCD-75E8D7AA9B05}"/>
    <cellStyle name="Separador de milhares 2 2 3 6 5 2" xfId="13156" xr:uid="{6AF194BF-7F4E-4214-94F4-A800BBBDF74C}"/>
    <cellStyle name="Separador de milhares 2 2 3 6 5 3" xfId="22126" xr:uid="{F39962B7-F168-40BC-A594-BA92D26069D1}"/>
    <cellStyle name="Separador de milhares 2 2 3 6 6" xfId="10291" xr:uid="{13833C05-BDEA-46BE-BB3D-902E6D1F84CA}"/>
    <cellStyle name="Separador de milhares 2 2 3 6 7" xfId="19262" xr:uid="{6F4420D1-B9E1-4A08-9598-C71A2BD5FDE6}"/>
    <cellStyle name="Separador de milhares 2 2 3 7" xfId="972" xr:uid="{DF566AB1-C812-4FE4-97DA-0F9E0617802E}"/>
    <cellStyle name="Separador de milhares 2 2 3 7 2" xfId="2695" xr:uid="{E091921F-6B68-43FB-AB8B-A9D3CD866F41}"/>
    <cellStyle name="Separador de milhares 2 2 3 7 2 2" xfId="8851" xr:uid="{86D82303-A4A5-4106-89DF-EBC1BC690F6A}"/>
    <cellStyle name="Separador de milhares 2 2 3 7 2 2 2" xfId="17447" xr:uid="{E5F13021-7AF8-424E-AA16-7EDF08AA4870}"/>
    <cellStyle name="Separador de milhares 2 2 3 7 2 2 3" xfId="26483" xr:uid="{C8D2806E-529F-404E-8E72-2220F13B736C}"/>
    <cellStyle name="Separador de milhares 2 2 3 7 2 3" xfId="5738" xr:uid="{6B803E2F-6846-4254-837A-7BBEB44411BF}"/>
    <cellStyle name="Separador de milhares 2 2 3 7 2 3 2" xfId="14591" xr:uid="{BE952732-5C19-4E0F-BE6F-64D8C4B8CD14}"/>
    <cellStyle name="Separador de milhares 2 2 3 7 2 3 3" xfId="23558" xr:uid="{D9F94E1E-4208-4337-8A70-A75BBA1A7403}"/>
    <cellStyle name="Separador de milhares 2 2 3 7 2 4" xfId="11739" xr:uid="{A3B0562C-01BD-4F51-B976-9F5884F02B9A}"/>
    <cellStyle name="Separador de milhares 2 2 3 7 2 5" xfId="20707" xr:uid="{625C4BB8-3B3C-49B8-B39A-7FFB67707096}"/>
    <cellStyle name="Separador de milhares 2 2 3 7 3" xfId="7356" xr:uid="{25494A99-40BC-40FE-A139-0D85C2FDD1A8}"/>
    <cellStyle name="Separador de milhares 2 2 3 7 3 2" xfId="16012" xr:uid="{6B91B01D-2A52-45EE-8BCC-31FE65D11B70}"/>
    <cellStyle name="Separador de milhares 2 2 3 7 3 3" xfId="24993" xr:uid="{D6F9A42E-8749-4BB4-84F9-A4FDDAE87B6B}"/>
    <cellStyle name="Separador de milhares 2 2 3 7 4" xfId="4303" xr:uid="{7FFB05DB-08DC-479F-8C33-720BDAA14242}"/>
    <cellStyle name="Separador de milhares 2 2 3 7 4 2" xfId="13158" xr:uid="{BF0E495A-499D-4A39-81A7-F3DCB6C91455}"/>
    <cellStyle name="Separador de milhares 2 2 3 7 4 3" xfId="22128" xr:uid="{6A42E877-6131-43A1-BE8B-B13AF47C956F}"/>
    <cellStyle name="Separador de milhares 2 2 3 7 5" xfId="10293" xr:uid="{8798793B-BF06-49FC-9F31-00570AD2E01A}"/>
    <cellStyle name="Separador de milhares 2 2 3 7 6" xfId="19264" xr:uid="{5F179F59-B9A7-4E82-A213-FD85158A68A1}"/>
    <cellStyle name="Separador de milhares 2 2 3 8" xfId="2660" xr:uid="{9E90AC38-1149-4183-B72A-7B7758285087}"/>
    <cellStyle name="Separador de milhares 2 2 3 8 2" xfId="8816" xr:uid="{8A780952-43C0-4E30-A75F-4E5CAB39FA45}"/>
    <cellStyle name="Separador de milhares 2 2 3 8 2 2" xfId="17412" xr:uid="{C1CFE325-A619-4CD2-9FF5-62E0B1DB6EE8}"/>
    <cellStyle name="Separador de milhares 2 2 3 8 2 3" xfId="26448" xr:uid="{CAE1512A-BFD8-4D53-AF48-15C27B7B2318}"/>
    <cellStyle name="Separador de milhares 2 2 3 8 3" xfId="5703" xr:uid="{2837CC1A-C494-42BE-83C9-1B31A549A73A}"/>
    <cellStyle name="Separador de milhares 2 2 3 8 3 2" xfId="14556" xr:uid="{2C0D744D-B6B4-41EC-BEEC-5216A67F2AF2}"/>
    <cellStyle name="Separador de milhares 2 2 3 8 3 3" xfId="23523" xr:uid="{74F64245-C864-4886-822C-C5CEC4DEF6DC}"/>
    <cellStyle name="Separador de milhares 2 2 3 8 4" xfId="11704" xr:uid="{288CEA7D-8BE3-4218-9C1C-0599F5C9DA06}"/>
    <cellStyle name="Separador de milhares 2 2 3 8 5" xfId="20672" xr:uid="{BF2F81B6-66E3-46E9-BB51-C581633C3F09}"/>
    <cellStyle name="Separador de milhares 2 2 3 9" xfId="7321" xr:uid="{8388FE28-29C2-44E0-829B-8740737F29D2}"/>
    <cellStyle name="Separador de milhares 2 2 3 9 2" xfId="15977" xr:uid="{BFA8392F-FCD5-4772-997D-56D7F5628070}"/>
    <cellStyle name="Separador de milhares 2 2 3 9 3" xfId="24958" xr:uid="{DF644FB7-BB55-4AC7-B293-294A269814C9}"/>
    <cellStyle name="Separador de milhares 2 2 4" xfId="973" xr:uid="{8A77CE11-5F14-4B2B-B7CB-4CDB7F17EE7D}"/>
    <cellStyle name="Separador de milhares 2 2 4 2" xfId="974" xr:uid="{64B56C1A-6730-4017-AFF2-4A8A3E236474}"/>
    <cellStyle name="Separador de milhares 2 2 4 2 2" xfId="2697" xr:uid="{EE3C474C-56D1-4B2A-93BB-1C7629752561}"/>
    <cellStyle name="Separador de milhares 2 2 4 2 2 2" xfId="8853" xr:uid="{6D7DF19E-2E25-4801-91B1-D96427808C40}"/>
    <cellStyle name="Separador de milhares 2 2 4 2 2 2 2" xfId="17449" xr:uid="{7A43005D-842E-4690-AAFD-A3EA86490B4C}"/>
    <cellStyle name="Separador de milhares 2 2 4 2 2 2 3" xfId="26485" xr:uid="{35D39848-E5FB-4CA1-B2EF-31BF4791F30A}"/>
    <cellStyle name="Separador de milhares 2 2 4 2 2 3" xfId="5740" xr:uid="{90CFA487-D03B-43DD-9772-6ECF5B390263}"/>
    <cellStyle name="Separador de milhares 2 2 4 2 2 3 2" xfId="14593" xr:uid="{DDCAD442-3835-443A-A761-742C303F2220}"/>
    <cellStyle name="Separador de milhares 2 2 4 2 2 3 3" xfId="23560" xr:uid="{4E795974-C491-4B1E-A80E-D61DE866C01B}"/>
    <cellStyle name="Separador de milhares 2 2 4 2 2 4" xfId="11741" xr:uid="{92948FD7-6F11-4033-A136-26D08B267ABD}"/>
    <cellStyle name="Separador de milhares 2 2 4 2 2 5" xfId="20709" xr:uid="{953A264A-0BFC-4E54-9CB0-5AE5A9DFE543}"/>
    <cellStyle name="Separador de milhares 2 2 4 2 3" xfId="7358" xr:uid="{87781776-50BA-43E3-A714-C66B7337B59E}"/>
    <cellStyle name="Separador de milhares 2 2 4 2 3 2" xfId="16014" xr:uid="{B2C99755-5624-4ADF-9542-877B99C28717}"/>
    <cellStyle name="Separador de milhares 2 2 4 2 3 3" xfId="24995" xr:uid="{A3618AEE-48CE-4E3A-B5CF-F29AB4B338BA}"/>
    <cellStyle name="Separador de milhares 2 2 4 2 4" xfId="4305" xr:uid="{3021B8C3-F44E-4D85-B343-EF8AA22496C5}"/>
    <cellStyle name="Separador de milhares 2 2 4 2 4 2" xfId="13160" xr:uid="{EDAC97A3-5E30-4898-8F9D-BCC06E110817}"/>
    <cellStyle name="Separador de milhares 2 2 4 2 4 3" xfId="22130" xr:uid="{D3EF435D-BAAB-4B6F-894B-2836BD392414}"/>
    <cellStyle name="Separador de milhares 2 2 4 2 5" xfId="10295" xr:uid="{309E817E-54EC-4097-AF7F-3F6FF6D82681}"/>
    <cellStyle name="Separador de milhares 2 2 4 2 6" xfId="19266" xr:uid="{E573B170-C4BD-4E01-8CBB-B2677203C882}"/>
    <cellStyle name="Separador de milhares 2 2 4 3" xfId="2696" xr:uid="{E02CF37F-9CA3-493B-A541-790EFC6040B9}"/>
    <cellStyle name="Separador de milhares 2 2 4 3 2" xfId="8852" xr:uid="{81BB8B91-D418-4835-B1AB-6BFD98B59F73}"/>
    <cellStyle name="Separador de milhares 2 2 4 3 2 2" xfId="17448" xr:uid="{B2DD92E2-E26E-4117-87D6-8F9511047F85}"/>
    <cellStyle name="Separador de milhares 2 2 4 3 2 3" xfId="26484" xr:uid="{313D476B-EF46-4776-BEBB-2175D653E1F4}"/>
    <cellStyle name="Separador de milhares 2 2 4 3 3" xfId="5739" xr:uid="{9E2A587F-681F-43F5-9B17-C33CD96F7E84}"/>
    <cellStyle name="Separador de milhares 2 2 4 3 3 2" xfId="14592" xr:uid="{0BE8322A-8D5B-4CA9-894F-407B6DA84193}"/>
    <cellStyle name="Separador de milhares 2 2 4 3 3 3" xfId="23559" xr:uid="{B4C04461-9CBC-460D-83CB-13D6E9CF9D2F}"/>
    <cellStyle name="Separador de milhares 2 2 4 3 4" xfId="11740" xr:uid="{F9B61F20-EB4B-4265-AD16-902305611745}"/>
    <cellStyle name="Separador de milhares 2 2 4 3 5" xfId="20708" xr:uid="{8CA4BE24-BADD-4888-9735-F20695554758}"/>
    <cellStyle name="Separador de milhares 2 2 4 4" xfId="7357" xr:uid="{E695A006-A9BB-458E-AE1B-AC98A82ED850}"/>
    <cellStyle name="Separador de milhares 2 2 4 4 2" xfId="16013" xr:uid="{3724CC99-BACD-4E0C-A680-B949FB6B570F}"/>
    <cellStyle name="Separador de milhares 2 2 4 4 3" xfId="24994" xr:uid="{772009EB-3077-4DBE-A3B9-9E4594C5A36D}"/>
    <cellStyle name="Separador de milhares 2 2 4 5" xfId="4304" xr:uid="{3AC9640E-5E10-4156-87D1-7D69C889E7BE}"/>
    <cellStyle name="Separador de milhares 2 2 4 5 2" xfId="13159" xr:uid="{641CD701-EE15-4F61-A4AD-E7A17CDFF730}"/>
    <cellStyle name="Separador de milhares 2 2 4 5 3" xfId="22129" xr:uid="{29F96F21-02D9-4C23-BEC8-F640CCB7D0F8}"/>
    <cellStyle name="Separador de milhares 2 2 4 6" xfId="10294" xr:uid="{BC463423-2C3F-4B92-AEB2-0780F73696A4}"/>
    <cellStyle name="Separador de milhares 2 2 4 7" xfId="19265" xr:uid="{449EE571-ADFF-46D7-A9E5-4F726A6E478C}"/>
    <cellStyle name="Separador de milhares 2 2 5" xfId="975" xr:uid="{C22F1733-1206-4492-9AA7-7C49B4DC7125}"/>
    <cellStyle name="Separador de milhares 2 2 5 2" xfId="976" xr:uid="{D9B2AC1A-4B24-440D-AC4E-D4F2A28BD517}"/>
    <cellStyle name="Separador de milhares 2 2 5 2 2" xfId="2699" xr:uid="{562AD586-7157-4492-8AC6-7E16D8C52D09}"/>
    <cellStyle name="Separador de milhares 2 2 5 2 2 2" xfId="8855" xr:uid="{99554ADE-51B2-448B-A9F7-A4641DE41CC1}"/>
    <cellStyle name="Separador de milhares 2 2 5 2 2 2 2" xfId="17451" xr:uid="{5E0A2BE6-E2E5-4910-8662-20CDEDE82B50}"/>
    <cellStyle name="Separador de milhares 2 2 5 2 2 2 3" xfId="26487" xr:uid="{7327F5E4-2F9D-44A2-9BB7-E87FF6AA2AA0}"/>
    <cellStyle name="Separador de milhares 2 2 5 2 2 3" xfId="5742" xr:uid="{96D6BFD2-DAB5-44FC-8748-F51A624A7217}"/>
    <cellStyle name="Separador de milhares 2 2 5 2 2 3 2" xfId="14595" xr:uid="{292B033E-7BE1-4BC8-B132-FE4E20EB8084}"/>
    <cellStyle name="Separador de milhares 2 2 5 2 2 3 3" xfId="23562" xr:uid="{1EB44F53-672B-42A8-B2AE-359E43EDD68F}"/>
    <cellStyle name="Separador de milhares 2 2 5 2 2 4" xfId="11743" xr:uid="{0D75C1AF-4F40-4710-A3B3-CE570BE358DF}"/>
    <cellStyle name="Separador de milhares 2 2 5 2 2 5" xfId="20711" xr:uid="{5E8FD161-90C3-4B9B-88DE-C99B70F42C94}"/>
    <cellStyle name="Separador de milhares 2 2 5 2 3" xfId="7360" xr:uid="{0E36922E-6D0F-460F-A9CE-D890A7CC7190}"/>
    <cellStyle name="Separador de milhares 2 2 5 2 3 2" xfId="16016" xr:uid="{15AB1624-B5C2-4D00-B236-1C47767CB203}"/>
    <cellStyle name="Separador de milhares 2 2 5 2 3 3" xfId="24997" xr:uid="{28F2F50C-184B-4BDD-9015-57B8A2EC53AE}"/>
    <cellStyle name="Separador de milhares 2 2 5 2 4" xfId="4307" xr:uid="{F1E50F19-5FB1-42E6-83A9-C96004BFFAD0}"/>
    <cellStyle name="Separador de milhares 2 2 5 2 4 2" xfId="13162" xr:uid="{5F2EC264-AE0F-49B0-A8C6-9714A3864B54}"/>
    <cellStyle name="Separador de milhares 2 2 5 2 4 3" xfId="22132" xr:uid="{28AB18D2-53DB-4381-9EAA-9169DF473B5C}"/>
    <cellStyle name="Separador de milhares 2 2 5 2 5" xfId="10297" xr:uid="{CDC2D52F-23CB-4E59-B10A-C740608E0E97}"/>
    <cellStyle name="Separador de milhares 2 2 5 2 6" xfId="19268" xr:uid="{54AEB701-FCD4-416F-B4EF-81D37668DEAD}"/>
    <cellStyle name="Separador de milhares 2 2 5 3" xfId="2698" xr:uid="{88AE7A41-183F-4D13-B1EA-ABAF3C775838}"/>
    <cellStyle name="Separador de milhares 2 2 5 3 2" xfId="8854" xr:uid="{A60F9DB8-76F8-48C6-9862-77AAD35AC959}"/>
    <cellStyle name="Separador de milhares 2 2 5 3 2 2" xfId="17450" xr:uid="{CF79F9B6-5CE6-4BCC-B6E4-68C90A950CCE}"/>
    <cellStyle name="Separador de milhares 2 2 5 3 2 3" xfId="26486" xr:uid="{B0763EB1-5A74-49B7-AFB3-15729005F357}"/>
    <cellStyle name="Separador de milhares 2 2 5 3 3" xfId="5741" xr:uid="{710A89B6-86DE-4CD7-AF1D-3C138F190F70}"/>
    <cellStyle name="Separador de milhares 2 2 5 3 3 2" xfId="14594" xr:uid="{C7E9614B-075A-44E4-8EA0-A0EAAA850588}"/>
    <cellStyle name="Separador de milhares 2 2 5 3 3 3" xfId="23561" xr:uid="{22CD2E9C-4B64-479B-B978-03A5B3A985A9}"/>
    <cellStyle name="Separador de milhares 2 2 5 3 4" xfId="11742" xr:uid="{00AF9F13-8F54-40B0-8CC0-372504CBD1B2}"/>
    <cellStyle name="Separador de milhares 2 2 5 3 5" xfId="20710" xr:uid="{F0FB39AA-CF1E-4EFE-AD64-DCE168692D0D}"/>
    <cellStyle name="Separador de milhares 2 2 5 4" xfId="7359" xr:uid="{E9CFD88C-3183-41B7-B22D-0A26DD8FBFA4}"/>
    <cellStyle name="Separador de milhares 2 2 5 4 2" xfId="16015" xr:uid="{48044AAE-9C6B-49DE-8B4E-D3ED9CE15A46}"/>
    <cellStyle name="Separador de milhares 2 2 5 4 3" xfId="24996" xr:uid="{38DE2AB4-19F6-44D5-B429-2847ED295863}"/>
    <cellStyle name="Separador de milhares 2 2 5 5" xfId="4306" xr:uid="{820F7EA6-C3E0-464F-BF38-D5BE65F30B25}"/>
    <cellStyle name="Separador de milhares 2 2 5 5 2" xfId="13161" xr:uid="{8375EF28-8331-4D10-B348-FA6D5BBEA98B}"/>
    <cellStyle name="Separador de milhares 2 2 5 5 3" xfId="22131" xr:uid="{9BC730BD-36C9-4B3E-89C5-3B1641320A28}"/>
    <cellStyle name="Separador de milhares 2 2 5 6" xfId="10296" xr:uid="{97ADB777-A519-4DAA-B08F-B9F770BCCB66}"/>
    <cellStyle name="Separador de milhares 2 2 5 7" xfId="19267" xr:uid="{06513B87-7ECC-4762-9CD8-69825E2E42BC}"/>
    <cellStyle name="Separador de milhares 2 2 6" xfId="977" xr:uid="{B915BCC6-AD53-45B8-B6E8-784613C9FFCC}"/>
    <cellStyle name="Separador de milhares 2 2 6 2" xfId="2700" xr:uid="{13D08D9C-8824-4855-B3CF-A4BB3CDDFB5B}"/>
    <cellStyle name="Separador de milhares 2 2 6 2 2" xfId="8856" xr:uid="{0AB2728C-EA99-44A5-99B4-B4475481766A}"/>
    <cellStyle name="Separador de milhares 2 2 6 2 2 2" xfId="17452" xr:uid="{B01B193B-E0E2-4142-9009-B36B607CBCB2}"/>
    <cellStyle name="Separador de milhares 2 2 6 2 2 3" xfId="26488" xr:uid="{D6E8878A-BD4F-4DF9-9C58-24C13A033693}"/>
    <cellStyle name="Separador de milhares 2 2 6 2 3" xfId="5743" xr:uid="{A9AF77D2-B20F-47ED-B93F-D3536256CF3F}"/>
    <cellStyle name="Separador de milhares 2 2 6 2 3 2" xfId="14596" xr:uid="{5CC86422-9CBB-464E-849E-B9FDFEADB609}"/>
    <cellStyle name="Separador de milhares 2 2 6 2 3 3" xfId="23563" xr:uid="{1AFA2DBE-5448-4232-BC79-92591EED32E5}"/>
    <cellStyle name="Separador de milhares 2 2 6 2 4" xfId="11744" xr:uid="{C4AAD009-0486-4ABA-A7A2-F88FB88684C2}"/>
    <cellStyle name="Separador de milhares 2 2 6 2 5" xfId="20712" xr:uid="{65F29F04-C5AC-4F92-878A-FB33CDDF4A96}"/>
    <cellStyle name="Separador de milhares 2 2 6 3" xfId="7361" xr:uid="{0DAC4C68-6EB4-4490-96AA-7F2D7D6B5CCC}"/>
    <cellStyle name="Separador de milhares 2 2 6 3 2" xfId="16017" xr:uid="{FC5E5266-6E27-4282-9F6E-181A6F97381A}"/>
    <cellStyle name="Separador de milhares 2 2 6 3 3" xfId="24998" xr:uid="{3D17EDB8-728D-4245-9C93-D4AA6DE1471C}"/>
    <cellStyle name="Separador de milhares 2 2 6 4" xfId="4308" xr:uid="{31D1314F-AA3B-4C64-96D0-4989D432565B}"/>
    <cellStyle name="Separador de milhares 2 2 6 4 2" xfId="13163" xr:uid="{2AAFA4A7-F3F7-4D3D-AA8A-5E986C2F2A51}"/>
    <cellStyle name="Separador de milhares 2 2 6 4 3" xfId="22133" xr:uid="{25EED4AB-BE57-4F54-AF6C-E43B97F0BCDE}"/>
    <cellStyle name="Separador de milhares 2 2 6 5" xfId="10298" xr:uid="{D8B96270-7949-4D22-AB85-AEC2D102DDAC}"/>
    <cellStyle name="Separador de milhares 2 2 6 6" xfId="19269" xr:uid="{A143FA95-4428-4195-B0BE-9A352C433152}"/>
    <cellStyle name="Separador de milhares 2 2 7" xfId="2581" xr:uid="{552C1730-35C4-46FD-B42B-75FA74610F87}"/>
    <cellStyle name="Separador de milhares 2 2 7 2" xfId="8737" xr:uid="{D5F29F14-4F3B-4B13-9324-92FF96C7D849}"/>
    <cellStyle name="Separador de milhares 2 2 7 2 2" xfId="17333" xr:uid="{378B2BBD-E824-46B5-B099-B389FC1BEEDE}"/>
    <cellStyle name="Separador de milhares 2 2 7 2 3" xfId="26369" xr:uid="{B4A88267-C5AF-4C73-8CCF-70145B92FB80}"/>
    <cellStyle name="Separador de milhares 2 2 7 3" xfId="5624" xr:uid="{7BD72C0E-A86E-46A0-9CC3-00BFA049CEF5}"/>
    <cellStyle name="Separador de milhares 2 2 7 3 2" xfId="14477" xr:uid="{8AD280A0-A4BC-4A78-B989-6540096B7702}"/>
    <cellStyle name="Separador de milhares 2 2 7 3 3" xfId="23444" xr:uid="{60B28091-9157-4163-A1AA-F167FD5EB16A}"/>
    <cellStyle name="Separador de milhares 2 2 7 4" xfId="11625" xr:uid="{BA821DCD-E71A-4EEA-BF0D-E75E84E01026}"/>
    <cellStyle name="Separador de milhares 2 2 7 5" xfId="20593" xr:uid="{BD4BA218-F1C9-4D21-BC66-769DADBF92B8}"/>
    <cellStyle name="Separador de milhares 2 2 8" xfId="7242" xr:uid="{F4088E46-5247-4AB4-AB13-AAEEE635BD27}"/>
    <cellStyle name="Separador de milhares 2 2 8 2" xfId="15898" xr:uid="{51243E54-DAE4-4107-BA17-0C2DED352C9C}"/>
    <cellStyle name="Separador de milhares 2 2 8 3" xfId="24879" xr:uid="{D27BAFE9-4479-4C2B-8D2D-86DC5126A65D}"/>
    <cellStyle name="Separador de milhares 2 2 9" xfId="4189" xr:uid="{75F84E93-D727-49D7-A2A7-6FE9650E6458}"/>
    <cellStyle name="Separador de milhares 2 2 9 2" xfId="13044" xr:uid="{F949B3B6-8E09-4BF4-B9CC-B1A98A7071C5}"/>
    <cellStyle name="Separador de milhares 2 2 9 3" xfId="22014" xr:uid="{239B944A-BC24-401F-9004-26E7DA33E7AB}"/>
    <cellStyle name="Separador de milhares 2 3" xfId="978" xr:uid="{0B68AF83-9344-4F6A-B436-186CC5895EBD}"/>
    <cellStyle name="Separador de milhares 2 3 10" xfId="2701" xr:uid="{60E5DAF4-358C-4032-93C9-29CDFE3BDC4B}"/>
    <cellStyle name="Separador de milhares 2 3 10 2" xfId="8857" xr:uid="{721B52FE-E6F2-4314-8929-62C59BA38591}"/>
    <cellStyle name="Separador de milhares 2 3 10 2 2" xfId="17453" xr:uid="{3E22A494-CFAA-413D-ADC5-4CA9E5D0515D}"/>
    <cellStyle name="Separador de milhares 2 3 10 2 3" xfId="26489" xr:uid="{CD5F4743-F8D5-43D7-B89B-2624142F85BD}"/>
    <cellStyle name="Separador de milhares 2 3 10 3" xfId="5744" xr:uid="{A86CBC16-5457-4189-AF81-D9AA9E45F10F}"/>
    <cellStyle name="Separador de milhares 2 3 10 3 2" xfId="14597" xr:uid="{D3EA0D58-AA79-41CC-9D17-A06C41A71C2A}"/>
    <cellStyle name="Separador de milhares 2 3 10 3 3" xfId="23564" xr:uid="{EC3781D9-2E03-486D-84B2-892C8546D698}"/>
    <cellStyle name="Separador de milhares 2 3 10 4" xfId="11745" xr:uid="{AC1ABA3E-5F57-4C47-93E4-C5A363AFB10B}"/>
    <cellStyle name="Separador de milhares 2 3 10 5" xfId="20713" xr:uid="{5059CD36-96FB-42CE-BDA8-597158B8795C}"/>
    <cellStyle name="Separador de milhares 2 3 11" xfId="7362" xr:uid="{256DDFB5-0C9F-4568-84FB-F6F705ECBA94}"/>
    <cellStyle name="Separador de milhares 2 3 11 2" xfId="16018" xr:uid="{ED9F7A06-D1CE-4C94-87E5-C79B34CA2059}"/>
    <cellStyle name="Separador de milhares 2 3 11 3" xfId="24999" xr:uid="{14BA13C6-1C91-4C7D-9385-A5BB9F6911A4}"/>
    <cellStyle name="Separador de milhares 2 3 12" xfId="4309" xr:uid="{5604160E-AA98-4048-A63F-63E143F3A982}"/>
    <cellStyle name="Separador de milhares 2 3 12 2" xfId="13164" xr:uid="{94F86EA3-8490-4954-9A33-13A05CF9FBE7}"/>
    <cellStyle name="Separador de milhares 2 3 12 3" xfId="22134" xr:uid="{B7CAF636-A676-45B0-A49D-FAC47C9E5261}"/>
    <cellStyle name="Separador de milhares 2 3 13" xfId="10299" xr:uid="{001E1FDB-A858-4C9C-B6BB-25207F22FA68}"/>
    <cellStyle name="Separador de milhares 2 3 14" xfId="19270" xr:uid="{68ED4CCF-E1A5-4CC2-BFDF-308B4C747740}"/>
    <cellStyle name="Separador de milhares 2 3 2" xfId="979" xr:uid="{F5FB24E8-2E3E-43DC-86A2-7F34FBE8B5D7}"/>
    <cellStyle name="Separador de milhares 2 3 2 10" xfId="4310" xr:uid="{6A0B3AB2-7E78-484B-AC97-AC729ED42DA2}"/>
    <cellStyle name="Separador de milhares 2 3 2 10 2" xfId="13165" xr:uid="{A03D040C-258A-4794-A301-242B9C21CA45}"/>
    <cellStyle name="Separador de milhares 2 3 2 10 3" xfId="22135" xr:uid="{091B5E8C-6DE7-4C05-AAF6-1DAA73EEBD42}"/>
    <cellStyle name="Separador de milhares 2 3 2 11" xfId="10300" xr:uid="{97B19038-6F09-4277-A687-98CA6FC5C278}"/>
    <cellStyle name="Separador de milhares 2 3 2 12" xfId="19271" xr:uid="{7490426C-F898-4D80-8E10-442B7A63EAC8}"/>
    <cellStyle name="Separador de milhares 2 3 2 2" xfId="980" xr:uid="{02AC3542-7A02-4259-AA2F-73F65C3CB987}"/>
    <cellStyle name="Separador de milhares 2 3 2 2 10" xfId="19272" xr:uid="{A6F09E20-D7F7-4EEE-80B3-EAAD24CAFE4F}"/>
    <cellStyle name="Separador de milhares 2 3 2 2 2" xfId="981" xr:uid="{F5A2DA7F-C4AC-4712-9F43-2A74025C728A}"/>
    <cellStyle name="Separador de milhares 2 3 2 2 2 2" xfId="982" xr:uid="{2EC88244-159A-46F1-B144-31A42533B607}"/>
    <cellStyle name="Separador de milhares 2 3 2 2 2 2 2" xfId="983" xr:uid="{47FEF6B5-6815-4C8B-8A89-1FEC70D3682E}"/>
    <cellStyle name="Separador de milhares 2 3 2 2 2 2 2 2" xfId="2706" xr:uid="{E5BDF0EE-EEAD-4808-A9AB-5F3F73CEC5DD}"/>
    <cellStyle name="Separador de milhares 2 3 2 2 2 2 2 2 2" xfId="8862" xr:uid="{B4AA9200-0C1B-4775-A210-622774ADAE5A}"/>
    <cellStyle name="Separador de milhares 2 3 2 2 2 2 2 2 2 2" xfId="17458" xr:uid="{A6FBF4B5-C5B9-42EB-936C-0E0520748D06}"/>
    <cellStyle name="Separador de milhares 2 3 2 2 2 2 2 2 2 3" xfId="26494" xr:uid="{28B14DDF-C186-4150-ABFB-9966ADA38757}"/>
    <cellStyle name="Separador de milhares 2 3 2 2 2 2 2 2 3" xfId="5749" xr:uid="{03F7A152-0746-4601-86D4-FF30A83772CD}"/>
    <cellStyle name="Separador de milhares 2 3 2 2 2 2 2 2 3 2" xfId="14602" xr:uid="{6E45611D-7C59-4C87-BA63-4B3C6E9AD3A5}"/>
    <cellStyle name="Separador de milhares 2 3 2 2 2 2 2 2 3 3" xfId="23569" xr:uid="{44910F92-5BF7-4F56-84D6-5BC32C4775B2}"/>
    <cellStyle name="Separador de milhares 2 3 2 2 2 2 2 2 4" xfId="11750" xr:uid="{EB48D587-CB41-4ACE-BD65-824F3C531153}"/>
    <cellStyle name="Separador de milhares 2 3 2 2 2 2 2 2 5" xfId="20718" xr:uid="{487BD3D6-C1CE-46FD-9E40-F3C247F3AC0D}"/>
    <cellStyle name="Separador de milhares 2 3 2 2 2 2 2 3" xfId="7367" xr:uid="{3D2853AE-8A86-470A-AD24-14DB7B916AEC}"/>
    <cellStyle name="Separador de milhares 2 3 2 2 2 2 2 3 2" xfId="16023" xr:uid="{67B78401-4BB4-4BEE-9476-3BBF364CF290}"/>
    <cellStyle name="Separador de milhares 2 3 2 2 2 2 2 3 3" xfId="25004" xr:uid="{7390D50D-3F9D-4210-B63A-C789F5610104}"/>
    <cellStyle name="Separador de milhares 2 3 2 2 2 2 2 4" xfId="4314" xr:uid="{B84CD1F4-116E-4FA5-A75C-B148A61D1ADE}"/>
    <cellStyle name="Separador de milhares 2 3 2 2 2 2 2 4 2" xfId="13169" xr:uid="{2218C0A9-88CE-4B4F-9FA4-20DA73BC4194}"/>
    <cellStyle name="Separador de milhares 2 3 2 2 2 2 2 4 3" xfId="22139" xr:uid="{E673FB1F-B9A4-4AD1-99E6-E8A6DE8B001A}"/>
    <cellStyle name="Separador de milhares 2 3 2 2 2 2 2 5" xfId="10304" xr:uid="{50A70F11-66D5-4BBC-BD92-24A4B7FB33C5}"/>
    <cellStyle name="Separador de milhares 2 3 2 2 2 2 2 6" xfId="19275" xr:uid="{32A1DA2A-0EFB-4B86-81E4-0BCC695F508C}"/>
    <cellStyle name="Separador de milhares 2 3 2 2 2 2 3" xfId="2705" xr:uid="{82D5FDB0-8941-4FAA-A059-FBCA05A8C9BD}"/>
    <cellStyle name="Separador de milhares 2 3 2 2 2 2 3 2" xfId="8861" xr:uid="{012D479E-5F70-40A0-8CC4-7D7D601D31F8}"/>
    <cellStyle name="Separador de milhares 2 3 2 2 2 2 3 2 2" xfId="17457" xr:uid="{4EF6EDA8-98E5-40BB-B481-6EC228C1D4E8}"/>
    <cellStyle name="Separador de milhares 2 3 2 2 2 2 3 2 3" xfId="26493" xr:uid="{981C74B4-ED7F-4AC7-B831-928FE0B07401}"/>
    <cellStyle name="Separador de milhares 2 3 2 2 2 2 3 3" xfId="5748" xr:uid="{B9424006-1EF5-4786-9321-63234F87BF93}"/>
    <cellStyle name="Separador de milhares 2 3 2 2 2 2 3 3 2" xfId="14601" xr:uid="{AD2FE220-51FB-4277-9C20-1F3694EF6C26}"/>
    <cellStyle name="Separador de milhares 2 3 2 2 2 2 3 3 3" xfId="23568" xr:uid="{085C0734-AAAA-4E19-820A-FD7EFA2E53AE}"/>
    <cellStyle name="Separador de milhares 2 3 2 2 2 2 3 4" xfId="11749" xr:uid="{B7D5347A-209E-4796-9629-0F58284B3377}"/>
    <cellStyle name="Separador de milhares 2 3 2 2 2 2 3 5" xfId="20717" xr:uid="{CD19F02A-60F9-4A50-83F8-F9641030AB88}"/>
    <cellStyle name="Separador de milhares 2 3 2 2 2 2 4" xfId="7366" xr:uid="{568F5277-C2AF-4D3A-A0A8-85C6DAEE4654}"/>
    <cellStyle name="Separador de milhares 2 3 2 2 2 2 4 2" xfId="16022" xr:uid="{7D2DBBD7-6F23-4F81-BE60-E319E046FBF1}"/>
    <cellStyle name="Separador de milhares 2 3 2 2 2 2 4 3" xfId="25003" xr:uid="{707A6565-A70E-4F80-B3EF-3B8154ECEAA8}"/>
    <cellStyle name="Separador de milhares 2 3 2 2 2 2 5" xfId="4313" xr:uid="{5904F5B0-F6E8-4BE0-9C3E-949C1284A02D}"/>
    <cellStyle name="Separador de milhares 2 3 2 2 2 2 5 2" xfId="13168" xr:uid="{1EE6EF9C-0F73-4E0A-ABB7-29C3ADAFF9DE}"/>
    <cellStyle name="Separador de milhares 2 3 2 2 2 2 5 3" xfId="22138" xr:uid="{18C1EB34-13BD-4BB3-ABF1-F1B800A9E298}"/>
    <cellStyle name="Separador de milhares 2 3 2 2 2 2 6" xfId="10303" xr:uid="{170FE2C7-29EE-4CDB-8CAF-B413E97CD604}"/>
    <cellStyle name="Separador de milhares 2 3 2 2 2 2 7" xfId="19274" xr:uid="{9656B15A-8875-4481-8CA8-9EFC49618BAD}"/>
    <cellStyle name="Separador de milhares 2 3 2 2 2 3" xfId="984" xr:uid="{761434A3-7A4E-4C8A-9012-32C73DFA9475}"/>
    <cellStyle name="Separador de milhares 2 3 2 2 2 3 2" xfId="985" xr:uid="{44030731-AD2F-4F1D-96D0-C5626D33E282}"/>
    <cellStyle name="Separador de milhares 2 3 2 2 2 3 2 2" xfId="2708" xr:uid="{D5BAA948-C620-43A9-A250-3DC0F82E9258}"/>
    <cellStyle name="Separador de milhares 2 3 2 2 2 3 2 2 2" xfId="8864" xr:uid="{FF30FA84-6365-4206-B2A3-BEFFBBDBCC0F}"/>
    <cellStyle name="Separador de milhares 2 3 2 2 2 3 2 2 2 2" xfId="17460" xr:uid="{E6A5F12E-15AE-4FCF-B2B2-01337767A445}"/>
    <cellStyle name="Separador de milhares 2 3 2 2 2 3 2 2 2 3" xfId="26496" xr:uid="{F53430FB-6E88-4E69-9F93-4FC30C4EA466}"/>
    <cellStyle name="Separador de milhares 2 3 2 2 2 3 2 2 3" xfId="5751" xr:uid="{8956600D-BCE1-4A19-AEB7-CB1C5F227820}"/>
    <cellStyle name="Separador de milhares 2 3 2 2 2 3 2 2 3 2" xfId="14604" xr:uid="{828FAA25-3899-4BF8-82C2-292968D51346}"/>
    <cellStyle name="Separador de milhares 2 3 2 2 2 3 2 2 3 3" xfId="23571" xr:uid="{6ABFD718-31A1-49BB-8F30-D9A666E0E51F}"/>
    <cellStyle name="Separador de milhares 2 3 2 2 2 3 2 2 4" xfId="11752" xr:uid="{0EA98B25-194F-4D12-A57C-DC0C285DD2B6}"/>
    <cellStyle name="Separador de milhares 2 3 2 2 2 3 2 2 5" xfId="20720" xr:uid="{EC322263-129C-4C86-A268-9D2801072640}"/>
    <cellStyle name="Separador de milhares 2 3 2 2 2 3 2 3" xfId="7369" xr:uid="{31410722-43A2-4E53-B816-C2C6310B0465}"/>
    <cellStyle name="Separador de milhares 2 3 2 2 2 3 2 3 2" xfId="16025" xr:uid="{C967C7E3-6F93-42C3-A753-37A0219F3168}"/>
    <cellStyle name="Separador de milhares 2 3 2 2 2 3 2 3 3" xfId="25006" xr:uid="{09B34802-1FF3-444D-800F-46864C962B51}"/>
    <cellStyle name="Separador de milhares 2 3 2 2 2 3 2 4" xfId="4316" xr:uid="{06280ED3-9598-43AA-B79B-A3042AD66453}"/>
    <cellStyle name="Separador de milhares 2 3 2 2 2 3 2 4 2" xfId="13171" xr:uid="{7E4B4974-F623-423A-B26C-562C6E063005}"/>
    <cellStyle name="Separador de milhares 2 3 2 2 2 3 2 4 3" xfId="22141" xr:uid="{0E875AD8-CE36-4124-B5D1-44159C64AE4A}"/>
    <cellStyle name="Separador de milhares 2 3 2 2 2 3 2 5" xfId="10306" xr:uid="{10EC3966-AEA4-4A22-B42D-E9D61C33F677}"/>
    <cellStyle name="Separador de milhares 2 3 2 2 2 3 2 6" xfId="19277" xr:uid="{94274623-181F-42CC-A2CE-3C8F5D7A1DC2}"/>
    <cellStyle name="Separador de milhares 2 3 2 2 2 3 3" xfId="2707" xr:uid="{F37E5E75-A0A1-4BDB-A025-7FC9B735FA0B}"/>
    <cellStyle name="Separador de milhares 2 3 2 2 2 3 3 2" xfId="8863" xr:uid="{F53D3C77-04B7-4163-A32A-70E05CC8D68C}"/>
    <cellStyle name="Separador de milhares 2 3 2 2 2 3 3 2 2" xfId="17459" xr:uid="{C33BE95C-2F08-40A9-AFF3-FEDFAC411B2F}"/>
    <cellStyle name="Separador de milhares 2 3 2 2 2 3 3 2 3" xfId="26495" xr:uid="{DF32576B-96D8-4443-A49F-9654058B77D3}"/>
    <cellStyle name="Separador de milhares 2 3 2 2 2 3 3 3" xfId="5750" xr:uid="{CF089EE3-07C5-46DB-844E-8C3B5120117E}"/>
    <cellStyle name="Separador de milhares 2 3 2 2 2 3 3 3 2" xfId="14603" xr:uid="{5381E203-887E-488C-B77D-F34F98A2842C}"/>
    <cellStyle name="Separador de milhares 2 3 2 2 2 3 3 3 3" xfId="23570" xr:uid="{B1CB15A3-95E2-429A-AB83-F569AC525ADC}"/>
    <cellStyle name="Separador de milhares 2 3 2 2 2 3 3 4" xfId="11751" xr:uid="{836EED44-E086-46EB-9810-B7C9181B7FA6}"/>
    <cellStyle name="Separador de milhares 2 3 2 2 2 3 3 5" xfId="20719" xr:uid="{E727F754-3B3E-46CB-A2D6-36993BB3C84C}"/>
    <cellStyle name="Separador de milhares 2 3 2 2 2 3 4" xfId="7368" xr:uid="{172A3E1A-B0F9-4C2C-B032-D34F6178612B}"/>
    <cellStyle name="Separador de milhares 2 3 2 2 2 3 4 2" xfId="16024" xr:uid="{81446E99-2144-4EAF-A52E-F8D0FC20642A}"/>
    <cellStyle name="Separador de milhares 2 3 2 2 2 3 4 3" xfId="25005" xr:uid="{C0341804-8428-48C8-8E37-BE2A3CADABED}"/>
    <cellStyle name="Separador de milhares 2 3 2 2 2 3 5" xfId="4315" xr:uid="{A57B1949-978D-40BC-A047-009A0B879B71}"/>
    <cellStyle name="Separador de milhares 2 3 2 2 2 3 5 2" xfId="13170" xr:uid="{6AA14C13-9A4A-4343-B6D5-1168E3CF9292}"/>
    <cellStyle name="Separador de milhares 2 3 2 2 2 3 5 3" xfId="22140" xr:uid="{8A5E5814-1A73-4D6A-A095-C4F5D0D78EA9}"/>
    <cellStyle name="Separador de milhares 2 3 2 2 2 3 6" xfId="10305" xr:uid="{D334732D-C59C-40F7-A68E-9420B190F81A}"/>
    <cellStyle name="Separador de milhares 2 3 2 2 2 3 7" xfId="19276" xr:uid="{0B0CF507-6131-445B-AD00-B663CB0DF77B}"/>
    <cellStyle name="Separador de milhares 2 3 2 2 2 4" xfId="986" xr:uid="{55C34C10-719B-4453-A8AE-F4749F5A4D7C}"/>
    <cellStyle name="Separador de milhares 2 3 2 2 2 4 2" xfId="2709" xr:uid="{1A9EC0BC-FE79-426A-87F7-031CBBFCC29C}"/>
    <cellStyle name="Separador de milhares 2 3 2 2 2 4 2 2" xfId="8865" xr:uid="{97227981-5CA5-4154-83F4-B871C74E4716}"/>
    <cellStyle name="Separador de milhares 2 3 2 2 2 4 2 2 2" xfId="17461" xr:uid="{D47F3CFA-E7C3-4556-8D1F-E8C69177F702}"/>
    <cellStyle name="Separador de milhares 2 3 2 2 2 4 2 2 3" xfId="26497" xr:uid="{8B8B13C5-8AB4-418E-A423-B0713B3AA308}"/>
    <cellStyle name="Separador de milhares 2 3 2 2 2 4 2 3" xfId="5752" xr:uid="{0BB42459-745E-444D-B7E6-1FE1B9EFF5CF}"/>
    <cellStyle name="Separador de milhares 2 3 2 2 2 4 2 3 2" xfId="14605" xr:uid="{5A0D091E-E7B1-4D42-8DC7-87ED956D8DC6}"/>
    <cellStyle name="Separador de milhares 2 3 2 2 2 4 2 3 3" xfId="23572" xr:uid="{0195DDE0-F7D5-4866-ABDF-19965CB4764D}"/>
    <cellStyle name="Separador de milhares 2 3 2 2 2 4 2 4" xfId="11753" xr:uid="{F18769E0-8B3A-45BB-9E49-7EDD1CF98F84}"/>
    <cellStyle name="Separador de milhares 2 3 2 2 2 4 2 5" xfId="20721" xr:uid="{5B76966E-9813-4017-927F-7576D4AE7B8F}"/>
    <cellStyle name="Separador de milhares 2 3 2 2 2 4 3" xfId="7370" xr:uid="{68DC5BCF-E3A3-43B9-B039-8CB9F5962C62}"/>
    <cellStyle name="Separador de milhares 2 3 2 2 2 4 3 2" xfId="16026" xr:uid="{E0598CA5-3371-4130-8BE1-DC134AE1A481}"/>
    <cellStyle name="Separador de milhares 2 3 2 2 2 4 3 3" xfId="25007" xr:uid="{80AA4238-47AE-4B65-AD42-1ED279F9C196}"/>
    <cellStyle name="Separador de milhares 2 3 2 2 2 4 4" xfId="4317" xr:uid="{ED52B909-AECC-4B3A-9A45-817CD633FA30}"/>
    <cellStyle name="Separador de milhares 2 3 2 2 2 4 4 2" xfId="13172" xr:uid="{9C4F684C-48D0-4CEC-81EA-9517A2F2BFDF}"/>
    <cellStyle name="Separador de milhares 2 3 2 2 2 4 4 3" xfId="22142" xr:uid="{7298C2F6-C8C0-4264-A7D3-7F48C09F0201}"/>
    <cellStyle name="Separador de milhares 2 3 2 2 2 4 5" xfId="10307" xr:uid="{3D013339-32E3-48A7-8B83-A1B61EF724EA}"/>
    <cellStyle name="Separador de milhares 2 3 2 2 2 4 6" xfId="19278" xr:uid="{777DC386-AEAC-4D02-A759-48BC10B125F0}"/>
    <cellStyle name="Separador de milhares 2 3 2 2 2 5" xfId="2704" xr:uid="{F836EF6B-C99A-4F2B-ADAD-7E8A6BC1C846}"/>
    <cellStyle name="Separador de milhares 2 3 2 2 2 5 2" xfId="8860" xr:uid="{C41101C1-17AB-433F-A403-23F9C5ECBD2C}"/>
    <cellStyle name="Separador de milhares 2 3 2 2 2 5 2 2" xfId="17456" xr:uid="{C59368DD-B048-4B09-BBBC-1C5F7B7CEC49}"/>
    <cellStyle name="Separador de milhares 2 3 2 2 2 5 2 3" xfId="26492" xr:uid="{5C0B0016-928C-47F0-84FA-2641ACC89E80}"/>
    <cellStyle name="Separador de milhares 2 3 2 2 2 5 3" xfId="5747" xr:uid="{B22871D2-BAFD-4F5B-857D-5CEA32404327}"/>
    <cellStyle name="Separador de milhares 2 3 2 2 2 5 3 2" xfId="14600" xr:uid="{8DB0C52B-9691-4E84-833D-4298CF50B628}"/>
    <cellStyle name="Separador de milhares 2 3 2 2 2 5 3 3" xfId="23567" xr:uid="{1332F12A-C9EF-4FBD-9698-7DA74F6C7E63}"/>
    <cellStyle name="Separador de milhares 2 3 2 2 2 5 4" xfId="11748" xr:uid="{FA819630-0B32-4D4A-9210-97E5A9AFE213}"/>
    <cellStyle name="Separador de milhares 2 3 2 2 2 5 5" xfId="20716" xr:uid="{3EF28757-7EDB-4CB0-9A8E-9EBD9D4DBFDC}"/>
    <cellStyle name="Separador de milhares 2 3 2 2 2 6" xfId="7365" xr:uid="{95C023B2-E96C-4D91-8F79-C2117F89A39B}"/>
    <cellStyle name="Separador de milhares 2 3 2 2 2 6 2" xfId="16021" xr:uid="{AD98E6B3-B524-4F52-9D39-336548BAB092}"/>
    <cellStyle name="Separador de milhares 2 3 2 2 2 6 3" xfId="25002" xr:uid="{422E390C-D23E-49F4-810D-45786C50ABB8}"/>
    <cellStyle name="Separador de milhares 2 3 2 2 2 7" xfId="4312" xr:uid="{A45F4F33-09FA-46D2-B58D-6C1134BD0ACC}"/>
    <cellStyle name="Separador de milhares 2 3 2 2 2 7 2" xfId="13167" xr:uid="{EED857BB-885C-4723-9BB8-60164147ADDA}"/>
    <cellStyle name="Separador de milhares 2 3 2 2 2 7 3" xfId="22137" xr:uid="{0D13EA9A-5582-4275-94B4-00946E62B5D6}"/>
    <cellStyle name="Separador de milhares 2 3 2 2 2 8" xfId="10302" xr:uid="{C2F73F7A-9D78-4C2D-B798-BD9BA96390C2}"/>
    <cellStyle name="Separador de milhares 2 3 2 2 2 9" xfId="19273" xr:uid="{59764B87-E9B8-4731-8C51-442CA6E051FB}"/>
    <cellStyle name="Separador de milhares 2 3 2 2 3" xfId="987" xr:uid="{1319BD25-04E0-4CE3-89C3-712E7662F065}"/>
    <cellStyle name="Separador de milhares 2 3 2 2 3 2" xfId="988" xr:uid="{DCAB34D3-5B72-481E-B2F6-B0190387AABD}"/>
    <cellStyle name="Separador de milhares 2 3 2 2 3 2 2" xfId="2711" xr:uid="{0DF443C8-CE8E-48BA-8E50-51D0080E2831}"/>
    <cellStyle name="Separador de milhares 2 3 2 2 3 2 2 2" xfId="8867" xr:uid="{22F27227-99AF-4588-A17E-58D1BA04D511}"/>
    <cellStyle name="Separador de milhares 2 3 2 2 3 2 2 2 2" xfId="17463" xr:uid="{EC5F6DE1-0E17-4BEB-9A1D-5B6A86E09587}"/>
    <cellStyle name="Separador de milhares 2 3 2 2 3 2 2 2 3" xfId="26499" xr:uid="{F359AD43-5A0D-4325-BCCA-E98BDED8981D}"/>
    <cellStyle name="Separador de milhares 2 3 2 2 3 2 2 3" xfId="5754" xr:uid="{82C8D94E-F4EA-402D-B869-C924C64F386E}"/>
    <cellStyle name="Separador de milhares 2 3 2 2 3 2 2 3 2" xfId="14607" xr:uid="{484413DC-2144-4385-902A-3EF5E72D0788}"/>
    <cellStyle name="Separador de milhares 2 3 2 2 3 2 2 3 3" xfId="23574" xr:uid="{65AEDFCA-FAFB-4B11-A0D4-83B698E9A58D}"/>
    <cellStyle name="Separador de milhares 2 3 2 2 3 2 2 4" xfId="11755" xr:uid="{6C7F1E83-6DFB-48F4-8937-10410A6D69B7}"/>
    <cellStyle name="Separador de milhares 2 3 2 2 3 2 2 5" xfId="20723" xr:uid="{E6A96D45-9992-4E5D-BC90-56CF0EA010B2}"/>
    <cellStyle name="Separador de milhares 2 3 2 2 3 2 3" xfId="7372" xr:uid="{AFB8E090-3EA3-4747-91A7-1AF77730ABCC}"/>
    <cellStyle name="Separador de milhares 2 3 2 2 3 2 3 2" xfId="16028" xr:uid="{DC586C8F-4E05-4849-9894-A82164634D7D}"/>
    <cellStyle name="Separador de milhares 2 3 2 2 3 2 3 3" xfId="25009" xr:uid="{FE3ACC53-4DA5-4E3B-B654-C6CC10A06FA8}"/>
    <cellStyle name="Separador de milhares 2 3 2 2 3 2 4" xfId="4319" xr:uid="{0B97C702-2520-4233-ABE6-5983D1CF1BFD}"/>
    <cellStyle name="Separador de milhares 2 3 2 2 3 2 4 2" xfId="13174" xr:uid="{D1A1788E-EBE0-47F8-8D8D-9839803927AE}"/>
    <cellStyle name="Separador de milhares 2 3 2 2 3 2 4 3" xfId="22144" xr:uid="{749A1B45-1C0D-44D6-9F20-B0817762966A}"/>
    <cellStyle name="Separador de milhares 2 3 2 2 3 2 5" xfId="10309" xr:uid="{D7AB56B9-ED5F-4D2C-91C9-4497DF51827B}"/>
    <cellStyle name="Separador de milhares 2 3 2 2 3 2 6" xfId="19280" xr:uid="{74E87C41-0191-41A4-AFFA-BA80A01F810A}"/>
    <cellStyle name="Separador de milhares 2 3 2 2 3 3" xfId="2710" xr:uid="{A9C33ADF-6D43-4B3C-80AE-6B71F3BEADCA}"/>
    <cellStyle name="Separador de milhares 2 3 2 2 3 3 2" xfId="8866" xr:uid="{4D573F43-FFFB-48A9-AE59-19C7AA032BB5}"/>
    <cellStyle name="Separador de milhares 2 3 2 2 3 3 2 2" xfId="17462" xr:uid="{8A659EDB-128D-458C-9020-E2308FB77E97}"/>
    <cellStyle name="Separador de milhares 2 3 2 2 3 3 2 3" xfId="26498" xr:uid="{EBC544EC-D8E4-4004-8145-953C2E30EE64}"/>
    <cellStyle name="Separador de milhares 2 3 2 2 3 3 3" xfId="5753" xr:uid="{A9E685FE-D3BD-4C37-9B01-63CA6BD66804}"/>
    <cellStyle name="Separador de milhares 2 3 2 2 3 3 3 2" xfId="14606" xr:uid="{63427F04-E069-487E-9B32-A1C47F34C8A5}"/>
    <cellStyle name="Separador de milhares 2 3 2 2 3 3 3 3" xfId="23573" xr:uid="{6E1CB70B-5FB7-4B92-97C0-2047291F90EA}"/>
    <cellStyle name="Separador de milhares 2 3 2 2 3 3 4" xfId="11754" xr:uid="{A8387DE6-B269-422F-9AE7-DBD0D76B38FA}"/>
    <cellStyle name="Separador de milhares 2 3 2 2 3 3 5" xfId="20722" xr:uid="{F5FBDB52-6DB9-4226-BD5E-F331F56ECF61}"/>
    <cellStyle name="Separador de milhares 2 3 2 2 3 4" xfId="7371" xr:uid="{371F3BB4-5AEC-4E15-88AC-10951F89595F}"/>
    <cellStyle name="Separador de milhares 2 3 2 2 3 4 2" xfId="16027" xr:uid="{744557C8-395F-4A6E-8EAF-3F85269FF579}"/>
    <cellStyle name="Separador de milhares 2 3 2 2 3 4 3" xfId="25008" xr:uid="{3BC8BE87-5C02-40A8-B51C-457A03FC6D57}"/>
    <cellStyle name="Separador de milhares 2 3 2 2 3 5" xfId="4318" xr:uid="{C63E98A3-5B10-483B-89CA-A7027C4F4E5D}"/>
    <cellStyle name="Separador de milhares 2 3 2 2 3 5 2" xfId="13173" xr:uid="{081E2BA5-2FE7-4D08-BC3A-801A9EC27EDB}"/>
    <cellStyle name="Separador de milhares 2 3 2 2 3 5 3" xfId="22143" xr:uid="{F4C48B52-1906-43C2-8384-5CE0D28BA114}"/>
    <cellStyle name="Separador de milhares 2 3 2 2 3 6" xfId="10308" xr:uid="{8801B3C8-592F-4F49-946B-5F88A5243C5E}"/>
    <cellStyle name="Separador de milhares 2 3 2 2 3 7" xfId="19279" xr:uid="{F1E5347C-C984-44E7-B275-4763363DEDAA}"/>
    <cellStyle name="Separador de milhares 2 3 2 2 4" xfId="989" xr:uid="{69E3A4CE-6762-4C0E-9F4B-427B1C8298B9}"/>
    <cellStyle name="Separador de milhares 2 3 2 2 4 2" xfId="990" xr:uid="{115BDD58-CA1F-426F-9BD6-880AC12A6EA9}"/>
    <cellStyle name="Separador de milhares 2 3 2 2 4 2 2" xfId="2713" xr:uid="{E25E3C69-6EC0-4D77-82D3-24118DC8D30E}"/>
    <cellStyle name="Separador de milhares 2 3 2 2 4 2 2 2" xfId="8869" xr:uid="{084385F4-1CD9-47AA-A828-D6C96E4CE5A0}"/>
    <cellStyle name="Separador de milhares 2 3 2 2 4 2 2 2 2" xfId="17465" xr:uid="{B135FBDA-20D4-47BA-8BAA-B1D2992CB78C}"/>
    <cellStyle name="Separador de milhares 2 3 2 2 4 2 2 2 3" xfId="26501" xr:uid="{7FCED04E-C5E7-4BAF-8DCD-3B1EC25C5FD0}"/>
    <cellStyle name="Separador de milhares 2 3 2 2 4 2 2 3" xfId="5756" xr:uid="{2D4BB61F-0BEC-417B-BF76-FF1FC6AEF729}"/>
    <cellStyle name="Separador de milhares 2 3 2 2 4 2 2 3 2" xfId="14609" xr:uid="{8D1A415D-8777-45FB-ADB4-A809195F1BDA}"/>
    <cellStyle name="Separador de milhares 2 3 2 2 4 2 2 3 3" xfId="23576" xr:uid="{4617613F-85E8-485D-A852-4811FF620C8B}"/>
    <cellStyle name="Separador de milhares 2 3 2 2 4 2 2 4" xfId="11757" xr:uid="{751801DC-D69B-404C-A2E1-FD01EA3D69A5}"/>
    <cellStyle name="Separador de milhares 2 3 2 2 4 2 2 5" xfId="20725" xr:uid="{BA99F42D-F2DA-472C-A1E6-0C86AC199051}"/>
    <cellStyle name="Separador de milhares 2 3 2 2 4 2 3" xfId="7374" xr:uid="{967847DD-25AF-407A-9C0C-C29D625CAEA7}"/>
    <cellStyle name="Separador de milhares 2 3 2 2 4 2 3 2" xfId="16030" xr:uid="{A3B58392-3283-4C35-8F69-FB0CFADF6FAD}"/>
    <cellStyle name="Separador de milhares 2 3 2 2 4 2 3 3" xfId="25011" xr:uid="{F1E23A1B-C816-4034-9E50-331F8DE7B3AA}"/>
    <cellStyle name="Separador de milhares 2 3 2 2 4 2 4" xfId="4321" xr:uid="{88636F27-A834-4171-B859-0D75EA2EE3F1}"/>
    <cellStyle name="Separador de milhares 2 3 2 2 4 2 4 2" xfId="13176" xr:uid="{2362F0A8-09AB-48E7-A81F-577B1767EC9A}"/>
    <cellStyle name="Separador de milhares 2 3 2 2 4 2 4 3" xfId="22146" xr:uid="{E0C05C09-35E5-4C34-B5E4-9A731312B3B8}"/>
    <cellStyle name="Separador de milhares 2 3 2 2 4 2 5" xfId="10311" xr:uid="{4FDA8A52-B795-43CE-A063-6344F252E982}"/>
    <cellStyle name="Separador de milhares 2 3 2 2 4 2 6" xfId="19282" xr:uid="{FFAE5183-E4DB-4888-AA90-A2F899A6EA75}"/>
    <cellStyle name="Separador de milhares 2 3 2 2 4 3" xfId="2712" xr:uid="{56915A13-8B21-4FAC-B669-A1D4292CA941}"/>
    <cellStyle name="Separador de milhares 2 3 2 2 4 3 2" xfId="8868" xr:uid="{DB60D52E-20EE-4A9B-A309-746A4D94C07E}"/>
    <cellStyle name="Separador de milhares 2 3 2 2 4 3 2 2" xfId="17464" xr:uid="{22C6A21B-7FD2-49F8-9762-B4954FAD2575}"/>
    <cellStyle name="Separador de milhares 2 3 2 2 4 3 2 3" xfId="26500" xr:uid="{C0FDDD3B-9584-43AE-A9D1-3C81940885E6}"/>
    <cellStyle name="Separador de milhares 2 3 2 2 4 3 3" xfId="5755" xr:uid="{67FC603F-8A74-4AF2-9480-D2CB587D81B7}"/>
    <cellStyle name="Separador de milhares 2 3 2 2 4 3 3 2" xfId="14608" xr:uid="{30C55874-A13F-45F6-AD19-DBD02B6C7A1A}"/>
    <cellStyle name="Separador de milhares 2 3 2 2 4 3 3 3" xfId="23575" xr:uid="{44021FDA-826D-4FBB-A604-80472D5D71B5}"/>
    <cellStyle name="Separador de milhares 2 3 2 2 4 3 4" xfId="11756" xr:uid="{0F82FA7F-92B9-4B84-BBD5-66CA5F48D299}"/>
    <cellStyle name="Separador de milhares 2 3 2 2 4 3 5" xfId="20724" xr:uid="{82409877-7813-422C-A08F-67A944228843}"/>
    <cellStyle name="Separador de milhares 2 3 2 2 4 4" xfId="7373" xr:uid="{0377451A-15AB-4532-9FEB-278ADB630194}"/>
    <cellStyle name="Separador de milhares 2 3 2 2 4 4 2" xfId="16029" xr:uid="{FF0BFA7F-6836-4009-8404-D310D15A8A90}"/>
    <cellStyle name="Separador de milhares 2 3 2 2 4 4 3" xfId="25010" xr:uid="{7EDCBC21-3606-4DB5-BBD8-A8A07F1361A3}"/>
    <cellStyle name="Separador de milhares 2 3 2 2 4 5" xfId="4320" xr:uid="{376FC618-F066-450A-971D-746348C064A7}"/>
    <cellStyle name="Separador de milhares 2 3 2 2 4 5 2" xfId="13175" xr:uid="{BCD1B32B-1962-4193-8B7A-73C063A53B38}"/>
    <cellStyle name="Separador de milhares 2 3 2 2 4 5 3" xfId="22145" xr:uid="{3A56819D-C32B-4219-B53A-3DE6C654FB99}"/>
    <cellStyle name="Separador de milhares 2 3 2 2 4 6" xfId="10310" xr:uid="{FC10501A-772D-4684-9611-0C58B520FF27}"/>
    <cellStyle name="Separador de milhares 2 3 2 2 4 7" xfId="19281" xr:uid="{B56CBB94-882F-4A90-B747-9EDDE3709420}"/>
    <cellStyle name="Separador de milhares 2 3 2 2 5" xfId="991" xr:uid="{26BA1FBB-3C89-482D-A0E0-347C30DF8BF6}"/>
    <cellStyle name="Separador de milhares 2 3 2 2 5 2" xfId="2714" xr:uid="{58DA4745-4512-410A-9CD0-CB6BA272A01E}"/>
    <cellStyle name="Separador de milhares 2 3 2 2 5 2 2" xfId="8870" xr:uid="{538389E9-3476-4D1E-A91B-7208568D3536}"/>
    <cellStyle name="Separador de milhares 2 3 2 2 5 2 2 2" xfId="17466" xr:uid="{21D2EC4B-D89D-4265-8A74-D9A496CF7007}"/>
    <cellStyle name="Separador de milhares 2 3 2 2 5 2 2 3" xfId="26502" xr:uid="{8BDA5505-6869-4F8B-A1E5-C599D4ECB944}"/>
    <cellStyle name="Separador de milhares 2 3 2 2 5 2 3" xfId="5757" xr:uid="{6DE32157-B168-46C0-84E9-EBF69BDBD864}"/>
    <cellStyle name="Separador de milhares 2 3 2 2 5 2 3 2" xfId="14610" xr:uid="{EFFE05E3-1E87-46E1-BFE9-82205D3C7EFD}"/>
    <cellStyle name="Separador de milhares 2 3 2 2 5 2 3 3" xfId="23577" xr:uid="{48788B22-FB32-4913-927F-F834917A0734}"/>
    <cellStyle name="Separador de milhares 2 3 2 2 5 2 4" xfId="11758" xr:uid="{A23F38E6-D408-4D63-AFBD-947AC9111CC2}"/>
    <cellStyle name="Separador de milhares 2 3 2 2 5 2 5" xfId="20726" xr:uid="{41E8E43E-DB98-40E1-B29B-5AE10DE637BE}"/>
    <cellStyle name="Separador de milhares 2 3 2 2 5 3" xfId="7375" xr:uid="{9E60AB93-66B3-497E-BF62-C229A511248C}"/>
    <cellStyle name="Separador de milhares 2 3 2 2 5 3 2" xfId="16031" xr:uid="{4B93F932-2CAD-410B-AA47-E0FC67E69CB2}"/>
    <cellStyle name="Separador de milhares 2 3 2 2 5 3 3" xfId="25012" xr:uid="{878EB052-BD26-4AB5-9356-37D61DDE16EE}"/>
    <cellStyle name="Separador de milhares 2 3 2 2 5 4" xfId="4322" xr:uid="{304FAD72-49C3-4431-B9BE-EA44FA0E2986}"/>
    <cellStyle name="Separador de milhares 2 3 2 2 5 4 2" xfId="13177" xr:uid="{F8DF0465-C9BC-4121-A5EC-0E8480A74551}"/>
    <cellStyle name="Separador de milhares 2 3 2 2 5 4 3" xfId="22147" xr:uid="{6D32FA43-2C75-4AA8-BD21-B7BA66D11069}"/>
    <cellStyle name="Separador de milhares 2 3 2 2 5 5" xfId="10312" xr:uid="{41C8AB46-CA22-4504-A5B9-49A392AD67A1}"/>
    <cellStyle name="Separador de milhares 2 3 2 2 5 6" xfId="19283" xr:uid="{25C06371-0A92-4D6C-BDA9-7036C062A6A8}"/>
    <cellStyle name="Separador de milhares 2 3 2 2 6" xfId="2703" xr:uid="{862FE383-27B9-4715-A7F7-5B8BCEEE3943}"/>
    <cellStyle name="Separador de milhares 2 3 2 2 6 2" xfId="8859" xr:uid="{627EF577-3B13-4605-804F-AD2EE7B4E99A}"/>
    <cellStyle name="Separador de milhares 2 3 2 2 6 2 2" xfId="17455" xr:uid="{C4603F08-FC44-4506-AF33-4AC03CAE4F65}"/>
    <cellStyle name="Separador de milhares 2 3 2 2 6 2 3" xfId="26491" xr:uid="{4995250D-6159-44D2-9B38-ADE14B0CC3F5}"/>
    <cellStyle name="Separador de milhares 2 3 2 2 6 3" xfId="5746" xr:uid="{BE9364CE-D0EF-4DF2-9FE4-F4F90AB0F6AF}"/>
    <cellStyle name="Separador de milhares 2 3 2 2 6 3 2" xfId="14599" xr:uid="{8493E2DE-1C68-4668-9C25-5F1444BD71B2}"/>
    <cellStyle name="Separador de milhares 2 3 2 2 6 3 3" xfId="23566" xr:uid="{1A2DB71B-8A4E-42D3-9DC7-5AC41ABF2228}"/>
    <cellStyle name="Separador de milhares 2 3 2 2 6 4" xfId="11747" xr:uid="{26FAD93B-9D71-43C2-8F26-B7B1E49DFEDC}"/>
    <cellStyle name="Separador de milhares 2 3 2 2 6 5" xfId="20715" xr:uid="{233224B2-C6A3-4739-891B-7CE7409E9A2D}"/>
    <cellStyle name="Separador de milhares 2 3 2 2 7" xfId="7364" xr:uid="{60AB22F4-F9BB-4D3D-8302-ADAED1C004A1}"/>
    <cellStyle name="Separador de milhares 2 3 2 2 7 2" xfId="16020" xr:uid="{17CC4F62-7A62-46C3-AF24-E065D11B866C}"/>
    <cellStyle name="Separador de milhares 2 3 2 2 7 3" xfId="25001" xr:uid="{2E8C9FDB-42E1-4D8A-8BEA-4301E5583832}"/>
    <cellStyle name="Separador de milhares 2 3 2 2 8" xfId="4311" xr:uid="{E567F979-7999-45A9-A6D2-993AB23EB742}"/>
    <cellStyle name="Separador de milhares 2 3 2 2 8 2" xfId="13166" xr:uid="{9428F849-B0E9-478F-820E-A95ACBB739EA}"/>
    <cellStyle name="Separador de milhares 2 3 2 2 8 3" xfId="22136" xr:uid="{0D0F43D8-45AC-4110-9542-692D302C4B8E}"/>
    <cellStyle name="Separador de milhares 2 3 2 2 9" xfId="10301" xr:uid="{FFE51777-0C06-4CFE-A4CE-C6B5B1B61F9E}"/>
    <cellStyle name="Separador de milhares 2 3 2 3" xfId="992" xr:uid="{247914ED-C8CF-425F-8809-0E9653BEE55B}"/>
    <cellStyle name="Separador de milhares 2 3 2 3 10" xfId="10313" xr:uid="{2AD8CAAC-3106-469D-873A-EEB43E85A28A}"/>
    <cellStyle name="Separador de milhares 2 3 2 3 11" xfId="19284" xr:uid="{A353DE98-5241-42C2-BBCD-13ED80E3D1D5}"/>
    <cellStyle name="Separador de milhares 2 3 2 3 2" xfId="993" xr:uid="{990F72EA-CC00-4DE8-B3A4-74F5B3197C5D}"/>
    <cellStyle name="Separador de milhares 2 3 2 3 2 2" xfId="994" xr:uid="{2122DE8B-D381-4410-938D-1810441C28D4}"/>
    <cellStyle name="Separador de milhares 2 3 2 3 2 2 2" xfId="995" xr:uid="{F6423D61-9188-4304-976E-C6CB274C8ADE}"/>
    <cellStyle name="Separador de milhares 2 3 2 3 2 2 2 2" xfId="2718" xr:uid="{355614C6-C36E-4FB6-A585-A1D70BE96916}"/>
    <cellStyle name="Separador de milhares 2 3 2 3 2 2 2 2 2" xfId="8874" xr:uid="{075C3622-6F94-48B7-85EA-86F527FFC644}"/>
    <cellStyle name="Separador de milhares 2 3 2 3 2 2 2 2 2 2" xfId="17470" xr:uid="{86F00193-44CA-4F72-8FD4-80648FA88DFA}"/>
    <cellStyle name="Separador de milhares 2 3 2 3 2 2 2 2 2 3" xfId="26506" xr:uid="{5F9B7301-0324-474F-9562-3CD666172670}"/>
    <cellStyle name="Separador de milhares 2 3 2 3 2 2 2 2 3" xfId="5761" xr:uid="{834B39B8-1AEA-40C0-9112-20CD5DDB70E8}"/>
    <cellStyle name="Separador de milhares 2 3 2 3 2 2 2 2 3 2" xfId="14614" xr:uid="{B5E49C25-FBC7-4360-A053-3E88FF8DF3FF}"/>
    <cellStyle name="Separador de milhares 2 3 2 3 2 2 2 2 3 3" xfId="23581" xr:uid="{CE4E60A3-94E3-448C-B9DD-26E0BE98048A}"/>
    <cellStyle name="Separador de milhares 2 3 2 3 2 2 2 2 4" xfId="11762" xr:uid="{307C755D-1667-4891-B131-27F7832B0159}"/>
    <cellStyle name="Separador de milhares 2 3 2 3 2 2 2 2 5" xfId="20730" xr:uid="{45CF2923-B87B-4ABB-94A6-4D755C1437CD}"/>
    <cellStyle name="Separador de milhares 2 3 2 3 2 2 2 3" xfId="7379" xr:uid="{0BFE01FE-6E1C-40A8-8A1C-77B93E2589C9}"/>
    <cellStyle name="Separador de milhares 2 3 2 3 2 2 2 3 2" xfId="16035" xr:uid="{01224CF5-DB7E-453D-A10A-CED365BB9757}"/>
    <cellStyle name="Separador de milhares 2 3 2 3 2 2 2 3 3" xfId="25016" xr:uid="{FDFE823E-46DB-44E8-BA12-1260FE601AA4}"/>
    <cellStyle name="Separador de milhares 2 3 2 3 2 2 2 4" xfId="4326" xr:uid="{37B7858F-A96D-44CB-89B1-334D43BA48B9}"/>
    <cellStyle name="Separador de milhares 2 3 2 3 2 2 2 4 2" xfId="13181" xr:uid="{8F7D5899-3418-4D00-885E-24AB0F888EE4}"/>
    <cellStyle name="Separador de milhares 2 3 2 3 2 2 2 4 3" xfId="22151" xr:uid="{E2F5590A-20BC-45AC-A17E-BC821DBAA2A3}"/>
    <cellStyle name="Separador de milhares 2 3 2 3 2 2 2 5" xfId="10316" xr:uid="{FE26560E-1C7A-49F0-92CC-84FB6AD78967}"/>
    <cellStyle name="Separador de milhares 2 3 2 3 2 2 2 6" xfId="19287" xr:uid="{71F2D51D-CF67-4108-9271-6856CA489794}"/>
    <cellStyle name="Separador de milhares 2 3 2 3 2 2 3" xfId="2717" xr:uid="{E13FE511-210A-434F-AFBE-83C6A19D55EF}"/>
    <cellStyle name="Separador de milhares 2 3 2 3 2 2 3 2" xfId="8873" xr:uid="{F17A3C4B-136C-4045-9A55-E0DEEA50F06B}"/>
    <cellStyle name="Separador de milhares 2 3 2 3 2 2 3 2 2" xfId="17469" xr:uid="{B1FED644-00FB-456C-ACDF-8AC1024C9BF6}"/>
    <cellStyle name="Separador de milhares 2 3 2 3 2 2 3 2 3" xfId="26505" xr:uid="{563537A8-A3F8-452B-A2D4-51312CAE7B7E}"/>
    <cellStyle name="Separador de milhares 2 3 2 3 2 2 3 3" xfId="5760" xr:uid="{F3148E33-7271-467F-B17D-59F7AD863F51}"/>
    <cellStyle name="Separador de milhares 2 3 2 3 2 2 3 3 2" xfId="14613" xr:uid="{9B184C2C-E0D8-4338-BE64-558520B36F5D}"/>
    <cellStyle name="Separador de milhares 2 3 2 3 2 2 3 3 3" xfId="23580" xr:uid="{0798B2FE-628A-475D-BF1C-BE9309BF413B}"/>
    <cellStyle name="Separador de milhares 2 3 2 3 2 2 3 4" xfId="11761" xr:uid="{F31FFD6E-32F2-4F65-8E20-7A892ABD2B83}"/>
    <cellStyle name="Separador de milhares 2 3 2 3 2 2 3 5" xfId="20729" xr:uid="{FAE99519-36CA-4F71-BA06-D22B7DABC249}"/>
    <cellStyle name="Separador de milhares 2 3 2 3 2 2 4" xfId="7378" xr:uid="{A868567B-99CD-4047-9407-4D5330951F5E}"/>
    <cellStyle name="Separador de milhares 2 3 2 3 2 2 4 2" xfId="16034" xr:uid="{6764B431-447A-4CB2-B220-50FA36EDEF35}"/>
    <cellStyle name="Separador de milhares 2 3 2 3 2 2 4 3" xfId="25015" xr:uid="{49D53DCC-9FCA-444E-A7F5-7F7CCC2450D2}"/>
    <cellStyle name="Separador de milhares 2 3 2 3 2 2 5" xfId="4325" xr:uid="{6C96FFCB-A746-4F5D-BBA1-273EC5D21235}"/>
    <cellStyle name="Separador de milhares 2 3 2 3 2 2 5 2" xfId="13180" xr:uid="{4E74031B-FF6F-44D6-80AC-1B1397145C72}"/>
    <cellStyle name="Separador de milhares 2 3 2 3 2 2 5 3" xfId="22150" xr:uid="{5752047B-61A9-4CA8-8535-A6B8D0CBB628}"/>
    <cellStyle name="Separador de milhares 2 3 2 3 2 2 6" xfId="10315" xr:uid="{1C4AF50C-AA17-4A71-8C59-D4E0C529781D}"/>
    <cellStyle name="Separador de milhares 2 3 2 3 2 2 7" xfId="19286" xr:uid="{64C7B404-2F1C-4306-9E2E-D629B6447612}"/>
    <cellStyle name="Separador de milhares 2 3 2 3 2 3" xfId="996" xr:uid="{C77B9449-12F0-4DF2-9A77-DB4B93A4DB77}"/>
    <cellStyle name="Separador de milhares 2 3 2 3 2 3 2" xfId="997" xr:uid="{C93079E6-5FCA-4D0C-BD21-33BB1DEDCBED}"/>
    <cellStyle name="Separador de milhares 2 3 2 3 2 3 2 2" xfId="2720" xr:uid="{769E9303-CD54-411C-A4AA-1BD1227F42F2}"/>
    <cellStyle name="Separador de milhares 2 3 2 3 2 3 2 2 2" xfId="8876" xr:uid="{2CD9295F-9CF9-46D8-B2FF-977341D0E64B}"/>
    <cellStyle name="Separador de milhares 2 3 2 3 2 3 2 2 2 2" xfId="17472" xr:uid="{5F9FF7DA-8D02-426C-818D-CEDCF5ADBEE1}"/>
    <cellStyle name="Separador de milhares 2 3 2 3 2 3 2 2 2 3" xfId="26508" xr:uid="{96D08636-E472-4091-8E7C-BD4D294C5C31}"/>
    <cellStyle name="Separador de milhares 2 3 2 3 2 3 2 2 3" xfId="5763" xr:uid="{3EF8827D-DC1A-4F62-AC5A-27E3EC0ADB0C}"/>
    <cellStyle name="Separador de milhares 2 3 2 3 2 3 2 2 3 2" xfId="14616" xr:uid="{A0AA5B06-7E19-4AED-B860-6CAE26D3928B}"/>
    <cellStyle name="Separador de milhares 2 3 2 3 2 3 2 2 3 3" xfId="23583" xr:uid="{1C8F1AD0-9C9B-4795-8257-76C3A873FD3D}"/>
    <cellStyle name="Separador de milhares 2 3 2 3 2 3 2 2 4" xfId="11764" xr:uid="{875D3E54-3BE9-416C-A2D1-942215D69933}"/>
    <cellStyle name="Separador de milhares 2 3 2 3 2 3 2 2 5" xfId="20732" xr:uid="{09C05296-23D0-4C43-BE0B-26076B5207F3}"/>
    <cellStyle name="Separador de milhares 2 3 2 3 2 3 2 3" xfId="7381" xr:uid="{F34B0899-CCCC-4A98-931A-4CB4A9D4C307}"/>
    <cellStyle name="Separador de milhares 2 3 2 3 2 3 2 3 2" xfId="16037" xr:uid="{AED8D3B5-DD4E-4F29-9DA3-BF677470E93C}"/>
    <cellStyle name="Separador de milhares 2 3 2 3 2 3 2 3 3" xfId="25018" xr:uid="{6D2AC62E-FE85-4A13-8F11-F5C882F488CD}"/>
    <cellStyle name="Separador de milhares 2 3 2 3 2 3 2 4" xfId="4328" xr:uid="{AB5DFA6A-CCB7-40F9-9E30-05AF89E0D5EB}"/>
    <cellStyle name="Separador de milhares 2 3 2 3 2 3 2 4 2" xfId="13183" xr:uid="{861E6B19-2D85-447E-BF16-5E36A3BCF651}"/>
    <cellStyle name="Separador de milhares 2 3 2 3 2 3 2 4 3" xfId="22153" xr:uid="{B64344B4-7B11-473E-A24D-7DFBB8F56AFC}"/>
    <cellStyle name="Separador de milhares 2 3 2 3 2 3 2 5" xfId="10318" xr:uid="{583B9C4E-A0D5-4538-A56E-6C171AC0EB39}"/>
    <cellStyle name="Separador de milhares 2 3 2 3 2 3 2 6" xfId="19289" xr:uid="{2B4ED4BE-F889-41E1-ACD4-54DCCE8A5929}"/>
    <cellStyle name="Separador de milhares 2 3 2 3 2 3 3" xfId="2719" xr:uid="{699A6D12-0AC2-49D8-A286-C5637F32870B}"/>
    <cellStyle name="Separador de milhares 2 3 2 3 2 3 3 2" xfId="8875" xr:uid="{68CD330A-309A-4225-BD35-6977175DBCED}"/>
    <cellStyle name="Separador de milhares 2 3 2 3 2 3 3 2 2" xfId="17471" xr:uid="{33050890-4E74-4AF4-8EAD-C681489E080D}"/>
    <cellStyle name="Separador de milhares 2 3 2 3 2 3 3 2 3" xfId="26507" xr:uid="{82B09E22-E822-430E-9172-58E7546FE9C4}"/>
    <cellStyle name="Separador de milhares 2 3 2 3 2 3 3 3" xfId="5762" xr:uid="{486D59C0-D040-432F-921B-488D00BFCFA7}"/>
    <cellStyle name="Separador de milhares 2 3 2 3 2 3 3 3 2" xfId="14615" xr:uid="{0B8147D9-CFD4-491A-AB85-62B192953EDA}"/>
    <cellStyle name="Separador de milhares 2 3 2 3 2 3 3 3 3" xfId="23582" xr:uid="{AD6922CB-DC5F-4077-8C90-5505D4BAC56E}"/>
    <cellStyle name="Separador de milhares 2 3 2 3 2 3 3 4" xfId="11763" xr:uid="{3A9DCFD4-EBED-4284-A2E0-91EDFCD08C13}"/>
    <cellStyle name="Separador de milhares 2 3 2 3 2 3 3 5" xfId="20731" xr:uid="{C9494E08-362E-4C40-B077-057C6B5901CC}"/>
    <cellStyle name="Separador de milhares 2 3 2 3 2 3 4" xfId="7380" xr:uid="{BC622652-B381-49C4-9467-C08966A95FE2}"/>
    <cellStyle name="Separador de milhares 2 3 2 3 2 3 4 2" xfId="16036" xr:uid="{7850419C-DB4E-4D3A-9290-D84A819B27AB}"/>
    <cellStyle name="Separador de milhares 2 3 2 3 2 3 4 3" xfId="25017" xr:uid="{094E00D2-A9C6-4D21-978F-FE8702C02764}"/>
    <cellStyle name="Separador de milhares 2 3 2 3 2 3 5" xfId="4327" xr:uid="{764CA210-F83D-4DED-82C8-C3B20A740784}"/>
    <cellStyle name="Separador de milhares 2 3 2 3 2 3 5 2" xfId="13182" xr:uid="{86C36C3F-0BB8-470C-946F-E0ED50966A73}"/>
    <cellStyle name="Separador de milhares 2 3 2 3 2 3 5 3" xfId="22152" xr:uid="{A58FD0F2-2BB9-4724-8747-2904C925C983}"/>
    <cellStyle name="Separador de milhares 2 3 2 3 2 3 6" xfId="10317" xr:uid="{C7902A86-0141-4208-BE28-985F30F7127F}"/>
    <cellStyle name="Separador de milhares 2 3 2 3 2 3 7" xfId="19288" xr:uid="{8A9D133E-5BF4-414F-8969-65B971729A24}"/>
    <cellStyle name="Separador de milhares 2 3 2 3 2 4" xfId="998" xr:uid="{084ADCA0-B0B6-4FA2-A4DB-F03762B7852F}"/>
    <cellStyle name="Separador de milhares 2 3 2 3 2 4 2" xfId="2721" xr:uid="{49BA1226-98D3-4F6E-BEAA-8D251C4E4321}"/>
    <cellStyle name="Separador de milhares 2 3 2 3 2 4 2 2" xfId="8877" xr:uid="{55601F26-5916-450C-8C67-7BCB9E1837EF}"/>
    <cellStyle name="Separador de milhares 2 3 2 3 2 4 2 2 2" xfId="17473" xr:uid="{8C1ED1F0-F8FC-483A-9BC7-77ABF20F4A70}"/>
    <cellStyle name="Separador de milhares 2 3 2 3 2 4 2 2 3" xfId="26509" xr:uid="{8A4C0C36-3293-452E-BA7D-37E5F188F669}"/>
    <cellStyle name="Separador de milhares 2 3 2 3 2 4 2 3" xfId="5764" xr:uid="{BCF787F4-6904-42BE-877D-B962DDCCE0D4}"/>
    <cellStyle name="Separador de milhares 2 3 2 3 2 4 2 3 2" xfId="14617" xr:uid="{BEC98252-3D54-46B8-B2A0-FF5F2EF425C7}"/>
    <cellStyle name="Separador de milhares 2 3 2 3 2 4 2 3 3" xfId="23584" xr:uid="{C4F72AF0-FA52-4FAE-8C64-1750F1352A60}"/>
    <cellStyle name="Separador de milhares 2 3 2 3 2 4 2 4" xfId="11765" xr:uid="{C3971371-60D4-4BF0-9A47-4B333DA29D39}"/>
    <cellStyle name="Separador de milhares 2 3 2 3 2 4 2 5" xfId="20733" xr:uid="{598933CF-F3D0-4CEA-9257-279FE260BD7E}"/>
    <cellStyle name="Separador de milhares 2 3 2 3 2 4 3" xfId="7382" xr:uid="{C6AB4D82-5D35-4875-92D4-9DDB82D5F4B2}"/>
    <cellStyle name="Separador de milhares 2 3 2 3 2 4 3 2" xfId="16038" xr:uid="{009460B4-8688-4AF1-849C-7002F8B84E84}"/>
    <cellStyle name="Separador de milhares 2 3 2 3 2 4 3 3" xfId="25019" xr:uid="{A9BB1007-DEBB-41B1-8AF3-FDEC77A2411A}"/>
    <cellStyle name="Separador de milhares 2 3 2 3 2 4 4" xfId="4329" xr:uid="{12CC3E85-B812-4BF5-8326-42E5D8C34720}"/>
    <cellStyle name="Separador de milhares 2 3 2 3 2 4 4 2" xfId="13184" xr:uid="{12D8D387-7987-4D78-8E52-FE5AF45706DF}"/>
    <cellStyle name="Separador de milhares 2 3 2 3 2 4 4 3" xfId="22154" xr:uid="{98B13384-B694-456C-9173-4EB5137F87EF}"/>
    <cellStyle name="Separador de milhares 2 3 2 3 2 4 5" xfId="10319" xr:uid="{87E29E28-5DD1-43E2-BA91-C486667FB34D}"/>
    <cellStyle name="Separador de milhares 2 3 2 3 2 4 6" xfId="19290" xr:uid="{51120A41-3FC9-45E2-9838-6191E2787BDF}"/>
    <cellStyle name="Separador de milhares 2 3 2 3 2 5" xfId="2716" xr:uid="{ABA6B696-98AE-4C29-B198-E400106C2B4F}"/>
    <cellStyle name="Separador de milhares 2 3 2 3 2 5 2" xfId="8872" xr:uid="{AC3E6B82-3115-40A7-A614-46B448EEBF94}"/>
    <cellStyle name="Separador de milhares 2 3 2 3 2 5 2 2" xfId="17468" xr:uid="{284610BB-EDD8-4EE3-B9DC-EDE63DED51EC}"/>
    <cellStyle name="Separador de milhares 2 3 2 3 2 5 2 3" xfId="26504" xr:uid="{801C86EC-61E9-4C1C-980C-83522A4178A2}"/>
    <cellStyle name="Separador de milhares 2 3 2 3 2 5 3" xfId="5759" xr:uid="{FB0D2296-68F6-4D9D-A96B-0BF4C65F8FF3}"/>
    <cellStyle name="Separador de milhares 2 3 2 3 2 5 3 2" xfId="14612" xr:uid="{13421E24-A6C4-4BF6-9F42-904DC754DCEE}"/>
    <cellStyle name="Separador de milhares 2 3 2 3 2 5 3 3" xfId="23579" xr:uid="{3AD86101-2322-4CDA-8BB9-8EE5F1EBCA26}"/>
    <cellStyle name="Separador de milhares 2 3 2 3 2 5 4" xfId="11760" xr:uid="{8EF4EC72-8CB3-4720-9F42-37D1098D38AD}"/>
    <cellStyle name="Separador de milhares 2 3 2 3 2 5 5" xfId="20728" xr:uid="{D492B97F-65FB-4737-B0C8-AD1A6D09165E}"/>
    <cellStyle name="Separador de milhares 2 3 2 3 2 6" xfId="7377" xr:uid="{4ECB8075-F266-41C4-AEBB-F146D9317808}"/>
    <cellStyle name="Separador de milhares 2 3 2 3 2 6 2" xfId="16033" xr:uid="{F643ACC0-698F-45A4-BBCC-18E1869EF121}"/>
    <cellStyle name="Separador de milhares 2 3 2 3 2 6 3" xfId="25014" xr:uid="{BE9D2C2E-33E3-44F6-801A-F1AF2E16DA25}"/>
    <cellStyle name="Separador de milhares 2 3 2 3 2 7" xfId="4324" xr:uid="{9ED6DC36-A745-4F5D-821D-D9E182915957}"/>
    <cellStyle name="Separador de milhares 2 3 2 3 2 7 2" xfId="13179" xr:uid="{D7DE604C-FC94-4EA2-86A2-EA8EC33DC5EA}"/>
    <cellStyle name="Separador de milhares 2 3 2 3 2 7 3" xfId="22149" xr:uid="{093A3C9A-AA9C-47A6-894F-FEEF65B25BC3}"/>
    <cellStyle name="Separador de milhares 2 3 2 3 2 8" xfId="10314" xr:uid="{643693B6-E91E-4D02-B5F7-647C55D72A42}"/>
    <cellStyle name="Separador de milhares 2 3 2 3 2 9" xfId="19285" xr:uid="{5EB3F29F-ADD1-48A5-92B2-2C7D5D4DBCF7}"/>
    <cellStyle name="Separador de milhares 2 3 2 3 3" xfId="999" xr:uid="{91F07885-08DE-4045-8641-30807489033D}"/>
    <cellStyle name="Separador de milhares 2 3 2 3 3 2" xfId="1000" xr:uid="{7FE4D593-71D0-44FD-A763-DF1A807B2BDC}"/>
    <cellStyle name="Separador de milhares 2 3 2 3 3 2 2" xfId="1001" xr:uid="{21ED2A2C-F026-4A4B-A4DC-538A68E17BD6}"/>
    <cellStyle name="Separador de milhares 2 3 2 3 3 2 2 2" xfId="2724" xr:uid="{9404E349-8DD4-42D0-8E4A-A3463A6FA8B1}"/>
    <cellStyle name="Separador de milhares 2 3 2 3 3 2 2 2 2" xfId="8880" xr:uid="{B444E07A-6777-4552-9B47-EC0BA601995D}"/>
    <cellStyle name="Separador de milhares 2 3 2 3 3 2 2 2 2 2" xfId="17476" xr:uid="{6BED5E82-43B3-4744-A8CD-3A1E6370A5F2}"/>
    <cellStyle name="Separador de milhares 2 3 2 3 3 2 2 2 2 3" xfId="26512" xr:uid="{B12AA8F6-5DBE-451B-9E6F-87D5E5A8D2B9}"/>
    <cellStyle name="Separador de milhares 2 3 2 3 3 2 2 2 3" xfId="5767" xr:uid="{06E0841D-AC4D-49E3-91AE-B7A6B0C18EA5}"/>
    <cellStyle name="Separador de milhares 2 3 2 3 3 2 2 2 3 2" xfId="14620" xr:uid="{AC2D3897-4BFC-4830-A686-CD29D4D74075}"/>
    <cellStyle name="Separador de milhares 2 3 2 3 3 2 2 2 3 3" xfId="23587" xr:uid="{C2E85127-0C9E-43C1-911E-B5081D254BC6}"/>
    <cellStyle name="Separador de milhares 2 3 2 3 3 2 2 2 4" xfId="11768" xr:uid="{4E697145-C74E-4868-BC37-5DCAA6E07EB6}"/>
    <cellStyle name="Separador de milhares 2 3 2 3 3 2 2 2 5" xfId="20736" xr:uid="{57EF692A-384A-461B-B3F6-A00CE9973D53}"/>
    <cellStyle name="Separador de milhares 2 3 2 3 3 2 2 3" xfId="7385" xr:uid="{853C0704-F6C1-4536-BE89-A6662B21DFAA}"/>
    <cellStyle name="Separador de milhares 2 3 2 3 3 2 2 3 2" xfId="16041" xr:uid="{969C1AF8-C7E7-4CAB-A425-2AA2672D6E46}"/>
    <cellStyle name="Separador de milhares 2 3 2 3 3 2 2 3 3" xfId="25022" xr:uid="{82AE802C-AB3C-45BF-854B-13D2BC2B146B}"/>
    <cellStyle name="Separador de milhares 2 3 2 3 3 2 2 4" xfId="4332" xr:uid="{3ED54E7D-FBED-4DBF-9802-B90407633A90}"/>
    <cellStyle name="Separador de milhares 2 3 2 3 3 2 2 4 2" xfId="13187" xr:uid="{1724ABB9-39D7-487C-903B-C6323DE4B96A}"/>
    <cellStyle name="Separador de milhares 2 3 2 3 3 2 2 4 3" xfId="22157" xr:uid="{9B3D1AD5-4881-42D6-9932-2C50090C7BF5}"/>
    <cellStyle name="Separador de milhares 2 3 2 3 3 2 2 5" xfId="10322" xr:uid="{49881499-F9B4-461C-AD0B-AF1035377248}"/>
    <cellStyle name="Separador de milhares 2 3 2 3 3 2 2 6" xfId="19293" xr:uid="{8ECADC8C-3CE6-4CDF-95B7-959CDD6E4547}"/>
    <cellStyle name="Separador de milhares 2 3 2 3 3 2 3" xfId="2723" xr:uid="{08A50A93-001D-402B-9621-74EC6BEDA06D}"/>
    <cellStyle name="Separador de milhares 2 3 2 3 3 2 3 2" xfId="8879" xr:uid="{210AE5D9-BF4C-4FA9-97F7-9601D50EF8D7}"/>
    <cellStyle name="Separador de milhares 2 3 2 3 3 2 3 2 2" xfId="17475" xr:uid="{5AF44B2C-1259-4EC0-B568-AC318532696F}"/>
    <cellStyle name="Separador de milhares 2 3 2 3 3 2 3 2 3" xfId="26511" xr:uid="{765957E6-59D8-48EC-8147-D3F59ACA3534}"/>
    <cellStyle name="Separador de milhares 2 3 2 3 3 2 3 3" xfId="5766" xr:uid="{BAA68932-E4D7-4BB1-9502-D60F08888DFC}"/>
    <cellStyle name="Separador de milhares 2 3 2 3 3 2 3 3 2" xfId="14619" xr:uid="{696240D4-A91B-4624-A359-CA9A626F0D1D}"/>
    <cellStyle name="Separador de milhares 2 3 2 3 3 2 3 3 3" xfId="23586" xr:uid="{C204DAE2-930A-4AE1-AC68-DC920AF23899}"/>
    <cellStyle name="Separador de milhares 2 3 2 3 3 2 3 4" xfId="11767" xr:uid="{BF24BE0C-5CE7-4A12-8845-255E2CE8F8D9}"/>
    <cellStyle name="Separador de milhares 2 3 2 3 3 2 3 5" xfId="20735" xr:uid="{E2696F06-CAB7-43FD-B680-914079AB1B3C}"/>
    <cellStyle name="Separador de milhares 2 3 2 3 3 2 4" xfId="7384" xr:uid="{3EFF1B1B-E143-4CCB-8541-16AF01CAE857}"/>
    <cellStyle name="Separador de milhares 2 3 2 3 3 2 4 2" xfId="16040" xr:uid="{E61F9E2A-E3ED-45EE-A6BE-393DE214AE84}"/>
    <cellStyle name="Separador de milhares 2 3 2 3 3 2 4 3" xfId="25021" xr:uid="{77B9F9E7-83EE-48B2-B727-7B8D976B5A5B}"/>
    <cellStyle name="Separador de milhares 2 3 2 3 3 2 5" xfId="4331" xr:uid="{098E5C20-6AC9-40A9-8457-9ED27F47F596}"/>
    <cellStyle name="Separador de milhares 2 3 2 3 3 2 5 2" xfId="13186" xr:uid="{89F4C883-863D-4148-8CCA-038B43CA6C61}"/>
    <cellStyle name="Separador de milhares 2 3 2 3 3 2 5 3" xfId="22156" xr:uid="{D2C5DCE9-9638-4770-8C80-B7DAABFDD4D7}"/>
    <cellStyle name="Separador de milhares 2 3 2 3 3 2 6" xfId="10321" xr:uid="{F9D232C7-AEA7-40C5-B367-CDFB596AF842}"/>
    <cellStyle name="Separador de milhares 2 3 2 3 3 2 7" xfId="19292" xr:uid="{F37B3635-D0DD-41D4-AD51-A0BDD960D647}"/>
    <cellStyle name="Separador de milhares 2 3 2 3 3 3" xfId="1002" xr:uid="{B920E682-4FF3-42E4-BE73-38D413DCDEA6}"/>
    <cellStyle name="Separador de milhares 2 3 2 3 3 3 2" xfId="1003" xr:uid="{DE0B52BE-5422-4CE8-B329-FEE07FEEF6DC}"/>
    <cellStyle name="Separador de milhares 2 3 2 3 3 3 2 2" xfId="2726" xr:uid="{D70C69D8-D108-4E41-9D37-F5251B7FCDBD}"/>
    <cellStyle name="Separador de milhares 2 3 2 3 3 3 2 2 2" xfId="8882" xr:uid="{E0635EFF-6A7A-4BEB-982C-3B1D194EF609}"/>
    <cellStyle name="Separador de milhares 2 3 2 3 3 3 2 2 2 2" xfId="17478" xr:uid="{8C148AD0-B084-44B4-A828-2EB9FDA4F64C}"/>
    <cellStyle name="Separador de milhares 2 3 2 3 3 3 2 2 2 3" xfId="26514" xr:uid="{E93F7A55-6B2D-4623-894F-9D7FD1027454}"/>
    <cellStyle name="Separador de milhares 2 3 2 3 3 3 2 2 3" xfId="5769" xr:uid="{033B8619-E376-47B2-AA41-4F1129065AF0}"/>
    <cellStyle name="Separador de milhares 2 3 2 3 3 3 2 2 3 2" xfId="14622" xr:uid="{019B8373-F33E-4B4B-9DF2-87A170720326}"/>
    <cellStyle name="Separador de milhares 2 3 2 3 3 3 2 2 3 3" xfId="23589" xr:uid="{AA92A4C7-4F02-488A-9865-508E09CD5C4B}"/>
    <cellStyle name="Separador de milhares 2 3 2 3 3 3 2 2 4" xfId="11770" xr:uid="{129CB9F5-A205-4077-9FDE-575B7F42074E}"/>
    <cellStyle name="Separador de milhares 2 3 2 3 3 3 2 2 5" xfId="20738" xr:uid="{8713FADC-D854-4915-AAAB-70C0BCC85D1C}"/>
    <cellStyle name="Separador de milhares 2 3 2 3 3 3 2 3" xfId="7387" xr:uid="{14F4D2E1-19A7-456D-9D2F-DCBE061262F7}"/>
    <cellStyle name="Separador de milhares 2 3 2 3 3 3 2 3 2" xfId="16043" xr:uid="{0921A032-6020-45DA-9C17-6C5807A3802C}"/>
    <cellStyle name="Separador de milhares 2 3 2 3 3 3 2 3 3" xfId="25024" xr:uid="{559DC9B9-B670-4B08-B33A-19548988BC8F}"/>
    <cellStyle name="Separador de milhares 2 3 2 3 3 3 2 4" xfId="4334" xr:uid="{F3667769-0BFB-4D14-AE47-9A2E211F9912}"/>
    <cellStyle name="Separador de milhares 2 3 2 3 3 3 2 4 2" xfId="13189" xr:uid="{EE4F9023-0884-4B66-AD46-C2C58A47C99A}"/>
    <cellStyle name="Separador de milhares 2 3 2 3 3 3 2 4 3" xfId="22159" xr:uid="{9236F88C-E298-4979-8E16-F8EDA93E04A4}"/>
    <cellStyle name="Separador de milhares 2 3 2 3 3 3 2 5" xfId="10324" xr:uid="{214478D8-2E19-4869-A1F4-170553037B81}"/>
    <cellStyle name="Separador de milhares 2 3 2 3 3 3 2 6" xfId="19295" xr:uid="{1D033B53-01D2-408E-B1DC-201EC297208D}"/>
    <cellStyle name="Separador de milhares 2 3 2 3 3 3 3" xfId="2725" xr:uid="{6D661DF5-F9C8-404D-9F5E-0D0BE662BD41}"/>
    <cellStyle name="Separador de milhares 2 3 2 3 3 3 3 2" xfId="8881" xr:uid="{A0A43226-33A4-42C9-8DC0-A278AF0913BE}"/>
    <cellStyle name="Separador de milhares 2 3 2 3 3 3 3 2 2" xfId="17477" xr:uid="{88788DFE-1B2C-4A4A-AC4D-A43C3DA3D9EA}"/>
    <cellStyle name="Separador de milhares 2 3 2 3 3 3 3 2 3" xfId="26513" xr:uid="{5F960C0B-CA06-4876-9C5F-94FEC26ED556}"/>
    <cellStyle name="Separador de milhares 2 3 2 3 3 3 3 3" xfId="5768" xr:uid="{8820799D-5357-46B0-873E-AB626EB5862B}"/>
    <cellStyle name="Separador de milhares 2 3 2 3 3 3 3 3 2" xfId="14621" xr:uid="{5C17E93B-69FD-40E3-B4D0-7A29842DF8FE}"/>
    <cellStyle name="Separador de milhares 2 3 2 3 3 3 3 3 3" xfId="23588" xr:uid="{33BC24FB-2488-41E5-BEC9-075328AE354E}"/>
    <cellStyle name="Separador de milhares 2 3 2 3 3 3 3 4" xfId="11769" xr:uid="{25C467EA-D81D-48FB-8F12-BE4337A46DC6}"/>
    <cellStyle name="Separador de milhares 2 3 2 3 3 3 3 5" xfId="20737" xr:uid="{85729F05-EE95-4264-914C-4E579DE446BB}"/>
    <cellStyle name="Separador de milhares 2 3 2 3 3 3 4" xfId="7386" xr:uid="{18C801FF-9D44-4712-9EE2-A564707463AA}"/>
    <cellStyle name="Separador de milhares 2 3 2 3 3 3 4 2" xfId="16042" xr:uid="{D9B3A380-8807-4DFD-A2F2-C035D7C83688}"/>
    <cellStyle name="Separador de milhares 2 3 2 3 3 3 4 3" xfId="25023" xr:uid="{A5469109-1575-4090-BC1F-29AF9FF75FCC}"/>
    <cellStyle name="Separador de milhares 2 3 2 3 3 3 5" xfId="4333" xr:uid="{1D776E2D-EEA0-42A9-9783-F8E4DA817CE2}"/>
    <cellStyle name="Separador de milhares 2 3 2 3 3 3 5 2" xfId="13188" xr:uid="{0BBC2AF9-91FA-4943-A2E7-493012DBFFB4}"/>
    <cellStyle name="Separador de milhares 2 3 2 3 3 3 5 3" xfId="22158" xr:uid="{4E52FAE1-7E9A-4F6F-BF05-E755B6541F5B}"/>
    <cellStyle name="Separador de milhares 2 3 2 3 3 3 6" xfId="10323" xr:uid="{F8AC9134-6963-4B0E-8276-123206057E40}"/>
    <cellStyle name="Separador de milhares 2 3 2 3 3 3 7" xfId="19294" xr:uid="{1ADD58B7-B217-44E9-A33F-747D37FA5E36}"/>
    <cellStyle name="Separador de milhares 2 3 2 3 3 4" xfId="1004" xr:uid="{716D8949-4BFD-4CE1-9CF7-68E09B49C5E1}"/>
    <cellStyle name="Separador de milhares 2 3 2 3 3 4 2" xfId="2727" xr:uid="{1D9EB57D-F904-4CF6-9E33-E7073A086BB4}"/>
    <cellStyle name="Separador de milhares 2 3 2 3 3 4 2 2" xfId="8883" xr:uid="{D7C91CE9-6F7E-4731-8AC5-AB4A81DE1A9B}"/>
    <cellStyle name="Separador de milhares 2 3 2 3 3 4 2 2 2" xfId="17479" xr:uid="{989F0E60-1F7E-443D-B0FD-264AABEEAC7F}"/>
    <cellStyle name="Separador de milhares 2 3 2 3 3 4 2 2 3" xfId="26515" xr:uid="{9459346D-9BB3-4F45-95E0-5D2AEFBA4827}"/>
    <cellStyle name="Separador de milhares 2 3 2 3 3 4 2 3" xfId="5770" xr:uid="{A96FEA9B-AF98-448C-AD51-DC91CCCCC615}"/>
    <cellStyle name="Separador de milhares 2 3 2 3 3 4 2 3 2" xfId="14623" xr:uid="{78C52EE7-3619-43CA-9159-641F832D02C1}"/>
    <cellStyle name="Separador de milhares 2 3 2 3 3 4 2 3 3" xfId="23590" xr:uid="{21ABB624-F37C-49F8-BB65-5663A5222D77}"/>
    <cellStyle name="Separador de milhares 2 3 2 3 3 4 2 4" xfId="11771" xr:uid="{8C047BF3-389B-4503-9DBD-5FDC78C9D0B5}"/>
    <cellStyle name="Separador de milhares 2 3 2 3 3 4 2 5" xfId="20739" xr:uid="{82043192-4CCF-42B1-998D-1AEDCEA9C1AE}"/>
    <cellStyle name="Separador de milhares 2 3 2 3 3 4 3" xfId="7388" xr:uid="{DED04C66-4404-4FDD-8191-9E8EC7BADED6}"/>
    <cellStyle name="Separador de milhares 2 3 2 3 3 4 3 2" xfId="16044" xr:uid="{BE35996C-A4D2-4FBC-A900-9564BE261E3C}"/>
    <cellStyle name="Separador de milhares 2 3 2 3 3 4 3 3" xfId="25025" xr:uid="{0C2151A5-4A49-4366-86E0-1EC76F31C1A9}"/>
    <cellStyle name="Separador de milhares 2 3 2 3 3 4 4" xfId="4335" xr:uid="{45D875F6-9ADA-4777-AD3F-2CC3DF69836E}"/>
    <cellStyle name="Separador de milhares 2 3 2 3 3 4 4 2" xfId="13190" xr:uid="{624A6317-0E45-4AA4-AC37-BA46A84E0922}"/>
    <cellStyle name="Separador de milhares 2 3 2 3 3 4 4 3" xfId="22160" xr:uid="{7B27F02A-EDCA-4642-AC52-244E70B80AE5}"/>
    <cellStyle name="Separador de milhares 2 3 2 3 3 4 5" xfId="10325" xr:uid="{5FD0670D-3A7B-4399-8808-F8154CEC5B4D}"/>
    <cellStyle name="Separador de milhares 2 3 2 3 3 4 6" xfId="19296" xr:uid="{3BD4B0B5-9B94-4AB4-B2FE-1B64441921F4}"/>
    <cellStyle name="Separador de milhares 2 3 2 3 3 5" xfId="2722" xr:uid="{205B7560-B187-447E-84DE-207A90C3A9C9}"/>
    <cellStyle name="Separador de milhares 2 3 2 3 3 5 2" xfId="8878" xr:uid="{D06EA3DC-CAFB-432B-A5A2-8339D7666FC1}"/>
    <cellStyle name="Separador de milhares 2 3 2 3 3 5 2 2" xfId="17474" xr:uid="{C568C7B9-2711-4E96-A623-FB5CC5BE0151}"/>
    <cellStyle name="Separador de milhares 2 3 2 3 3 5 2 3" xfId="26510" xr:uid="{1AFB35C7-46A4-4ECB-AD06-5A2BA9C1545B}"/>
    <cellStyle name="Separador de milhares 2 3 2 3 3 5 3" xfId="5765" xr:uid="{C9F94496-CA7E-4655-8367-6F2209153168}"/>
    <cellStyle name="Separador de milhares 2 3 2 3 3 5 3 2" xfId="14618" xr:uid="{40768D72-DE86-4D29-8F7C-720A7B07280A}"/>
    <cellStyle name="Separador de milhares 2 3 2 3 3 5 3 3" xfId="23585" xr:uid="{7B81C8D8-69EA-47C7-A882-368C1C2738E2}"/>
    <cellStyle name="Separador de milhares 2 3 2 3 3 5 4" xfId="11766" xr:uid="{83EF2626-9810-4E5B-9415-197EEE09C9E7}"/>
    <cellStyle name="Separador de milhares 2 3 2 3 3 5 5" xfId="20734" xr:uid="{FD489D86-CA55-4B92-BB04-98A355DEE011}"/>
    <cellStyle name="Separador de milhares 2 3 2 3 3 6" xfId="7383" xr:uid="{93D75621-5165-478C-922F-31455678FF58}"/>
    <cellStyle name="Separador de milhares 2 3 2 3 3 6 2" xfId="16039" xr:uid="{E9F796CA-F332-4AEB-B2C4-8151A9E581C6}"/>
    <cellStyle name="Separador de milhares 2 3 2 3 3 6 3" xfId="25020" xr:uid="{DFA1A587-B5DC-4559-A121-6FE9EA23BE7D}"/>
    <cellStyle name="Separador de milhares 2 3 2 3 3 7" xfId="4330" xr:uid="{DB387239-0F9A-4D33-91C8-0FE71AE372AA}"/>
    <cellStyle name="Separador de milhares 2 3 2 3 3 7 2" xfId="13185" xr:uid="{4808823F-4051-4182-8098-83B07B635404}"/>
    <cellStyle name="Separador de milhares 2 3 2 3 3 7 3" xfId="22155" xr:uid="{940B9EC1-8D6A-47FA-BE87-0174CAF1C57E}"/>
    <cellStyle name="Separador de milhares 2 3 2 3 3 8" xfId="10320" xr:uid="{9775EF1A-0D98-4B17-8EED-AEED35F2E899}"/>
    <cellStyle name="Separador de milhares 2 3 2 3 3 9" xfId="19291" xr:uid="{67119ED3-7BE4-4357-A431-7A2F63B1C4B1}"/>
    <cellStyle name="Separador de milhares 2 3 2 3 4" xfId="1005" xr:uid="{34404521-F287-4CDD-B0BB-F267F18D1DAA}"/>
    <cellStyle name="Separador de milhares 2 3 2 3 4 2" xfId="1006" xr:uid="{D30CFD76-B00B-4CA4-A75E-D5EF56840CBF}"/>
    <cellStyle name="Separador de milhares 2 3 2 3 4 2 2" xfId="2729" xr:uid="{D4E7F0B6-C167-45FF-B483-DC6E6DDFF4B8}"/>
    <cellStyle name="Separador de milhares 2 3 2 3 4 2 2 2" xfId="8885" xr:uid="{1EEB9310-6668-467B-87F7-7D3A9834D18A}"/>
    <cellStyle name="Separador de milhares 2 3 2 3 4 2 2 2 2" xfId="17481" xr:uid="{8423993F-112E-4770-BFF7-FFBCF9CE22A0}"/>
    <cellStyle name="Separador de milhares 2 3 2 3 4 2 2 2 3" xfId="26517" xr:uid="{ED429213-9009-4903-8F94-F6353B6BB001}"/>
    <cellStyle name="Separador de milhares 2 3 2 3 4 2 2 3" xfId="5772" xr:uid="{A4E36734-55FE-45F4-BDB8-E48CD52D97EF}"/>
    <cellStyle name="Separador de milhares 2 3 2 3 4 2 2 3 2" xfId="14625" xr:uid="{FA5C8C9E-70E0-4F3A-82A7-E14648381096}"/>
    <cellStyle name="Separador de milhares 2 3 2 3 4 2 2 3 3" xfId="23592" xr:uid="{A68813F4-4461-4FF5-9A91-AEF4A20B2EFE}"/>
    <cellStyle name="Separador de milhares 2 3 2 3 4 2 2 4" xfId="11773" xr:uid="{A8933580-C9CD-412B-B598-E021AED15EF3}"/>
    <cellStyle name="Separador de milhares 2 3 2 3 4 2 2 5" xfId="20741" xr:uid="{BCE575DB-DDD2-4111-B06C-11A6E5AD85DF}"/>
    <cellStyle name="Separador de milhares 2 3 2 3 4 2 3" xfId="7390" xr:uid="{03264336-9FC6-4623-9074-649E363C3C77}"/>
    <cellStyle name="Separador de milhares 2 3 2 3 4 2 3 2" xfId="16046" xr:uid="{02AA43CB-7973-498D-8D47-AB06EF6162F3}"/>
    <cellStyle name="Separador de milhares 2 3 2 3 4 2 3 3" xfId="25027" xr:uid="{7245326A-4E89-44CF-8A51-2927FE9B654A}"/>
    <cellStyle name="Separador de milhares 2 3 2 3 4 2 4" xfId="4337" xr:uid="{A76A3E22-E4D5-487A-9019-28545FC6C828}"/>
    <cellStyle name="Separador de milhares 2 3 2 3 4 2 4 2" xfId="13192" xr:uid="{7769452D-E31D-4855-910F-EA6CD7A91D55}"/>
    <cellStyle name="Separador de milhares 2 3 2 3 4 2 4 3" xfId="22162" xr:uid="{2B47561B-F662-451E-A8A6-AEEBC4225C3D}"/>
    <cellStyle name="Separador de milhares 2 3 2 3 4 2 5" xfId="10327" xr:uid="{BA243CBF-DE55-450E-8EF1-EC3C84BE3F30}"/>
    <cellStyle name="Separador de milhares 2 3 2 3 4 2 6" xfId="19298" xr:uid="{6D6F0C10-1AE3-49B6-BBF8-EB21BC7CBDF9}"/>
    <cellStyle name="Separador de milhares 2 3 2 3 4 3" xfId="2728" xr:uid="{B250D2E7-9B42-4EF3-A32E-FF7922DC144B}"/>
    <cellStyle name="Separador de milhares 2 3 2 3 4 3 2" xfId="8884" xr:uid="{C792973D-7DB4-43FB-88C0-5559B246898B}"/>
    <cellStyle name="Separador de milhares 2 3 2 3 4 3 2 2" xfId="17480" xr:uid="{8908F156-9F87-42AE-9CA8-3DBC01F57FFB}"/>
    <cellStyle name="Separador de milhares 2 3 2 3 4 3 2 3" xfId="26516" xr:uid="{B79DF5CF-33EE-435E-BFF1-7C6A45A008C5}"/>
    <cellStyle name="Separador de milhares 2 3 2 3 4 3 3" xfId="5771" xr:uid="{8679940F-E2A1-4692-85E6-594FE7917A1B}"/>
    <cellStyle name="Separador de milhares 2 3 2 3 4 3 3 2" xfId="14624" xr:uid="{27BA753B-85B2-4E69-9421-6E8FB4DBE141}"/>
    <cellStyle name="Separador de milhares 2 3 2 3 4 3 3 3" xfId="23591" xr:uid="{874D75D4-B17B-490F-A1BF-606B9735C729}"/>
    <cellStyle name="Separador de milhares 2 3 2 3 4 3 4" xfId="11772" xr:uid="{8C7CABFC-A0A9-4D5F-B7C4-E0B57ADB4488}"/>
    <cellStyle name="Separador de milhares 2 3 2 3 4 3 5" xfId="20740" xr:uid="{145BA5A5-76B6-47D9-873C-B2DBF368DC11}"/>
    <cellStyle name="Separador de milhares 2 3 2 3 4 4" xfId="7389" xr:uid="{A9BE284E-3646-460F-9371-0C862594C24F}"/>
    <cellStyle name="Separador de milhares 2 3 2 3 4 4 2" xfId="16045" xr:uid="{92AC2C44-62A0-487B-841C-9A73D98B7CF9}"/>
    <cellStyle name="Separador de milhares 2 3 2 3 4 4 3" xfId="25026" xr:uid="{48A934F1-EE6E-48AC-8B74-93C9B9617874}"/>
    <cellStyle name="Separador de milhares 2 3 2 3 4 5" xfId="4336" xr:uid="{92DE4F79-9AF3-46FA-99AE-CC42EB57E7AE}"/>
    <cellStyle name="Separador de milhares 2 3 2 3 4 5 2" xfId="13191" xr:uid="{09F43E28-663C-4A18-A049-86FD7510A515}"/>
    <cellStyle name="Separador de milhares 2 3 2 3 4 5 3" xfId="22161" xr:uid="{4EEBB465-FB08-4B4E-8A12-85EE40B8DD9B}"/>
    <cellStyle name="Separador de milhares 2 3 2 3 4 6" xfId="10326" xr:uid="{1CF8FC84-705D-4652-B68C-7E1780C1A305}"/>
    <cellStyle name="Separador de milhares 2 3 2 3 4 7" xfId="19297" xr:uid="{92F66DC8-EA54-4972-B656-57B979E4B8ED}"/>
    <cellStyle name="Separador de milhares 2 3 2 3 5" xfId="1007" xr:uid="{41EC73F5-96EB-4987-8C5E-CADC0CD75554}"/>
    <cellStyle name="Separador de milhares 2 3 2 3 5 2" xfId="1008" xr:uid="{8846F87B-E7FE-4EAA-9AF7-919C72270BD1}"/>
    <cellStyle name="Separador de milhares 2 3 2 3 5 2 2" xfId="2731" xr:uid="{ACCDF438-696D-4A09-A3AA-A23CB36DBEE8}"/>
    <cellStyle name="Separador de milhares 2 3 2 3 5 2 2 2" xfId="8887" xr:uid="{D89CEFD9-2016-4127-9CE9-D8E74526012F}"/>
    <cellStyle name="Separador de milhares 2 3 2 3 5 2 2 2 2" xfId="17483" xr:uid="{F3ECB5B6-ADCA-4B5C-BEE5-5DC649E3261F}"/>
    <cellStyle name="Separador de milhares 2 3 2 3 5 2 2 2 3" xfId="26519" xr:uid="{7AB73027-FCCB-4AA8-BEA7-C08EFA9F0176}"/>
    <cellStyle name="Separador de milhares 2 3 2 3 5 2 2 3" xfId="5774" xr:uid="{5BA07641-8641-4CA0-BA47-25CCA4A8F019}"/>
    <cellStyle name="Separador de milhares 2 3 2 3 5 2 2 3 2" xfId="14627" xr:uid="{900D8489-F0D4-41EB-BB2D-214C19245CF1}"/>
    <cellStyle name="Separador de milhares 2 3 2 3 5 2 2 3 3" xfId="23594" xr:uid="{92CCBDF5-0A5C-47E7-B823-40F4FA24D045}"/>
    <cellStyle name="Separador de milhares 2 3 2 3 5 2 2 4" xfId="11775" xr:uid="{8B8DF9E7-D002-40F3-BDCB-8BBE15214241}"/>
    <cellStyle name="Separador de milhares 2 3 2 3 5 2 2 5" xfId="20743" xr:uid="{09CAE7DA-F2C9-477F-9609-0A522D1DA3F1}"/>
    <cellStyle name="Separador de milhares 2 3 2 3 5 2 3" xfId="7392" xr:uid="{411DA064-FB8F-41AD-9CC9-EBC1951FB259}"/>
    <cellStyle name="Separador de milhares 2 3 2 3 5 2 3 2" xfId="16048" xr:uid="{E6BC4DFD-E895-43F5-B192-E045CED1E2A0}"/>
    <cellStyle name="Separador de milhares 2 3 2 3 5 2 3 3" xfId="25029" xr:uid="{E2660BEC-0FB0-4122-89B8-25655BE41950}"/>
    <cellStyle name="Separador de milhares 2 3 2 3 5 2 4" xfId="4339" xr:uid="{CE880E96-8239-43F1-892E-13313D7DF943}"/>
    <cellStyle name="Separador de milhares 2 3 2 3 5 2 4 2" xfId="13194" xr:uid="{A7036791-72FB-474D-979F-28AEBB4E5FAB}"/>
    <cellStyle name="Separador de milhares 2 3 2 3 5 2 4 3" xfId="22164" xr:uid="{83791692-5A46-405D-9726-77030DF2FAF0}"/>
    <cellStyle name="Separador de milhares 2 3 2 3 5 2 5" xfId="10329" xr:uid="{AB08392E-3EA6-43B5-B4B1-4B8BFD1AF8B8}"/>
    <cellStyle name="Separador de milhares 2 3 2 3 5 2 6" xfId="19300" xr:uid="{0906C478-87CC-4554-85F9-A56FAE737271}"/>
    <cellStyle name="Separador de milhares 2 3 2 3 5 3" xfId="2730" xr:uid="{144141E6-66D3-40FC-BDDD-61D6A390052F}"/>
    <cellStyle name="Separador de milhares 2 3 2 3 5 3 2" xfId="8886" xr:uid="{A63D15CF-A6DB-43DB-BC4E-C56D6A82DF0C}"/>
    <cellStyle name="Separador de milhares 2 3 2 3 5 3 2 2" xfId="17482" xr:uid="{3C4A30FB-6524-4355-B83B-BE1C8BFBB894}"/>
    <cellStyle name="Separador de milhares 2 3 2 3 5 3 2 3" xfId="26518" xr:uid="{5C3ED70E-C22E-437D-A254-56945274994A}"/>
    <cellStyle name="Separador de milhares 2 3 2 3 5 3 3" xfId="5773" xr:uid="{D411A575-6ECB-4DE2-A5CF-4D5AF1EC7CD8}"/>
    <cellStyle name="Separador de milhares 2 3 2 3 5 3 3 2" xfId="14626" xr:uid="{67031A72-BFA1-474B-849D-97F985F94C34}"/>
    <cellStyle name="Separador de milhares 2 3 2 3 5 3 3 3" xfId="23593" xr:uid="{FD1F9406-BCC4-4E17-B34F-763DF7782C03}"/>
    <cellStyle name="Separador de milhares 2 3 2 3 5 3 4" xfId="11774" xr:uid="{8C1A20EF-777A-42B1-8AC0-577E69E8F4A3}"/>
    <cellStyle name="Separador de milhares 2 3 2 3 5 3 5" xfId="20742" xr:uid="{BB40007E-C868-41D5-B8AF-C7088EACDBA4}"/>
    <cellStyle name="Separador de milhares 2 3 2 3 5 4" xfId="7391" xr:uid="{A31F9652-1183-41CC-B0FC-F3FEF84207FF}"/>
    <cellStyle name="Separador de milhares 2 3 2 3 5 4 2" xfId="16047" xr:uid="{E1AA7EE5-4A42-4FC3-BC5C-ED6AA4BEBA02}"/>
    <cellStyle name="Separador de milhares 2 3 2 3 5 4 3" xfId="25028" xr:uid="{E5B3530C-F6FE-4606-902D-65ACCD98E700}"/>
    <cellStyle name="Separador de milhares 2 3 2 3 5 5" xfId="4338" xr:uid="{B25FD3D5-5C58-458E-97E2-BC695D3C3D93}"/>
    <cellStyle name="Separador de milhares 2 3 2 3 5 5 2" xfId="13193" xr:uid="{E5DE7249-CC83-4383-879A-BCAFE3CE1584}"/>
    <cellStyle name="Separador de milhares 2 3 2 3 5 5 3" xfId="22163" xr:uid="{CDCEC25D-F8C5-4451-B2BA-2EBFABAC20EF}"/>
    <cellStyle name="Separador de milhares 2 3 2 3 5 6" xfId="10328" xr:uid="{0104E767-FF1B-457C-8874-41A7B54843FA}"/>
    <cellStyle name="Separador de milhares 2 3 2 3 5 7" xfId="19299" xr:uid="{E2435077-6C1E-4B00-9234-FE49DD80A8F5}"/>
    <cellStyle name="Separador de milhares 2 3 2 3 6" xfId="1009" xr:uid="{4D8056C3-617B-479B-A61A-FA74DDC56B12}"/>
    <cellStyle name="Separador de milhares 2 3 2 3 6 2" xfId="2732" xr:uid="{7670048C-DE3E-4183-AEEA-17EF32B82B09}"/>
    <cellStyle name="Separador de milhares 2 3 2 3 6 2 2" xfId="8888" xr:uid="{577D7413-48FD-4E1A-A9D8-2600549F6792}"/>
    <cellStyle name="Separador de milhares 2 3 2 3 6 2 2 2" xfId="17484" xr:uid="{AA14C257-6970-4804-B796-F4F95F33BC4D}"/>
    <cellStyle name="Separador de milhares 2 3 2 3 6 2 2 3" xfId="26520" xr:uid="{77945106-2E99-430B-8E04-4348B296B0D7}"/>
    <cellStyle name="Separador de milhares 2 3 2 3 6 2 3" xfId="5775" xr:uid="{F3B8D662-DDFC-4BE1-9C8D-4892D962C9A9}"/>
    <cellStyle name="Separador de milhares 2 3 2 3 6 2 3 2" xfId="14628" xr:uid="{F1D0B476-3914-4E8C-A5D7-4A8C0BF3D9E9}"/>
    <cellStyle name="Separador de milhares 2 3 2 3 6 2 3 3" xfId="23595" xr:uid="{5118C4F6-FF8B-4694-94E8-1A1B26EF14F4}"/>
    <cellStyle name="Separador de milhares 2 3 2 3 6 2 4" xfId="11776" xr:uid="{B2771AFD-3C4A-4D1F-8A4C-D1C73A6171EC}"/>
    <cellStyle name="Separador de milhares 2 3 2 3 6 2 5" xfId="20744" xr:uid="{6EF36D39-A183-4038-A90B-932E20D9EF7E}"/>
    <cellStyle name="Separador de milhares 2 3 2 3 6 3" xfId="7393" xr:uid="{078D57C6-5E0A-4CC6-B58F-A82566E4C875}"/>
    <cellStyle name="Separador de milhares 2 3 2 3 6 3 2" xfId="16049" xr:uid="{69EBF4B8-349E-4FD7-AB79-214077FA64D8}"/>
    <cellStyle name="Separador de milhares 2 3 2 3 6 3 3" xfId="25030" xr:uid="{A873B2FD-5B1B-45B2-B805-4DB7052BCCD4}"/>
    <cellStyle name="Separador de milhares 2 3 2 3 6 4" xfId="4340" xr:uid="{B3EC4C7D-B9F0-4C95-826A-BE1999F63449}"/>
    <cellStyle name="Separador de milhares 2 3 2 3 6 4 2" xfId="13195" xr:uid="{4A3DCA57-F036-42C0-B0E9-0B5A8EA5D91E}"/>
    <cellStyle name="Separador de milhares 2 3 2 3 6 4 3" xfId="22165" xr:uid="{1B5A6E17-D2F2-47D6-91AE-7B2A705F900D}"/>
    <cellStyle name="Separador de milhares 2 3 2 3 6 5" xfId="10330" xr:uid="{626827C8-4932-4C4E-974C-82C26A054005}"/>
    <cellStyle name="Separador de milhares 2 3 2 3 6 6" xfId="19301" xr:uid="{B2C00F50-175F-4533-94D2-BAF38B191D3C}"/>
    <cellStyle name="Separador de milhares 2 3 2 3 7" xfId="2715" xr:uid="{6077928C-2DF6-4826-A161-831870864F35}"/>
    <cellStyle name="Separador de milhares 2 3 2 3 7 2" xfId="8871" xr:uid="{1E86F587-365A-48F8-AB20-CDCE258BCCEE}"/>
    <cellStyle name="Separador de milhares 2 3 2 3 7 2 2" xfId="17467" xr:uid="{5DA0AC93-CF36-4E59-9110-E6AFF1A2D063}"/>
    <cellStyle name="Separador de milhares 2 3 2 3 7 2 3" xfId="26503" xr:uid="{3123D852-C858-4279-BF94-160C1D0A58ED}"/>
    <cellStyle name="Separador de milhares 2 3 2 3 7 3" xfId="5758" xr:uid="{9F1317DD-263C-47EA-809F-05EBA4D3E855}"/>
    <cellStyle name="Separador de milhares 2 3 2 3 7 3 2" xfId="14611" xr:uid="{E210E9BB-93E5-4BBA-93E3-70C98661AE5B}"/>
    <cellStyle name="Separador de milhares 2 3 2 3 7 3 3" xfId="23578" xr:uid="{FA40663F-9CC8-4E2B-A1CF-EB1C169D13B4}"/>
    <cellStyle name="Separador de milhares 2 3 2 3 7 4" xfId="11759" xr:uid="{717C7115-390F-48FB-B7A3-C2E6285BBA9D}"/>
    <cellStyle name="Separador de milhares 2 3 2 3 7 5" xfId="20727" xr:uid="{81F169B3-9711-4804-8624-837FDB7CFCD0}"/>
    <cellStyle name="Separador de milhares 2 3 2 3 8" xfId="7376" xr:uid="{EDE4222B-3C53-47CF-A0CD-AF706D8D017F}"/>
    <cellStyle name="Separador de milhares 2 3 2 3 8 2" xfId="16032" xr:uid="{A34FFDC1-18CD-4400-85DA-34CD7F9B86AA}"/>
    <cellStyle name="Separador de milhares 2 3 2 3 8 3" xfId="25013" xr:uid="{3652227E-65D0-4BE8-B331-937B70481CE3}"/>
    <cellStyle name="Separador de milhares 2 3 2 3 9" xfId="4323" xr:uid="{E39BD7F0-D776-4473-BF79-096C4CD5B36F}"/>
    <cellStyle name="Separador de milhares 2 3 2 3 9 2" xfId="13178" xr:uid="{58EE0216-C3BD-4747-B554-6760C8BADB4E}"/>
    <cellStyle name="Separador de milhares 2 3 2 3 9 3" xfId="22148" xr:uid="{AB76B8E5-0F17-41E8-BFF5-CBFD18D6B323}"/>
    <cellStyle name="Separador de milhares 2 3 2 4" xfId="1010" xr:uid="{C15649D7-EA59-4A5E-BD1B-8D070A733A62}"/>
    <cellStyle name="Separador de milhares 2 3 2 4 2" xfId="1011" xr:uid="{CA478F85-F5CB-48B9-A1A5-1E7447EA1533}"/>
    <cellStyle name="Separador de milhares 2 3 2 4 2 2" xfId="1012" xr:uid="{87F94338-6508-4735-9356-ED3C142FDDD9}"/>
    <cellStyle name="Separador de milhares 2 3 2 4 2 2 2" xfId="2735" xr:uid="{21E453EE-CA29-4820-A906-A1CD6637B218}"/>
    <cellStyle name="Separador de milhares 2 3 2 4 2 2 2 2" xfId="8891" xr:uid="{6064E616-9237-4CE7-9AF6-8F2C45EEC023}"/>
    <cellStyle name="Separador de milhares 2 3 2 4 2 2 2 2 2" xfId="17487" xr:uid="{08E7D881-8042-49E7-8FF2-863693537BF0}"/>
    <cellStyle name="Separador de milhares 2 3 2 4 2 2 2 2 3" xfId="26523" xr:uid="{7B0FAA01-68E7-4238-A43E-AB85F6D4E997}"/>
    <cellStyle name="Separador de milhares 2 3 2 4 2 2 2 3" xfId="5778" xr:uid="{5BCC02BD-A102-4C56-A423-74707BAF7B0C}"/>
    <cellStyle name="Separador de milhares 2 3 2 4 2 2 2 3 2" xfId="14631" xr:uid="{4F797498-2D1D-44B7-873C-892B9F887000}"/>
    <cellStyle name="Separador de milhares 2 3 2 4 2 2 2 3 3" xfId="23598" xr:uid="{54419213-E54B-45A2-8302-43722428C83C}"/>
    <cellStyle name="Separador de milhares 2 3 2 4 2 2 2 4" xfId="11779" xr:uid="{FABC4B2E-BFEC-4257-961B-6721DEDE7B91}"/>
    <cellStyle name="Separador de milhares 2 3 2 4 2 2 2 5" xfId="20747" xr:uid="{502C0BC0-4B0C-4392-A7F2-641400D01F70}"/>
    <cellStyle name="Separador de milhares 2 3 2 4 2 2 3" xfId="7396" xr:uid="{076D92A5-D774-4A20-8E26-C88E90E5505E}"/>
    <cellStyle name="Separador de milhares 2 3 2 4 2 2 3 2" xfId="16052" xr:uid="{7ABEF3ED-8A4B-4736-A2A0-3B326F4D1EBB}"/>
    <cellStyle name="Separador de milhares 2 3 2 4 2 2 3 3" xfId="25033" xr:uid="{C4F8F198-933C-4539-9CB1-24DFB744B41F}"/>
    <cellStyle name="Separador de milhares 2 3 2 4 2 2 4" xfId="4343" xr:uid="{9293632C-74E6-4A35-B407-FDDF1857BD6F}"/>
    <cellStyle name="Separador de milhares 2 3 2 4 2 2 4 2" xfId="13198" xr:uid="{381465A6-3B0D-457A-AB49-DB7BDB672D18}"/>
    <cellStyle name="Separador de milhares 2 3 2 4 2 2 4 3" xfId="22168" xr:uid="{53E3F937-2F44-4A5A-8E7F-66CF2454B2CD}"/>
    <cellStyle name="Separador de milhares 2 3 2 4 2 2 5" xfId="10333" xr:uid="{5658FF85-2E85-42AF-9685-B61A2EC27D53}"/>
    <cellStyle name="Separador de milhares 2 3 2 4 2 2 6" xfId="19304" xr:uid="{69024A1C-6255-4EA4-BAC5-E232814F1E50}"/>
    <cellStyle name="Separador de milhares 2 3 2 4 2 3" xfId="2734" xr:uid="{9246C73C-38CA-44E8-A835-ADF831CD853E}"/>
    <cellStyle name="Separador de milhares 2 3 2 4 2 3 2" xfId="8890" xr:uid="{02B75331-322D-4752-8653-72D0C196E0EE}"/>
    <cellStyle name="Separador de milhares 2 3 2 4 2 3 2 2" xfId="17486" xr:uid="{61174B27-F4E2-4365-8664-125EC3EB7E11}"/>
    <cellStyle name="Separador de milhares 2 3 2 4 2 3 2 3" xfId="26522" xr:uid="{49B53382-46EB-481E-B5AF-578A9B7DF3C3}"/>
    <cellStyle name="Separador de milhares 2 3 2 4 2 3 3" xfId="5777" xr:uid="{43E9ADC1-D489-4B10-A82E-89B5EE43A6E7}"/>
    <cellStyle name="Separador de milhares 2 3 2 4 2 3 3 2" xfId="14630" xr:uid="{EA8A54EC-7E53-4B61-9D9A-BDA76B73ECF3}"/>
    <cellStyle name="Separador de milhares 2 3 2 4 2 3 3 3" xfId="23597" xr:uid="{95584E44-B5E7-4CAC-82CD-9A2DCD9313FB}"/>
    <cellStyle name="Separador de milhares 2 3 2 4 2 3 4" xfId="11778" xr:uid="{91CF0F6B-5F45-4A73-8C01-A61FB44084FA}"/>
    <cellStyle name="Separador de milhares 2 3 2 4 2 3 5" xfId="20746" xr:uid="{D9840216-93F4-4A60-A967-A383D6F7998C}"/>
    <cellStyle name="Separador de milhares 2 3 2 4 2 4" xfId="7395" xr:uid="{AE5AD43A-ED54-4363-A05E-1D04D9F528BC}"/>
    <cellStyle name="Separador de milhares 2 3 2 4 2 4 2" xfId="16051" xr:uid="{94224542-17A1-4671-A6B7-38612C215C8B}"/>
    <cellStyle name="Separador de milhares 2 3 2 4 2 4 3" xfId="25032" xr:uid="{3376AB5D-626A-467F-87E9-6513B7BB579C}"/>
    <cellStyle name="Separador de milhares 2 3 2 4 2 5" xfId="4342" xr:uid="{4D0DEA3B-F72B-48D4-9519-8C1939DF5267}"/>
    <cellStyle name="Separador de milhares 2 3 2 4 2 5 2" xfId="13197" xr:uid="{D591FC70-AB2E-4B4E-8F56-8A13CB4B711E}"/>
    <cellStyle name="Separador de milhares 2 3 2 4 2 5 3" xfId="22167" xr:uid="{C2124E9D-C3E8-4CB4-81BA-ED604712A5D5}"/>
    <cellStyle name="Separador de milhares 2 3 2 4 2 6" xfId="10332" xr:uid="{775761A0-2FE7-482B-851F-64FF4FE2C3A1}"/>
    <cellStyle name="Separador de milhares 2 3 2 4 2 7" xfId="19303" xr:uid="{2CF57EDB-A140-4D0C-BDFB-86DE988363CF}"/>
    <cellStyle name="Separador de milhares 2 3 2 4 3" xfId="1013" xr:uid="{C5BE7312-6FA2-4A40-B2AF-48D1E40938CF}"/>
    <cellStyle name="Separador de milhares 2 3 2 4 3 2" xfId="1014" xr:uid="{181C65B3-089B-4C71-A803-60E10C58873A}"/>
    <cellStyle name="Separador de milhares 2 3 2 4 3 2 2" xfId="2737" xr:uid="{48BF9CD0-8B28-4FA5-AA56-75CA16D5EB1E}"/>
    <cellStyle name="Separador de milhares 2 3 2 4 3 2 2 2" xfId="8893" xr:uid="{8C8DE48E-7201-49B3-AA7D-2BFA7FB37457}"/>
    <cellStyle name="Separador de milhares 2 3 2 4 3 2 2 2 2" xfId="17489" xr:uid="{A20E400A-E7F6-4E7E-ABBE-363A91501319}"/>
    <cellStyle name="Separador de milhares 2 3 2 4 3 2 2 2 3" xfId="26525" xr:uid="{D12A46E5-7F0A-48BC-8179-4F335345FBC8}"/>
    <cellStyle name="Separador de milhares 2 3 2 4 3 2 2 3" xfId="5780" xr:uid="{FB2FEB80-F134-4CBB-B00C-D052198C341D}"/>
    <cellStyle name="Separador de milhares 2 3 2 4 3 2 2 3 2" xfId="14633" xr:uid="{D3B6D370-870E-42C5-8D8F-022CF8B35FB2}"/>
    <cellStyle name="Separador de milhares 2 3 2 4 3 2 2 3 3" xfId="23600" xr:uid="{9054F734-0540-47D9-B974-AB8074FD4CF5}"/>
    <cellStyle name="Separador de milhares 2 3 2 4 3 2 2 4" xfId="11781" xr:uid="{0D18709F-48A3-476B-8EC6-176E7262D7D2}"/>
    <cellStyle name="Separador de milhares 2 3 2 4 3 2 2 5" xfId="20749" xr:uid="{5A78243D-58BA-4094-AB55-B12D69FCAFD0}"/>
    <cellStyle name="Separador de milhares 2 3 2 4 3 2 3" xfId="7398" xr:uid="{86C56550-E6A4-4D2E-84B9-EE5F850A7421}"/>
    <cellStyle name="Separador de milhares 2 3 2 4 3 2 3 2" xfId="16054" xr:uid="{1DE92EA5-0832-4235-9CEA-B6F113D189E9}"/>
    <cellStyle name="Separador de milhares 2 3 2 4 3 2 3 3" xfId="25035" xr:uid="{2779B2FC-D7B4-4425-9FAA-F966CBA29D5F}"/>
    <cellStyle name="Separador de milhares 2 3 2 4 3 2 4" xfId="4345" xr:uid="{E1D87EB4-39EB-4F1A-A1C2-94CCC1086734}"/>
    <cellStyle name="Separador de milhares 2 3 2 4 3 2 4 2" xfId="13200" xr:uid="{F42E5B0A-D9BA-4934-88A8-C1A5DEF75483}"/>
    <cellStyle name="Separador de milhares 2 3 2 4 3 2 4 3" xfId="22170" xr:uid="{2AEA99C3-2A44-4BCE-A77F-52DB2B54136C}"/>
    <cellStyle name="Separador de milhares 2 3 2 4 3 2 5" xfId="10335" xr:uid="{51029B05-C895-4B12-A870-5E4E5545C19D}"/>
    <cellStyle name="Separador de milhares 2 3 2 4 3 2 6" xfId="19306" xr:uid="{CC6E1E14-FA2E-40C8-8FAD-78B22CBD39F5}"/>
    <cellStyle name="Separador de milhares 2 3 2 4 3 3" xfId="2736" xr:uid="{575FAB96-DC7F-4273-BA02-B98B1CD7EBCE}"/>
    <cellStyle name="Separador de milhares 2 3 2 4 3 3 2" xfId="8892" xr:uid="{A5B15B47-901B-4263-8ACA-5DC65CD456BE}"/>
    <cellStyle name="Separador de milhares 2 3 2 4 3 3 2 2" xfId="17488" xr:uid="{A0E27BDD-E96D-4347-8BF2-BBAD1177467D}"/>
    <cellStyle name="Separador de milhares 2 3 2 4 3 3 2 3" xfId="26524" xr:uid="{A4E4D603-C3CA-4C33-8E88-2893B62189D4}"/>
    <cellStyle name="Separador de milhares 2 3 2 4 3 3 3" xfId="5779" xr:uid="{565F0327-6D4F-4B05-9FB1-3E54593ADC3C}"/>
    <cellStyle name="Separador de milhares 2 3 2 4 3 3 3 2" xfId="14632" xr:uid="{97D3F6F6-6FFC-4248-8D6E-F2424C7D1C59}"/>
    <cellStyle name="Separador de milhares 2 3 2 4 3 3 3 3" xfId="23599" xr:uid="{030AE243-368E-497F-852A-D45E84927588}"/>
    <cellStyle name="Separador de milhares 2 3 2 4 3 3 4" xfId="11780" xr:uid="{A55F072F-6964-4E00-AAFB-3ABB963FD076}"/>
    <cellStyle name="Separador de milhares 2 3 2 4 3 3 5" xfId="20748" xr:uid="{FD4A7B69-982B-449C-91CB-8ED867AF960C}"/>
    <cellStyle name="Separador de milhares 2 3 2 4 3 4" xfId="7397" xr:uid="{17178567-69AC-4039-B897-A4F8C3C75B78}"/>
    <cellStyle name="Separador de milhares 2 3 2 4 3 4 2" xfId="16053" xr:uid="{AA9C1BE6-CE17-4CE6-96E9-A98CB4C4C546}"/>
    <cellStyle name="Separador de milhares 2 3 2 4 3 4 3" xfId="25034" xr:uid="{8E937C38-05F9-4981-90D3-70A7118B9153}"/>
    <cellStyle name="Separador de milhares 2 3 2 4 3 5" xfId="4344" xr:uid="{87007BAF-D6F5-4ED9-8197-0A4FF4C92FB1}"/>
    <cellStyle name="Separador de milhares 2 3 2 4 3 5 2" xfId="13199" xr:uid="{80405562-2346-4910-B25D-70E49F02524E}"/>
    <cellStyle name="Separador de milhares 2 3 2 4 3 5 3" xfId="22169" xr:uid="{861533ED-B779-4991-A271-DDBC59956E36}"/>
    <cellStyle name="Separador de milhares 2 3 2 4 3 6" xfId="10334" xr:uid="{A78D2FA1-71D7-4961-B749-CDF6D6655B7F}"/>
    <cellStyle name="Separador de milhares 2 3 2 4 3 7" xfId="19305" xr:uid="{BB0E979C-910B-45DA-90DD-0D60A934E303}"/>
    <cellStyle name="Separador de milhares 2 3 2 4 4" xfId="1015" xr:uid="{6A404558-F1E5-48D5-86F7-324701FB754F}"/>
    <cellStyle name="Separador de milhares 2 3 2 4 4 2" xfId="2738" xr:uid="{165D95C4-7A67-42AE-8AA3-11BFE6683FF3}"/>
    <cellStyle name="Separador de milhares 2 3 2 4 4 2 2" xfId="8894" xr:uid="{1E3393E6-6FAB-4AC1-8A88-A23873002A3B}"/>
    <cellStyle name="Separador de milhares 2 3 2 4 4 2 2 2" xfId="17490" xr:uid="{0B3DFF35-7062-4630-ADD7-B454B5EE8A94}"/>
    <cellStyle name="Separador de milhares 2 3 2 4 4 2 2 3" xfId="26526" xr:uid="{953D452F-3884-4111-830F-E0DB0C47ECE1}"/>
    <cellStyle name="Separador de milhares 2 3 2 4 4 2 3" xfId="5781" xr:uid="{0C0AE4D0-5629-4ACE-A164-ACB164275BBF}"/>
    <cellStyle name="Separador de milhares 2 3 2 4 4 2 3 2" xfId="14634" xr:uid="{CECAC746-05C8-49D5-841E-63134433121F}"/>
    <cellStyle name="Separador de milhares 2 3 2 4 4 2 3 3" xfId="23601" xr:uid="{76F16AC7-0F69-41A5-B1C5-D7D139F6D643}"/>
    <cellStyle name="Separador de milhares 2 3 2 4 4 2 4" xfId="11782" xr:uid="{2FC2EEA0-0935-4AA0-8329-DE3FF43F589D}"/>
    <cellStyle name="Separador de milhares 2 3 2 4 4 2 5" xfId="20750" xr:uid="{A37CEA50-BE66-4C61-9C45-E995029D32D9}"/>
    <cellStyle name="Separador de milhares 2 3 2 4 4 3" xfId="7399" xr:uid="{4A03843D-9B3E-4E9E-9AAA-470F46FB9859}"/>
    <cellStyle name="Separador de milhares 2 3 2 4 4 3 2" xfId="16055" xr:uid="{DB06B53A-FF3F-4BA1-A528-948AA5677076}"/>
    <cellStyle name="Separador de milhares 2 3 2 4 4 3 3" xfId="25036" xr:uid="{3639D48D-3065-477F-ACD3-0FD0AE63D88F}"/>
    <cellStyle name="Separador de milhares 2 3 2 4 4 4" xfId="4346" xr:uid="{FB0AED29-FB32-4761-A838-D44A57D73577}"/>
    <cellStyle name="Separador de milhares 2 3 2 4 4 4 2" xfId="13201" xr:uid="{22D01C78-9032-41B8-A2C0-877EDD143D37}"/>
    <cellStyle name="Separador de milhares 2 3 2 4 4 4 3" xfId="22171" xr:uid="{60C3B3AB-5B80-4846-A7C1-BC56F4321A10}"/>
    <cellStyle name="Separador de milhares 2 3 2 4 4 5" xfId="10336" xr:uid="{C89DDE33-1810-44AC-8736-C0312831FA80}"/>
    <cellStyle name="Separador de milhares 2 3 2 4 4 6" xfId="19307" xr:uid="{5009EC50-978B-4294-B19F-3E78DB6FAD7B}"/>
    <cellStyle name="Separador de milhares 2 3 2 4 5" xfId="2733" xr:uid="{81978D04-CFE7-4B30-B6C4-3B22C1E7CE23}"/>
    <cellStyle name="Separador de milhares 2 3 2 4 5 2" xfId="8889" xr:uid="{527B2FBA-BDBA-45E3-9F3A-A4E06A382F2A}"/>
    <cellStyle name="Separador de milhares 2 3 2 4 5 2 2" xfId="17485" xr:uid="{802A529C-0DAF-4FCA-A214-44184818F4F9}"/>
    <cellStyle name="Separador de milhares 2 3 2 4 5 2 3" xfId="26521" xr:uid="{81C3B609-73A3-4E98-9564-BCA22D11DEDD}"/>
    <cellStyle name="Separador de milhares 2 3 2 4 5 3" xfId="5776" xr:uid="{2DD5BB84-7D61-4C4E-82D2-933DF4016007}"/>
    <cellStyle name="Separador de milhares 2 3 2 4 5 3 2" xfId="14629" xr:uid="{CEB6DC29-8D9C-4E76-B1DE-9C5FA71D06AA}"/>
    <cellStyle name="Separador de milhares 2 3 2 4 5 3 3" xfId="23596" xr:uid="{501BC900-C184-4366-8E41-4C1B6AD171C3}"/>
    <cellStyle name="Separador de milhares 2 3 2 4 5 4" xfId="11777" xr:uid="{08AF77A0-322C-4423-A2C2-2E6E2252495A}"/>
    <cellStyle name="Separador de milhares 2 3 2 4 5 5" xfId="20745" xr:uid="{93A663A0-64B1-4DB2-AEC7-18A4557D9401}"/>
    <cellStyle name="Separador de milhares 2 3 2 4 6" xfId="7394" xr:uid="{92C1F57F-6BB4-4048-B279-02F2D3FC3D35}"/>
    <cellStyle name="Separador de milhares 2 3 2 4 6 2" xfId="16050" xr:uid="{63B4538E-454B-443B-AB61-9B5CEFF48289}"/>
    <cellStyle name="Separador de milhares 2 3 2 4 6 3" xfId="25031" xr:uid="{0DEA0AA5-ABEA-4715-BCA3-7E665C7CA33D}"/>
    <cellStyle name="Separador de milhares 2 3 2 4 7" xfId="4341" xr:uid="{83D0DB93-A0D6-4844-B86F-92FF8CD964D4}"/>
    <cellStyle name="Separador de milhares 2 3 2 4 7 2" xfId="13196" xr:uid="{A4E20F0F-3C20-49E6-8E48-7831F3EA3A1A}"/>
    <cellStyle name="Separador de milhares 2 3 2 4 7 3" xfId="22166" xr:uid="{63B96C71-93F9-43A2-BC35-E40CB8F88894}"/>
    <cellStyle name="Separador de milhares 2 3 2 4 8" xfId="10331" xr:uid="{0A32F474-DC8F-4CE8-BEFD-1828191C8108}"/>
    <cellStyle name="Separador de milhares 2 3 2 4 9" xfId="19302" xr:uid="{A1A2D76E-D20F-4BA3-8879-B41AE7EFA556}"/>
    <cellStyle name="Separador de milhares 2 3 2 5" xfId="1016" xr:uid="{99846F82-8F68-4EC0-A0FC-FA52BEA00EBF}"/>
    <cellStyle name="Separador de milhares 2 3 2 5 2" xfId="1017" xr:uid="{7A8A334B-8AA4-453A-B36E-405EE625AEE3}"/>
    <cellStyle name="Separador de milhares 2 3 2 5 2 2" xfId="2740" xr:uid="{4C44BDB9-D0BA-4B5C-AA2B-AEBA466D8652}"/>
    <cellStyle name="Separador de milhares 2 3 2 5 2 2 2" xfId="8896" xr:uid="{A137B5BE-43F9-40C4-8F58-F493D35086F5}"/>
    <cellStyle name="Separador de milhares 2 3 2 5 2 2 2 2" xfId="17492" xr:uid="{B95D45DF-B97C-438E-B3B2-24DAB73D7DC1}"/>
    <cellStyle name="Separador de milhares 2 3 2 5 2 2 2 3" xfId="26528" xr:uid="{3DDBFC8E-FA71-4301-9274-C5314A99CB31}"/>
    <cellStyle name="Separador de milhares 2 3 2 5 2 2 3" xfId="5783" xr:uid="{C963F61A-AB3C-4016-846B-A63203CBA9D5}"/>
    <cellStyle name="Separador de milhares 2 3 2 5 2 2 3 2" xfId="14636" xr:uid="{D67704F3-20E5-40D1-A071-B18C64EC8B6E}"/>
    <cellStyle name="Separador de milhares 2 3 2 5 2 2 3 3" xfId="23603" xr:uid="{1E9C5FEE-64E0-4A65-AFD5-3499C4EF8AB9}"/>
    <cellStyle name="Separador de milhares 2 3 2 5 2 2 4" xfId="11784" xr:uid="{8F9CCABD-1857-43E0-9C1C-759BFF8B8819}"/>
    <cellStyle name="Separador de milhares 2 3 2 5 2 2 5" xfId="20752" xr:uid="{10B6EAFA-C9E7-4B1B-A389-1AB5B4CC5D3C}"/>
    <cellStyle name="Separador de milhares 2 3 2 5 2 3" xfId="7401" xr:uid="{E1D2F332-7906-49AC-A632-14E19486D173}"/>
    <cellStyle name="Separador de milhares 2 3 2 5 2 3 2" xfId="16057" xr:uid="{2958FA36-0A52-4948-BA04-1D879B7CD453}"/>
    <cellStyle name="Separador de milhares 2 3 2 5 2 3 3" xfId="25038" xr:uid="{EE1B40FA-206C-492C-B9C8-CF806D8A3EF0}"/>
    <cellStyle name="Separador de milhares 2 3 2 5 2 4" xfId="4348" xr:uid="{227C707B-4C50-4F3B-836B-41F2AC637C6E}"/>
    <cellStyle name="Separador de milhares 2 3 2 5 2 4 2" xfId="13203" xr:uid="{7B9140E7-ED74-4632-8644-78689F533D8B}"/>
    <cellStyle name="Separador de milhares 2 3 2 5 2 4 3" xfId="22173" xr:uid="{141A25B1-602E-4F1F-A022-5B6B81B62CA6}"/>
    <cellStyle name="Separador de milhares 2 3 2 5 2 5" xfId="10338" xr:uid="{107E4CF7-70B1-4F67-BFDC-FF60200BEF51}"/>
    <cellStyle name="Separador de milhares 2 3 2 5 2 6" xfId="19309" xr:uid="{4471AFF5-135A-4A46-AEF8-1B6F3E53DDFD}"/>
    <cellStyle name="Separador de milhares 2 3 2 5 3" xfId="2739" xr:uid="{240BE014-55B0-4654-8A8B-79E7870B280F}"/>
    <cellStyle name="Separador de milhares 2 3 2 5 3 2" xfId="8895" xr:uid="{55B122DF-3CC4-4A89-BD6E-116C87A39C45}"/>
    <cellStyle name="Separador de milhares 2 3 2 5 3 2 2" xfId="17491" xr:uid="{57D47C8B-294D-436A-A7C6-D66355C76E4F}"/>
    <cellStyle name="Separador de milhares 2 3 2 5 3 2 3" xfId="26527" xr:uid="{0DE86FBB-C449-49E8-AB90-B5617FB5FB52}"/>
    <cellStyle name="Separador de milhares 2 3 2 5 3 3" xfId="5782" xr:uid="{8E8CEF6F-B042-48D5-BA5A-398ADFD139C2}"/>
    <cellStyle name="Separador de milhares 2 3 2 5 3 3 2" xfId="14635" xr:uid="{C05744E9-DD0D-4F66-827D-AEA0953BBA63}"/>
    <cellStyle name="Separador de milhares 2 3 2 5 3 3 3" xfId="23602" xr:uid="{53F83E1A-0D4D-406B-B044-5ACDA3F4F7F4}"/>
    <cellStyle name="Separador de milhares 2 3 2 5 3 4" xfId="11783" xr:uid="{66F3D5FD-DDEF-40D9-A6B7-319E0A49EE99}"/>
    <cellStyle name="Separador de milhares 2 3 2 5 3 5" xfId="20751" xr:uid="{5FB30513-A0F5-4469-B279-EBBA8E6857D4}"/>
    <cellStyle name="Separador de milhares 2 3 2 5 4" xfId="7400" xr:uid="{A074EFB2-4B1C-4264-997B-BAD3766E0D1F}"/>
    <cellStyle name="Separador de milhares 2 3 2 5 4 2" xfId="16056" xr:uid="{C7A81698-F988-4612-8F3B-F24C12DFE32B}"/>
    <cellStyle name="Separador de milhares 2 3 2 5 4 3" xfId="25037" xr:uid="{3C331AB9-7E1D-4DD5-913B-DBF0DBA08AA4}"/>
    <cellStyle name="Separador de milhares 2 3 2 5 5" xfId="4347" xr:uid="{1EFB1985-E310-4046-863E-25BB1A2A94B7}"/>
    <cellStyle name="Separador de milhares 2 3 2 5 5 2" xfId="13202" xr:uid="{561ED8FA-3E5D-497C-AC19-6E93EBA44E9A}"/>
    <cellStyle name="Separador de milhares 2 3 2 5 5 3" xfId="22172" xr:uid="{66881C9C-E44B-4D3E-B1AB-965FAE210C91}"/>
    <cellStyle name="Separador de milhares 2 3 2 5 6" xfId="10337" xr:uid="{A6A2FD03-4C06-44A1-83F9-20F0ED00DA0A}"/>
    <cellStyle name="Separador de milhares 2 3 2 5 7" xfId="19308" xr:uid="{8B638621-DC7C-4A62-9A6A-2DA66C8F9406}"/>
    <cellStyle name="Separador de milhares 2 3 2 6" xfId="1018" xr:uid="{BD7B85D2-A79A-4852-A4E4-C82587E43024}"/>
    <cellStyle name="Separador de milhares 2 3 2 6 2" xfId="1019" xr:uid="{C6A5EE9B-5D95-4CF2-891B-1CA005A2D24D}"/>
    <cellStyle name="Separador de milhares 2 3 2 6 2 2" xfId="2742" xr:uid="{59536D0B-08E0-474B-92E4-5F96F674AC78}"/>
    <cellStyle name="Separador de milhares 2 3 2 6 2 2 2" xfId="8898" xr:uid="{E4AFCD10-065A-4CD0-9BFA-4BF6EE874210}"/>
    <cellStyle name="Separador de milhares 2 3 2 6 2 2 2 2" xfId="17494" xr:uid="{9E9FA2DB-BC05-4BAB-BB19-B00307467E4D}"/>
    <cellStyle name="Separador de milhares 2 3 2 6 2 2 2 3" xfId="26530" xr:uid="{AC2FB7D0-F660-4C49-8E62-669664F9E693}"/>
    <cellStyle name="Separador de milhares 2 3 2 6 2 2 3" xfId="5785" xr:uid="{65BB9ADE-ADF1-4121-9A45-02FE617E1537}"/>
    <cellStyle name="Separador de milhares 2 3 2 6 2 2 3 2" xfId="14638" xr:uid="{31771A8D-26E8-4F41-A3A7-DEAFDC699B3D}"/>
    <cellStyle name="Separador de milhares 2 3 2 6 2 2 3 3" xfId="23605" xr:uid="{D89B8EA3-6B7C-4CEB-A31D-1AFD3AFDBAEF}"/>
    <cellStyle name="Separador de milhares 2 3 2 6 2 2 4" xfId="11786" xr:uid="{4C03EDD8-98BB-4653-AAE9-A7CBDD1877D8}"/>
    <cellStyle name="Separador de milhares 2 3 2 6 2 2 5" xfId="20754" xr:uid="{7C194DAF-1D1C-4250-AFB2-B9DE4036619A}"/>
    <cellStyle name="Separador de milhares 2 3 2 6 2 3" xfId="7403" xr:uid="{7B28E5EB-1D08-46B6-A88C-F0A5DB3B8000}"/>
    <cellStyle name="Separador de milhares 2 3 2 6 2 3 2" xfId="16059" xr:uid="{C41EA58F-243C-4836-9ABB-D33D3E16578C}"/>
    <cellStyle name="Separador de milhares 2 3 2 6 2 3 3" xfId="25040" xr:uid="{7BB99450-33DD-4AAD-ADB8-9ADB15025857}"/>
    <cellStyle name="Separador de milhares 2 3 2 6 2 4" xfId="4350" xr:uid="{B315A198-B926-41D1-A73E-DC1B14D2CF57}"/>
    <cellStyle name="Separador de milhares 2 3 2 6 2 4 2" xfId="13205" xr:uid="{910089AF-EF0C-4003-B5CB-9DD1954BAEEE}"/>
    <cellStyle name="Separador de milhares 2 3 2 6 2 4 3" xfId="22175" xr:uid="{B72E75D8-13FC-4BC7-BF6F-00DF994A75E0}"/>
    <cellStyle name="Separador de milhares 2 3 2 6 2 5" xfId="10340" xr:uid="{7A7D014B-7822-4F9F-A53D-269D1445B59B}"/>
    <cellStyle name="Separador de milhares 2 3 2 6 2 6" xfId="19311" xr:uid="{A9BE8087-D307-4F52-8648-DB9B0D9C71E0}"/>
    <cellStyle name="Separador de milhares 2 3 2 6 3" xfId="2741" xr:uid="{5A3CCE70-9509-4A4A-9AFE-554B69540A85}"/>
    <cellStyle name="Separador de milhares 2 3 2 6 3 2" xfId="8897" xr:uid="{7F54E1BD-0F11-4751-A7D2-90E0834B071C}"/>
    <cellStyle name="Separador de milhares 2 3 2 6 3 2 2" xfId="17493" xr:uid="{F7839663-ED14-4B34-8A71-20B8CD6FD14D}"/>
    <cellStyle name="Separador de milhares 2 3 2 6 3 2 3" xfId="26529" xr:uid="{940D162F-FD08-48B0-BAEB-CDC0760C8AA6}"/>
    <cellStyle name="Separador de milhares 2 3 2 6 3 3" xfId="5784" xr:uid="{DAA0B798-EE5A-4024-83F5-28AD18BD11F7}"/>
    <cellStyle name="Separador de milhares 2 3 2 6 3 3 2" xfId="14637" xr:uid="{BBF93D6C-37F9-4AE3-927A-8F3E7182FCF3}"/>
    <cellStyle name="Separador de milhares 2 3 2 6 3 3 3" xfId="23604" xr:uid="{60BF4C3F-E978-45B2-A8E5-87AFADE933FE}"/>
    <cellStyle name="Separador de milhares 2 3 2 6 3 4" xfId="11785" xr:uid="{E8783415-F2B5-4EA3-926E-50B5C9F72000}"/>
    <cellStyle name="Separador de milhares 2 3 2 6 3 5" xfId="20753" xr:uid="{36F6835F-FE85-4360-9458-F8ED938E1188}"/>
    <cellStyle name="Separador de milhares 2 3 2 6 4" xfId="7402" xr:uid="{00D9ABE5-8F8E-4467-8A56-4C84E7806C2E}"/>
    <cellStyle name="Separador de milhares 2 3 2 6 4 2" xfId="16058" xr:uid="{9F597E2B-E4F3-42C0-8739-B4EE45A1D417}"/>
    <cellStyle name="Separador de milhares 2 3 2 6 4 3" xfId="25039" xr:uid="{88A4205D-05B0-402B-9F5D-79F88524BE48}"/>
    <cellStyle name="Separador de milhares 2 3 2 6 5" xfId="4349" xr:uid="{ABB0ED2E-2ED2-471A-B137-B2A8818D05D9}"/>
    <cellStyle name="Separador de milhares 2 3 2 6 5 2" xfId="13204" xr:uid="{044A14CF-9F2E-4458-BD42-4A9E4B63F395}"/>
    <cellStyle name="Separador de milhares 2 3 2 6 5 3" xfId="22174" xr:uid="{6E385A6F-F328-4DC0-9FA2-90F8C9A11C0F}"/>
    <cellStyle name="Separador de milhares 2 3 2 6 6" xfId="10339" xr:uid="{99565F38-777B-426E-9C93-CA65B82238E9}"/>
    <cellStyle name="Separador de milhares 2 3 2 6 7" xfId="19310" xr:uid="{0E859054-F5B8-4FD2-BECB-73B52FA78B69}"/>
    <cellStyle name="Separador de milhares 2 3 2 7" xfId="1020" xr:uid="{E0C4AA42-3DDE-402A-A181-FEC661342646}"/>
    <cellStyle name="Separador de milhares 2 3 2 7 2" xfId="2743" xr:uid="{C104D59D-61BF-40A9-8C07-4277FA94C1A1}"/>
    <cellStyle name="Separador de milhares 2 3 2 7 2 2" xfId="8899" xr:uid="{88812DD9-F3D4-4105-AD25-E3C8E80AEBB7}"/>
    <cellStyle name="Separador de milhares 2 3 2 7 2 2 2" xfId="17495" xr:uid="{8166A73A-8FDA-468C-BFC3-AC2F3D6AB707}"/>
    <cellStyle name="Separador de milhares 2 3 2 7 2 2 3" xfId="26531" xr:uid="{00BBF023-4A94-4815-ACAD-05C2A5C8409C}"/>
    <cellStyle name="Separador de milhares 2 3 2 7 2 3" xfId="5786" xr:uid="{4A9F04EE-2263-4B07-8271-DD86B9D02699}"/>
    <cellStyle name="Separador de milhares 2 3 2 7 2 3 2" xfId="14639" xr:uid="{A20E1AE6-00F7-4672-AB68-3FC6AED8F1E5}"/>
    <cellStyle name="Separador de milhares 2 3 2 7 2 3 3" xfId="23606" xr:uid="{0A5C92B6-D0D5-447F-AF86-B5F5250E15FF}"/>
    <cellStyle name="Separador de milhares 2 3 2 7 2 4" xfId="11787" xr:uid="{2EBCA088-4527-498D-8C38-772C37B1EAD7}"/>
    <cellStyle name="Separador de milhares 2 3 2 7 2 5" xfId="20755" xr:uid="{3D5481F9-BB25-4674-8EDA-FC24B1390BA2}"/>
    <cellStyle name="Separador de milhares 2 3 2 7 3" xfId="7404" xr:uid="{38C37FC3-9E51-40EF-9741-63E6C990766C}"/>
    <cellStyle name="Separador de milhares 2 3 2 7 3 2" xfId="16060" xr:uid="{FF7D0A0B-EC81-4B6D-B6F9-FDBAC79C5F58}"/>
    <cellStyle name="Separador de milhares 2 3 2 7 3 3" xfId="25041" xr:uid="{0EBA92D3-4AE8-450B-8A44-B7DB43344979}"/>
    <cellStyle name="Separador de milhares 2 3 2 7 4" xfId="4351" xr:uid="{A2D14175-F624-4256-85FA-4B8DAB775826}"/>
    <cellStyle name="Separador de milhares 2 3 2 7 4 2" xfId="13206" xr:uid="{6F966338-9297-4FB6-A26A-F2B3F478E204}"/>
    <cellStyle name="Separador de milhares 2 3 2 7 4 3" xfId="22176" xr:uid="{4A32E6E3-723E-4AC5-8857-D3D7CAD161BF}"/>
    <cellStyle name="Separador de milhares 2 3 2 7 5" xfId="10341" xr:uid="{F1F4D200-60E4-4B46-8FDD-F7D12F2D884E}"/>
    <cellStyle name="Separador de milhares 2 3 2 7 6" xfId="19312" xr:uid="{58DE1647-17C2-4367-B8FA-34F3998FE9B4}"/>
    <cellStyle name="Separador de milhares 2 3 2 8" xfId="2702" xr:uid="{109E4723-6DA8-4474-A4D4-2753C7AA7AEB}"/>
    <cellStyle name="Separador de milhares 2 3 2 8 2" xfId="8858" xr:uid="{22EE7345-AD68-4B91-A457-66BA058515D6}"/>
    <cellStyle name="Separador de milhares 2 3 2 8 2 2" xfId="17454" xr:uid="{698C2FAE-4981-4FA5-9911-FAE902AD1B6D}"/>
    <cellStyle name="Separador de milhares 2 3 2 8 2 3" xfId="26490" xr:uid="{43592C88-A3CC-4948-B6B2-D7A83A28783F}"/>
    <cellStyle name="Separador de milhares 2 3 2 8 3" xfId="5745" xr:uid="{83D630B2-0400-4675-92F8-78F585EEE8A5}"/>
    <cellStyle name="Separador de milhares 2 3 2 8 3 2" xfId="14598" xr:uid="{80DFB587-516F-46FA-AB66-B3702C150878}"/>
    <cellStyle name="Separador de milhares 2 3 2 8 3 3" xfId="23565" xr:uid="{45171BA1-3668-4D4B-BACB-2C2CC7C82875}"/>
    <cellStyle name="Separador de milhares 2 3 2 8 4" xfId="11746" xr:uid="{81108C1D-7A12-438A-AFB2-CB66274F1A27}"/>
    <cellStyle name="Separador de milhares 2 3 2 8 5" xfId="20714" xr:uid="{95FA75EF-AA90-471A-BBA3-5154BC288F77}"/>
    <cellStyle name="Separador de milhares 2 3 2 9" xfId="7363" xr:uid="{E9D34382-982E-4DE1-B2F2-3BD8891D51CB}"/>
    <cellStyle name="Separador de milhares 2 3 2 9 2" xfId="16019" xr:uid="{5D1CB59A-D1DA-4CD3-BF53-D5BA82F540AB}"/>
    <cellStyle name="Separador de milhares 2 3 2 9 3" xfId="25000" xr:uid="{C7E37767-3808-4614-ABAA-7797F1DBD2F9}"/>
    <cellStyle name="Separador de milhares 2 3 3" xfId="1021" xr:uid="{31A0A068-77D1-45CB-A481-D577957DD178}"/>
    <cellStyle name="Separador de milhares 2 3 3 10" xfId="19313" xr:uid="{289D2587-5470-4C04-88DC-0620A07D31D8}"/>
    <cellStyle name="Separador de milhares 2 3 3 2" xfId="1022" xr:uid="{A8AA9515-9FA2-4CEA-A79B-A927E46AFF8E}"/>
    <cellStyle name="Separador de milhares 2 3 3 2 10" xfId="19314" xr:uid="{EEE65482-1EC2-4E52-92D7-F15A2D9D3AE7}"/>
    <cellStyle name="Separador de milhares 2 3 3 2 2" xfId="1023" xr:uid="{190A53EA-CF6E-4385-AEE7-FA8145FD55D8}"/>
    <cellStyle name="Separador de milhares 2 3 3 2 2 2" xfId="1024" xr:uid="{83C777C8-D2D4-438C-8B7F-A2F711D2A1C4}"/>
    <cellStyle name="Separador de milhares 2 3 3 2 2 2 2" xfId="1025" xr:uid="{E00C281C-E2D3-4321-8A82-9DCDD5163E6F}"/>
    <cellStyle name="Separador de milhares 2 3 3 2 2 2 2 2" xfId="2748" xr:uid="{E0EF8DB9-35AE-4956-B31D-97643D5D5AE0}"/>
    <cellStyle name="Separador de milhares 2 3 3 2 2 2 2 2 2" xfId="8904" xr:uid="{B676D0C2-2A6C-4224-BC51-64912070B2AF}"/>
    <cellStyle name="Separador de milhares 2 3 3 2 2 2 2 2 2 2" xfId="17500" xr:uid="{5AA0E5B6-5076-4DC8-808A-8A38715C7EB7}"/>
    <cellStyle name="Separador de milhares 2 3 3 2 2 2 2 2 2 3" xfId="26536" xr:uid="{BF994049-6C7E-4CF9-8D43-807279177695}"/>
    <cellStyle name="Separador de milhares 2 3 3 2 2 2 2 2 3" xfId="5791" xr:uid="{E0D8D634-1988-425B-8C84-4FB5B0F795BC}"/>
    <cellStyle name="Separador de milhares 2 3 3 2 2 2 2 2 3 2" xfId="14644" xr:uid="{0DFAA52C-E6E4-45C4-8E5E-D8C870E8B957}"/>
    <cellStyle name="Separador de milhares 2 3 3 2 2 2 2 2 3 3" xfId="23611" xr:uid="{FBE7070B-6B58-4D6A-9AD7-DE08FFEC09A8}"/>
    <cellStyle name="Separador de milhares 2 3 3 2 2 2 2 2 4" xfId="11792" xr:uid="{B8DF7007-1B70-466E-81E7-7F64D71A4B2A}"/>
    <cellStyle name="Separador de milhares 2 3 3 2 2 2 2 2 5" xfId="20760" xr:uid="{C3A27071-8813-4121-9C32-052E0AF8BD18}"/>
    <cellStyle name="Separador de milhares 2 3 3 2 2 2 2 3" xfId="7409" xr:uid="{9F106C3E-16EC-49EA-B0B4-4B01C6EB7688}"/>
    <cellStyle name="Separador de milhares 2 3 3 2 2 2 2 3 2" xfId="16065" xr:uid="{9FF2D657-82D5-42CD-AD19-E649FA159F90}"/>
    <cellStyle name="Separador de milhares 2 3 3 2 2 2 2 3 3" xfId="25046" xr:uid="{BC2C9629-BE66-4B7D-9470-C1124DA37CD3}"/>
    <cellStyle name="Separador de milhares 2 3 3 2 2 2 2 4" xfId="4356" xr:uid="{47113602-1331-4B1F-A6F9-EB55109872F7}"/>
    <cellStyle name="Separador de milhares 2 3 3 2 2 2 2 4 2" xfId="13211" xr:uid="{B0453EF6-333F-4863-81D8-D8308B6D9BED}"/>
    <cellStyle name="Separador de milhares 2 3 3 2 2 2 2 4 3" xfId="22181" xr:uid="{72A10C1F-8349-4664-A43D-42982A7576E9}"/>
    <cellStyle name="Separador de milhares 2 3 3 2 2 2 2 5" xfId="10346" xr:uid="{6CCF8379-36A8-4022-BE0F-ED4C1A02E79E}"/>
    <cellStyle name="Separador de milhares 2 3 3 2 2 2 2 6" xfId="19317" xr:uid="{3B3488E1-AC57-4B9F-B9B8-FD972EDDCB6F}"/>
    <cellStyle name="Separador de milhares 2 3 3 2 2 2 3" xfId="2747" xr:uid="{AE47DE4F-98A3-4FF1-AADD-1DB2091B54B1}"/>
    <cellStyle name="Separador de milhares 2 3 3 2 2 2 3 2" xfId="8903" xr:uid="{7F6BED44-54D8-4182-8CDD-A699638A3C88}"/>
    <cellStyle name="Separador de milhares 2 3 3 2 2 2 3 2 2" xfId="17499" xr:uid="{7D6257AB-C12D-4D6B-BE6D-7C584EDF1043}"/>
    <cellStyle name="Separador de milhares 2 3 3 2 2 2 3 2 3" xfId="26535" xr:uid="{5CAF0A5D-2FCE-48F2-93EE-E744F8B6DA1C}"/>
    <cellStyle name="Separador de milhares 2 3 3 2 2 2 3 3" xfId="5790" xr:uid="{8E0C1D74-0B5C-4F1D-95CC-EB7D9D8029C7}"/>
    <cellStyle name="Separador de milhares 2 3 3 2 2 2 3 3 2" xfId="14643" xr:uid="{BA80D26B-8CC8-43F3-BA8E-9FD9A8AC6078}"/>
    <cellStyle name="Separador de milhares 2 3 3 2 2 2 3 3 3" xfId="23610" xr:uid="{4C28CE5D-D4F0-46EA-B620-84C25768DF91}"/>
    <cellStyle name="Separador de milhares 2 3 3 2 2 2 3 4" xfId="11791" xr:uid="{47A351D5-DD49-453B-BC6A-909FB0D959E6}"/>
    <cellStyle name="Separador de milhares 2 3 3 2 2 2 3 5" xfId="20759" xr:uid="{A5A44720-14DB-4D53-93C9-C1505ECC90F5}"/>
    <cellStyle name="Separador de milhares 2 3 3 2 2 2 4" xfId="7408" xr:uid="{4F3852B1-7B12-4898-9EBF-2F7F5C42BAF5}"/>
    <cellStyle name="Separador de milhares 2 3 3 2 2 2 4 2" xfId="16064" xr:uid="{F5038DC5-C6E6-457B-9F01-EB8B103748B8}"/>
    <cellStyle name="Separador de milhares 2 3 3 2 2 2 4 3" xfId="25045" xr:uid="{6035A92D-7FC4-4BD5-8DD9-286C07B5D8AA}"/>
    <cellStyle name="Separador de milhares 2 3 3 2 2 2 5" xfId="4355" xr:uid="{B416D317-36D7-4D5A-BC74-B3C4A0DAB965}"/>
    <cellStyle name="Separador de milhares 2 3 3 2 2 2 5 2" xfId="13210" xr:uid="{E8EA9049-0159-49AC-9B87-7EB863DFCE0D}"/>
    <cellStyle name="Separador de milhares 2 3 3 2 2 2 5 3" xfId="22180" xr:uid="{7257E59D-FF80-454E-B154-57ABC53F8058}"/>
    <cellStyle name="Separador de milhares 2 3 3 2 2 2 6" xfId="10345" xr:uid="{496284DB-39B2-42CC-98A0-9625AAEB06B2}"/>
    <cellStyle name="Separador de milhares 2 3 3 2 2 2 7" xfId="19316" xr:uid="{C4B75882-7E91-4684-88A7-97CB4504D57C}"/>
    <cellStyle name="Separador de milhares 2 3 3 2 2 3" xfId="1026" xr:uid="{089743DD-5DB1-4378-86D4-5F45A689DF09}"/>
    <cellStyle name="Separador de milhares 2 3 3 2 2 3 2" xfId="1027" xr:uid="{7A8183AF-0E51-4A3C-BEDD-CA5CD1D12015}"/>
    <cellStyle name="Separador de milhares 2 3 3 2 2 3 2 2" xfId="2750" xr:uid="{2950B55C-8A55-4027-B7EA-415BE9D38723}"/>
    <cellStyle name="Separador de milhares 2 3 3 2 2 3 2 2 2" xfId="8906" xr:uid="{FD1F81FA-0106-463E-8217-80337F2A97E2}"/>
    <cellStyle name="Separador de milhares 2 3 3 2 2 3 2 2 2 2" xfId="17502" xr:uid="{0119E63B-43D0-4054-A5CD-B9B769DA5239}"/>
    <cellStyle name="Separador de milhares 2 3 3 2 2 3 2 2 2 3" xfId="26538" xr:uid="{3383DFD1-875B-488A-8878-69140254E061}"/>
    <cellStyle name="Separador de milhares 2 3 3 2 2 3 2 2 3" xfId="5793" xr:uid="{14EBFA27-9A57-4FDB-8C23-FA97C6B7D69B}"/>
    <cellStyle name="Separador de milhares 2 3 3 2 2 3 2 2 3 2" xfId="14646" xr:uid="{FF64F624-7B6C-4452-BBE9-02FFF5B2B026}"/>
    <cellStyle name="Separador de milhares 2 3 3 2 2 3 2 2 3 3" xfId="23613" xr:uid="{D13EE0E0-E6BB-4398-AD27-F508A8C1803B}"/>
    <cellStyle name="Separador de milhares 2 3 3 2 2 3 2 2 4" xfId="11794" xr:uid="{6C61849C-81A1-4F7B-B763-D728F980DD11}"/>
    <cellStyle name="Separador de milhares 2 3 3 2 2 3 2 2 5" xfId="20762" xr:uid="{32623256-C928-4555-B5A9-B4B0845A58E0}"/>
    <cellStyle name="Separador de milhares 2 3 3 2 2 3 2 3" xfId="7411" xr:uid="{B460A5CC-68CB-40DF-BECA-A871C95FCD9B}"/>
    <cellStyle name="Separador de milhares 2 3 3 2 2 3 2 3 2" xfId="16067" xr:uid="{2C8EA925-4F0F-4047-8BB2-274E012C6920}"/>
    <cellStyle name="Separador de milhares 2 3 3 2 2 3 2 3 3" xfId="25048" xr:uid="{1BC91D6B-AEC8-42AE-AA6A-2BF8E8D1C273}"/>
    <cellStyle name="Separador de milhares 2 3 3 2 2 3 2 4" xfId="4358" xr:uid="{18E799DA-A206-4A73-B042-48918FC0079E}"/>
    <cellStyle name="Separador de milhares 2 3 3 2 2 3 2 4 2" xfId="13213" xr:uid="{F3A53CD3-215F-4125-B611-3E15FFDEF6CD}"/>
    <cellStyle name="Separador de milhares 2 3 3 2 2 3 2 4 3" xfId="22183" xr:uid="{2A3BB24A-AE23-4F71-9D0D-7EE60DB24270}"/>
    <cellStyle name="Separador de milhares 2 3 3 2 2 3 2 5" xfId="10348" xr:uid="{88F4A7CA-66A1-4B6E-AD63-E85A3F5BE980}"/>
    <cellStyle name="Separador de milhares 2 3 3 2 2 3 2 6" xfId="19319" xr:uid="{E87C13F4-B488-4795-BF80-17CB2487E4FA}"/>
    <cellStyle name="Separador de milhares 2 3 3 2 2 3 3" xfId="2749" xr:uid="{B795E378-FF84-49C6-857F-73AB8548439F}"/>
    <cellStyle name="Separador de milhares 2 3 3 2 2 3 3 2" xfId="8905" xr:uid="{DB19E34C-9B36-43B8-9914-5E65D953CA8F}"/>
    <cellStyle name="Separador de milhares 2 3 3 2 2 3 3 2 2" xfId="17501" xr:uid="{CB5EDD7A-2D79-4CBA-8F81-F8DB6FA49EBB}"/>
    <cellStyle name="Separador de milhares 2 3 3 2 2 3 3 2 3" xfId="26537" xr:uid="{E6045536-05E9-4B58-912B-BA2C256E2DE6}"/>
    <cellStyle name="Separador de milhares 2 3 3 2 2 3 3 3" xfId="5792" xr:uid="{F60E6C24-5F7C-49B7-85CA-DA49AB3A62C4}"/>
    <cellStyle name="Separador de milhares 2 3 3 2 2 3 3 3 2" xfId="14645" xr:uid="{19066FD7-372A-43F5-8905-B0AC5B5701B4}"/>
    <cellStyle name="Separador de milhares 2 3 3 2 2 3 3 3 3" xfId="23612" xr:uid="{08589EAF-D158-4AB7-9DE9-3F1FCED8934B}"/>
    <cellStyle name="Separador de milhares 2 3 3 2 2 3 3 4" xfId="11793" xr:uid="{47FABA1D-CA65-48EF-9703-FC453E104B4D}"/>
    <cellStyle name="Separador de milhares 2 3 3 2 2 3 3 5" xfId="20761" xr:uid="{35FC8233-B9A4-4BDC-ADE0-9FCAEB7B9E9A}"/>
    <cellStyle name="Separador de milhares 2 3 3 2 2 3 4" xfId="7410" xr:uid="{CEF860C6-57FD-4E44-A761-AF771B70AD7F}"/>
    <cellStyle name="Separador de milhares 2 3 3 2 2 3 4 2" xfId="16066" xr:uid="{D34C05C2-E0A9-4892-A3C6-3C917292A48D}"/>
    <cellStyle name="Separador de milhares 2 3 3 2 2 3 4 3" xfId="25047" xr:uid="{985D6A25-778E-4437-B181-39370D291612}"/>
    <cellStyle name="Separador de milhares 2 3 3 2 2 3 5" xfId="4357" xr:uid="{1A911028-D269-42E5-80D9-BD15BC5FE6CC}"/>
    <cellStyle name="Separador de milhares 2 3 3 2 2 3 5 2" xfId="13212" xr:uid="{98F1D091-9411-495E-9031-31B48638704E}"/>
    <cellStyle name="Separador de milhares 2 3 3 2 2 3 5 3" xfId="22182" xr:uid="{40B38B84-EB6D-47C0-9C73-3366FECDBF43}"/>
    <cellStyle name="Separador de milhares 2 3 3 2 2 3 6" xfId="10347" xr:uid="{2DF7B358-22E3-4FFD-BF87-0A8DCD91931D}"/>
    <cellStyle name="Separador de milhares 2 3 3 2 2 3 7" xfId="19318" xr:uid="{65C436E4-D158-4183-8A63-965731622B31}"/>
    <cellStyle name="Separador de milhares 2 3 3 2 2 4" xfId="1028" xr:uid="{63723EC7-1719-4783-B2C6-580CD401945C}"/>
    <cellStyle name="Separador de milhares 2 3 3 2 2 4 2" xfId="2751" xr:uid="{791BCB15-1A8F-457E-A9D4-1EA85D562411}"/>
    <cellStyle name="Separador de milhares 2 3 3 2 2 4 2 2" xfId="8907" xr:uid="{4CC7BC2D-2638-4C85-96A1-19ADCCF86BA5}"/>
    <cellStyle name="Separador de milhares 2 3 3 2 2 4 2 2 2" xfId="17503" xr:uid="{0FF76E33-2226-4F7B-A29F-762A18A0E331}"/>
    <cellStyle name="Separador de milhares 2 3 3 2 2 4 2 2 3" xfId="26539" xr:uid="{494A7073-4DAF-4333-9DDC-5259B16DB125}"/>
    <cellStyle name="Separador de milhares 2 3 3 2 2 4 2 3" xfId="5794" xr:uid="{AE7ED0C5-3BF3-43BB-8026-BF0130713DFB}"/>
    <cellStyle name="Separador de milhares 2 3 3 2 2 4 2 3 2" xfId="14647" xr:uid="{7F59F14D-71DC-4439-A6AE-DCA5FB8C0DD4}"/>
    <cellStyle name="Separador de milhares 2 3 3 2 2 4 2 3 3" xfId="23614" xr:uid="{C39195AB-C5DC-4719-AD7A-43F146D35B89}"/>
    <cellStyle name="Separador de milhares 2 3 3 2 2 4 2 4" xfId="11795" xr:uid="{CF6093B8-189A-4B64-80FC-452C37656275}"/>
    <cellStyle name="Separador de milhares 2 3 3 2 2 4 2 5" xfId="20763" xr:uid="{1841D72E-C2EC-446F-A36C-E945D5E02ECC}"/>
    <cellStyle name="Separador de milhares 2 3 3 2 2 4 3" xfId="7412" xr:uid="{353949B0-6F3B-4A5D-89CF-EC08E42C4B30}"/>
    <cellStyle name="Separador de milhares 2 3 3 2 2 4 3 2" xfId="16068" xr:uid="{60F64D3E-4874-41BA-8DB5-92CD1BE9ED39}"/>
    <cellStyle name="Separador de milhares 2 3 3 2 2 4 3 3" xfId="25049" xr:uid="{D174DCE3-645D-42BC-96F9-79019D4D2F9F}"/>
    <cellStyle name="Separador de milhares 2 3 3 2 2 4 4" xfId="4359" xr:uid="{EAC961DB-5DA2-450E-9416-CEEDEE9CCDE7}"/>
    <cellStyle name="Separador de milhares 2 3 3 2 2 4 4 2" xfId="13214" xr:uid="{98481641-20F4-4BF4-9660-543E37C0C2C5}"/>
    <cellStyle name="Separador de milhares 2 3 3 2 2 4 4 3" xfId="22184" xr:uid="{13A84CB0-7C99-4ABB-8A16-7452351B7924}"/>
    <cellStyle name="Separador de milhares 2 3 3 2 2 4 5" xfId="10349" xr:uid="{AB27A4DE-CA93-4795-A064-8240CFBBC6E9}"/>
    <cellStyle name="Separador de milhares 2 3 3 2 2 4 6" xfId="19320" xr:uid="{5B7D721D-86F0-4345-9A0B-1DB883C8B586}"/>
    <cellStyle name="Separador de milhares 2 3 3 2 2 5" xfId="2746" xr:uid="{01A77A83-CE37-4443-BBA4-F8545900AC86}"/>
    <cellStyle name="Separador de milhares 2 3 3 2 2 5 2" xfId="8902" xr:uid="{E1DF06EB-1DBC-4A5D-862A-F2EB0DEF420E}"/>
    <cellStyle name="Separador de milhares 2 3 3 2 2 5 2 2" xfId="17498" xr:uid="{874DACFC-D2DA-459F-90E7-EFE384E1D76E}"/>
    <cellStyle name="Separador de milhares 2 3 3 2 2 5 2 3" xfId="26534" xr:uid="{73FB8A1A-4ACC-40AA-98ED-7F3FE5B2C3C2}"/>
    <cellStyle name="Separador de milhares 2 3 3 2 2 5 3" xfId="5789" xr:uid="{A92FFFA2-49F0-432D-A4B8-7D40943EFB5A}"/>
    <cellStyle name="Separador de milhares 2 3 3 2 2 5 3 2" xfId="14642" xr:uid="{C549181C-E01E-493A-874A-8C0B32D482FA}"/>
    <cellStyle name="Separador de milhares 2 3 3 2 2 5 3 3" xfId="23609" xr:uid="{59298015-0FE1-404A-97C9-3DC5D4CF5F8B}"/>
    <cellStyle name="Separador de milhares 2 3 3 2 2 5 4" xfId="11790" xr:uid="{EE9E4A17-67A4-4E0D-A12E-FCB512F488F3}"/>
    <cellStyle name="Separador de milhares 2 3 3 2 2 5 5" xfId="20758" xr:uid="{4F0EC2DF-AF0B-4E19-B698-30AA2956CDE9}"/>
    <cellStyle name="Separador de milhares 2 3 3 2 2 6" xfId="7407" xr:uid="{413F5795-7C16-465A-981B-8EDDE197C58F}"/>
    <cellStyle name="Separador de milhares 2 3 3 2 2 6 2" xfId="16063" xr:uid="{0AD10C14-B175-49E7-9B9D-A415DF8169ED}"/>
    <cellStyle name="Separador de milhares 2 3 3 2 2 6 3" xfId="25044" xr:uid="{455E702A-65FA-437E-81EC-EFE32DEFB832}"/>
    <cellStyle name="Separador de milhares 2 3 3 2 2 7" xfId="4354" xr:uid="{3D903881-5C6C-4E90-9879-07F32E82B896}"/>
    <cellStyle name="Separador de milhares 2 3 3 2 2 7 2" xfId="13209" xr:uid="{244D96C0-33C4-41A1-9B7F-6174B83B6E3C}"/>
    <cellStyle name="Separador de milhares 2 3 3 2 2 7 3" xfId="22179" xr:uid="{1E37F741-4915-4F83-8064-519705DD0349}"/>
    <cellStyle name="Separador de milhares 2 3 3 2 2 8" xfId="10344" xr:uid="{C590E563-D771-48C4-8167-6AF3C1BF358C}"/>
    <cellStyle name="Separador de milhares 2 3 3 2 2 9" xfId="19315" xr:uid="{876DF438-9712-4DE4-AD6D-0442277994CD}"/>
    <cellStyle name="Separador de milhares 2 3 3 2 3" xfId="1029" xr:uid="{4B2C2C68-5281-4027-AE4E-BCFFFE3AC350}"/>
    <cellStyle name="Separador de milhares 2 3 3 2 3 2" xfId="1030" xr:uid="{FDDE5CC8-5B21-4576-9590-E2B5340A93E3}"/>
    <cellStyle name="Separador de milhares 2 3 3 2 3 2 2" xfId="2753" xr:uid="{FE36286E-BD4B-40D5-A4E4-23D737758753}"/>
    <cellStyle name="Separador de milhares 2 3 3 2 3 2 2 2" xfId="8909" xr:uid="{E2A7B1A6-97DF-4CE7-AA51-7DEDBB4FADBF}"/>
    <cellStyle name="Separador de milhares 2 3 3 2 3 2 2 2 2" xfId="17505" xr:uid="{22FB3055-1AE4-4B69-BFCA-648C8CB2F1B1}"/>
    <cellStyle name="Separador de milhares 2 3 3 2 3 2 2 2 3" xfId="26541" xr:uid="{087C6C8F-46B0-4134-8453-F7F37DCA03F3}"/>
    <cellStyle name="Separador de milhares 2 3 3 2 3 2 2 3" xfId="5796" xr:uid="{F9167573-FE69-4AA0-A13A-E1D47E338071}"/>
    <cellStyle name="Separador de milhares 2 3 3 2 3 2 2 3 2" xfId="14649" xr:uid="{46DA05B8-7E0D-4C02-AE5D-55223D0BC8AC}"/>
    <cellStyle name="Separador de milhares 2 3 3 2 3 2 2 3 3" xfId="23616" xr:uid="{1BF62F6C-41B9-4A78-8907-6ADDF2B01AE9}"/>
    <cellStyle name="Separador de milhares 2 3 3 2 3 2 2 4" xfId="11797" xr:uid="{89B8BEA7-C795-436D-B20F-E6571C4C3F89}"/>
    <cellStyle name="Separador de milhares 2 3 3 2 3 2 2 5" xfId="20765" xr:uid="{BBD07D8E-F595-4ED0-8D8A-686DF680392E}"/>
    <cellStyle name="Separador de milhares 2 3 3 2 3 2 3" xfId="7414" xr:uid="{8229822B-1AD4-448C-8B36-C0258C46356A}"/>
    <cellStyle name="Separador de milhares 2 3 3 2 3 2 3 2" xfId="16070" xr:uid="{077D683A-3156-4166-896F-D686D9195EE9}"/>
    <cellStyle name="Separador de milhares 2 3 3 2 3 2 3 3" xfId="25051" xr:uid="{EDB8608F-E02B-48E1-B3D0-404E00809B63}"/>
    <cellStyle name="Separador de milhares 2 3 3 2 3 2 4" xfId="4361" xr:uid="{9FF0E0C9-981D-419F-A75F-B79E416B3160}"/>
    <cellStyle name="Separador de milhares 2 3 3 2 3 2 4 2" xfId="13216" xr:uid="{EEDD8EEA-6CE8-4239-8685-36838C6BE8D6}"/>
    <cellStyle name="Separador de milhares 2 3 3 2 3 2 4 3" xfId="22186" xr:uid="{B48D2F42-552B-4FC1-95E7-B0F568A42803}"/>
    <cellStyle name="Separador de milhares 2 3 3 2 3 2 5" xfId="10351" xr:uid="{F5F95387-F713-40CB-BA21-050E16FF9CB4}"/>
    <cellStyle name="Separador de milhares 2 3 3 2 3 2 6" xfId="19322" xr:uid="{ED09F761-AB64-4C4D-AA35-C3B0E7759D16}"/>
    <cellStyle name="Separador de milhares 2 3 3 2 3 3" xfId="2752" xr:uid="{80FD55D4-5CFF-46ED-AC83-D491760080CD}"/>
    <cellStyle name="Separador de milhares 2 3 3 2 3 3 2" xfId="8908" xr:uid="{CF5FE6AB-7467-4B5F-9600-7639EF8EB0AE}"/>
    <cellStyle name="Separador de milhares 2 3 3 2 3 3 2 2" xfId="17504" xr:uid="{3D0C1473-FD91-4554-AC7F-04ABA6C84F3C}"/>
    <cellStyle name="Separador de milhares 2 3 3 2 3 3 2 3" xfId="26540" xr:uid="{3C9E6D1B-6BC8-46DE-AC65-25E7DA68F916}"/>
    <cellStyle name="Separador de milhares 2 3 3 2 3 3 3" xfId="5795" xr:uid="{2A3D6A20-5641-4E22-9AF7-D96D7174E961}"/>
    <cellStyle name="Separador de milhares 2 3 3 2 3 3 3 2" xfId="14648" xr:uid="{57E5218D-A2F8-4787-A087-D91516DA1A18}"/>
    <cellStyle name="Separador de milhares 2 3 3 2 3 3 3 3" xfId="23615" xr:uid="{0D20998D-1B84-4826-8F68-EE85C4966E0D}"/>
    <cellStyle name="Separador de milhares 2 3 3 2 3 3 4" xfId="11796" xr:uid="{6DAFC611-EDAB-4F4A-A12C-D6F9BD588576}"/>
    <cellStyle name="Separador de milhares 2 3 3 2 3 3 5" xfId="20764" xr:uid="{2AD69CB9-73EF-4CAB-B3A7-BE5819F09663}"/>
    <cellStyle name="Separador de milhares 2 3 3 2 3 4" xfId="7413" xr:uid="{3A0C117F-4E96-47F4-8634-3F16218AE011}"/>
    <cellStyle name="Separador de milhares 2 3 3 2 3 4 2" xfId="16069" xr:uid="{A85D3086-208F-4955-A1F9-FD48501EC925}"/>
    <cellStyle name="Separador de milhares 2 3 3 2 3 4 3" xfId="25050" xr:uid="{57762A92-1AFE-4A25-B049-6A7B8C74ABF6}"/>
    <cellStyle name="Separador de milhares 2 3 3 2 3 5" xfId="4360" xr:uid="{56B8860A-5674-431B-9A1B-BFEFCB01E5E3}"/>
    <cellStyle name="Separador de milhares 2 3 3 2 3 5 2" xfId="13215" xr:uid="{196AAA07-D616-4CBA-B763-44DF92735517}"/>
    <cellStyle name="Separador de milhares 2 3 3 2 3 5 3" xfId="22185" xr:uid="{8053B2D2-6F0D-4B78-9277-29C8324ECC5B}"/>
    <cellStyle name="Separador de milhares 2 3 3 2 3 6" xfId="10350" xr:uid="{AC702749-8B6F-4623-8848-3C8DDDB35A8F}"/>
    <cellStyle name="Separador de milhares 2 3 3 2 3 7" xfId="19321" xr:uid="{0EB29039-B277-4F27-AB50-6DF234A8CE04}"/>
    <cellStyle name="Separador de milhares 2 3 3 2 4" xfId="1031" xr:uid="{A8ACBCAC-E812-4D1C-9CA9-E484C23F292C}"/>
    <cellStyle name="Separador de milhares 2 3 3 2 4 2" xfId="1032" xr:uid="{1BCB4830-89A0-45AB-B273-F84139A1C796}"/>
    <cellStyle name="Separador de milhares 2 3 3 2 4 2 2" xfId="2755" xr:uid="{9CB2EC64-D4E0-4C3D-AADB-99F995B0587E}"/>
    <cellStyle name="Separador de milhares 2 3 3 2 4 2 2 2" xfId="8911" xr:uid="{BBC07408-A728-4282-8722-F96F4DFBF955}"/>
    <cellStyle name="Separador de milhares 2 3 3 2 4 2 2 2 2" xfId="17507" xr:uid="{BFD80556-E9C2-465C-9D39-071E548DBDB0}"/>
    <cellStyle name="Separador de milhares 2 3 3 2 4 2 2 2 3" xfId="26543" xr:uid="{A2E19397-AD9D-47C5-B09D-CE3DC2894F63}"/>
    <cellStyle name="Separador de milhares 2 3 3 2 4 2 2 3" xfId="5798" xr:uid="{FA0E625D-DD56-4318-9BF0-156610EFE502}"/>
    <cellStyle name="Separador de milhares 2 3 3 2 4 2 2 3 2" xfId="14651" xr:uid="{74BF1B7E-1D0A-415D-9A85-038D97198831}"/>
    <cellStyle name="Separador de milhares 2 3 3 2 4 2 2 3 3" xfId="23618" xr:uid="{625F7152-EB35-476D-A400-C8FAD17F5213}"/>
    <cellStyle name="Separador de milhares 2 3 3 2 4 2 2 4" xfId="11799" xr:uid="{B69569A9-9BA5-41DD-AB05-BFD0C016E022}"/>
    <cellStyle name="Separador de milhares 2 3 3 2 4 2 2 5" xfId="20767" xr:uid="{8248CC1E-6B0C-416E-A808-88A8C1F2AA3A}"/>
    <cellStyle name="Separador de milhares 2 3 3 2 4 2 3" xfId="7416" xr:uid="{482E5949-40E0-4E59-A78F-C004BB6D9ADD}"/>
    <cellStyle name="Separador de milhares 2 3 3 2 4 2 3 2" xfId="16072" xr:uid="{93418CD2-B159-40DB-B033-6D080998FD0C}"/>
    <cellStyle name="Separador de milhares 2 3 3 2 4 2 3 3" xfId="25053" xr:uid="{5367CDCA-550B-4BEA-9042-A766D984B791}"/>
    <cellStyle name="Separador de milhares 2 3 3 2 4 2 4" xfId="4363" xr:uid="{2BB01D25-EE03-4BC3-BB8F-F77B0B1AA869}"/>
    <cellStyle name="Separador de milhares 2 3 3 2 4 2 4 2" xfId="13218" xr:uid="{FC12D07F-61C3-4E00-9B80-1C2102129F5C}"/>
    <cellStyle name="Separador de milhares 2 3 3 2 4 2 4 3" xfId="22188" xr:uid="{ABA796FB-A466-466B-9E0C-54CD8CC227FF}"/>
    <cellStyle name="Separador de milhares 2 3 3 2 4 2 5" xfId="10353" xr:uid="{7A8C1B30-5C34-411B-810E-4EC81518C530}"/>
    <cellStyle name="Separador de milhares 2 3 3 2 4 2 6" xfId="19324" xr:uid="{05D7AAD5-B0F7-41E2-9BAF-2AE0F52CEE94}"/>
    <cellStyle name="Separador de milhares 2 3 3 2 4 3" xfId="2754" xr:uid="{178E26D0-7D7E-4FCA-9847-DFDB018F6D66}"/>
    <cellStyle name="Separador de milhares 2 3 3 2 4 3 2" xfId="8910" xr:uid="{C3721113-F812-4A68-AF5C-AC2EEFB3C0DC}"/>
    <cellStyle name="Separador de milhares 2 3 3 2 4 3 2 2" xfId="17506" xr:uid="{E7A34895-4AAF-4318-BC95-E233843481AE}"/>
    <cellStyle name="Separador de milhares 2 3 3 2 4 3 2 3" xfId="26542" xr:uid="{9165DCCE-C560-40F8-834E-A020D2FF50B4}"/>
    <cellStyle name="Separador de milhares 2 3 3 2 4 3 3" xfId="5797" xr:uid="{FD32BE70-CD97-44D0-805A-7901E89C3321}"/>
    <cellStyle name="Separador de milhares 2 3 3 2 4 3 3 2" xfId="14650" xr:uid="{B3E43075-CC29-4BEA-8695-051C04AC5FF2}"/>
    <cellStyle name="Separador de milhares 2 3 3 2 4 3 3 3" xfId="23617" xr:uid="{F0C9ED82-50D9-4F8E-A57C-F618E918EE3D}"/>
    <cellStyle name="Separador de milhares 2 3 3 2 4 3 4" xfId="11798" xr:uid="{0447CD11-EB99-4F12-939A-597713140806}"/>
    <cellStyle name="Separador de milhares 2 3 3 2 4 3 5" xfId="20766" xr:uid="{3EC9E15A-2CE0-423D-A395-1AF0074CF931}"/>
    <cellStyle name="Separador de milhares 2 3 3 2 4 4" xfId="7415" xr:uid="{EC4BAE2F-2989-4D35-836F-67E1EB77E899}"/>
    <cellStyle name="Separador de milhares 2 3 3 2 4 4 2" xfId="16071" xr:uid="{1518B264-B6E8-4282-8F68-3EF85242F52B}"/>
    <cellStyle name="Separador de milhares 2 3 3 2 4 4 3" xfId="25052" xr:uid="{20F5512C-C565-4CFD-97FE-384ED3EC1C2C}"/>
    <cellStyle name="Separador de milhares 2 3 3 2 4 5" xfId="4362" xr:uid="{40EDB1D3-2C67-4CE3-AA84-B1ED5AA70E10}"/>
    <cellStyle name="Separador de milhares 2 3 3 2 4 5 2" xfId="13217" xr:uid="{B1CF0152-C5EB-46DF-B490-663062FBF020}"/>
    <cellStyle name="Separador de milhares 2 3 3 2 4 5 3" xfId="22187" xr:uid="{BAA0CF5F-4230-4C29-9605-CE6A62141CCC}"/>
    <cellStyle name="Separador de milhares 2 3 3 2 4 6" xfId="10352" xr:uid="{0FB55202-7870-4368-BC1D-ACDEB91A71AA}"/>
    <cellStyle name="Separador de milhares 2 3 3 2 4 7" xfId="19323" xr:uid="{CB4E9178-28D7-49E3-BE63-8A0774D452D7}"/>
    <cellStyle name="Separador de milhares 2 3 3 2 5" xfId="1033" xr:uid="{95E6F0AA-08C0-49B8-AAE2-E19B654F7065}"/>
    <cellStyle name="Separador de milhares 2 3 3 2 5 2" xfId="2756" xr:uid="{80C6866B-8987-4EFE-BB19-CB54D366CAD3}"/>
    <cellStyle name="Separador de milhares 2 3 3 2 5 2 2" xfId="8912" xr:uid="{FD447E65-5341-46DF-A915-AF00317EF6AC}"/>
    <cellStyle name="Separador de milhares 2 3 3 2 5 2 2 2" xfId="17508" xr:uid="{1B228B67-B1A5-475F-87E3-D32609D00A59}"/>
    <cellStyle name="Separador de milhares 2 3 3 2 5 2 2 3" xfId="26544" xr:uid="{3D5A28C5-9B93-4B42-B34E-B47939D27B74}"/>
    <cellStyle name="Separador de milhares 2 3 3 2 5 2 3" xfId="5799" xr:uid="{4B7F9D78-F69D-4C60-BA99-7BC4680ACCFB}"/>
    <cellStyle name="Separador de milhares 2 3 3 2 5 2 3 2" xfId="14652" xr:uid="{EC2FF74D-56D4-4EA2-A207-6E4AF0C3AB4F}"/>
    <cellStyle name="Separador de milhares 2 3 3 2 5 2 3 3" xfId="23619" xr:uid="{1C1761CA-D470-4981-9CB5-9F3522E928EC}"/>
    <cellStyle name="Separador de milhares 2 3 3 2 5 2 4" xfId="11800" xr:uid="{90B4B354-D74D-49C0-9E89-F62CC9107D22}"/>
    <cellStyle name="Separador de milhares 2 3 3 2 5 2 5" xfId="20768" xr:uid="{9E4D9DB7-9F3E-4114-9A71-A97B2B33A472}"/>
    <cellStyle name="Separador de milhares 2 3 3 2 5 3" xfId="7417" xr:uid="{BE05DCD2-3888-4B74-A86C-1949614ABAC5}"/>
    <cellStyle name="Separador de milhares 2 3 3 2 5 3 2" xfId="16073" xr:uid="{E4C6A028-90DF-45D5-A8D7-C57FA47BEAA6}"/>
    <cellStyle name="Separador de milhares 2 3 3 2 5 3 3" xfId="25054" xr:uid="{8189C640-2AB7-4F5B-88A7-C12F37061CB8}"/>
    <cellStyle name="Separador de milhares 2 3 3 2 5 4" xfId="4364" xr:uid="{032EABE6-F7A5-42AC-9500-7902B40DB0C9}"/>
    <cellStyle name="Separador de milhares 2 3 3 2 5 4 2" xfId="13219" xr:uid="{B2699C59-704A-4134-8589-8B48343E05CD}"/>
    <cellStyle name="Separador de milhares 2 3 3 2 5 4 3" xfId="22189" xr:uid="{136FE696-6C3C-47B3-BF33-149C7E8B33B7}"/>
    <cellStyle name="Separador de milhares 2 3 3 2 5 5" xfId="10354" xr:uid="{F3BEF579-18A1-47B0-8A85-D2FD711B9702}"/>
    <cellStyle name="Separador de milhares 2 3 3 2 5 6" xfId="19325" xr:uid="{149379A1-63E5-409A-9883-AF62DDBB4407}"/>
    <cellStyle name="Separador de milhares 2 3 3 2 6" xfId="2745" xr:uid="{A1CBA0CC-8901-4793-825B-1D21FBED6F7E}"/>
    <cellStyle name="Separador de milhares 2 3 3 2 6 2" xfId="8901" xr:uid="{327A7250-7DF2-40C2-BD8F-F2EA0BC537CF}"/>
    <cellStyle name="Separador de milhares 2 3 3 2 6 2 2" xfId="17497" xr:uid="{9E2A18C0-C064-40EF-9704-35C4733DF807}"/>
    <cellStyle name="Separador de milhares 2 3 3 2 6 2 3" xfId="26533" xr:uid="{BCB6C81D-23F8-4B82-94E7-B568823ED459}"/>
    <cellStyle name="Separador de milhares 2 3 3 2 6 3" xfId="5788" xr:uid="{B558DEFF-928F-4DE5-B232-0E3D3B57D38E}"/>
    <cellStyle name="Separador de milhares 2 3 3 2 6 3 2" xfId="14641" xr:uid="{535A122C-70A3-4220-AECB-FCE45FCC542A}"/>
    <cellStyle name="Separador de milhares 2 3 3 2 6 3 3" xfId="23608" xr:uid="{95087D2D-2AE7-4364-91CF-3291C3AC2400}"/>
    <cellStyle name="Separador de milhares 2 3 3 2 6 4" xfId="11789" xr:uid="{1A8DBE2B-87B9-421A-B260-16CAA41757AA}"/>
    <cellStyle name="Separador de milhares 2 3 3 2 6 5" xfId="20757" xr:uid="{6FA51717-EBF7-4B41-BA4E-86DF1C9DABBC}"/>
    <cellStyle name="Separador de milhares 2 3 3 2 7" xfId="7406" xr:uid="{2452870E-B2A6-4E0C-973F-15347136BC61}"/>
    <cellStyle name="Separador de milhares 2 3 3 2 7 2" xfId="16062" xr:uid="{456BEE93-5877-46C3-8667-79EEAEB93AA0}"/>
    <cellStyle name="Separador de milhares 2 3 3 2 7 3" xfId="25043" xr:uid="{BF7C2A1E-6E73-4870-B7BA-D348431ED2F7}"/>
    <cellStyle name="Separador de milhares 2 3 3 2 8" xfId="4353" xr:uid="{BABCB5A4-443E-432E-9A20-6580218BFA25}"/>
    <cellStyle name="Separador de milhares 2 3 3 2 8 2" xfId="13208" xr:uid="{E4BCA00D-9AC4-4F21-89AB-B68B520DFB34}"/>
    <cellStyle name="Separador de milhares 2 3 3 2 8 3" xfId="22178" xr:uid="{6EBB5D84-3B59-4C18-8B0F-E315F9818A64}"/>
    <cellStyle name="Separador de milhares 2 3 3 2 9" xfId="10343" xr:uid="{49C18969-D0D8-4F7C-9DE0-5F4141F1ACC5}"/>
    <cellStyle name="Separador de milhares 2 3 3 3" xfId="1034" xr:uid="{BC07FF12-1B9D-412C-95B0-F9614B4E04F2}"/>
    <cellStyle name="Separador de milhares 2 3 3 3 2" xfId="1035" xr:uid="{591DF7A0-18BF-46A8-8D07-6340D8A94062}"/>
    <cellStyle name="Separador de milhares 2 3 3 3 2 2" xfId="2758" xr:uid="{5DDA9851-BEE9-461F-BE3D-8EE8C8B6E653}"/>
    <cellStyle name="Separador de milhares 2 3 3 3 2 2 2" xfId="8914" xr:uid="{379E0C42-C939-43F5-90B8-C34926F0BD1E}"/>
    <cellStyle name="Separador de milhares 2 3 3 3 2 2 2 2" xfId="17510" xr:uid="{1CC64DA6-0E2E-4022-A9CF-4C8BADCD24ED}"/>
    <cellStyle name="Separador de milhares 2 3 3 3 2 2 2 3" xfId="26546" xr:uid="{E7165973-9A50-41B6-AD5E-C5ACCE9C5EB1}"/>
    <cellStyle name="Separador de milhares 2 3 3 3 2 2 3" xfId="5801" xr:uid="{AFE0131F-4A65-4CB0-A4AD-9F0F04A6547C}"/>
    <cellStyle name="Separador de milhares 2 3 3 3 2 2 3 2" xfId="14654" xr:uid="{A0BB63EA-3D3E-455D-970D-460DC164E1E2}"/>
    <cellStyle name="Separador de milhares 2 3 3 3 2 2 3 3" xfId="23621" xr:uid="{45253BCF-E843-4484-A423-6C0CAA40B552}"/>
    <cellStyle name="Separador de milhares 2 3 3 3 2 2 4" xfId="11802" xr:uid="{EBA760BF-B8FF-4118-9411-9CED726E7233}"/>
    <cellStyle name="Separador de milhares 2 3 3 3 2 2 5" xfId="20770" xr:uid="{6DD01BAF-69ED-4A84-9423-F35E9F193B44}"/>
    <cellStyle name="Separador de milhares 2 3 3 3 2 3" xfId="7419" xr:uid="{053B7745-E860-4BB5-B7ED-C1C6D81DB20E}"/>
    <cellStyle name="Separador de milhares 2 3 3 3 2 3 2" xfId="16075" xr:uid="{876DB2F1-1F6E-4117-838C-00C8E1C4A883}"/>
    <cellStyle name="Separador de milhares 2 3 3 3 2 3 3" xfId="25056" xr:uid="{5C39EC36-61E1-4428-A393-20B34DB66142}"/>
    <cellStyle name="Separador de milhares 2 3 3 3 2 4" xfId="4366" xr:uid="{5E71A3E6-19B7-498F-A783-B750852983B6}"/>
    <cellStyle name="Separador de milhares 2 3 3 3 2 4 2" xfId="13221" xr:uid="{7CE48704-322C-4B07-BA2B-EBF72BF8753D}"/>
    <cellStyle name="Separador de milhares 2 3 3 3 2 4 3" xfId="22191" xr:uid="{4E8F497D-30E4-4F27-9520-43CFFCD123B7}"/>
    <cellStyle name="Separador de milhares 2 3 3 3 2 5" xfId="10356" xr:uid="{C1DB8FB3-5B72-4DCD-BEBA-C0B6C1F35134}"/>
    <cellStyle name="Separador de milhares 2 3 3 3 2 6" xfId="19327" xr:uid="{D8096139-DCDA-4633-9212-A13C208541FA}"/>
    <cellStyle name="Separador de milhares 2 3 3 3 3" xfId="2757" xr:uid="{EFFF67BB-6D82-4F7D-99C9-9AC95001EF68}"/>
    <cellStyle name="Separador de milhares 2 3 3 3 3 2" xfId="8913" xr:uid="{20E5E86B-4D09-4BF4-BB60-3E00E12D5591}"/>
    <cellStyle name="Separador de milhares 2 3 3 3 3 2 2" xfId="17509" xr:uid="{8CF669BC-F3C9-410E-847D-CFE6622F98BF}"/>
    <cellStyle name="Separador de milhares 2 3 3 3 3 2 3" xfId="26545" xr:uid="{82E009F4-0FB9-45A9-9464-5DB2D1FDE6A5}"/>
    <cellStyle name="Separador de milhares 2 3 3 3 3 3" xfId="5800" xr:uid="{8973299C-2631-4D7B-8B7C-935A7EF31F00}"/>
    <cellStyle name="Separador de milhares 2 3 3 3 3 3 2" xfId="14653" xr:uid="{A735172A-7513-4ABD-B279-11393792BD6D}"/>
    <cellStyle name="Separador de milhares 2 3 3 3 3 3 3" xfId="23620" xr:uid="{1DF4B580-30EB-4DDE-9809-781FA645258A}"/>
    <cellStyle name="Separador de milhares 2 3 3 3 3 4" xfId="11801" xr:uid="{4FDFD6E6-20EE-4DF1-B1B7-42C5098E9BDA}"/>
    <cellStyle name="Separador de milhares 2 3 3 3 3 5" xfId="20769" xr:uid="{C14CD25A-594F-482E-86D7-901DF7052F6C}"/>
    <cellStyle name="Separador de milhares 2 3 3 3 4" xfId="7418" xr:uid="{FF72176B-8C7B-445D-9BD9-C2F957399C87}"/>
    <cellStyle name="Separador de milhares 2 3 3 3 4 2" xfId="16074" xr:uid="{61F05A79-1C93-4F89-99CD-A919536E9005}"/>
    <cellStyle name="Separador de milhares 2 3 3 3 4 3" xfId="25055" xr:uid="{82EAD629-4E57-4210-BFD2-532E7670F4E6}"/>
    <cellStyle name="Separador de milhares 2 3 3 3 5" xfId="4365" xr:uid="{7C660596-620D-4F7B-A404-4DB77E3DF372}"/>
    <cellStyle name="Separador de milhares 2 3 3 3 5 2" xfId="13220" xr:uid="{8EDD5173-A540-4E7C-BE37-B4F6467AD0E1}"/>
    <cellStyle name="Separador de milhares 2 3 3 3 5 3" xfId="22190" xr:uid="{DC7D51BE-9BD2-42F9-8498-8771BABD9E47}"/>
    <cellStyle name="Separador de milhares 2 3 3 3 6" xfId="10355" xr:uid="{7423F52D-8745-40B0-AF20-27E1FDDA3AFF}"/>
    <cellStyle name="Separador de milhares 2 3 3 3 7" xfId="19326" xr:uid="{BF28DF03-874D-4D68-AA2E-0C91419256DB}"/>
    <cellStyle name="Separador de milhares 2 3 3 4" xfId="1036" xr:uid="{C719D1F5-697D-4A71-97D2-C14E76F10463}"/>
    <cellStyle name="Separador de milhares 2 3 3 4 2" xfId="1037" xr:uid="{E5A26B50-0817-44EA-B16F-123D75A687DC}"/>
    <cellStyle name="Separador de milhares 2 3 3 4 2 2" xfId="2760" xr:uid="{4EDE10CE-8500-47D7-AF01-2377A21E44C2}"/>
    <cellStyle name="Separador de milhares 2 3 3 4 2 2 2" xfId="8916" xr:uid="{709F4F95-A6AA-4553-88B2-38615F33E8CE}"/>
    <cellStyle name="Separador de milhares 2 3 3 4 2 2 2 2" xfId="17512" xr:uid="{4B68A8A1-67B1-40E2-9D0E-015C40EC4F6D}"/>
    <cellStyle name="Separador de milhares 2 3 3 4 2 2 2 3" xfId="26548" xr:uid="{E94479EE-7BE9-4E37-881D-7ADF7CF2640A}"/>
    <cellStyle name="Separador de milhares 2 3 3 4 2 2 3" xfId="5803" xr:uid="{22807853-11CB-4E0B-AB4C-A7825A1BDC0F}"/>
    <cellStyle name="Separador de milhares 2 3 3 4 2 2 3 2" xfId="14656" xr:uid="{A01AAD4C-D78E-4817-8F9C-AA8D067209A0}"/>
    <cellStyle name="Separador de milhares 2 3 3 4 2 2 3 3" xfId="23623" xr:uid="{AA3FDD9C-CBBE-4D8F-BC52-4B882F75FF37}"/>
    <cellStyle name="Separador de milhares 2 3 3 4 2 2 4" xfId="11804" xr:uid="{4DDDB5EA-A3CB-43D6-B93F-E8E1B970C279}"/>
    <cellStyle name="Separador de milhares 2 3 3 4 2 2 5" xfId="20772" xr:uid="{2947C2DC-50B4-43C3-9DA1-53160D8C7B41}"/>
    <cellStyle name="Separador de milhares 2 3 3 4 2 3" xfId="7421" xr:uid="{D6F62CBA-5014-4B39-B681-F3DE4EA461FA}"/>
    <cellStyle name="Separador de milhares 2 3 3 4 2 3 2" xfId="16077" xr:uid="{B529D7F1-197F-4FF0-A589-C866A3AA13E8}"/>
    <cellStyle name="Separador de milhares 2 3 3 4 2 3 3" xfId="25058" xr:uid="{9FF527FC-C2BF-4D74-9E03-60BCF3CE5790}"/>
    <cellStyle name="Separador de milhares 2 3 3 4 2 4" xfId="4368" xr:uid="{748C4208-DFE6-4FC7-932E-ED33E807CBB0}"/>
    <cellStyle name="Separador de milhares 2 3 3 4 2 4 2" xfId="13223" xr:uid="{38AF8E9B-B3DB-4A8B-98DB-9731336C98AD}"/>
    <cellStyle name="Separador de milhares 2 3 3 4 2 4 3" xfId="22193" xr:uid="{E4E29F25-52C6-497E-B8C7-400FA75CB2DB}"/>
    <cellStyle name="Separador de milhares 2 3 3 4 2 5" xfId="10358" xr:uid="{A4AD77E2-D530-445A-83BB-DF6BECC4E9A0}"/>
    <cellStyle name="Separador de milhares 2 3 3 4 2 6" xfId="19329" xr:uid="{8DB15747-12E3-423F-923F-33E1D4C1D2CB}"/>
    <cellStyle name="Separador de milhares 2 3 3 4 3" xfId="2759" xr:uid="{8BC2A3A3-7BC0-4DE5-A614-2430941EF3B4}"/>
    <cellStyle name="Separador de milhares 2 3 3 4 3 2" xfId="8915" xr:uid="{518C47CB-71AF-4A84-A95A-175D01096B2E}"/>
    <cellStyle name="Separador de milhares 2 3 3 4 3 2 2" xfId="17511" xr:uid="{F84B1F2D-B8D7-4988-A70A-EF4344027899}"/>
    <cellStyle name="Separador de milhares 2 3 3 4 3 2 3" xfId="26547" xr:uid="{4558BE9C-D6A4-424D-98D2-DD69E3D81AC1}"/>
    <cellStyle name="Separador de milhares 2 3 3 4 3 3" xfId="5802" xr:uid="{9E36236C-2756-48EE-B23D-E6496C7E9086}"/>
    <cellStyle name="Separador de milhares 2 3 3 4 3 3 2" xfId="14655" xr:uid="{FA3D0D50-4F11-4526-9CFF-E8FA4CDDDB23}"/>
    <cellStyle name="Separador de milhares 2 3 3 4 3 3 3" xfId="23622" xr:uid="{697A103A-D96C-4ED6-AA3C-3CD6608FDAE4}"/>
    <cellStyle name="Separador de milhares 2 3 3 4 3 4" xfId="11803" xr:uid="{A7466AD4-4EA6-40FE-A44E-91AA26C24C82}"/>
    <cellStyle name="Separador de milhares 2 3 3 4 3 5" xfId="20771" xr:uid="{A2F34CE5-8207-42A6-9A55-B6EAADA5A152}"/>
    <cellStyle name="Separador de milhares 2 3 3 4 4" xfId="7420" xr:uid="{B1C470F0-B8F0-4BAA-AC65-CC0727548E01}"/>
    <cellStyle name="Separador de milhares 2 3 3 4 4 2" xfId="16076" xr:uid="{233E8B43-B83B-4673-82E9-C95B36C98393}"/>
    <cellStyle name="Separador de milhares 2 3 3 4 4 3" xfId="25057" xr:uid="{9BA4EBFD-E968-4834-A933-286E152E891F}"/>
    <cellStyle name="Separador de milhares 2 3 3 4 5" xfId="4367" xr:uid="{D08DBDB7-5A35-44F7-B93B-E0C346060AC1}"/>
    <cellStyle name="Separador de milhares 2 3 3 4 5 2" xfId="13222" xr:uid="{5D213610-4FB1-47AA-8CA9-3B124EA58295}"/>
    <cellStyle name="Separador de milhares 2 3 3 4 5 3" xfId="22192" xr:uid="{E5F6847C-6029-4BF9-B98A-BB3DBCA72AF8}"/>
    <cellStyle name="Separador de milhares 2 3 3 4 6" xfId="10357" xr:uid="{C3768109-CB8F-4E11-83AF-CC2D7DD2ED9C}"/>
    <cellStyle name="Separador de milhares 2 3 3 4 7" xfId="19328" xr:uid="{F9175A9C-FE72-41A9-B5D4-E81B693FA383}"/>
    <cellStyle name="Separador de milhares 2 3 3 5" xfId="1038" xr:uid="{CF9AFE94-6F53-4BE5-9180-47F198F313DD}"/>
    <cellStyle name="Separador de milhares 2 3 3 5 2" xfId="2761" xr:uid="{EE00E7B7-9A0C-453D-9B59-F9D4AEB48815}"/>
    <cellStyle name="Separador de milhares 2 3 3 5 2 2" xfId="8917" xr:uid="{874AAA2B-4067-48F8-A319-76AE9B7C9288}"/>
    <cellStyle name="Separador de milhares 2 3 3 5 2 2 2" xfId="17513" xr:uid="{AF52D767-F44D-4B13-9C59-44605C772261}"/>
    <cellStyle name="Separador de milhares 2 3 3 5 2 2 3" xfId="26549" xr:uid="{5C120AB5-4B5D-45D6-9E26-CCE864F6FACF}"/>
    <cellStyle name="Separador de milhares 2 3 3 5 2 3" xfId="5804" xr:uid="{DF9DFD9B-D1AC-4ED1-8BA7-BEA5329B1CF8}"/>
    <cellStyle name="Separador de milhares 2 3 3 5 2 3 2" xfId="14657" xr:uid="{58901A04-D2C5-4625-9C17-0694A564342E}"/>
    <cellStyle name="Separador de milhares 2 3 3 5 2 3 3" xfId="23624" xr:uid="{86F97D46-46E5-4B94-9EAC-2405F34B4A6C}"/>
    <cellStyle name="Separador de milhares 2 3 3 5 2 4" xfId="11805" xr:uid="{7AFBF488-14F1-4F9F-99D0-38ECCAB8FBCF}"/>
    <cellStyle name="Separador de milhares 2 3 3 5 2 5" xfId="20773" xr:uid="{AB95FD92-842A-4C40-9B47-15D52D38B315}"/>
    <cellStyle name="Separador de milhares 2 3 3 5 3" xfId="7422" xr:uid="{CE0BD74A-6648-43D2-B9EF-33CB3B405E4D}"/>
    <cellStyle name="Separador de milhares 2 3 3 5 3 2" xfId="16078" xr:uid="{59C805E7-C2AC-444E-BDC2-83344AAAAC67}"/>
    <cellStyle name="Separador de milhares 2 3 3 5 3 3" xfId="25059" xr:uid="{CE8F7D14-DA8D-4B9A-9E72-B4623DBE28BF}"/>
    <cellStyle name="Separador de milhares 2 3 3 5 4" xfId="4369" xr:uid="{10F9EDD5-2C16-471C-92EB-7F9AFAEB468A}"/>
    <cellStyle name="Separador de milhares 2 3 3 5 4 2" xfId="13224" xr:uid="{5D15D057-E779-4E22-A5C1-3D785110E4EA}"/>
    <cellStyle name="Separador de milhares 2 3 3 5 4 3" xfId="22194" xr:uid="{CDA9141C-DBB0-4773-B2BE-8FEB045F4C8C}"/>
    <cellStyle name="Separador de milhares 2 3 3 5 5" xfId="10359" xr:uid="{1110AEB7-65EB-4DF7-BAC7-ADA63190BDD4}"/>
    <cellStyle name="Separador de milhares 2 3 3 5 6" xfId="19330" xr:uid="{954725D9-BE57-4C92-99F4-C375A8930B2D}"/>
    <cellStyle name="Separador de milhares 2 3 3 6" xfId="2744" xr:uid="{2921D2E9-3441-443C-9739-E9F5D8B6DF66}"/>
    <cellStyle name="Separador de milhares 2 3 3 6 2" xfId="8900" xr:uid="{A930CEF6-973F-4615-9CB3-0409C2678DC0}"/>
    <cellStyle name="Separador de milhares 2 3 3 6 2 2" xfId="17496" xr:uid="{3AC218E8-0118-41FD-9DB8-6BB682C36433}"/>
    <cellStyle name="Separador de milhares 2 3 3 6 2 3" xfId="26532" xr:uid="{D323C753-A541-4BA5-B2E3-351679935D8F}"/>
    <cellStyle name="Separador de milhares 2 3 3 6 3" xfId="5787" xr:uid="{D8FFF06A-A559-4054-A320-195FD6FC31C5}"/>
    <cellStyle name="Separador de milhares 2 3 3 6 3 2" xfId="14640" xr:uid="{F602D5A2-EF60-46D7-BFA8-F6BEF56F18A0}"/>
    <cellStyle name="Separador de milhares 2 3 3 6 3 3" xfId="23607" xr:uid="{C54CB74C-834C-4541-BAC5-54695F5DE6AE}"/>
    <cellStyle name="Separador de milhares 2 3 3 6 4" xfId="11788" xr:uid="{DC6C7E95-F8FD-417D-ADBD-A0A5A95853A9}"/>
    <cellStyle name="Separador de milhares 2 3 3 6 5" xfId="20756" xr:uid="{9DEFB613-77F7-484F-B41C-287095DA253C}"/>
    <cellStyle name="Separador de milhares 2 3 3 7" xfId="7405" xr:uid="{DD2C7FE1-606C-4537-8F75-E30A1D4E6D06}"/>
    <cellStyle name="Separador de milhares 2 3 3 7 2" xfId="16061" xr:uid="{BB5E7875-B756-4472-9B50-5769F992080B}"/>
    <cellStyle name="Separador de milhares 2 3 3 7 3" xfId="25042" xr:uid="{1946564E-5017-4B0A-8F87-542CE9C492DC}"/>
    <cellStyle name="Separador de milhares 2 3 3 8" xfId="4352" xr:uid="{E5935A09-AD61-4916-A7B0-27B1D21C28F6}"/>
    <cellStyle name="Separador de milhares 2 3 3 8 2" xfId="13207" xr:uid="{86F588C6-B16C-4581-8449-5913AE9752A9}"/>
    <cellStyle name="Separador de milhares 2 3 3 8 3" xfId="22177" xr:uid="{69EBEBA5-3114-4422-8C2C-2B25C4D3F4CE}"/>
    <cellStyle name="Separador de milhares 2 3 3 9" xfId="10342" xr:uid="{91B2267E-7F44-4931-932A-CB78829389F7}"/>
    <cellStyle name="Separador de milhares 2 3 4" xfId="1039" xr:uid="{63415ABC-F015-4799-A5BA-7187F4612424}"/>
    <cellStyle name="Separador de milhares 2 3 4 10" xfId="10360" xr:uid="{00D1A239-05D1-4324-BEFF-AC1CA6B7EA24}"/>
    <cellStyle name="Separador de milhares 2 3 4 11" xfId="19331" xr:uid="{567E03E4-7177-4580-9581-BEC3C7D10AF0}"/>
    <cellStyle name="Separador de milhares 2 3 4 2" xfId="1040" xr:uid="{CC76893B-3942-43AA-9139-8DF128D18B50}"/>
    <cellStyle name="Separador de milhares 2 3 4 2 2" xfId="1041" xr:uid="{744D0899-5D53-4DC6-9437-EE6ABF5B8BB1}"/>
    <cellStyle name="Separador de milhares 2 3 4 2 2 2" xfId="1042" xr:uid="{D5FD0EFB-EF51-479D-87EF-F2DCDB20C28F}"/>
    <cellStyle name="Separador de milhares 2 3 4 2 2 2 2" xfId="2765" xr:uid="{02EEF61F-8BA4-4139-B72A-B43FBE186A56}"/>
    <cellStyle name="Separador de milhares 2 3 4 2 2 2 2 2" xfId="8921" xr:uid="{0055C550-96C9-45F6-81FA-A942CBAA9341}"/>
    <cellStyle name="Separador de milhares 2 3 4 2 2 2 2 2 2" xfId="17517" xr:uid="{1AE0AB04-95C4-494C-B39D-9440528DFB92}"/>
    <cellStyle name="Separador de milhares 2 3 4 2 2 2 2 2 3" xfId="26553" xr:uid="{9D644411-DDB1-46C7-931E-E26B9FDDF431}"/>
    <cellStyle name="Separador de milhares 2 3 4 2 2 2 2 3" xfId="5808" xr:uid="{DCA0A134-5EAB-457A-B329-F9E01DE2C93D}"/>
    <cellStyle name="Separador de milhares 2 3 4 2 2 2 2 3 2" xfId="14661" xr:uid="{A7736264-30EC-4A69-B9BC-B9A101FE80CB}"/>
    <cellStyle name="Separador de milhares 2 3 4 2 2 2 2 3 3" xfId="23628" xr:uid="{6B131F52-51CB-4B12-B116-F541BF210190}"/>
    <cellStyle name="Separador de milhares 2 3 4 2 2 2 2 4" xfId="11809" xr:uid="{5EA88304-CC83-4DFD-9BB8-CCB80A505573}"/>
    <cellStyle name="Separador de milhares 2 3 4 2 2 2 2 5" xfId="20777" xr:uid="{66424FF6-2757-44BD-ABF1-BF353AA94C26}"/>
    <cellStyle name="Separador de milhares 2 3 4 2 2 2 3" xfId="7426" xr:uid="{FBBA41E1-7F39-4C25-BFBC-3422F5CA6F53}"/>
    <cellStyle name="Separador de milhares 2 3 4 2 2 2 3 2" xfId="16082" xr:uid="{326BFC70-A51F-48DF-B8ED-5823439C2783}"/>
    <cellStyle name="Separador de milhares 2 3 4 2 2 2 3 3" xfId="25063" xr:uid="{E32A48E6-FBD7-43E3-BDAC-3D7205E58F46}"/>
    <cellStyle name="Separador de milhares 2 3 4 2 2 2 4" xfId="4373" xr:uid="{56DB050F-42DC-4122-A743-5565E1EBB0B1}"/>
    <cellStyle name="Separador de milhares 2 3 4 2 2 2 4 2" xfId="13228" xr:uid="{46A54DAF-9B8E-4ECB-9186-90171C9CF7BD}"/>
    <cellStyle name="Separador de milhares 2 3 4 2 2 2 4 3" xfId="22198" xr:uid="{79D7B4D2-0327-4E6C-8BF6-DE2E1D42B42A}"/>
    <cellStyle name="Separador de milhares 2 3 4 2 2 2 5" xfId="10363" xr:uid="{1C77DBEA-F70A-4258-BA1E-535FDABFAFDC}"/>
    <cellStyle name="Separador de milhares 2 3 4 2 2 2 6" xfId="19334" xr:uid="{E1CBFF28-168D-461A-833F-D40BBBCF3FEF}"/>
    <cellStyle name="Separador de milhares 2 3 4 2 2 3" xfId="2764" xr:uid="{68EBC010-1FDD-4B27-B7DB-745D9DE1AF7A}"/>
    <cellStyle name="Separador de milhares 2 3 4 2 2 3 2" xfId="8920" xr:uid="{CD3ABDA5-C8C7-4E3D-B2E3-171925B1AD10}"/>
    <cellStyle name="Separador de milhares 2 3 4 2 2 3 2 2" xfId="17516" xr:uid="{15FE1AB7-2E86-4D16-9D2E-66E70EA83B14}"/>
    <cellStyle name="Separador de milhares 2 3 4 2 2 3 2 3" xfId="26552" xr:uid="{E9F88F22-8A6B-4E82-833B-F057AB8374CC}"/>
    <cellStyle name="Separador de milhares 2 3 4 2 2 3 3" xfId="5807" xr:uid="{A621112D-CCF6-42FA-8D25-EB844CE65D74}"/>
    <cellStyle name="Separador de milhares 2 3 4 2 2 3 3 2" xfId="14660" xr:uid="{60FB806A-013B-48E0-A3B3-5409B3E11E59}"/>
    <cellStyle name="Separador de milhares 2 3 4 2 2 3 3 3" xfId="23627" xr:uid="{B2FE1AD2-59D9-4476-8928-EAD875C9D2D1}"/>
    <cellStyle name="Separador de milhares 2 3 4 2 2 3 4" xfId="11808" xr:uid="{DE12B061-8F5B-4178-BB4F-39FB4A2A1C4B}"/>
    <cellStyle name="Separador de milhares 2 3 4 2 2 3 5" xfId="20776" xr:uid="{1E1527AB-1088-4C99-B550-E337237B21FC}"/>
    <cellStyle name="Separador de milhares 2 3 4 2 2 4" xfId="7425" xr:uid="{57B5BF55-C4C5-4187-8404-D47E5B3C7FE6}"/>
    <cellStyle name="Separador de milhares 2 3 4 2 2 4 2" xfId="16081" xr:uid="{7BE6F283-36AA-4867-8F2E-BBC93A0129B5}"/>
    <cellStyle name="Separador de milhares 2 3 4 2 2 4 3" xfId="25062" xr:uid="{0A7C72D5-DF64-47C3-9829-36FF503E3817}"/>
    <cellStyle name="Separador de milhares 2 3 4 2 2 5" xfId="4372" xr:uid="{12F19974-F0BD-4BBE-A664-8DF931E0ACC2}"/>
    <cellStyle name="Separador de milhares 2 3 4 2 2 5 2" xfId="13227" xr:uid="{8044C968-1E06-4141-9416-E912A7122CC3}"/>
    <cellStyle name="Separador de milhares 2 3 4 2 2 5 3" xfId="22197" xr:uid="{14275D5F-E03B-46EC-BE36-54015839069D}"/>
    <cellStyle name="Separador de milhares 2 3 4 2 2 6" xfId="10362" xr:uid="{EE6063FE-758A-4A42-9AE3-11245C9E4BD7}"/>
    <cellStyle name="Separador de milhares 2 3 4 2 2 7" xfId="19333" xr:uid="{F4D1E811-0D3A-4A11-ABA9-9B63D5354382}"/>
    <cellStyle name="Separador de milhares 2 3 4 2 3" xfId="1043" xr:uid="{F1E3AE24-D901-40AA-8188-3D06F4E9C9E4}"/>
    <cellStyle name="Separador de milhares 2 3 4 2 3 2" xfId="1044" xr:uid="{A05F1387-486F-456D-81AF-A54FDAD7A6B5}"/>
    <cellStyle name="Separador de milhares 2 3 4 2 3 2 2" xfId="2767" xr:uid="{0520999C-66AE-4D2B-AC4B-8BE11D70DC24}"/>
    <cellStyle name="Separador de milhares 2 3 4 2 3 2 2 2" xfId="8923" xr:uid="{C70C14CB-16EA-4877-8BF0-C1B2558BA791}"/>
    <cellStyle name="Separador de milhares 2 3 4 2 3 2 2 2 2" xfId="17519" xr:uid="{BEB13CF9-865D-43DA-947D-A6DE55AA779D}"/>
    <cellStyle name="Separador de milhares 2 3 4 2 3 2 2 2 3" xfId="26555" xr:uid="{E04A7C00-B658-4748-A4BB-8A105E7D6BA6}"/>
    <cellStyle name="Separador de milhares 2 3 4 2 3 2 2 3" xfId="5810" xr:uid="{525A52FB-AFC2-4215-B095-ADDA02BFD4AE}"/>
    <cellStyle name="Separador de milhares 2 3 4 2 3 2 2 3 2" xfId="14663" xr:uid="{617BB858-981E-4F05-806C-B48826EE3826}"/>
    <cellStyle name="Separador de milhares 2 3 4 2 3 2 2 3 3" xfId="23630" xr:uid="{A7DF3C5D-2B86-4614-AA6C-6CBACF18F740}"/>
    <cellStyle name="Separador de milhares 2 3 4 2 3 2 2 4" xfId="11811" xr:uid="{26073275-7372-4A54-91D6-278CB2FDB85D}"/>
    <cellStyle name="Separador de milhares 2 3 4 2 3 2 2 5" xfId="20779" xr:uid="{F011091F-4E1E-4355-BA81-75B389E2B1C6}"/>
    <cellStyle name="Separador de milhares 2 3 4 2 3 2 3" xfId="7428" xr:uid="{AC569EF4-EF48-4425-8F59-513CCDD5844B}"/>
    <cellStyle name="Separador de milhares 2 3 4 2 3 2 3 2" xfId="16084" xr:uid="{1F9BDD01-30B8-4966-BC06-BA9DE8F10DAC}"/>
    <cellStyle name="Separador de milhares 2 3 4 2 3 2 3 3" xfId="25065" xr:uid="{3BD419B5-E4DF-4A8E-998D-7F4791356368}"/>
    <cellStyle name="Separador de milhares 2 3 4 2 3 2 4" xfId="4375" xr:uid="{C3C1E8F7-144A-4E08-98CE-5B26155951CD}"/>
    <cellStyle name="Separador de milhares 2 3 4 2 3 2 4 2" xfId="13230" xr:uid="{E5EBD48B-0237-4924-9D1B-7431824B5425}"/>
    <cellStyle name="Separador de milhares 2 3 4 2 3 2 4 3" xfId="22200" xr:uid="{0EC3BA29-785D-40F3-A997-D8736CDCF287}"/>
    <cellStyle name="Separador de milhares 2 3 4 2 3 2 5" xfId="10365" xr:uid="{9C810F45-9C62-4817-952B-19A8DF31C1E0}"/>
    <cellStyle name="Separador de milhares 2 3 4 2 3 2 6" xfId="19336" xr:uid="{0C34099A-7E1F-44C0-ADF9-4538488C9662}"/>
    <cellStyle name="Separador de milhares 2 3 4 2 3 3" xfId="2766" xr:uid="{27C44F04-6639-4A0D-BFC4-DF005EC08978}"/>
    <cellStyle name="Separador de milhares 2 3 4 2 3 3 2" xfId="8922" xr:uid="{354C4D2A-3F8B-49E7-96FB-126F28E4AD8E}"/>
    <cellStyle name="Separador de milhares 2 3 4 2 3 3 2 2" xfId="17518" xr:uid="{EB2D2113-815C-4D8C-A670-E59DE84053CD}"/>
    <cellStyle name="Separador de milhares 2 3 4 2 3 3 2 3" xfId="26554" xr:uid="{9F2CDDCE-398D-4A13-8838-EF4E25DCFB36}"/>
    <cellStyle name="Separador de milhares 2 3 4 2 3 3 3" xfId="5809" xr:uid="{C6F59BB0-879C-4BCF-8914-61BF59E91AFA}"/>
    <cellStyle name="Separador de milhares 2 3 4 2 3 3 3 2" xfId="14662" xr:uid="{CA2DE26C-A0BF-44AA-9B25-56287C5E32F7}"/>
    <cellStyle name="Separador de milhares 2 3 4 2 3 3 3 3" xfId="23629" xr:uid="{1FF0302D-876E-4DA6-BF1B-6009BD451543}"/>
    <cellStyle name="Separador de milhares 2 3 4 2 3 3 4" xfId="11810" xr:uid="{F49410CE-5FC6-44AF-B77A-9C8EB8389235}"/>
    <cellStyle name="Separador de milhares 2 3 4 2 3 3 5" xfId="20778" xr:uid="{C2B899F3-D073-4C82-8266-339A03AE2F04}"/>
    <cellStyle name="Separador de milhares 2 3 4 2 3 4" xfId="7427" xr:uid="{8DDD7B80-5DB1-4AA5-A12F-2C20F131AF04}"/>
    <cellStyle name="Separador de milhares 2 3 4 2 3 4 2" xfId="16083" xr:uid="{E8C7281D-2816-48DB-BC23-69C9A21C4E14}"/>
    <cellStyle name="Separador de milhares 2 3 4 2 3 4 3" xfId="25064" xr:uid="{7E828342-A01E-4029-9635-4212D61BA718}"/>
    <cellStyle name="Separador de milhares 2 3 4 2 3 5" xfId="4374" xr:uid="{24F625DB-D5F9-4622-8E52-29A9194CFB17}"/>
    <cellStyle name="Separador de milhares 2 3 4 2 3 5 2" xfId="13229" xr:uid="{CAB1C437-07A9-4E30-A25D-06C651D74285}"/>
    <cellStyle name="Separador de milhares 2 3 4 2 3 5 3" xfId="22199" xr:uid="{B15A9D0A-DBDF-4F43-8EEF-D102BD2F5A27}"/>
    <cellStyle name="Separador de milhares 2 3 4 2 3 6" xfId="10364" xr:uid="{3A468BA5-7F62-4CFC-BEBF-5E9A27E91E14}"/>
    <cellStyle name="Separador de milhares 2 3 4 2 3 7" xfId="19335" xr:uid="{B6F986F8-4E02-478F-89C0-1025ABE19F69}"/>
    <cellStyle name="Separador de milhares 2 3 4 2 4" xfId="1045" xr:uid="{4A6DD291-9DA5-45BE-B1AE-587C03574946}"/>
    <cellStyle name="Separador de milhares 2 3 4 2 4 2" xfId="2768" xr:uid="{EACACFEE-982B-40F2-A373-1EF49AA9F57B}"/>
    <cellStyle name="Separador de milhares 2 3 4 2 4 2 2" xfId="8924" xr:uid="{15BED9B4-936A-421D-B1D8-D6B41A7A07D2}"/>
    <cellStyle name="Separador de milhares 2 3 4 2 4 2 2 2" xfId="17520" xr:uid="{E695EC74-4116-49AB-B7E3-6D03A203ECF3}"/>
    <cellStyle name="Separador de milhares 2 3 4 2 4 2 2 3" xfId="26556" xr:uid="{D7448C49-B221-45BE-BF72-5E1F398012B7}"/>
    <cellStyle name="Separador de milhares 2 3 4 2 4 2 3" xfId="5811" xr:uid="{945090DB-F75E-48CD-B037-74BE6D2D69E2}"/>
    <cellStyle name="Separador de milhares 2 3 4 2 4 2 3 2" xfId="14664" xr:uid="{4BDA5C96-6142-4B06-9E2A-BCE1312431A8}"/>
    <cellStyle name="Separador de milhares 2 3 4 2 4 2 3 3" xfId="23631" xr:uid="{C8C1E86D-2DCA-4C19-8BB6-6134571A2B7D}"/>
    <cellStyle name="Separador de milhares 2 3 4 2 4 2 4" xfId="11812" xr:uid="{BD7A4EE6-DAB7-45F0-B01C-42EE026FB207}"/>
    <cellStyle name="Separador de milhares 2 3 4 2 4 2 5" xfId="20780" xr:uid="{118EE7BE-AD6A-4913-B914-1FA56ED3DDFD}"/>
    <cellStyle name="Separador de milhares 2 3 4 2 4 3" xfId="7429" xr:uid="{81596431-F0C3-4D88-A9C4-27ED472D5504}"/>
    <cellStyle name="Separador de milhares 2 3 4 2 4 3 2" xfId="16085" xr:uid="{07F2BD8B-E654-4F0F-BCE9-E3B99FA40672}"/>
    <cellStyle name="Separador de milhares 2 3 4 2 4 3 3" xfId="25066" xr:uid="{9AE3985B-D86A-43E2-9C90-23C50E5CF2C7}"/>
    <cellStyle name="Separador de milhares 2 3 4 2 4 4" xfId="4376" xr:uid="{F55D1D9E-80AD-49C4-97A3-01EB0767FDF2}"/>
    <cellStyle name="Separador de milhares 2 3 4 2 4 4 2" xfId="13231" xr:uid="{49C59ACD-C482-42C2-867D-B8003AD5F1C7}"/>
    <cellStyle name="Separador de milhares 2 3 4 2 4 4 3" xfId="22201" xr:uid="{08783441-6752-4C01-B317-1B59B279C6FA}"/>
    <cellStyle name="Separador de milhares 2 3 4 2 4 5" xfId="10366" xr:uid="{1ABB9402-BF53-4ADF-B660-AC0392819771}"/>
    <cellStyle name="Separador de milhares 2 3 4 2 4 6" xfId="19337" xr:uid="{FF357D9C-4133-4C59-8090-22568C3B7F68}"/>
    <cellStyle name="Separador de milhares 2 3 4 2 5" xfId="2763" xr:uid="{5AA12225-9F26-48CE-AF98-FB86D7176907}"/>
    <cellStyle name="Separador de milhares 2 3 4 2 5 2" xfId="8919" xr:uid="{AFA3220C-3F03-4D19-95FE-5675B3442090}"/>
    <cellStyle name="Separador de milhares 2 3 4 2 5 2 2" xfId="17515" xr:uid="{140B22B5-8DDF-45E2-A642-52311EE4A294}"/>
    <cellStyle name="Separador de milhares 2 3 4 2 5 2 3" xfId="26551" xr:uid="{5F8A2FF7-E886-41E7-8DB7-477C5BAFC88A}"/>
    <cellStyle name="Separador de milhares 2 3 4 2 5 3" xfId="5806" xr:uid="{0F7CA146-22AD-466E-8FCE-B982EBBB3C0A}"/>
    <cellStyle name="Separador de milhares 2 3 4 2 5 3 2" xfId="14659" xr:uid="{5177809C-5168-4585-A883-EFC1D42BA670}"/>
    <cellStyle name="Separador de milhares 2 3 4 2 5 3 3" xfId="23626" xr:uid="{93AA26A7-80DB-4E73-B9D9-CC5E2B697415}"/>
    <cellStyle name="Separador de milhares 2 3 4 2 5 4" xfId="11807" xr:uid="{198C5620-7B81-4078-8542-771CBDDC9988}"/>
    <cellStyle name="Separador de milhares 2 3 4 2 5 5" xfId="20775" xr:uid="{E97111C3-9D6A-4BA1-957D-4C93B5080C7E}"/>
    <cellStyle name="Separador de milhares 2 3 4 2 6" xfId="7424" xr:uid="{442D020F-EE1C-4AEB-939D-6D4749E9DA31}"/>
    <cellStyle name="Separador de milhares 2 3 4 2 6 2" xfId="16080" xr:uid="{4F603BA2-DFBE-4C19-A582-20CE3BB27086}"/>
    <cellStyle name="Separador de milhares 2 3 4 2 6 3" xfId="25061" xr:uid="{E01DBE95-4B57-48D9-96A7-7B68376A0205}"/>
    <cellStyle name="Separador de milhares 2 3 4 2 7" xfId="4371" xr:uid="{76894375-E84B-4E94-98F7-1AEE2FF2B505}"/>
    <cellStyle name="Separador de milhares 2 3 4 2 7 2" xfId="13226" xr:uid="{6F4BADA9-3191-4EE8-9C26-35F8CF688FFC}"/>
    <cellStyle name="Separador de milhares 2 3 4 2 7 3" xfId="22196" xr:uid="{895797E4-142A-4FB6-97E3-A112BC3D26B4}"/>
    <cellStyle name="Separador de milhares 2 3 4 2 8" xfId="10361" xr:uid="{44B11854-B469-4FFC-A3D9-70E42534004C}"/>
    <cellStyle name="Separador de milhares 2 3 4 2 9" xfId="19332" xr:uid="{3C53246A-61C5-4639-9278-AFD384B49A20}"/>
    <cellStyle name="Separador de milhares 2 3 4 3" xfId="1046" xr:uid="{7488D8DA-F9D3-4FF4-85E9-650E713CE073}"/>
    <cellStyle name="Separador de milhares 2 3 4 3 2" xfId="1047" xr:uid="{12E1952B-4B4D-4379-8356-E24C3B176430}"/>
    <cellStyle name="Separador de milhares 2 3 4 3 2 2" xfId="1048" xr:uid="{0FC4AC95-0EB3-49DA-9304-C3FDDFD6066F}"/>
    <cellStyle name="Separador de milhares 2 3 4 3 2 2 2" xfId="2771" xr:uid="{B40E9298-7A8F-427F-90B2-4212EDD59CFC}"/>
    <cellStyle name="Separador de milhares 2 3 4 3 2 2 2 2" xfId="8927" xr:uid="{609F1F05-0EA9-466A-96F7-5ED69494B47B}"/>
    <cellStyle name="Separador de milhares 2 3 4 3 2 2 2 2 2" xfId="17523" xr:uid="{88039161-8931-4B1D-B27A-3E9310349D44}"/>
    <cellStyle name="Separador de milhares 2 3 4 3 2 2 2 2 3" xfId="26559" xr:uid="{235D78FE-AA9D-48B0-A6CD-8D820FA40032}"/>
    <cellStyle name="Separador de milhares 2 3 4 3 2 2 2 3" xfId="5814" xr:uid="{1497359A-DA14-4BBD-8BA4-9F3914F85CE4}"/>
    <cellStyle name="Separador de milhares 2 3 4 3 2 2 2 3 2" xfId="14667" xr:uid="{ECBC8903-B696-44C4-94B1-F7D20C2E9BF5}"/>
    <cellStyle name="Separador de milhares 2 3 4 3 2 2 2 3 3" xfId="23634" xr:uid="{E2C4CD27-79CA-4DDE-8BB8-BCF200C7ABDB}"/>
    <cellStyle name="Separador de milhares 2 3 4 3 2 2 2 4" xfId="11815" xr:uid="{C838A9AF-2433-4032-82EC-4B4217EB4F84}"/>
    <cellStyle name="Separador de milhares 2 3 4 3 2 2 2 5" xfId="20783" xr:uid="{BFE38673-6BFD-4680-BF70-4C3A5A83713A}"/>
    <cellStyle name="Separador de milhares 2 3 4 3 2 2 3" xfId="7432" xr:uid="{0767EA68-54EA-4183-B376-778FE8C78A12}"/>
    <cellStyle name="Separador de milhares 2 3 4 3 2 2 3 2" xfId="16088" xr:uid="{E1D9494A-3580-40B5-87DF-E43AD6B97F65}"/>
    <cellStyle name="Separador de milhares 2 3 4 3 2 2 3 3" xfId="25069" xr:uid="{DF62C9A4-8394-48D5-9876-4A0BCEC7D451}"/>
    <cellStyle name="Separador de milhares 2 3 4 3 2 2 4" xfId="4379" xr:uid="{FDC9250B-EC5B-4D7B-AE68-277203237F25}"/>
    <cellStyle name="Separador de milhares 2 3 4 3 2 2 4 2" xfId="13234" xr:uid="{EE4274E6-1F78-429D-91AD-1CE4852D686F}"/>
    <cellStyle name="Separador de milhares 2 3 4 3 2 2 4 3" xfId="22204" xr:uid="{029F9FEB-96D7-44EB-8181-7ACED4B494E5}"/>
    <cellStyle name="Separador de milhares 2 3 4 3 2 2 5" xfId="10369" xr:uid="{DD995B9A-D383-48F6-BD43-9B112F111058}"/>
    <cellStyle name="Separador de milhares 2 3 4 3 2 2 6" xfId="19340" xr:uid="{9E99F126-3405-4DFF-8F63-364D5B150666}"/>
    <cellStyle name="Separador de milhares 2 3 4 3 2 3" xfId="2770" xr:uid="{C5720041-F3B9-4A2E-B45F-770367478834}"/>
    <cellStyle name="Separador de milhares 2 3 4 3 2 3 2" xfId="8926" xr:uid="{DA16CD55-FB79-4586-B501-60A53C744C82}"/>
    <cellStyle name="Separador de milhares 2 3 4 3 2 3 2 2" xfId="17522" xr:uid="{591982B7-011D-413B-8EF3-CF4AB24CFA02}"/>
    <cellStyle name="Separador de milhares 2 3 4 3 2 3 2 3" xfId="26558" xr:uid="{EFFD5573-A43B-454D-9439-76FF0B9702AD}"/>
    <cellStyle name="Separador de milhares 2 3 4 3 2 3 3" xfId="5813" xr:uid="{9FA14BDC-965E-4921-BF1D-C0A9020BB72F}"/>
    <cellStyle name="Separador de milhares 2 3 4 3 2 3 3 2" xfId="14666" xr:uid="{665211A6-BB54-46AF-B0EB-727231FDA189}"/>
    <cellStyle name="Separador de milhares 2 3 4 3 2 3 3 3" xfId="23633" xr:uid="{A263E1A7-14A3-44D0-B46B-86A59B6E2859}"/>
    <cellStyle name="Separador de milhares 2 3 4 3 2 3 4" xfId="11814" xr:uid="{5AA121EA-4A30-4679-B0CF-DBF91F5D7513}"/>
    <cellStyle name="Separador de milhares 2 3 4 3 2 3 5" xfId="20782" xr:uid="{36CE1383-EC4F-4CC8-AEAA-40D46D23609E}"/>
    <cellStyle name="Separador de milhares 2 3 4 3 2 4" xfId="7431" xr:uid="{9E2A78D6-C267-4FE5-96D7-90BE44E4AC56}"/>
    <cellStyle name="Separador de milhares 2 3 4 3 2 4 2" xfId="16087" xr:uid="{4DBE5874-810B-4D79-B5B0-534FCA6A84A9}"/>
    <cellStyle name="Separador de milhares 2 3 4 3 2 4 3" xfId="25068" xr:uid="{EE8CB192-0A50-4711-8E20-3D8A65E273FB}"/>
    <cellStyle name="Separador de milhares 2 3 4 3 2 5" xfId="4378" xr:uid="{53D27BAC-E246-49A6-85D1-52B26296264A}"/>
    <cellStyle name="Separador de milhares 2 3 4 3 2 5 2" xfId="13233" xr:uid="{AD33B4A7-8A4B-458C-A888-87687D0A3523}"/>
    <cellStyle name="Separador de milhares 2 3 4 3 2 5 3" xfId="22203" xr:uid="{C3CFF5EB-472C-46F2-B1C1-4BE7F72F4C68}"/>
    <cellStyle name="Separador de milhares 2 3 4 3 2 6" xfId="10368" xr:uid="{D1F42D94-4711-4B23-ACAE-0F9A9DE6B221}"/>
    <cellStyle name="Separador de milhares 2 3 4 3 2 7" xfId="19339" xr:uid="{4B947AB8-C177-403F-A221-7DF3D41E2D46}"/>
    <cellStyle name="Separador de milhares 2 3 4 3 3" xfId="1049" xr:uid="{EE95B5FD-8263-44A3-9D38-32174576F724}"/>
    <cellStyle name="Separador de milhares 2 3 4 3 3 2" xfId="1050" xr:uid="{8CEC111F-03DD-4E86-97F4-406D529B412E}"/>
    <cellStyle name="Separador de milhares 2 3 4 3 3 2 2" xfId="2773" xr:uid="{682A1049-BB3E-4754-A09E-A2245F0C62DD}"/>
    <cellStyle name="Separador de milhares 2 3 4 3 3 2 2 2" xfId="8929" xr:uid="{A8128215-ED44-4C22-A419-6135150420D7}"/>
    <cellStyle name="Separador de milhares 2 3 4 3 3 2 2 2 2" xfId="17525" xr:uid="{CAA13D77-0759-4B70-8424-648BA59EDEEE}"/>
    <cellStyle name="Separador de milhares 2 3 4 3 3 2 2 2 3" xfId="26561" xr:uid="{C3F119E4-B303-472D-A0EA-4A7029522230}"/>
    <cellStyle name="Separador de milhares 2 3 4 3 3 2 2 3" xfId="5816" xr:uid="{064E77C0-ACB5-4C64-9FF9-2A367FE0C860}"/>
    <cellStyle name="Separador de milhares 2 3 4 3 3 2 2 3 2" xfId="14669" xr:uid="{F0199B53-583C-4BDE-96BF-6A1A16056B0E}"/>
    <cellStyle name="Separador de milhares 2 3 4 3 3 2 2 3 3" xfId="23636" xr:uid="{5E6B4EC6-5B05-4BD1-85B8-8B0B13178BE8}"/>
    <cellStyle name="Separador de milhares 2 3 4 3 3 2 2 4" xfId="11817" xr:uid="{CB6F4AFC-FB8E-412B-9622-BEADDF4C2548}"/>
    <cellStyle name="Separador de milhares 2 3 4 3 3 2 2 5" xfId="20785" xr:uid="{DB93F1F1-D06D-4FBA-9651-5BF35F0B52FB}"/>
    <cellStyle name="Separador de milhares 2 3 4 3 3 2 3" xfId="7434" xr:uid="{9FA713D3-AC9D-4CBF-8F92-1EFC0CF82834}"/>
    <cellStyle name="Separador de milhares 2 3 4 3 3 2 3 2" xfId="16090" xr:uid="{4C5F0892-6A1D-416B-8728-CECB8918F2BC}"/>
    <cellStyle name="Separador de milhares 2 3 4 3 3 2 3 3" xfId="25071" xr:uid="{1EE62E4E-795C-4539-B0AD-5242376B0F86}"/>
    <cellStyle name="Separador de milhares 2 3 4 3 3 2 4" xfId="4381" xr:uid="{BC169164-559B-405F-BB2F-F7FCC5C430DC}"/>
    <cellStyle name="Separador de milhares 2 3 4 3 3 2 4 2" xfId="13236" xr:uid="{0DD00D5A-0E4A-4A9D-9416-C86FD595CE96}"/>
    <cellStyle name="Separador de milhares 2 3 4 3 3 2 4 3" xfId="22206" xr:uid="{9E74FABF-EFA7-48F1-8746-082B62A91E44}"/>
    <cellStyle name="Separador de milhares 2 3 4 3 3 2 5" xfId="10371" xr:uid="{EC929A93-8C82-4E20-97C0-F8629537B5CC}"/>
    <cellStyle name="Separador de milhares 2 3 4 3 3 2 6" xfId="19342" xr:uid="{4ACF431D-0253-4574-A38A-A925162350ED}"/>
    <cellStyle name="Separador de milhares 2 3 4 3 3 3" xfId="2772" xr:uid="{6176FF60-FBAE-4FB3-91B8-DD2E42C61719}"/>
    <cellStyle name="Separador de milhares 2 3 4 3 3 3 2" xfId="8928" xr:uid="{BC30F768-69FE-46E1-BF9E-89B1A343E964}"/>
    <cellStyle name="Separador de milhares 2 3 4 3 3 3 2 2" xfId="17524" xr:uid="{179DF55E-91E4-4700-8E58-91E687C85310}"/>
    <cellStyle name="Separador de milhares 2 3 4 3 3 3 2 3" xfId="26560" xr:uid="{DFFCCA42-4369-4CF6-BDB7-C8BA683A8564}"/>
    <cellStyle name="Separador de milhares 2 3 4 3 3 3 3" xfId="5815" xr:uid="{729147D5-584F-4434-BE1B-A53E118D322F}"/>
    <cellStyle name="Separador de milhares 2 3 4 3 3 3 3 2" xfId="14668" xr:uid="{CD4E2949-837B-45DA-AB10-98BBC787AAB4}"/>
    <cellStyle name="Separador de milhares 2 3 4 3 3 3 3 3" xfId="23635" xr:uid="{A2246C61-1AC3-4F23-AD16-5ED0F84E032C}"/>
    <cellStyle name="Separador de milhares 2 3 4 3 3 3 4" xfId="11816" xr:uid="{5C8E20FF-371F-4C11-83AE-C63B7D6B0C39}"/>
    <cellStyle name="Separador de milhares 2 3 4 3 3 3 5" xfId="20784" xr:uid="{DF252B8A-922D-4C5B-81AD-AB6C5C0A65F3}"/>
    <cellStyle name="Separador de milhares 2 3 4 3 3 4" xfId="7433" xr:uid="{4470E16B-9A6F-44CF-87DB-1F871BBD2711}"/>
    <cellStyle name="Separador de milhares 2 3 4 3 3 4 2" xfId="16089" xr:uid="{90C5FC05-19A8-42A3-BE45-B5BC9D4A4CDC}"/>
    <cellStyle name="Separador de milhares 2 3 4 3 3 4 3" xfId="25070" xr:uid="{5FE58425-6AC8-4290-992C-BDD52C68A159}"/>
    <cellStyle name="Separador de milhares 2 3 4 3 3 5" xfId="4380" xr:uid="{6B28E8C2-FC2E-4E88-9774-2193EF038551}"/>
    <cellStyle name="Separador de milhares 2 3 4 3 3 5 2" xfId="13235" xr:uid="{373588F9-0820-42F2-AC98-CBF8F7779C0E}"/>
    <cellStyle name="Separador de milhares 2 3 4 3 3 5 3" xfId="22205" xr:uid="{2F91B98D-ED29-4454-8844-E3D1E117A966}"/>
    <cellStyle name="Separador de milhares 2 3 4 3 3 6" xfId="10370" xr:uid="{83321BBE-47EF-4D49-973D-2F157AC6C4D6}"/>
    <cellStyle name="Separador de milhares 2 3 4 3 3 7" xfId="19341" xr:uid="{8CA9A80A-9EDC-4C68-891B-3A188BA2AE45}"/>
    <cellStyle name="Separador de milhares 2 3 4 3 4" xfId="1051" xr:uid="{16EA6153-5490-4DF5-A74B-CF84A2FA7823}"/>
    <cellStyle name="Separador de milhares 2 3 4 3 4 2" xfId="2774" xr:uid="{0357E141-1971-4092-BC88-BC651F108B58}"/>
    <cellStyle name="Separador de milhares 2 3 4 3 4 2 2" xfId="8930" xr:uid="{4F035B13-E678-461B-93E9-4F8CB66492F6}"/>
    <cellStyle name="Separador de milhares 2 3 4 3 4 2 2 2" xfId="17526" xr:uid="{50E82D96-C96A-4CDD-924A-A4F608DDBAC0}"/>
    <cellStyle name="Separador de milhares 2 3 4 3 4 2 2 3" xfId="26562" xr:uid="{972E8C7C-AC6F-4026-86FE-864FED056DB3}"/>
    <cellStyle name="Separador de milhares 2 3 4 3 4 2 3" xfId="5817" xr:uid="{D184EC9F-CC3C-424A-9757-1D9B473FCC81}"/>
    <cellStyle name="Separador de milhares 2 3 4 3 4 2 3 2" xfId="14670" xr:uid="{C6CEC527-19A5-40BD-8B2C-13C67F473D8D}"/>
    <cellStyle name="Separador de milhares 2 3 4 3 4 2 3 3" xfId="23637" xr:uid="{70FD56CF-68EF-47A0-9233-20A27D8B361F}"/>
    <cellStyle name="Separador de milhares 2 3 4 3 4 2 4" xfId="11818" xr:uid="{A4CF4B02-18D9-43D3-AAF2-D07ECAD75A07}"/>
    <cellStyle name="Separador de milhares 2 3 4 3 4 2 5" xfId="20786" xr:uid="{73309450-1D16-41FB-BCBD-DA07E7EED3B7}"/>
    <cellStyle name="Separador de milhares 2 3 4 3 4 3" xfId="7435" xr:uid="{DD24DB71-7A51-4A8B-86BD-002ECE364DFA}"/>
    <cellStyle name="Separador de milhares 2 3 4 3 4 3 2" xfId="16091" xr:uid="{BE1C3199-CBC2-4DA1-954D-4570FF42FEC8}"/>
    <cellStyle name="Separador de milhares 2 3 4 3 4 3 3" xfId="25072" xr:uid="{3FCC3ED9-B2C3-415A-9E41-A19D89A51D47}"/>
    <cellStyle name="Separador de milhares 2 3 4 3 4 4" xfId="4382" xr:uid="{48844570-A1BB-48DC-83DA-60D78060A612}"/>
    <cellStyle name="Separador de milhares 2 3 4 3 4 4 2" xfId="13237" xr:uid="{9CE23FAF-6B6A-4AA2-9ECA-2AD60B90764F}"/>
    <cellStyle name="Separador de milhares 2 3 4 3 4 4 3" xfId="22207" xr:uid="{14EAE020-FF58-4E0F-8119-9B3ECD010E5D}"/>
    <cellStyle name="Separador de milhares 2 3 4 3 4 5" xfId="10372" xr:uid="{2F922D1C-08BE-4233-87A0-D1B1318A69C5}"/>
    <cellStyle name="Separador de milhares 2 3 4 3 4 6" xfId="19343" xr:uid="{C4935425-A5D4-4EA5-9A75-6C0B6293F1CA}"/>
    <cellStyle name="Separador de milhares 2 3 4 3 5" xfId="2769" xr:uid="{14147DFD-F8B0-40D2-9173-C54EE48496A7}"/>
    <cellStyle name="Separador de milhares 2 3 4 3 5 2" xfId="8925" xr:uid="{6271CB77-73E9-4A94-B667-A7706EB0F468}"/>
    <cellStyle name="Separador de milhares 2 3 4 3 5 2 2" xfId="17521" xr:uid="{E625D422-718E-42F5-94A7-BB6D5E9047C9}"/>
    <cellStyle name="Separador de milhares 2 3 4 3 5 2 3" xfId="26557" xr:uid="{3158A592-7774-496F-9091-3E611927D717}"/>
    <cellStyle name="Separador de milhares 2 3 4 3 5 3" xfId="5812" xr:uid="{0C76C846-EADA-4F86-8D78-5A7FA66CDF45}"/>
    <cellStyle name="Separador de milhares 2 3 4 3 5 3 2" xfId="14665" xr:uid="{1E1B6D74-1DDD-4F77-9585-0E5BB2A8DB90}"/>
    <cellStyle name="Separador de milhares 2 3 4 3 5 3 3" xfId="23632" xr:uid="{6793B261-0223-47FC-A3CC-C8112CC4CD76}"/>
    <cellStyle name="Separador de milhares 2 3 4 3 5 4" xfId="11813" xr:uid="{5DC6EC26-806C-41F5-891F-4CFE76A13DFF}"/>
    <cellStyle name="Separador de milhares 2 3 4 3 5 5" xfId="20781" xr:uid="{4DC2D2DD-4B0E-4546-906A-9912D3223EA3}"/>
    <cellStyle name="Separador de milhares 2 3 4 3 6" xfId="7430" xr:uid="{BCD39328-498E-489C-A58C-63C8242B6026}"/>
    <cellStyle name="Separador de milhares 2 3 4 3 6 2" xfId="16086" xr:uid="{F9A29517-3718-4004-A05D-94152FE833D6}"/>
    <cellStyle name="Separador de milhares 2 3 4 3 6 3" xfId="25067" xr:uid="{6870A94D-9BFD-41C3-A49F-302141370001}"/>
    <cellStyle name="Separador de milhares 2 3 4 3 7" xfId="4377" xr:uid="{01FD3C05-90CE-4483-B7E1-212D6BA6A27D}"/>
    <cellStyle name="Separador de milhares 2 3 4 3 7 2" xfId="13232" xr:uid="{1130320D-0E0E-4870-8991-5750F7587BD6}"/>
    <cellStyle name="Separador de milhares 2 3 4 3 7 3" xfId="22202" xr:uid="{418D254C-2863-4572-9F89-44F37497E8BF}"/>
    <cellStyle name="Separador de milhares 2 3 4 3 8" xfId="10367" xr:uid="{152DE76E-F3F0-4BAD-B485-120EE1EDE44D}"/>
    <cellStyle name="Separador de milhares 2 3 4 3 9" xfId="19338" xr:uid="{36A85300-D00B-4CBD-AE3B-B20897438A67}"/>
    <cellStyle name="Separador de milhares 2 3 4 4" xfId="1052" xr:uid="{C8871FD1-FC46-47A0-82F8-60FE8475D6B1}"/>
    <cellStyle name="Separador de milhares 2 3 4 4 2" xfId="1053" xr:uid="{90E34B2A-4924-482E-B324-A6DADB0C4590}"/>
    <cellStyle name="Separador de milhares 2 3 4 4 2 2" xfId="2776" xr:uid="{8454287E-229B-417A-98BD-A33D4E4A232D}"/>
    <cellStyle name="Separador de milhares 2 3 4 4 2 2 2" xfId="8932" xr:uid="{7F13D3EE-89A8-44FA-B106-115F7BDC8EA4}"/>
    <cellStyle name="Separador de milhares 2 3 4 4 2 2 2 2" xfId="17528" xr:uid="{C40A4DC3-923D-431B-8E03-ED623FAA3764}"/>
    <cellStyle name="Separador de milhares 2 3 4 4 2 2 2 3" xfId="26564" xr:uid="{83439B96-A91F-4FE5-8E9C-C407CF56CD09}"/>
    <cellStyle name="Separador de milhares 2 3 4 4 2 2 3" xfId="5819" xr:uid="{2F2AFCAD-9A27-45D3-AB21-6B3D61651F2C}"/>
    <cellStyle name="Separador de milhares 2 3 4 4 2 2 3 2" xfId="14672" xr:uid="{08F34F28-A491-47D4-A8B4-2382898C11AD}"/>
    <cellStyle name="Separador de milhares 2 3 4 4 2 2 3 3" xfId="23639" xr:uid="{A9C45C02-412E-4BFE-8DA9-DBF20B3A536B}"/>
    <cellStyle name="Separador de milhares 2 3 4 4 2 2 4" xfId="11820" xr:uid="{29E59F68-05C4-41FF-9346-3E4BC9074636}"/>
    <cellStyle name="Separador de milhares 2 3 4 4 2 2 5" xfId="20788" xr:uid="{2D934854-D7A4-4CCD-8622-4A2E44AE6BCA}"/>
    <cellStyle name="Separador de milhares 2 3 4 4 2 3" xfId="7437" xr:uid="{EEC72E94-6324-40AF-BD78-0D321F0335E6}"/>
    <cellStyle name="Separador de milhares 2 3 4 4 2 3 2" xfId="16093" xr:uid="{42A354EE-A566-4798-8243-AD48E897527A}"/>
    <cellStyle name="Separador de milhares 2 3 4 4 2 3 3" xfId="25074" xr:uid="{2F00592F-980B-4FC2-A701-4822A899BAB2}"/>
    <cellStyle name="Separador de milhares 2 3 4 4 2 4" xfId="4384" xr:uid="{B6F0BF6C-9D01-4DF6-822D-B19C56A1D479}"/>
    <cellStyle name="Separador de milhares 2 3 4 4 2 4 2" xfId="13239" xr:uid="{39CAF9AC-5EA7-4DC9-AD6C-6619108E68B7}"/>
    <cellStyle name="Separador de milhares 2 3 4 4 2 4 3" xfId="22209" xr:uid="{DBA44D95-31AD-404B-A360-5F3B62B5E807}"/>
    <cellStyle name="Separador de milhares 2 3 4 4 2 5" xfId="10374" xr:uid="{35F3BD5E-D3BD-4969-9CD1-D7667C934E6A}"/>
    <cellStyle name="Separador de milhares 2 3 4 4 2 6" xfId="19345" xr:uid="{039E5A08-4C0B-47B6-AB2B-F35CFFEB1489}"/>
    <cellStyle name="Separador de milhares 2 3 4 4 3" xfId="2775" xr:uid="{7548D9CC-EC59-492D-8C2C-0C5136DE3877}"/>
    <cellStyle name="Separador de milhares 2 3 4 4 3 2" xfId="8931" xr:uid="{89737FBD-FC97-46D5-87D6-DD1326FE3AD9}"/>
    <cellStyle name="Separador de milhares 2 3 4 4 3 2 2" xfId="17527" xr:uid="{E8C300CD-925C-475D-B604-65168D90B27A}"/>
    <cellStyle name="Separador de milhares 2 3 4 4 3 2 3" xfId="26563" xr:uid="{81625096-69D6-4265-9295-0710D37695C3}"/>
    <cellStyle name="Separador de milhares 2 3 4 4 3 3" xfId="5818" xr:uid="{D94FE919-5956-4C87-8E93-596406233700}"/>
    <cellStyle name="Separador de milhares 2 3 4 4 3 3 2" xfId="14671" xr:uid="{6BB722C6-B942-45A0-BCDD-23B6569489F3}"/>
    <cellStyle name="Separador de milhares 2 3 4 4 3 3 3" xfId="23638" xr:uid="{22D2348E-830B-447B-9971-C2E9EA205F98}"/>
    <cellStyle name="Separador de milhares 2 3 4 4 3 4" xfId="11819" xr:uid="{ACBEA1AA-DDD2-4618-BFB6-B31A6949586B}"/>
    <cellStyle name="Separador de milhares 2 3 4 4 3 5" xfId="20787" xr:uid="{9AC04180-842E-4E61-8616-659C62708382}"/>
    <cellStyle name="Separador de milhares 2 3 4 4 4" xfId="7436" xr:uid="{CCFAB8D2-CD1B-4D1C-A5D0-A1A2EDCF1659}"/>
    <cellStyle name="Separador de milhares 2 3 4 4 4 2" xfId="16092" xr:uid="{F1F4C421-C852-4B00-847B-C9F282C859B9}"/>
    <cellStyle name="Separador de milhares 2 3 4 4 4 3" xfId="25073" xr:uid="{B60887BE-E036-4D88-AEBA-AF9605AD1759}"/>
    <cellStyle name="Separador de milhares 2 3 4 4 5" xfId="4383" xr:uid="{C864F678-4ED3-4DAF-B31D-1F8CA7C790E8}"/>
    <cellStyle name="Separador de milhares 2 3 4 4 5 2" xfId="13238" xr:uid="{72B0E1CA-F6DE-430F-BAB1-85D36DE164AD}"/>
    <cellStyle name="Separador de milhares 2 3 4 4 5 3" xfId="22208" xr:uid="{497F139E-F0AD-4C69-B0B4-D10240BACB21}"/>
    <cellStyle name="Separador de milhares 2 3 4 4 6" xfId="10373" xr:uid="{C5F54A8F-EB5D-41AD-AE05-92A190576D95}"/>
    <cellStyle name="Separador de milhares 2 3 4 4 7" xfId="19344" xr:uid="{2DCE71AE-9D90-43B8-918A-8F5FC5D01DF4}"/>
    <cellStyle name="Separador de milhares 2 3 4 5" xfId="1054" xr:uid="{95DEFE22-0A87-4B52-BC8C-FA68BCB89149}"/>
    <cellStyle name="Separador de milhares 2 3 4 5 2" xfId="1055" xr:uid="{EF2ADD84-9C38-4375-88F1-52458EC46BDA}"/>
    <cellStyle name="Separador de milhares 2 3 4 5 2 2" xfId="2778" xr:uid="{5D3085EA-6DA0-4564-8636-AE31B79A08F1}"/>
    <cellStyle name="Separador de milhares 2 3 4 5 2 2 2" xfId="8934" xr:uid="{1176DFD1-73D9-47D1-927C-EF9C5846ADBB}"/>
    <cellStyle name="Separador de milhares 2 3 4 5 2 2 2 2" xfId="17530" xr:uid="{58A9CC64-6809-4A67-983A-6DD2D70B3211}"/>
    <cellStyle name="Separador de milhares 2 3 4 5 2 2 2 3" xfId="26566" xr:uid="{13586E9F-417A-4DDB-AD77-3850C0A0055F}"/>
    <cellStyle name="Separador de milhares 2 3 4 5 2 2 3" xfId="5821" xr:uid="{724B2620-8F69-4FE6-BC4B-2F555F860784}"/>
    <cellStyle name="Separador de milhares 2 3 4 5 2 2 3 2" xfId="14674" xr:uid="{AEBB0339-5978-4D5C-9A34-29E5BF7C85B4}"/>
    <cellStyle name="Separador de milhares 2 3 4 5 2 2 3 3" xfId="23641" xr:uid="{F2694D8F-38AE-41BB-BB97-E20C21F2FF4F}"/>
    <cellStyle name="Separador de milhares 2 3 4 5 2 2 4" xfId="11822" xr:uid="{2AD7FD0B-66C0-461E-9E42-4B4423EB2942}"/>
    <cellStyle name="Separador de milhares 2 3 4 5 2 2 5" xfId="20790" xr:uid="{4E8E8268-75C9-49EC-9E3F-E533E035397F}"/>
    <cellStyle name="Separador de milhares 2 3 4 5 2 3" xfId="7439" xr:uid="{A1A54950-BE23-4815-8E55-8699A36A9C07}"/>
    <cellStyle name="Separador de milhares 2 3 4 5 2 3 2" xfId="16095" xr:uid="{CDEBA353-05BF-4526-823F-8EC462D1C460}"/>
    <cellStyle name="Separador de milhares 2 3 4 5 2 3 3" xfId="25076" xr:uid="{414EDF74-7C4C-4874-A231-C930E7DD2B42}"/>
    <cellStyle name="Separador de milhares 2 3 4 5 2 4" xfId="4386" xr:uid="{5BD4E1BF-3CA8-496E-87E9-86BA07754AA7}"/>
    <cellStyle name="Separador de milhares 2 3 4 5 2 4 2" xfId="13241" xr:uid="{2B2DA58F-FF6D-4763-9832-4DE894509AF9}"/>
    <cellStyle name="Separador de milhares 2 3 4 5 2 4 3" xfId="22211" xr:uid="{10A924C6-26F5-4E1C-83AC-EB210913F9B8}"/>
    <cellStyle name="Separador de milhares 2 3 4 5 2 5" xfId="10376" xr:uid="{16BF0D3C-B1F0-4C23-8015-77F6FB115379}"/>
    <cellStyle name="Separador de milhares 2 3 4 5 2 6" xfId="19347" xr:uid="{84540681-4F47-44DE-99F7-2B3CE2188348}"/>
    <cellStyle name="Separador de milhares 2 3 4 5 3" xfId="2777" xr:uid="{994FF97B-45A2-452B-A674-F77D0B3B82EC}"/>
    <cellStyle name="Separador de milhares 2 3 4 5 3 2" xfId="8933" xr:uid="{A70AFC6E-D371-4115-B24C-8B4285E5A9D0}"/>
    <cellStyle name="Separador de milhares 2 3 4 5 3 2 2" xfId="17529" xr:uid="{03658C55-BEA1-4BCD-9043-AEDFF7CD2994}"/>
    <cellStyle name="Separador de milhares 2 3 4 5 3 2 3" xfId="26565" xr:uid="{71000EDD-BB4D-47AE-8A5B-670F7E339F3F}"/>
    <cellStyle name="Separador de milhares 2 3 4 5 3 3" xfId="5820" xr:uid="{CAFD5B9F-2F3E-4D86-8430-1ABCBBB55F76}"/>
    <cellStyle name="Separador de milhares 2 3 4 5 3 3 2" xfId="14673" xr:uid="{75DC9A5F-7A9F-4967-9533-62E848EEF568}"/>
    <cellStyle name="Separador de milhares 2 3 4 5 3 3 3" xfId="23640" xr:uid="{1FC08E19-2213-4A6D-BCCC-A015BA4FB577}"/>
    <cellStyle name="Separador de milhares 2 3 4 5 3 4" xfId="11821" xr:uid="{49132EF8-CA71-470E-B699-6E550AA9F4C2}"/>
    <cellStyle name="Separador de milhares 2 3 4 5 3 5" xfId="20789" xr:uid="{3B95B418-2846-4B1E-9CA6-18354C79213B}"/>
    <cellStyle name="Separador de milhares 2 3 4 5 4" xfId="7438" xr:uid="{92424A36-D6F7-4DE6-8C88-7E8BD462B658}"/>
    <cellStyle name="Separador de milhares 2 3 4 5 4 2" xfId="16094" xr:uid="{7A551638-A9B2-4F40-8B3C-347177836432}"/>
    <cellStyle name="Separador de milhares 2 3 4 5 4 3" xfId="25075" xr:uid="{9F8104F2-38EC-4C52-8049-CF50949C1063}"/>
    <cellStyle name="Separador de milhares 2 3 4 5 5" xfId="4385" xr:uid="{EE831C6B-1B6F-4A21-9B07-3A5F4995A58D}"/>
    <cellStyle name="Separador de milhares 2 3 4 5 5 2" xfId="13240" xr:uid="{A52B66ED-CF6D-4BB4-841D-A74E99D552AC}"/>
    <cellStyle name="Separador de milhares 2 3 4 5 5 3" xfId="22210" xr:uid="{F25CD9DB-7B76-481B-B04F-D240B7DFABC9}"/>
    <cellStyle name="Separador de milhares 2 3 4 5 6" xfId="10375" xr:uid="{FC63C25C-5CE8-42D8-80D3-C33CF419414D}"/>
    <cellStyle name="Separador de milhares 2 3 4 5 7" xfId="19346" xr:uid="{C3E86002-5407-41A6-956E-758C65E2C69B}"/>
    <cellStyle name="Separador de milhares 2 3 4 6" xfId="1056" xr:uid="{6FC5E8A7-09E7-4BC9-B305-798EC80F11B0}"/>
    <cellStyle name="Separador de milhares 2 3 4 6 2" xfId="2779" xr:uid="{23CE7EF6-A290-41AD-9E05-604AD5158985}"/>
    <cellStyle name="Separador de milhares 2 3 4 6 2 2" xfId="8935" xr:uid="{B8A3F3F3-1ADC-4378-8EEB-D4FEB9AC900B}"/>
    <cellStyle name="Separador de milhares 2 3 4 6 2 2 2" xfId="17531" xr:uid="{D0FD0097-9F83-41F5-A105-5D51A6540993}"/>
    <cellStyle name="Separador de milhares 2 3 4 6 2 2 3" xfId="26567" xr:uid="{12166BDE-7CFD-44FC-92D8-FE2D91E099B9}"/>
    <cellStyle name="Separador de milhares 2 3 4 6 2 3" xfId="5822" xr:uid="{BE86E7B7-4942-40F8-987D-AAAD319CE379}"/>
    <cellStyle name="Separador de milhares 2 3 4 6 2 3 2" xfId="14675" xr:uid="{80547129-30B8-4ACC-8595-4FE4FC67BDFF}"/>
    <cellStyle name="Separador de milhares 2 3 4 6 2 3 3" xfId="23642" xr:uid="{A7B12F53-10FC-4745-8C53-B4A52724CCED}"/>
    <cellStyle name="Separador de milhares 2 3 4 6 2 4" xfId="11823" xr:uid="{51A990DC-115D-45D8-B141-C738F3C7702E}"/>
    <cellStyle name="Separador de milhares 2 3 4 6 2 5" xfId="20791" xr:uid="{99751D11-EBD3-450C-ABEC-8DCB3FBF3E5F}"/>
    <cellStyle name="Separador de milhares 2 3 4 6 3" xfId="7440" xr:uid="{627DA155-1E05-47F9-B3BF-F790F8E6095C}"/>
    <cellStyle name="Separador de milhares 2 3 4 6 3 2" xfId="16096" xr:uid="{4185A0AC-A2D6-4695-A0B8-1B1D52B87A1B}"/>
    <cellStyle name="Separador de milhares 2 3 4 6 3 3" xfId="25077" xr:uid="{4D5DE647-BE38-47E7-98DA-F6B6F209352F}"/>
    <cellStyle name="Separador de milhares 2 3 4 6 4" xfId="4387" xr:uid="{2AC21F63-1036-46EB-A400-E48E5B1E12A5}"/>
    <cellStyle name="Separador de milhares 2 3 4 6 4 2" xfId="13242" xr:uid="{04119570-E789-4FDC-B7F4-9C1606B9E0DE}"/>
    <cellStyle name="Separador de milhares 2 3 4 6 4 3" xfId="22212" xr:uid="{4C27BD7F-A4E3-4A05-8C47-69CAE0AB397C}"/>
    <cellStyle name="Separador de milhares 2 3 4 6 5" xfId="10377" xr:uid="{7D52B553-4276-4FB3-A47B-95AD377492B6}"/>
    <cellStyle name="Separador de milhares 2 3 4 6 6" xfId="19348" xr:uid="{BEBD2787-A1C6-4FF3-BFA0-D44236712082}"/>
    <cellStyle name="Separador de milhares 2 3 4 7" xfId="2762" xr:uid="{37C88DB4-F551-477E-A530-2C9B3BBAE1FF}"/>
    <cellStyle name="Separador de milhares 2 3 4 7 2" xfId="8918" xr:uid="{EEECB69B-E70F-4ADF-BF73-98F937970260}"/>
    <cellStyle name="Separador de milhares 2 3 4 7 2 2" xfId="17514" xr:uid="{111FA76D-1D94-4702-8140-13D966F9F97C}"/>
    <cellStyle name="Separador de milhares 2 3 4 7 2 3" xfId="26550" xr:uid="{B84610EC-4893-4FF2-9BD8-9CB739917441}"/>
    <cellStyle name="Separador de milhares 2 3 4 7 3" xfId="5805" xr:uid="{908C9845-60A9-4A08-B67A-13DA8400C95C}"/>
    <cellStyle name="Separador de milhares 2 3 4 7 3 2" xfId="14658" xr:uid="{74302AF4-5DD4-4EF2-95C1-D2A52FB95B14}"/>
    <cellStyle name="Separador de milhares 2 3 4 7 3 3" xfId="23625" xr:uid="{806196B9-5DBD-405B-80AE-E75F1B74B27C}"/>
    <cellStyle name="Separador de milhares 2 3 4 7 4" xfId="11806" xr:uid="{F58E1E4A-6CA3-44AA-889C-4AB90BF62B21}"/>
    <cellStyle name="Separador de milhares 2 3 4 7 5" xfId="20774" xr:uid="{402DE104-61BE-43DE-9DD4-9DED4995544D}"/>
    <cellStyle name="Separador de milhares 2 3 4 8" xfId="7423" xr:uid="{7637FC06-A10D-48A2-92FE-E3B84A15B25E}"/>
    <cellStyle name="Separador de milhares 2 3 4 8 2" xfId="16079" xr:uid="{ED7B822C-41BF-471C-A726-76FC1ECA578E}"/>
    <cellStyle name="Separador de milhares 2 3 4 8 3" xfId="25060" xr:uid="{31A0359B-46F4-4C8C-8869-7FF631BDDF3A}"/>
    <cellStyle name="Separador de milhares 2 3 4 9" xfId="4370" xr:uid="{C885FEDA-97BE-4E9D-9307-BE4B1903A027}"/>
    <cellStyle name="Separador de milhares 2 3 4 9 2" xfId="13225" xr:uid="{EB8EB985-A178-4364-9DFB-DC1ACB86FB80}"/>
    <cellStyle name="Separador de milhares 2 3 4 9 3" xfId="22195" xr:uid="{787A9F2A-CFD6-415F-830B-A888E09AB676}"/>
    <cellStyle name="Separador de milhares 2 3 5" xfId="1057" xr:uid="{EA018E5C-FD35-4B48-B048-F06E3C31C246}"/>
    <cellStyle name="Separador de milhares 2 3 5 2" xfId="1058" xr:uid="{686B4209-6CD5-45C3-B699-C546B9A35142}"/>
    <cellStyle name="Separador de milhares 2 3 5 2 2" xfId="1059" xr:uid="{FEE6D055-8F34-4FEC-90AA-5181985CF056}"/>
    <cellStyle name="Separador de milhares 2 3 5 2 2 2" xfId="2782" xr:uid="{40D2D732-F727-4B5D-9A78-E15AA6AADFF5}"/>
    <cellStyle name="Separador de milhares 2 3 5 2 2 2 2" xfId="8938" xr:uid="{3BCCD243-F74B-4575-BB69-AD0768503AD1}"/>
    <cellStyle name="Separador de milhares 2 3 5 2 2 2 2 2" xfId="17534" xr:uid="{B6492938-130F-424D-BF1D-5BE1A232B0C8}"/>
    <cellStyle name="Separador de milhares 2 3 5 2 2 2 2 3" xfId="26570" xr:uid="{404FCD21-C3CE-4CB0-B4E5-51695BF30E7C}"/>
    <cellStyle name="Separador de milhares 2 3 5 2 2 2 3" xfId="5825" xr:uid="{9C35DB8D-61E3-431B-9273-2E113355B93D}"/>
    <cellStyle name="Separador de milhares 2 3 5 2 2 2 3 2" xfId="14678" xr:uid="{BD9F3281-7198-4F64-ADB9-F7716BF0F2BF}"/>
    <cellStyle name="Separador de milhares 2 3 5 2 2 2 3 3" xfId="23645" xr:uid="{62B632DA-3277-4343-8C8A-2D7B4C33BB98}"/>
    <cellStyle name="Separador de milhares 2 3 5 2 2 2 4" xfId="11826" xr:uid="{A534CF09-2F34-4C09-8654-377F735F40D6}"/>
    <cellStyle name="Separador de milhares 2 3 5 2 2 2 5" xfId="20794" xr:uid="{B1C68CB2-875E-494C-9263-E075BD40CDCA}"/>
    <cellStyle name="Separador de milhares 2 3 5 2 2 3" xfId="7443" xr:uid="{C49A1C99-14DF-4BCF-83BF-63078B522368}"/>
    <cellStyle name="Separador de milhares 2 3 5 2 2 3 2" xfId="16099" xr:uid="{36632630-B730-44D1-9753-8F03995195CC}"/>
    <cellStyle name="Separador de milhares 2 3 5 2 2 3 3" xfId="25080" xr:uid="{8770A074-4AA3-45A1-8EE9-43CBA387D10A}"/>
    <cellStyle name="Separador de milhares 2 3 5 2 2 4" xfId="4390" xr:uid="{893240AB-D187-47D5-985E-7B81043ACB6A}"/>
    <cellStyle name="Separador de milhares 2 3 5 2 2 4 2" xfId="13245" xr:uid="{0CE200FB-A0E4-4807-9E51-27943F7A4CE4}"/>
    <cellStyle name="Separador de milhares 2 3 5 2 2 4 3" xfId="22215" xr:uid="{6BC4040A-FD25-4087-A2B1-2CB098CBA444}"/>
    <cellStyle name="Separador de milhares 2 3 5 2 2 5" xfId="10380" xr:uid="{6A0BBD04-EBC1-419D-A285-1D32703A2DE3}"/>
    <cellStyle name="Separador de milhares 2 3 5 2 2 6" xfId="19351" xr:uid="{C78DFF48-57C2-4EAA-84E9-012A1ACDC577}"/>
    <cellStyle name="Separador de milhares 2 3 5 2 3" xfId="2781" xr:uid="{6A0B5770-6918-4F9C-B368-E91CEAB28D91}"/>
    <cellStyle name="Separador de milhares 2 3 5 2 3 2" xfId="8937" xr:uid="{F5B07E94-EC30-40A3-92D0-82F3E001BF40}"/>
    <cellStyle name="Separador de milhares 2 3 5 2 3 2 2" xfId="17533" xr:uid="{1B6038C0-DDA2-44C3-A075-7B5E8B517471}"/>
    <cellStyle name="Separador de milhares 2 3 5 2 3 2 3" xfId="26569" xr:uid="{22C1778E-4B88-4408-BDC6-EB4A12C2EF2C}"/>
    <cellStyle name="Separador de milhares 2 3 5 2 3 3" xfId="5824" xr:uid="{4B348172-8C3C-4BA5-AF78-BE93C6E848CF}"/>
    <cellStyle name="Separador de milhares 2 3 5 2 3 3 2" xfId="14677" xr:uid="{6B07485B-F3DE-4A07-8908-868992AA8E7A}"/>
    <cellStyle name="Separador de milhares 2 3 5 2 3 3 3" xfId="23644" xr:uid="{21E15F28-7532-4B00-A518-62E8BE7F6154}"/>
    <cellStyle name="Separador de milhares 2 3 5 2 3 4" xfId="11825" xr:uid="{A5EF7A6C-06ED-4DB8-B68B-0EA9040E591C}"/>
    <cellStyle name="Separador de milhares 2 3 5 2 3 5" xfId="20793" xr:uid="{2FA3839D-8754-4B46-83C4-2735E7241A2C}"/>
    <cellStyle name="Separador de milhares 2 3 5 2 4" xfId="7442" xr:uid="{9D0727C7-79EA-44DB-A2BC-3F549B09B7DA}"/>
    <cellStyle name="Separador de milhares 2 3 5 2 4 2" xfId="16098" xr:uid="{3A66DEFB-BEFD-4F35-8D46-72405B3D742D}"/>
    <cellStyle name="Separador de milhares 2 3 5 2 4 3" xfId="25079" xr:uid="{A1CCC0B3-8328-4191-AE89-0331C53B0C4C}"/>
    <cellStyle name="Separador de milhares 2 3 5 2 5" xfId="4389" xr:uid="{FC70E845-9436-4D7C-AB8C-D450D1323F58}"/>
    <cellStyle name="Separador de milhares 2 3 5 2 5 2" xfId="13244" xr:uid="{6828B396-547F-4B04-8555-6C050587CC88}"/>
    <cellStyle name="Separador de milhares 2 3 5 2 5 3" xfId="22214" xr:uid="{2332CB6F-203B-4447-91CE-DFF691DDA7B4}"/>
    <cellStyle name="Separador de milhares 2 3 5 2 6" xfId="10379" xr:uid="{A5242490-A86C-4BA4-8721-0D4E19E5A13A}"/>
    <cellStyle name="Separador de milhares 2 3 5 2 7" xfId="19350" xr:uid="{5BFDACE2-64F8-4CF4-BFA2-97E96BBAD121}"/>
    <cellStyle name="Separador de milhares 2 3 5 3" xfId="1060" xr:uid="{1E0F78B9-A736-460D-BDF1-0160A7FBA3F3}"/>
    <cellStyle name="Separador de milhares 2 3 5 3 2" xfId="1061" xr:uid="{CDA6A8CC-5CA1-4A27-B17A-7A3B2258299E}"/>
    <cellStyle name="Separador de milhares 2 3 5 3 2 2" xfId="2784" xr:uid="{DE27D5C3-2692-4F88-BEDD-E7FAD207622E}"/>
    <cellStyle name="Separador de milhares 2 3 5 3 2 2 2" xfId="8940" xr:uid="{AF70E2CA-3730-4476-9C4C-6073DF8E9643}"/>
    <cellStyle name="Separador de milhares 2 3 5 3 2 2 2 2" xfId="17536" xr:uid="{17ED5469-1626-480D-9B7F-E9C40779DC80}"/>
    <cellStyle name="Separador de milhares 2 3 5 3 2 2 2 3" xfId="26572" xr:uid="{4356C396-B967-4919-BB09-DB5A76993AC0}"/>
    <cellStyle name="Separador de milhares 2 3 5 3 2 2 3" xfId="5827" xr:uid="{B257E159-8DD8-492C-B40F-E87054FC6660}"/>
    <cellStyle name="Separador de milhares 2 3 5 3 2 2 3 2" xfId="14680" xr:uid="{03AFF7A4-41A2-404B-A0E3-F14FD04966EA}"/>
    <cellStyle name="Separador de milhares 2 3 5 3 2 2 3 3" xfId="23647" xr:uid="{F167006A-438D-4CF0-B27A-D1A7090DA162}"/>
    <cellStyle name="Separador de milhares 2 3 5 3 2 2 4" xfId="11828" xr:uid="{D4307F63-617A-4AF1-9C59-AE2F30420F5C}"/>
    <cellStyle name="Separador de milhares 2 3 5 3 2 2 5" xfId="20796" xr:uid="{CBBBD0C8-0095-4B45-9474-9A4C5A574687}"/>
    <cellStyle name="Separador de milhares 2 3 5 3 2 3" xfId="7445" xr:uid="{420045F3-04AA-4D87-A3EF-EA430A644B57}"/>
    <cellStyle name="Separador de milhares 2 3 5 3 2 3 2" xfId="16101" xr:uid="{600ED9EC-F9CB-43A3-A80E-8445073BF9B4}"/>
    <cellStyle name="Separador de milhares 2 3 5 3 2 3 3" xfId="25082" xr:uid="{A925CCFF-B0C8-4290-9C49-85A47BFC9A53}"/>
    <cellStyle name="Separador de milhares 2 3 5 3 2 4" xfId="4392" xr:uid="{40608F5B-216F-40AA-B911-53BAA2F227A8}"/>
    <cellStyle name="Separador de milhares 2 3 5 3 2 4 2" xfId="13247" xr:uid="{FF6FA04E-0A7C-415D-9989-500B71413050}"/>
    <cellStyle name="Separador de milhares 2 3 5 3 2 4 3" xfId="22217" xr:uid="{1A76D5B7-6356-48A4-8198-D95FDC548F53}"/>
    <cellStyle name="Separador de milhares 2 3 5 3 2 5" xfId="10382" xr:uid="{0F19B8DA-BA6F-4094-89BC-59CECF6435BB}"/>
    <cellStyle name="Separador de milhares 2 3 5 3 2 6" xfId="19353" xr:uid="{EA19EA9F-4337-4BC6-A069-F25FD1DA9D27}"/>
    <cellStyle name="Separador de milhares 2 3 5 3 3" xfId="2783" xr:uid="{80F1063F-6F7A-4484-9956-8D292BC05FA1}"/>
    <cellStyle name="Separador de milhares 2 3 5 3 3 2" xfId="8939" xr:uid="{231A343C-F789-4E36-828D-AFD77989D797}"/>
    <cellStyle name="Separador de milhares 2 3 5 3 3 2 2" xfId="17535" xr:uid="{101F1892-6165-4323-B86C-0A24CC4E6F39}"/>
    <cellStyle name="Separador de milhares 2 3 5 3 3 2 3" xfId="26571" xr:uid="{31DCD6B8-0476-47C8-9CF9-62715F6DBE27}"/>
    <cellStyle name="Separador de milhares 2 3 5 3 3 3" xfId="5826" xr:uid="{4D383EF8-C1AF-4C68-8EFD-B2DAB92C3FDE}"/>
    <cellStyle name="Separador de milhares 2 3 5 3 3 3 2" xfId="14679" xr:uid="{48EA115B-5FFB-4106-A478-EB27F24F5363}"/>
    <cellStyle name="Separador de milhares 2 3 5 3 3 3 3" xfId="23646" xr:uid="{B00492C1-2AD1-4356-B849-DF0F23930139}"/>
    <cellStyle name="Separador de milhares 2 3 5 3 3 4" xfId="11827" xr:uid="{542DF5E3-54DB-4DE1-87BC-5C33CC9216CC}"/>
    <cellStyle name="Separador de milhares 2 3 5 3 3 5" xfId="20795" xr:uid="{5942C57D-00D0-4769-BC23-98677937EFAB}"/>
    <cellStyle name="Separador de milhares 2 3 5 3 4" xfId="7444" xr:uid="{BE9D24E4-ACD3-40B9-A9A5-0BC1CC6984DA}"/>
    <cellStyle name="Separador de milhares 2 3 5 3 4 2" xfId="16100" xr:uid="{9820E57C-037C-4026-94D9-0E1A722C2D61}"/>
    <cellStyle name="Separador de milhares 2 3 5 3 4 3" xfId="25081" xr:uid="{A8A05292-F56A-4B3E-9033-05C2D1A279CF}"/>
    <cellStyle name="Separador de milhares 2 3 5 3 5" xfId="4391" xr:uid="{032C18E7-6C21-4EEC-BFAE-9968EB70C136}"/>
    <cellStyle name="Separador de milhares 2 3 5 3 5 2" xfId="13246" xr:uid="{4597F90D-013A-464B-8C68-95B3AE4901F0}"/>
    <cellStyle name="Separador de milhares 2 3 5 3 5 3" xfId="22216" xr:uid="{F430BA4A-7FA7-4C1D-97BB-52DAFA6569CE}"/>
    <cellStyle name="Separador de milhares 2 3 5 3 6" xfId="10381" xr:uid="{611C1459-8DF5-4072-88A1-484FF1A044A8}"/>
    <cellStyle name="Separador de milhares 2 3 5 3 7" xfId="19352" xr:uid="{3B6D7997-848D-4BB3-BA51-A616E66B8BFA}"/>
    <cellStyle name="Separador de milhares 2 3 5 4" xfId="1062" xr:uid="{8304406B-BA88-4A26-9E1C-0D4E94071320}"/>
    <cellStyle name="Separador de milhares 2 3 5 4 2" xfId="2785" xr:uid="{BF0C3A96-E740-4BD5-977B-6B256CBE43F4}"/>
    <cellStyle name="Separador de milhares 2 3 5 4 2 2" xfId="8941" xr:uid="{B6AF93B2-3C0D-4B0E-BA0E-EA25AFF4AEF7}"/>
    <cellStyle name="Separador de milhares 2 3 5 4 2 2 2" xfId="17537" xr:uid="{686B05C4-73D3-44AB-8F6B-8C82ABD57158}"/>
    <cellStyle name="Separador de milhares 2 3 5 4 2 2 3" xfId="26573" xr:uid="{E13FF6A2-F51D-4925-8833-B1ECBECD9BBB}"/>
    <cellStyle name="Separador de milhares 2 3 5 4 2 3" xfId="5828" xr:uid="{2AEF14A0-B67E-4920-A597-84A06E9CCFA6}"/>
    <cellStyle name="Separador de milhares 2 3 5 4 2 3 2" xfId="14681" xr:uid="{F9BB14E2-327B-4966-972A-7C8396184333}"/>
    <cellStyle name="Separador de milhares 2 3 5 4 2 3 3" xfId="23648" xr:uid="{75A58ABD-CCFB-4CA7-8B3F-2EB81136E3B4}"/>
    <cellStyle name="Separador de milhares 2 3 5 4 2 4" xfId="11829" xr:uid="{4CBE79F6-21FA-4924-BC3C-99EF2B548404}"/>
    <cellStyle name="Separador de milhares 2 3 5 4 2 5" xfId="20797" xr:uid="{DC7E5AAF-59C3-41FB-8889-03C76E31C348}"/>
    <cellStyle name="Separador de milhares 2 3 5 4 3" xfId="7446" xr:uid="{4C0B663F-4982-4088-878F-4607DA8E234F}"/>
    <cellStyle name="Separador de milhares 2 3 5 4 3 2" xfId="16102" xr:uid="{67403010-E4DA-4A47-A9D6-F0FE29A1B749}"/>
    <cellStyle name="Separador de milhares 2 3 5 4 3 3" xfId="25083" xr:uid="{BCBC9C13-DB0F-4AC5-995A-512A2138AEF8}"/>
    <cellStyle name="Separador de milhares 2 3 5 4 4" xfId="4393" xr:uid="{09F92960-16D0-445B-AA5D-AA6340B0DEE9}"/>
    <cellStyle name="Separador de milhares 2 3 5 4 4 2" xfId="13248" xr:uid="{7CB5744B-B553-48A2-BEDE-D12D8EAC3736}"/>
    <cellStyle name="Separador de milhares 2 3 5 4 4 3" xfId="22218" xr:uid="{5CC6DD3A-A6A8-4EA3-B4C7-31EB4233094B}"/>
    <cellStyle name="Separador de milhares 2 3 5 4 5" xfId="10383" xr:uid="{2433686A-B933-49A0-8B11-A41F308A7EE3}"/>
    <cellStyle name="Separador de milhares 2 3 5 4 6" xfId="19354" xr:uid="{DE6E1781-2CC7-4F6F-B6B8-991AAF215EB9}"/>
    <cellStyle name="Separador de milhares 2 3 5 5" xfId="2780" xr:uid="{553F2CE0-574D-45CB-9CBF-86D3A6E4271B}"/>
    <cellStyle name="Separador de milhares 2 3 5 5 2" xfId="8936" xr:uid="{B7C1EE94-3347-44F5-AF19-34BD2D1B7077}"/>
    <cellStyle name="Separador de milhares 2 3 5 5 2 2" xfId="17532" xr:uid="{AF897A82-EA59-4754-9F26-6BF023158F8B}"/>
    <cellStyle name="Separador de milhares 2 3 5 5 2 3" xfId="26568" xr:uid="{F135E755-0852-46B5-887D-34AB144CDEF5}"/>
    <cellStyle name="Separador de milhares 2 3 5 5 3" xfId="5823" xr:uid="{2E71AD52-C204-4104-B15E-334587099324}"/>
    <cellStyle name="Separador de milhares 2 3 5 5 3 2" xfId="14676" xr:uid="{38BC5705-85CC-455C-9160-67F8F037A579}"/>
    <cellStyle name="Separador de milhares 2 3 5 5 3 3" xfId="23643" xr:uid="{FCD19349-9CC2-4AC9-BF9C-689E6C1BCA49}"/>
    <cellStyle name="Separador de milhares 2 3 5 5 4" xfId="11824" xr:uid="{139D4369-B4D5-4478-A89D-79407A04B432}"/>
    <cellStyle name="Separador de milhares 2 3 5 5 5" xfId="20792" xr:uid="{392C2536-1872-4754-A27A-C7EE3579950F}"/>
    <cellStyle name="Separador de milhares 2 3 5 6" xfId="7441" xr:uid="{F255AA05-B230-48D6-86D1-25865A43C9EF}"/>
    <cellStyle name="Separador de milhares 2 3 5 6 2" xfId="16097" xr:uid="{A5A66254-A453-484E-8C07-730C2447CE7D}"/>
    <cellStyle name="Separador de milhares 2 3 5 6 3" xfId="25078" xr:uid="{E3BA3E67-5343-4F4B-90D4-C20CD013E42B}"/>
    <cellStyle name="Separador de milhares 2 3 5 7" xfId="4388" xr:uid="{F664769F-E136-4020-A07F-47C2936D30B9}"/>
    <cellStyle name="Separador de milhares 2 3 5 7 2" xfId="13243" xr:uid="{6FC49042-E2A0-4B40-ABA4-72702B000525}"/>
    <cellStyle name="Separador de milhares 2 3 5 7 3" xfId="22213" xr:uid="{91601D2B-7BB0-47B1-B7A5-4A99F86A21F2}"/>
    <cellStyle name="Separador de milhares 2 3 5 8" xfId="10378" xr:uid="{AC9A8E97-9D08-4175-84E5-ECCF74F6FB74}"/>
    <cellStyle name="Separador de milhares 2 3 5 9" xfId="19349" xr:uid="{263F122E-4F9D-4A12-8F78-CE46BB318443}"/>
    <cellStyle name="Separador de milhares 2 3 6" xfId="1063" xr:uid="{50D8D228-5F2B-4AFD-BFE7-0C4869492778}"/>
    <cellStyle name="Separador de milhares 2 3 6 2" xfId="1064" xr:uid="{54F92F98-6FDE-4051-9924-9A5A4E8F9DE3}"/>
    <cellStyle name="Separador de milhares 2 3 6 2 2" xfId="1065" xr:uid="{B4BEADB4-B1EF-4700-A8D0-34E942C873FE}"/>
    <cellStyle name="Separador de milhares 2 3 6 2 2 2" xfId="2788" xr:uid="{7D057E5F-0071-49E5-8AA7-50BA9E3F6D08}"/>
    <cellStyle name="Separador de milhares 2 3 6 2 2 2 2" xfId="8944" xr:uid="{8A9F30E9-1574-4A87-9E51-F42831DF0BBD}"/>
    <cellStyle name="Separador de milhares 2 3 6 2 2 2 2 2" xfId="17540" xr:uid="{C524D2C8-8760-4ED3-9DE6-31C42B063BD6}"/>
    <cellStyle name="Separador de milhares 2 3 6 2 2 2 2 3" xfId="26576" xr:uid="{75A936F4-E707-45C1-8ADF-9833D23F74D5}"/>
    <cellStyle name="Separador de milhares 2 3 6 2 2 2 3" xfId="5831" xr:uid="{4B58DE96-0707-4DD1-9AAA-33A17160EDF6}"/>
    <cellStyle name="Separador de milhares 2 3 6 2 2 2 3 2" xfId="14684" xr:uid="{C68FBA0A-2FD6-43D6-B202-3B545FCC68F3}"/>
    <cellStyle name="Separador de milhares 2 3 6 2 2 2 3 3" xfId="23651" xr:uid="{6703C5AA-3476-4F52-A683-11DB522FA6DF}"/>
    <cellStyle name="Separador de milhares 2 3 6 2 2 2 4" xfId="11832" xr:uid="{8BDC5D05-976B-41E7-8576-0EA29D48151D}"/>
    <cellStyle name="Separador de milhares 2 3 6 2 2 2 5" xfId="20800" xr:uid="{819DDBB7-E574-49EB-88A7-FA0B815EC400}"/>
    <cellStyle name="Separador de milhares 2 3 6 2 2 3" xfId="7449" xr:uid="{D9FC24EA-09F6-4834-A13E-70B7A5F50D33}"/>
    <cellStyle name="Separador de milhares 2 3 6 2 2 3 2" xfId="16105" xr:uid="{320AD568-53D6-4897-8600-93140FB8B030}"/>
    <cellStyle name="Separador de milhares 2 3 6 2 2 3 3" xfId="25086" xr:uid="{549DA062-CB61-4AB7-AEA6-6B0EA66F8E4C}"/>
    <cellStyle name="Separador de milhares 2 3 6 2 2 4" xfId="4396" xr:uid="{5A756636-520F-4998-A690-22B88A07A31B}"/>
    <cellStyle name="Separador de milhares 2 3 6 2 2 4 2" xfId="13251" xr:uid="{01D81E75-5051-4B14-9F21-EC492486115B}"/>
    <cellStyle name="Separador de milhares 2 3 6 2 2 4 3" xfId="22221" xr:uid="{5F861315-138A-44CB-A790-660E99B97F26}"/>
    <cellStyle name="Separador de milhares 2 3 6 2 2 5" xfId="10386" xr:uid="{B34B81EF-D12F-4DE2-A48C-9791F745F79D}"/>
    <cellStyle name="Separador de milhares 2 3 6 2 2 6" xfId="19357" xr:uid="{AD5F123A-28E2-4BDA-81AC-ADE1A9E031DC}"/>
    <cellStyle name="Separador de milhares 2 3 6 2 3" xfId="2787" xr:uid="{8DCC4C15-432A-48B4-ABC9-DF0D412C367A}"/>
    <cellStyle name="Separador de milhares 2 3 6 2 3 2" xfId="8943" xr:uid="{4D7035D4-4FD0-4AEC-9CE9-0A9E8C5C9B50}"/>
    <cellStyle name="Separador de milhares 2 3 6 2 3 2 2" xfId="17539" xr:uid="{C17C0424-D9BE-4C1A-BCDD-CF0CF6C2B1EC}"/>
    <cellStyle name="Separador de milhares 2 3 6 2 3 2 3" xfId="26575" xr:uid="{82485940-F72D-4246-BED7-493BD55E5718}"/>
    <cellStyle name="Separador de milhares 2 3 6 2 3 3" xfId="5830" xr:uid="{00681791-4E0A-40C0-8BEF-8248E42B2387}"/>
    <cellStyle name="Separador de milhares 2 3 6 2 3 3 2" xfId="14683" xr:uid="{04B5F315-4408-435B-983A-79872A39359D}"/>
    <cellStyle name="Separador de milhares 2 3 6 2 3 3 3" xfId="23650" xr:uid="{682DF4E6-9CC8-4362-8D7F-B91ACDBD65FC}"/>
    <cellStyle name="Separador de milhares 2 3 6 2 3 4" xfId="11831" xr:uid="{2F388B03-F769-4DC4-B0B7-C112350CFE67}"/>
    <cellStyle name="Separador de milhares 2 3 6 2 3 5" xfId="20799" xr:uid="{E160BB2E-0832-42EF-99CD-A38C40C5520C}"/>
    <cellStyle name="Separador de milhares 2 3 6 2 4" xfId="7448" xr:uid="{F075AAA6-F427-4279-93E0-2ACCEA912F1A}"/>
    <cellStyle name="Separador de milhares 2 3 6 2 4 2" xfId="16104" xr:uid="{FE499F5B-C39F-4D9B-A23E-DCADDBF5E2B9}"/>
    <cellStyle name="Separador de milhares 2 3 6 2 4 3" xfId="25085" xr:uid="{A0206AEA-F96C-4D04-806D-F4603D2B072D}"/>
    <cellStyle name="Separador de milhares 2 3 6 2 5" xfId="4395" xr:uid="{3E72E419-1C2E-4A4E-84A8-EB73BBC958B2}"/>
    <cellStyle name="Separador de milhares 2 3 6 2 5 2" xfId="13250" xr:uid="{336579B3-463F-4620-9382-CA7F7C55508B}"/>
    <cellStyle name="Separador de milhares 2 3 6 2 5 3" xfId="22220" xr:uid="{D75AA4C4-B20E-4837-A005-CE148E783E25}"/>
    <cellStyle name="Separador de milhares 2 3 6 2 6" xfId="10385" xr:uid="{5DA7F41E-F589-446F-922F-C6D565633DA2}"/>
    <cellStyle name="Separador de milhares 2 3 6 2 7" xfId="19356" xr:uid="{8401779A-43A9-4D8A-9CB4-3F90F268E10D}"/>
    <cellStyle name="Separador de milhares 2 3 6 3" xfId="1066" xr:uid="{59EB51FD-8699-4D62-87C6-6B7DDE77D9EB}"/>
    <cellStyle name="Separador de milhares 2 3 6 3 2" xfId="1067" xr:uid="{2C651CB9-1ECD-49F3-A7A4-FE5631AB86E1}"/>
    <cellStyle name="Separador de milhares 2 3 6 3 2 2" xfId="2790" xr:uid="{27B23E20-534B-4E43-8C27-CD26DADA12F0}"/>
    <cellStyle name="Separador de milhares 2 3 6 3 2 2 2" xfId="8946" xr:uid="{0AAB2BBD-608A-43B5-9B56-5C0C73DEB2D2}"/>
    <cellStyle name="Separador de milhares 2 3 6 3 2 2 2 2" xfId="17542" xr:uid="{83FE5176-7EBA-4142-9B01-6AB96112FAB9}"/>
    <cellStyle name="Separador de milhares 2 3 6 3 2 2 2 3" xfId="26578" xr:uid="{96915DB9-E0F2-4869-A3B1-47EFB4DC98CB}"/>
    <cellStyle name="Separador de milhares 2 3 6 3 2 2 3" xfId="5833" xr:uid="{701DFD02-F380-43DA-9362-544BD627E273}"/>
    <cellStyle name="Separador de milhares 2 3 6 3 2 2 3 2" xfId="14686" xr:uid="{2C1FF381-C920-4963-98AC-2A998C57EBBA}"/>
    <cellStyle name="Separador de milhares 2 3 6 3 2 2 3 3" xfId="23653" xr:uid="{07FEA6E8-0A09-4499-A812-5CFFC9C7DF59}"/>
    <cellStyle name="Separador de milhares 2 3 6 3 2 2 4" xfId="11834" xr:uid="{C7BD901C-B241-44B5-8F3D-ED18A3124319}"/>
    <cellStyle name="Separador de milhares 2 3 6 3 2 2 5" xfId="20802" xr:uid="{DB6BBC55-8D5F-42B0-90B7-3D40A0FC8B50}"/>
    <cellStyle name="Separador de milhares 2 3 6 3 2 3" xfId="7451" xr:uid="{1EE509F2-F53F-4816-93D2-C43052E74085}"/>
    <cellStyle name="Separador de milhares 2 3 6 3 2 3 2" xfId="16107" xr:uid="{E3EF2885-56ED-421C-B473-A1A774D3C02B}"/>
    <cellStyle name="Separador de milhares 2 3 6 3 2 3 3" xfId="25088" xr:uid="{FCBFCB68-6843-4903-A7D2-9A2B60AE92EA}"/>
    <cellStyle name="Separador de milhares 2 3 6 3 2 4" xfId="4398" xr:uid="{1A15696E-5FBB-4C5B-8A8E-29F7A99A24DF}"/>
    <cellStyle name="Separador de milhares 2 3 6 3 2 4 2" xfId="13253" xr:uid="{6DA887A8-DD77-40CC-9257-F7BF2C7A75CA}"/>
    <cellStyle name="Separador de milhares 2 3 6 3 2 4 3" xfId="22223" xr:uid="{71CF34E1-C597-469D-9066-9188018F00BA}"/>
    <cellStyle name="Separador de milhares 2 3 6 3 2 5" xfId="10388" xr:uid="{62646574-F78E-4E66-AA92-F9ADC28DA579}"/>
    <cellStyle name="Separador de milhares 2 3 6 3 2 6" xfId="19359" xr:uid="{1927AEEE-B6B6-464B-9A7F-B037BE191799}"/>
    <cellStyle name="Separador de milhares 2 3 6 3 3" xfId="2789" xr:uid="{F20D2BC2-A9C8-44C9-A0D4-E16FDEAFDF79}"/>
    <cellStyle name="Separador de milhares 2 3 6 3 3 2" xfId="8945" xr:uid="{527F3F87-B698-4E82-8CDF-AFB49648B261}"/>
    <cellStyle name="Separador de milhares 2 3 6 3 3 2 2" xfId="17541" xr:uid="{E773F5C3-C85A-47BF-8651-648A7414485D}"/>
    <cellStyle name="Separador de milhares 2 3 6 3 3 2 3" xfId="26577" xr:uid="{5C52982C-A8F7-40DA-8358-D3A7F9CBBDAE}"/>
    <cellStyle name="Separador de milhares 2 3 6 3 3 3" xfId="5832" xr:uid="{76E8272D-358F-415E-8894-BA5534C11AAC}"/>
    <cellStyle name="Separador de milhares 2 3 6 3 3 3 2" xfId="14685" xr:uid="{9D0E2A85-4B2A-4B2E-81F4-DBEBD9E1C1E0}"/>
    <cellStyle name="Separador de milhares 2 3 6 3 3 3 3" xfId="23652" xr:uid="{AE8DD85C-E4D6-45FF-B98E-FA37BF697FEF}"/>
    <cellStyle name="Separador de milhares 2 3 6 3 3 4" xfId="11833" xr:uid="{D7E3083D-C51D-4A0D-AE27-C547E50BCD35}"/>
    <cellStyle name="Separador de milhares 2 3 6 3 3 5" xfId="20801" xr:uid="{35053B2B-AE18-4D74-8B4F-3F624E4704A1}"/>
    <cellStyle name="Separador de milhares 2 3 6 3 4" xfId="7450" xr:uid="{A2498B18-50B1-4EFE-BB21-891F5D8A619F}"/>
    <cellStyle name="Separador de milhares 2 3 6 3 4 2" xfId="16106" xr:uid="{4C4DD775-F206-4869-B4BC-92FF669D02A3}"/>
    <cellStyle name="Separador de milhares 2 3 6 3 4 3" xfId="25087" xr:uid="{15AA9794-2E42-4E29-88FE-58DEAAECABB1}"/>
    <cellStyle name="Separador de milhares 2 3 6 3 5" xfId="4397" xr:uid="{8593ACC3-C72B-46B6-9845-BECB16411949}"/>
    <cellStyle name="Separador de milhares 2 3 6 3 5 2" xfId="13252" xr:uid="{40CB1396-C18F-4128-8EF9-3EF89AA58B21}"/>
    <cellStyle name="Separador de milhares 2 3 6 3 5 3" xfId="22222" xr:uid="{0F090FBD-8639-4039-BB2E-BFD61183D6AA}"/>
    <cellStyle name="Separador de milhares 2 3 6 3 6" xfId="10387" xr:uid="{56419E4E-8FBD-4D99-9D90-121A7ACAEE7D}"/>
    <cellStyle name="Separador de milhares 2 3 6 3 7" xfId="19358" xr:uid="{CAC1B178-89D0-455F-BFE6-162C2800890F}"/>
    <cellStyle name="Separador de milhares 2 3 6 4" xfId="1068" xr:uid="{50C59F00-2BD9-4639-8658-6908EC5BBFC3}"/>
    <cellStyle name="Separador de milhares 2 3 6 4 2" xfId="2791" xr:uid="{883017F7-6915-4C77-AA2C-30870CDDBA01}"/>
    <cellStyle name="Separador de milhares 2 3 6 4 2 2" xfId="8947" xr:uid="{B04EE2A3-CEE8-4774-AAB9-4F8C4B44FD17}"/>
    <cellStyle name="Separador de milhares 2 3 6 4 2 2 2" xfId="17543" xr:uid="{10D2B61D-206C-48AA-9E6B-B16FA82C066D}"/>
    <cellStyle name="Separador de milhares 2 3 6 4 2 2 3" xfId="26579" xr:uid="{6FF481AA-B8CD-43E2-8BE4-9A4A5E97BE5D}"/>
    <cellStyle name="Separador de milhares 2 3 6 4 2 3" xfId="5834" xr:uid="{405E146B-4440-4166-948E-2183ED2EC170}"/>
    <cellStyle name="Separador de milhares 2 3 6 4 2 3 2" xfId="14687" xr:uid="{5667185D-A542-4633-B4A6-A6AE0547921F}"/>
    <cellStyle name="Separador de milhares 2 3 6 4 2 3 3" xfId="23654" xr:uid="{68E984D0-243F-4260-A688-097BD2B15440}"/>
    <cellStyle name="Separador de milhares 2 3 6 4 2 4" xfId="11835" xr:uid="{4143ABC6-6D77-4953-8849-E120B55B3FAD}"/>
    <cellStyle name="Separador de milhares 2 3 6 4 2 5" xfId="20803" xr:uid="{EEAFB1D3-A82A-4990-8DFE-6ED93E19DF01}"/>
    <cellStyle name="Separador de milhares 2 3 6 4 3" xfId="7452" xr:uid="{9923CD38-7211-4E1D-9597-ABFFB591D9A1}"/>
    <cellStyle name="Separador de milhares 2 3 6 4 3 2" xfId="16108" xr:uid="{1E4D59FE-9BE5-415D-82D1-03F62B74ED0A}"/>
    <cellStyle name="Separador de milhares 2 3 6 4 3 3" xfId="25089" xr:uid="{23108298-3653-43A7-9BCC-F0BDCF9BFF30}"/>
    <cellStyle name="Separador de milhares 2 3 6 4 4" xfId="4399" xr:uid="{2AD28AD8-C7E0-4188-BA39-4A4D12433EA9}"/>
    <cellStyle name="Separador de milhares 2 3 6 4 4 2" xfId="13254" xr:uid="{407794C6-A018-43FC-81D0-91DC25DC7EC3}"/>
    <cellStyle name="Separador de milhares 2 3 6 4 4 3" xfId="22224" xr:uid="{413E6EDF-0BDF-4841-8073-7406ED1FF0CB}"/>
    <cellStyle name="Separador de milhares 2 3 6 4 5" xfId="10389" xr:uid="{C9757B7B-BF88-4C98-B821-B39ADCCA6A85}"/>
    <cellStyle name="Separador de milhares 2 3 6 4 6" xfId="19360" xr:uid="{FFDF0DE2-D819-4D5D-B951-5BFC3085ED64}"/>
    <cellStyle name="Separador de milhares 2 3 6 5" xfId="2786" xr:uid="{C8EF6571-909B-4F50-8A80-7559AF27B84E}"/>
    <cellStyle name="Separador de milhares 2 3 6 5 2" xfId="8942" xr:uid="{7DD4C79A-F3CD-4EBF-95D9-F5A376CBB892}"/>
    <cellStyle name="Separador de milhares 2 3 6 5 2 2" xfId="17538" xr:uid="{BED5C7E3-1C2B-4770-AF6B-BF054D28A9DF}"/>
    <cellStyle name="Separador de milhares 2 3 6 5 2 3" xfId="26574" xr:uid="{54AF209B-B1AE-4994-9297-E1280BC5E48F}"/>
    <cellStyle name="Separador de milhares 2 3 6 5 3" xfId="5829" xr:uid="{593BD087-9E3F-41F3-ADB2-D105F2C94F65}"/>
    <cellStyle name="Separador de milhares 2 3 6 5 3 2" xfId="14682" xr:uid="{B89B5081-4AD9-41F5-9A07-4B695EB654F2}"/>
    <cellStyle name="Separador de milhares 2 3 6 5 3 3" xfId="23649" xr:uid="{77C661E6-B9AE-4919-B39D-1427A4E0351A}"/>
    <cellStyle name="Separador de milhares 2 3 6 5 4" xfId="11830" xr:uid="{DA23DF98-D9A7-414C-9588-D59CBC4F1685}"/>
    <cellStyle name="Separador de milhares 2 3 6 5 5" xfId="20798" xr:uid="{71264422-E992-49EB-AACE-D50A0DA1C1C0}"/>
    <cellStyle name="Separador de milhares 2 3 6 6" xfId="7447" xr:uid="{54778529-DFCD-415B-AD3D-8E16D57EB7FF}"/>
    <cellStyle name="Separador de milhares 2 3 6 6 2" xfId="16103" xr:uid="{27798553-7DCF-46D1-B69E-2DFD598199DE}"/>
    <cellStyle name="Separador de milhares 2 3 6 6 3" xfId="25084" xr:uid="{71BA31BA-4BDE-4EC0-98C0-35B147A0B424}"/>
    <cellStyle name="Separador de milhares 2 3 6 7" xfId="4394" xr:uid="{AF20CC06-EA1A-4EC2-8050-E141600A0D6F}"/>
    <cellStyle name="Separador de milhares 2 3 6 7 2" xfId="13249" xr:uid="{C9CF360D-44A1-469C-BB82-F5C965A33D35}"/>
    <cellStyle name="Separador de milhares 2 3 6 7 3" xfId="22219" xr:uid="{95D2EC49-0BF2-4A1F-ACAB-E827F509D967}"/>
    <cellStyle name="Separador de milhares 2 3 6 8" xfId="10384" xr:uid="{D9D0E48A-71A4-4BEA-A395-EDB2B7B5D5FE}"/>
    <cellStyle name="Separador de milhares 2 3 6 9" xfId="19355" xr:uid="{1AB32B7E-F137-4DBD-ADC1-D13FB8AA2E9F}"/>
    <cellStyle name="Separador de milhares 2 3 7" xfId="1069" xr:uid="{087F887F-1ED6-4402-9A6B-60BF3166349E}"/>
    <cellStyle name="Separador de milhares 2 3 7 2" xfId="1070" xr:uid="{3A2B7FDB-43A8-4042-B369-61F761C565A8}"/>
    <cellStyle name="Separador de milhares 2 3 7 2 2" xfId="2793" xr:uid="{1A63F0BE-C927-4504-899E-6612BAE2805D}"/>
    <cellStyle name="Separador de milhares 2 3 7 2 2 2" xfId="8949" xr:uid="{9D867937-B440-429C-AA4A-140FAD2201F3}"/>
    <cellStyle name="Separador de milhares 2 3 7 2 2 2 2" xfId="17545" xr:uid="{DDB52394-02FB-4B2C-A886-C3149F9A734C}"/>
    <cellStyle name="Separador de milhares 2 3 7 2 2 2 3" xfId="26581" xr:uid="{C331873F-6484-4EC8-8A48-0A9E34FFB582}"/>
    <cellStyle name="Separador de milhares 2 3 7 2 2 3" xfId="5836" xr:uid="{A18264BA-A043-4FD3-A6DB-A792AA3991B1}"/>
    <cellStyle name="Separador de milhares 2 3 7 2 2 3 2" xfId="14689" xr:uid="{D6023A4C-A747-4923-8C4C-635C0DF8887B}"/>
    <cellStyle name="Separador de milhares 2 3 7 2 2 3 3" xfId="23656" xr:uid="{98172384-A6DD-40C3-B8BA-1ABAA6341D7D}"/>
    <cellStyle name="Separador de milhares 2 3 7 2 2 4" xfId="11837" xr:uid="{166A72B1-16AA-432A-BE04-7D88338D30C3}"/>
    <cellStyle name="Separador de milhares 2 3 7 2 2 5" xfId="20805" xr:uid="{66A70D02-6282-45B1-8B2B-831255727A75}"/>
    <cellStyle name="Separador de milhares 2 3 7 2 3" xfId="7454" xr:uid="{54BF365B-54EE-4E88-A613-D298D4CBFE0F}"/>
    <cellStyle name="Separador de milhares 2 3 7 2 3 2" xfId="16110" xr:uid="{DE4A83A8-F3B1-4A12-B5C4-7C2945243C93}"/>
    <cellStyle name="Separador de milhares 2 3 7 2 3 3" xfId="25091" xr:uid="{424BFC92-869C-43CA-8596-CB6151FD03BF}"/>
    <cellStyle name="Separador de milhares 2 3 7 2 4" xfId="4401" xr:uid="{09007DEE-C27E-4377-876E-583BF6E542C9}"/>
    <cellStyle name="Separador de milhares 2 3 7 2 4 2" xfId="13256" xr:uid="{B46B8212-3DA9-49DB-B2E8-2310E00A96C2}"/>
    <cellStyle name="Separador de milhares 2 3 7 2 4 3" xfId="22226" xr:uid="{C9D3BCB6-E01A-4DF9-84BB-9FD618F961E2}"/>
    <cellStyle name="Separador de milhares 2 3 7 2 5" xfId="10391" xr:uid="{5469A83A-79F0-4097-A527-623BE0C58ABF}"/>
    <cellStyle name="Separador de milhares 2 3 7 2 6" xfId="19362" xr:uid="{66D72B79-61D3-4CA8-8544-9D02C8A4278B}"/>
    <cellStyle name="Separador de milhares 2 3 7 3" xfId="2792" xr:uid="{10E8A88A-DB87-4368-8D75-E126BC4B7C45}"/>
    <cellStyle name="Separador de milhares 2 3 7 3 2" xfId="8948" xr:uid="{82E538BD-D95B-4392-8575-F3AF04515F4E}"/>
    <cellStyle name="Separador de milhares 2 3 7 3 2 2" xfId="17544" xr:uid="{FC8FA6B4-306D-47CC-B491-F8A40337BEFB}"/>
    <cellStyle name="Separador de milhares 2 3 7 3 2 3" xfId="26580" xr:uid="{532A5BE2-3D5A-4283-A4A2-4B2D2C1E019C}"/>
    <cellStyle name="Separador de milhares 2 3 7 3 3" xfId="5835" xr:uid="{553BF36D-9EB7-4278-BF05-2D73A797F7B7}"/>
    <cellStyle name="Separador de milhares 2 3 7 3 3 2" xfId="14688" xr:uid="{91276812-98FD-429A-9C89-9EF1E5D252CB}"/>
    <cellStyle name="Separador de milhares 2 3 7 3 3 3" xfId="23655" xr:uid="{07779B11-2B00-42A0-AA77-ED6FC2E0F927}"/>
    <cellStyle name="Separador de milhares 2 3 7 3 4" xfId="11836" xr:uid="{DE491E6C-AF9D-4135-881D-FD8DA62D3D1C}"/>
    <cellStyle name="Separador de milhares 2 3 7 3 5" xfId="20804" xr:uid="{C487BD13-0BAE-4276-84C8-2AECD598D7A5}"/>
    <cellStyle name="Separador de milhares 2 3 7 4" xfId="7453" xr:uid="{BFE63400-1FB3-48C2-A37D-6C44CE826CB0}"/>
    <cellStyle name="Separador de milhares 2 3 7 4 2" xfId="16109" xr:uid="{C43917B1-CF74-4158-B202-89B4BB2BFA85}"/>
    <cellStyle name="Separador de milhares 2 3 7 4 3" xfId="25090" xr:uid="{A327CBA7-D6B9-41A6-9AB4-29B0ABFEF309}"/>
    <cellStyle name="Separador de milhares 2 3 7 5" xfId="4400" xr:uid="{09F276EB-A10D-4949-9D3B-4C750FE12457}"/>
    <cellStyle name="Separador de milhares 2 3 7 5 2" xfId="13255" xr:uid="{392E7BA1-385E-485C-A733-028F1C2B97E1}"/>
    <cellStyle name="Separador de milhares 2 3 7 5 3" xfId="22225" xr:uid="{778835CC-9B21-4DA9-A92C-0BDEF707A63E}"/>
    <cellStyle name="Separador de milhares 2 3 7 6" xfId="10390" xr:uid="{BC2D1694-ED73-43CC-B8B7-5D6C90A00648}"/>
    <cellStyle name="Separador de milhares 2 3 7 7" xfId="19361" xr:uid="{4C9C5508-9B7E-4682-BCB5-D8242B2980D9}"/>
    <cellStyle name="Separador de milhares 2 3 8" xfId="1071" xr:uid="{55C82066-2748-4EDD-91BB-223B79A25C40}"/>
    <cellStyle name="Separador de milhares 2 3 8 2" xfId="1072" xr:uid="{6C5A49BE-7224-4583-9F52-8F4104DD6634}"/>
    <cellStyle name="Separador de milhares 2 3 8 2 2" xfId="2795" xr:uid="{B331F2F1-2EB0-4F41-BEA8-77AF44D15B1F}"/>
    <cellStyle name="Separador de milhares 2 3 8 2 2 2" xfId="8951" xr:uid="{8F58B0BB-7538-4555-B4F1-FD82EE29BBE6}"/>
    <cellStyle name="Separador de milhares 2 3 8 2 2 2 2" xfId="17547" xr:uid="{9D1093BF-A4EA-4600-8C99-A87C63585A3D}"/>
    <cellStyle name="Separador de milhares 2 3 8 2 2 2 3" xfId="26583" xr:uid="{4363680F-5587-43B7-8C71-256F046B95D0}"/>
    <cellStyle name="Separador de milhares 2 3 8 2 2 3" xfId="5838" xr:uid="{99918B96-1F65-459B-A9B3-06F3C8163A1E}"/>
    <cellStyle name="Separador de milhares 2 3 8 2 2 3 2" xfId="14691" xr:uid="{0C0B8A8F-489A-4C0F-9F23-0EBD99FCF82E}"/>
    <cellStyle name="Separador de milhares 2 3 8 2 2 3 3" xfId="23658" xr:uid="{846285E3-5031-4805-AE87-6A56603E777D}"/>
    <cellStyle name="Separador de milhares 2 3 8 2 2 4" xfId="11839" xr:uid="{CC9CE69E-155D-4F20-B30F-787688D7A2A0}"/>
    <cellStyle name="Separador de milhares 2 3 8 2 2 5" xfId="20807" xr:uid="{7023C35C-AFFB-45AA-950A-379706C41FE5}"/>
    <cellStyle name="Separador de milhares 2 3 8 2 3" xfId="7456" xr:uid="{1B6DE5A0-807F-477E-9CA1-B83330799092}"/>
    <cellStyle name="Separador de milhares 2 3 8 2 3 2" xfId="16112" xr:uid="{9A3B9229-050D-441A-90F1-AC1190F61991}"/>
    <cellStyle name="Separador de milhares 2 3 8 2 3 3" xfId="25093" xr:uid="{19B63B23-8DB0-45D5-9248-0600AD09A4EF}"/>
    <cellStyle name="Separador de milhares 2 3 8 2 4" xfId="4403" xr:uid="{4920DE19-7FED-45A6-ABF2-364836C9E579}"/>
    <cellStyle name="Separador de milhares 2 3 8 2 4 2" xfId="13258" xr:uid="{A8F5DBB8-C86C-4232-84C7-41BD3CFF9670}"/>
    <cellStyle name="Separador de milhares 2 3 8 2 4 3" xfId="22228" xr:uid="{8316B129-945F-421D-B343-5F4E83C45890}"/>
    <cellStyle name="Separador de milhares 2 3 8 2 5" xfId="10393" xr:uid="{165DF5D9-60D0-44EF-8577-6B3F9EAC7AC2}"/>
    <cellStyle name="Separador de milhares 2 3 8 2 6" xfId="19364" xr:uid="{288DAB84-91CF-469E-8AEF-3DEAFBBCD3E4}"/>
    <cellStyle name="Separador de milhares 2 3 8 3" xfId="2794" xr:uid="{2ADB302C-A602-4AF3-AAB1-B341FB2D942D}"/>
    <cellStyle name="Separador de milhares 2 3 8 3 2" xfId="8950" xr:uid="{A75E90DC-D949-471D-A229-0439DF9AC2A8}"/>
    <cellStyle name="Separador de milhares 2 3 8 3 2 2" xfId="17546" xr:uid="{C4ED6F80-C9FC-4CD2-A497-C8989B9F6599}"/>
    <cellStyle name="Separador de milhares 2 3 8 3 2 3" xfId="26582" xr:uid="{21196314-0A63-4515-86A1-B05C2F8578D3}"/>
    <cellStyle name="Separador de milhares 2 3 8 3 3" xfId="5837" xr:uid="{3AB43B5C-191B-4FF1-8399-240D2A940824}"/>
    <cellStyle name="Separador de milhares 2 3 8 3 3 2" xfId="14690" xr:uid="{BCE92A47-4536-4316-93FC-60D13D3499F9}"/>
    <cellStyle name="Separador de milhares 2 3 8 3 3 3" xfId="23657" xr:uid="{2D634462-5D05-4275-9EF5-7D70B76A0A4E}"/>
    <cellStyle name="Separador de milhares 2 3 8 3 4" xfId="11838" xr:uid="{FAD0A387-B889-4608-93AA-A8849BDEBE0B}"/>
    <cellStyle name="Separador de milhares 2 3 8 3 5" xfId="20806" xr:uid="{9C97DE30-87B7-4DEC-BDB1-71D6F5BEAA2B}"/>
    <cellStyle name="Separador de milhares 2 3 8 4" xfId="7455" xr:uid="{A4AF44ED-0360-4579-AAD1-A7F07954FAE0}"/>
    <cellStyle name="Separador de milhares 2 3 8 4 2" xfId="16111" xr:uid="{21E427A2-B605-450A-BA98-C33FCB72690E}"/>
    <cellStyle name="Separador de milhares 2 3 8 4 3" xfId="25092" xr:uid="{A38E3D5F-8FE1-40F0-88AC-DC7B55F033B2}"/>
    <cellStyle name="Separador de milhares 2 3 8 5" xfId="4402" xr:uid="{391E6744-F731-4334-9D97-304D7D91EC73}"/>
    <cellStyle name="Separador de milhares 2 3 8 5 2" xfId="13257" xr:uid="{2AD25B46-A8F9-45F8-AAEA-127D73BA5C11}"/>
    <cellStyle name="Separador de milhares 2 3 8 5 3" xfId="22227" xr:uid="{7B6AD462-41F3-4453-B290-E29525FDF575}"/>
    <cellStyle name="Separador de milhares 2 3 8 6" xfId="10392" xr:uid="{A735FC1D-ED74-4841-84FC-05B6C4F304D4}"/>
    <cellStyle name="Separador de milhares 2 3 8 7" xfId="19363" xr:uid="{F24A355C-5075-4F54-A526-D9389452F19D}"/>
    <cellStyle name="Separador de milhares 2 3 9" xfId="1073" xr:uid="{1ABA83C3-0894-455C-8495-85E24F2E6534}"/>
    <cellStyle name="Separador de milhares 2 3 9 2" xfId="2796" xr:uid="{36AB27E2-81CE-404C-968C-CA64E901F0E5}"/>
    <cellStyle name="Separador de milhares 2 3 9 2 2" xfId="8952" xr:uid="{0B5F8196-E37B-4AE3-B7C0-88BD9CFCD1F6}"/>
    <cellStyle name="Separador de milhares 2 3 9 2 2 2" xfId="17548" xr:uid="{1C177992-3133-486B-B956-57BE1A95972C}"/>
    <cellStyle name="Separador de milhares 2 3 9 2 2 3" xfId="26584" xr:uid="{3BD26238-19F0-45BB-8F15-D22C86763390}"/>
    <cellStyle name="Separador de milhares 2 3 9 2 3" xfId="5839" xr:uid="{F2493A0B-4FFB-4556-A8EC-E3533DC4F009}"/>
    <cellStyle name="Separador de milhares 2 3 9 2 3 2" xfId="14692" xr:uid="{AD319F7D-B8C3-45D8-AC53-5CEFF987CC87}"/>
    <cellStyle name="Separador de milhares 2 3 9 2 3 3" xfId="23659" xr:uid="{2C25416B-A8BC-48C9-A4C6-FC3711CA5D92}"/>
    <cellStyle name="Separador de milhares 2 3 9 2 4" xfId="11840" xr:uid="{4EDF86E9-E3B8-438A-A5DE-A31E4A18E4D8}"/>
    <cellStyle name="Separador de milhares 2 3 9 2 5" xfId="20808" xr:uid="{365F7887-39E7-437B-9106-66CC1E9B5F99}"/>
    <cellStyle name="Separador de milhares 2 3 9 3" xfId="7457" xr:uid="{A88F8C0E-C924-48AD-8524-45FD07D560D3}"/>
    <cellStyle name="Separador de milhares 2 3 9 3 2" xfId="16113" xr:uid="{587E1665-9DCF-4F09-B4F2-9DF4F467DB86}"/>
    <cellStyle name="Separador de milhares 2 3 9 3 3" xfId="25094" xr:uid="{AD8EAD39-4B1C-4EC0-A15F-782719B95821}"/>
    <cellStyle name="Separador de milhares 2 3 9 4" xfId="4404" xr:uid="{8D2FB735-5B75-46AC-A07B-00B5943A8767}"/>
    <cellStyle name="Separador de milhares 2 3 9 4 2" xfId="13259" xr:uid="{9BCF3B91-9A68-4B23-AC83-87B2D5AFD169}"/>
    <cellStyle name="Separador de milhares 2 3 9 4 3" xfId="22229" xr:uid="{C4FB77C2-A055-4843-B51C-CA9125A68622}"/>
    <cellStyle name="Separador de milhares 2 3 9 5" xfId="10394" xr:uid="{C956571C-F8B4-40B6-8FDD-6176CAB2D355}"/>
    <cellStyle name="Separador de milhares 2 3 9 6" xfId="19365" xr:uid="{F0506779-7D30-4B4C-9885-374F6670F022}"/>
    <cellStyle name="Separador de milhares 2 4" xfId="1074" xr:uid="{D672953B-A32D-4831-B96F-928A59DDA226}"/>
    <cellStyle name="Separador de milhares 2 4 10" xfId="19366" xr:uid="{E7CBF494-C3E9-4DB3-AF5D-1134DD539366}"/>
    <cellStyle name="Separador de milhares 2 4 2" xfId="1075" xr:uid="{07F5E2E4-C276-4275-9B65-85300AD8DCAF}"/>
    <cellStyle name="Separador de milhares 2 4 2 10" xfId="19367" xr:uid="{0455C636-D33F-48B7-93CD-869474A1D084}"/>
    <cellStyle name="Separador de milhares 2 4 2 2" xfId="1076" xr:uid="{ED962FD0-AF09-4591-8BF5-BB1B6D70DBB4}"/>
    <cellStyle name="Separador de milhares 2 4 2 2 2" xfId="1077" xr:uid="{E836E26A-8A44-45AA-AE3B-B8965F62EB3C}"/>
    <cellStyle name="Separador de milhares 2 4 2 2 2 2" xfId="1078" xr:uid="{7F20E885-8E1D-458F-A9E2-746EFE56064A}"/>
    <cellStyle name="Separador de milhares 2 4 2 2 2 2 2" xfId="2801" xr:uid="{2B45BD99-600B-4364-9EE1-C83D118E8FCD}"/>
    <cellStyle name="Separador de milhares 2 4 2 2 2 2 2 2" xfId="8957" xr:uid="{03F854D1-2D1B-447D-BDCE-FCEC22EE2ED6}"/>
    <cellStyle name="Separador de milhares 2 4 2 2 2 2 2 2 2" xfId="17553" xr:uid="{97DC451B-9DC2-402B-BA25-D0D99D6FFE75}"/>
    <cellStyle name="Separador de milhares 2 4 2 2 2 2 2 2 3" xfId="26589" xr:uid="{4120B4B4-AA04-4A75-A1E7-1C61B75AAA47}"/>
    <cellStyle name="Separador de milhares 2 4 2 2 2 2 2 3" xfId="5844" xr:uid="{57EC5358-E206-4807-9E66-FE025ECBF262}"/>
    <cellStyle name="Separador de milhares 2 4 2 2 2 2 2 3 2" xfId="14697" xr:uid="{FBACA172-9AC7-41D2-9E83-FD037BF809CD}"/>
    <cellStyle name="Separador de milhares 2 4 2 2 2 2 2 3 3" xfId="23664" xr:uid="{FBE2A951-2435-4EB1-A03E-49B56A3644D0}"/>
    <cellStyle name="Separador de milhares 2 4 2 2 2 2 2 4" xfId="11845" xr:uid="{76184110-8504-4FF6-9987-EC95527E3A1C}"/>
    <cellStyle name="Separador de milhares 2 4 2 2 2 2 2 5" xfId="20813" xr:uid="{8F443400-DFEA-4DED-B74B-51DE8AD0F391}"/>
    <cellStyle name="Separador de milhares 2 4 2 2 2 2 3" xfId="7462" xr:uid="{BB52279C-FF33-4685-A205-0253580C5D0A}"/>
    <cellStyle name="Separador de milhares 2 4 2 2 2 2 3 2" xfId="16118" xr:uid="{04CAEF48-EABC-4CA8-BFCB-815B97079E00}"/>
    <cellStyle name="Separador de milhares 2 4 2 2 2 2 3 3" xfId="25099" xr:uid="{3AFAA00C-9FBF-4798-8A20-511D4A1D8517}"/>
    <cellStyle name="Separador de milhares 2 4 2 2 2 2 4" xfId="4409" xr:uid="{1790FFAC-5DAE-42F1-9FC1-F47AA9694647}"/>
    <cellStyle name="Separador de milhares 2 4 2 2 2 2 4 2" xfId="13264" xr:uid="{352CCE71-940F-4581-9F38-2C6EE507DDFC}"/>
    <cellStyle name="Separador de milhares 2 4 2 2 2 2 4 3" xfId="22234" xr:uid="{EF2F755F-9B51-4351-A32B-F5DC75C0B7B0}"/>
    <cellStyle name="Separador de milhares 2 4 2 2 2 2 5" xfId="10399" xr:uid="{E787FE51-AB47-4072-A3BC-AAF6D020A57F}"/>
    <cellStyle name="Separador de milhares 2 4 2 2 2 2 6" xfId="19370" xr:uid="{02ADEB47-2140-43A3-ADC0-6111C0B78D74}"/>
    <cellStyle name="Separador de milhares 2 4 2 2 2 3" xfId="2800" xr:uid="{8ED6AEC9-EB80-4A5D-AADB-AE68D5976C99}"/>
    <cellStyle name="Separador de milhares 2 4 2 2 2 3 2" xfId="8956" xr:uid="{3505C116-26D0-450E-9349-2A2C751C8920}"/>
    <cellStyle name="Separador de milhares 2 4 2 2 2 3 2 2" xfId="17552" xr:uid="{F84B1BF3-DDE0-47C6-A8FE-4DE28320A9D5}"/>
    <cellStyle name="Separador de milhares 2 4 2 2 2 3 2 3" xfId="26588" xr:uid="{4B7944BC-2715-4DCD-BEDA-9588F4D9CD18}"/>
    <cellStyle name="Separador de milhares 2 4 2 2 2 3 3" xfId="5843" xr:uid="{F0214705-0DDD-418A-BCC4-B455723A2C47}"/>
    <cellStyle name="Separador de milhares 2 4 2 2 2 3 3 2" xfId="14696" xr:uid="{4B790D81-0FAE-4CAE-A41E-5E202D971DBF}"/>
    <cellStyle name="Separador de milhares 2 4 2 2 2 3 3 3" xfId="23663" xr:uid="{88530E38-3165-4C20-ABAE-AF8669CFAF4E}"/>
    <cellStyle name="Separador de milhares 2 4 2 2 2 3 4" xfId="11844" xr:uid="{DBFF51EB-274B-4DF6-80D4-E05711AFDEFE}"/>
    <cellStyle name="Separador de milhares 2 4 2 2 2 3 5" xfId="20812" xr:uid="{307EA5F7-A6BF-4658-8BAB-6BC2EF05A0D9}"/>
    <cellStyle name="Separador de milhares 2 4 2 2 2 4" xfId="7461" xr:uid="{53168EDF-29F1-40BA-BC28-9F068DC04CF5}"/>
    <cellStyle name="Separador de milhares 2 4 2 2 2 4 2" xfId="16117" xr:uid="{E0AF6257-00D6-46CD-9475-812BC827C0BA}"/>
    <cellStyle name="Separador de milhares 2 4 2 2 2 4 3" xfId="25098" xr:uid="{E542AEAA-DD18-4DDC-9E5D-4A97D6F1F6F7}"/>
    <cellStyle name="Separador de milhares 2 4 2 2 2 5" xfId="4408" xr:uid="{7A57DDBF-21D2-4ED9-B57E-4AF93255F78E}"/>
    <cellStyle name="Separador de milhares 2 4 2 2 2 5 2" xfId="13263" xr:uid="{CDD8B031-4954-450E-BD72-5D848AB8A693}"/>
    <cellStyle name="Separador de milhares 2 4 2 2 2 5 3" xfId="22233" xr:uid="{F0E66415-18F8-4943-89BC-0EC6B85295F9}"/>
    <cellStyle name="Separador de milhares 2 4 2 2 2 6" xfId="10398" xr:uid="{D8EFDE2E-7B45-43DD-961E-62D30C5E0B5E}"/>
    <cellStyle name="Separador de milhares 2 4 2 2 2 7" xfId="19369" xr:uid="{F6C52605-51BD-4B72-AC21-302BC3F46381}"/>
    <cellStyle name="Separador de milhares 2 4 2 2 3" xfId="1079" xr:uid="{08433069-8038-4746-8B88-A4A21CA3EB9D}"/>
    <cellStyle name="Separador de milhares 2 4 2 2 3 2" xfId="1080" xr:uid="{8E38FA95-5C86-41F2-AD08-89922DD0D4E7}"/>
    <cellStyle name="Separador de milhares 2 4 2 2 3 2 2" xfId="2803" xr:uid="{319496D1-7464-47F8-86BC-C950A23CF0B1}"/>
    <cellStyle name="Separador de milhares 2 4 2 2 3 2 2 2" xfId="8959" xr:uid="{7D19E16E-EF4A-4130-B95A-BC31482E264A}"/>
    <cellStyle name="Separador de milhares 2 4 2 2 3 2 2 2 2" xfId="17555" xr:uid="{B7791D97-93EC-46F7-ABC9-33E057E4B6BC}"/>
    <cellStyle name="Separador de milhares 2 4 2 2 3 2 2 2 3" xfId="26591" xr:uid="{65E10B4D-EA47-40CF-9F4C-0037511B7E0F}"/>
    <cellStyle name="Separador de milhares 2 4 2 2 3 2 2 3" xfId="5846" xr:uid="{C7E0DC60-6F0A-4FE3-B09E-80747C97AB2B}"/>
    <cellStyle name="Separador de milhares 2 4 2 2 3 2 2 3 2" xfId="14699" xr:uid="{743CC2CE-7A26-4930-836D-A7A506E93EAA}"/>
    <cellStyle name="Separador de milhares 2 4 2 2 3 2 2 3 3" xfId="23666" xr:uid="{A46BCDC6-82E1-4300-93FD-322130D80917}"/>
    <cellStyle name="Separador de milhares 2 4 2 2 3 2 2 4" xfId="11847" xr:uid="{71A4FAB2-23B8-4B47-B19A-815DD0AA64C1}"/>
    <cellStyle name="Separador de milhares 2 4 2 2 3 2 2 5" xfId="20815" xr:uid="{8D77F754-20F8-4CA8-AC9B-0269D793C53F}"/>
    <cellStyle name="Separador de milhares 2 4 2 2 3 2 3" xfId="7464" xr:uid="{754DE4E3-63E9-4FC5-BEFE-22AE582A4421}"/>
    <cellStyle name="Separador de milhares 2 4 2 2 3 2 3 2" xfId="16120" xr:uid="{495D1EC5-6BD5-4BD8-9BA5-A49CE59461A9}"/>
    <cellStyle name="Separador de milhares 2 4 2 2 3 2 3 3" xfId="25101" xr:uid="{809C63FE-3D70-463C-8E99-304E8496E60D}"/>
    <cellStyle name="Separador de milhares 2 4 2 2 3 2 4" xfId="4411" xr:uid="{D74E84CD-B94F-4D49-BC3C-A01D50AB7E28}"/>
    <cellStyle name="Separador de milhares 2 4 2 2 3 2 4 2" xfId="13266" xr:uid="{60B7EFD1-35FE-4755-A733-636AF12B84C0}"/>
    <cellStyle name="Separador de milhares 2 4 2 2 3 2 4 3" xfId="22236" xr:uid="{E32B9C59-DD07-4FD0-9B0C-631F5E89EA5A}"/>
    <cellStyle name="Separador de milhares 2 4 2 2 3 2 5" xfId="10401" xr:uid="{40787E69-CD62-405B-AD82-DDACE1B984EA}"/>
    <cellStyle name="Separador de milhares 2 4 2 2 3 2 6" xfId="19372" xr:uid="{16006F09-165B-4F36-8C12-8CDC90855A2C}"/>
    <cellStyle name="Separador de milhares 2 4 2 2 3 3" xfId="2802" xr:uid="{459E199F-D036-4ACA-813B-AEC5416C6387}"/>
    <cellStyle name="Separador de milhares 2 4 2 2 3 3 2" xfId="8958" xr:uid="{5BE1E18A-9BE6-4D23-A134-644FFD556119}"/>
    <cellStyle name="Separador de milhares 2 4 2 2 3 3 2 2" xfId="17554" xr:uid="{A548086C-BC4A-441A-A606-706806777A84}"/>
    <cellStyle name="Separador de milhares 2 4 2 2 3 3 2 3" xfId="26590" xr:uid="{32FC0508-7693-4C25-A04C-D9453905ED0D}"/>
    <cellStyle name="Separador de milhares 2 4 2 2 3 3 3" xfId="5845" xr:uid="{AF5866D4-6326-4650-94DD-3B903B2CDB48}"/>
    <cellStyle name="Separador de milhares 2 4 2 2 3 3 3 2" xfId="14698" xr:uid="{48AE1F80-A807-4D3A-A2C2-ACF1B5F74780}"/>
    <cellStyle name="Separador de milhares 2 4 2 2 3 3 3 3" xfId="23665" xr:uid="{AB545884-099B-4B0C-B181-BC54E3D1CC9A}"/>
    <cellStyle name="Separador de milhares 2 4 2 2 3 3 4" xfId="11846" xr:uid="{DF7BD717-E17A-4D00-8F7D-34D2687F60AF}"/>
    <cellStyle name="Separador de milhares 2 4 2 2 3 3 5" xfId="20814" xr:uid="{2D00AF06-68AE-4912-9F14-67757D54E32B}"/>
    <cellStyle name="Separador de milhares 2 4 2 2 3 4" xfId="7463" xr:uid="{3172B276-F973-4413-862D-2ED619052566}"/>
    <cellStyle name="Separador de milhares 2 4 2 2 3 4 2" xfId="16119" xr:uid="{2064D049-A02D-4B92-B05D-4A03AC39311A}"/>
    <cellStyle name="Separador de milhares 2 4 2 2 3 4 3" xfId="25100" xr:uid="{5C3B996E-4CBB-421B-9A7F-6BA24221A054}"/>
    <cellStyle name="Separador de milhares 2 4 2 2 3 5" xfId="4410" xr:uid="{8AEE48ED-FAD5-4D82-B25C-6C17CB9C11F4}"/>
    <cellStyle name="Separador de milhares 2 4 2 2 3 5 2" xfId="13265" xr:uid="{9B91B3E0-9BCA-4DD0-96A4-87046CC58AE9}"/>
    <cellStyle name="Separador de milhares 2 4 2 2 3 5 3" xfId="22235" xr:uid="{A7A8261E-C086-4DE6-8F17-A3B016214B17}"/>
    <cellStyle name="Separador de milhares 2 4 2 2 3 6" xfId="10400" xr:uid="{9006D688-8E58-41C6-82F3-F671416D8CAA}"/>
    <cellStyle name="Separador de milhares 2 4 2 2 3 7" xfId="19371" xr:uid="{1B994253-89CE-48CA-B6DA-CD3C8AF13DFE}"/>
    <cellStyle name="Separador de milhares 2 4 2 2 4" xfId="1081" xr:uid="{4898ABE1-A333-48C3-B650-CD15EAF386FD}"/>
    <cellStyle name="Separador de milhares 2 4 2 2 4 2" xfId="2804" xr:uid="{8260CB4A-96AF-4187-928E-6D80BF513FF0}"/>
    <cellStyle name="Separador de milhares 2 4 2 2 4 2 2" xfId="8960" xr:uid="{B560A599-C74D-41CD-A016-6866129A80F9}"/>
    <cellStyle name="Separador de milhares 2 4 2 2 4 2 2 2" xfId="17556" xr:uid="{B788F381-1B6A-444C-94C2-6B3CBA4135F2}"/>
    <cellStyle name="Separador de milhares 2 4 2 2 4 2 2 3" xfId="26592" xr:uid="{8CED372D-C96C-4B58-967E-7B6CCE15F797}"/>
    <cellStyle name="Separador de milhares 2 4 2 2 4 2 3" xfId="5847" xr:uid="{2CFC7059-FB60-45FB-9EFC-45BE2AE2A395}"/>
    <cellStyle name="Separador de milhares 2 4 2 2 4 2 3 2" xfId="14700" xr:uid="{6EF0A9B5-16BF-4F5A-86D9-EC005BFD06E1}"/>
    <cellStyle name="Separador de milhares 2 4 2 2 4 2 3 3" xfId="23667" xr:uid="{CA09CC84-A3A0-408F-8772-1385377AC520}"/>
    <cellStyle name="Separador de milhares 2 4 2 2 4 2 4" xfId="11848" xr:uid="{B36FF5EF-8587-4AB6-AB24-A00E06958155}"/>
    <cellStyle name="Separador de milhares 2 4 2 2 4 2 5" xfId="20816" xr:uid="{4E549643-CAA9-49AA-A6B6-53380AE9EC30}"/>
    <cellStyle name="Separador de milhares 2 4 2 2 4 3" xfId="7465" xr:uid="{07D69C63-F6D3-4537-9EAE-BCBD1A702CDB}"/>
    <cellStyle name="Separador de milhares 2 4 2 2 4 3 2" xfId="16121" xr:uid="{A7C9BCA5-AAC5-4FF9-969B-76DCB3C78B52}"/>
    <cellStyle name="Separador de milhares 2 4 2 2 4 3 3" xfId="25102" xr:uid="{81B27526-97EC-497C-AB62-7AA3A0847E54}"/>
    <cellStyle name="Separador de milhares 2 4 2 2 4 4" xfId="4412" xr:uid="{20476F01-9CD8-4100-9052-875F603BF6BD}"/>
    <cellStyle name="Separador de milhares 2 4 2 2 4 4 2" xfId="13267" xr:uid="{DF67B958-490B-4262-9544-7BD7AC8A9C32}"/>
    <cellStyle name="Separador de milhares 2 4 2 2 4 4 3" xfId="22237" xr:uid="{DA6AE996-E124-47BA-9A5C-D9C5E32AA8A4}"/>
    <cellStyle name="Separador de milhares 2 4 2 2 4 5" xfId="10402" xr:uid="{A9FD752B-C9C6-4C14-BB8F-5B7DCBBC0B8A}"/>
    <cellStyle name="Separador de milhares 2 4 2 2 4 6" xfId="19373" xr:uid="{D160B2F8-FEB3-4216-BA52-1DD3B8A29B86}"/>
    <cellStyle name="Separador de milhares 2 4 2 2 5" xfId="2799" xr:uid="{9539B319-E2FE-417B-83BE-883C3337B767}"/>
    <cellStyle name="Separador de milhares 2 4 2 2 5 2" xfId="8955" xr:uid="{165EADD5-A320-4385-8B66-69401AC85F59}"/>
    <cellStyle name="Separador de milhares 2 4 2 2 5 2 2" xfId="17551" xr:uid="{5BF176FA-F78B-47E6-882F-47E600946AD2}"/>
    <cellStyle name="Separador de milhares 2 4 2 2 5 2 3" xfId="26587" xr:uid="{A81746E5-1361-4B4E-9BD8-C870D6185F19}"/>
    <cellStyle name="Separador de milhares 2 4 2 2 5 3" xfId="5842" xr:uid="{10CE7238-2351-49CC-A647-4A58E90462EA}"/>
    <cellStyle name="Separador de milhares 2 4 2 2 5 3 2" xfId="14695" xr:uid="{C2F00694-075C-49E7-A3CB-63EF135A03E0}"/>
    <cellStyle name="Separador de milhares 2 4 2 2 5 3 3" xfId="23662" xr:uid="{6252DCE0-763C-4DDE-A8D3-AE9531C6A5FD}"/>
    <cellStyle name="Separador de milhares 2 4 2 2 5 4" xfId="11843" xr:uid="{1C8B9686-8187-432C-A42C-5CF0DFF4E3D7}"/>
    <cellStyle name="Separador de milhares 2 4 2 2 5 5" xfId="20811" xr:uid="{1298FBE3-8B8F-447B-95BA-92B0258EE90C}"/>
    <cellStyle name="Separador de milhares 2 4 2 2 6" xfId="7460" xr:uid="{DEB16F04-F20E-4C9D-84BF-652D4EB04A54}"/>
    <cellStyle name="Separador de milhares 2 4 2 2 6 2" xfId="16116" xr:uid="{771E1B36-A156-426D-A12A-586F41E33973}"/>
    <cellStyle name="Separador de milhares 2 4 2 2 6 3" xfId="25097" xr:uid="{B2308D3E-743B-44C5-81D0-13512DC67420}"/>
    <cellStyle name="Separador de milhares 2 4 2 2 7" xfId="4407" xr:uid="{7E0B3148-738C-4311-A0A2-A0B16393BC0C}"/>
    <cellStyle name="Separador de milhares 2 4 2 2 7 2" xfId="13262" xr:uid="{DD18C4F4-4BB1-4051-8510-4167365446C2}"/>
    <cellStyle name="Separador de milhares 2 4 2 2 7 3" xfId="22232" xr:uid="{D0C91819-F146-4097-828F-589E37C76B70}"/>
    <cellStyle name="Separador de milhares 2 4 2 2 8" xfId="10397" xr:uid="{A7D8E937-6B10-47BD-BB88-6DC4ECD6FFB6}"/>
    <cellStyle name="Separador de milhares 2 4 2 2 9" xfId="19368" xr:uid="{BEB8027A-0992-4B0A-B002-16BDEB0F6ADC}"/>
    <cellStyle name="Separador de milhares 2 4 2 3" xfId="1082" xr:uid="{DB797FDD-2140-4CA4-883E-54A12E627C9D}"/>
    <cellStyle name="Separador de milhares 2 4 2 3 2" xfId="1083" xr:uid="{D546248E-D2ED-431B-ADB5-AF8AE2156425}"/>
    <cellStyle name="Separador de milhares 2 4 2 3 2 2" xfId="2806" xr:uid="{15E118C7-0C88-4E5A-8B65-EB669812F094}"/>
    <cellStyle name="Separador de milhares 2 4 2 3 2 2 2" xfId="8962" xr:uid="{1E6A9008-1017-40CD-9F97-239FBD94E2D2}"/>
    <cellStyle name="Separador de milhares 2 4 2 3 2 2 2 2" xfId="17558" xr:uid="{416B3262-28DE-4C2A-B31C-40D0ED5A8E5B}"/>
    <cellStyle name="Separador de milhares 2 4 2 3 2 2 2 3" xfId="26594" xr:uid="{BF144561-978C-49F2-9CB7-00EC67B522A0}"/>
    <cellStyle name="Separador de milhares 2 4 2 3 2 2 3" xfId="5849" xr:uid="{281E02D2-B2A8-4A0F-AD7A-6CB9211B37DC}"/>
    <cellStyle name="Separador de milhares 2 4 2 3 2 2 3 2" xfId="14702" xr:uid="{7A3127C9-3790-4258-99B0-EA969AC4819D}"/>
    <cellStyle name="Separador de milhares 2 4 2 3 2 2 3 3" xfId="23669" xr:uid="{D99C8543-F0E8-4A6B-BE4C-066650F1C8DF}"/>
    <cellStyle name="Separador de milhares 2 4 2 3 2 2 4" xfId="11850" xr:uid="{E4D7BCB1-ADF5-4753-B400-A59B327604F7}"/>
    <cellStyle name="Separador de milhares 2 4 2 3 2 2 5" xfId="20818" xr:uid="{88DE6565-9A84-4024-B357-9CA582F1CFEC}"/>
    <cellStyle name="Separador de milhares 2 4 2 3 2 3" xfId="7467" xr:uid="{3EEA8FD7-14AE-4DC1-A9EA-7A91DF184DE6}"/>
    <cellStyle name="Separador de milhares 2 4 2 3 2 3 2" xfId="16123" xr:uid="{0EF6F679-89E9-43E8-B361-F9BCEA6949A5}"/>
    <cellStyle name="Separador de milhares 2 4 2 3 2 3 3" xfId="25104" xr:uid="{E05487CF-2208-444E-B6AD-FC973C5DC5D7}"/>
    <cellStyle name="Separador de milhares 2 4 2 3 2 4" xfId="4414" xr:uid="{6EECD959-EF42-4231-9FEC-781B0EEB2278}"/>
    <cellStyle name="Separador de milhares 2 4 2 3 2 4 2" xfId="13269" xr:uid="{FABBC264-80BF-4C2F-B726-3FDE01929F2F}"/>
    <cellStyle name="Separador de milhares 2 4 2 3 2 4 3" xfId="22239" xr:uid="{5DD5F837-4CC4-4CDC-AE08-2FAFBFC6FE1C}"/>
    <cellStyle name="Separador de milhares 2 4 2 3 2 5" xfId="10404" xr:uid="{FE323DB3-4B45-43F8-A2BA-6F12262EE641}"/>
    <cellStyle name="Separador de milhares 2 4 2 3 2 6" xfId="19375" xr:uid="{77112032-52D1-42B2-8030-C5F9B67B523F}"/>
    <cellStyle name="Separador de milhares 2 4 2 3 3" xfId="2805" xr:uid="{35BF19C5-1CB4-4B7C-A53D-9EA93931CC96}"/>
    <cellStyle name="Separador de milhares 2 4 2 3 3 2" xfId="8961" xr:uid="{D98FAF44-6756-47C8-B9E8-60A97B9534EC}"/>
    <cellStyle name="Separador de milhares 2 4 2 3 3 2 2" xfId="17557" xr:uid="{82007426-9C5C-40EA-A6E5-FCB042D240B6}"/>
    <cellStyle name="Separador de milhares 2 4 2 3 3 2 3" xfId="26593" xr:uid="{576242E4-79AC-40B4-8E0A-90E7AA97A510}"/>
    <cellStyle name="Separador de milhares 2 4 2 3 3 3" xfId="5848" xr:uid="{9DB37E61-01D0-4AF6-A7EE-DD422A8C1F32}"/>
    <cellStyle name="Separador de milhares 2 4 2 3 3 3 2" xfId="14701" xr:uid="{826BAACD-385E-4DD6-B6ED-3D060F77A23B}"/>
    <cellStyle name="Separador de milhares 2 4 2 3 3 3 3" xfId="23668" xr:uid="{7A40F23D-2CC4-4495-8BED-4E013DB28C97}"/>
    <cellStyle name="Separador de milhares 2 4 2 3 3 4" xfId="11849" xr:uid="{EDBAD5F8-6410-41B7-BB1C-73D8260BE29B}"/>
    <cellStyle name="Separador de milhares 2 4 2 3 3 5" xfId="20817" xr:uid="{B9213A06-E26E-4F7D-A7B4-1A8EFA00CE98}"/>
    <cellStyle name="Separador de milhares 2 4 2 3 4" xfId="7466" xr:uid="{25680CE0-A5E9-49CB-9B4D-B7992F090417}"/>
    <cellStyle name="Separador de milhares 2 4 2 3 4 2" xfId="16122" xr:uid="{030BB6A6-BB36-4986-9C1B-13C5453BC46B}"/>
    <cellStyle name="Separador de milhares 2 4 2 3 4 3" xfId="25103" xr:uid="{DF31E03E-BF79-47A4-BAA6-EFD9203827EF}"/>
    <cellStyle name="Separador de milhares 2 4 2 3 5" xfId="4413" xr:uid="{8E156183-EC81-4C42-BD31-C56D5668947F}"/>
    <cellStyle name="Separador de milhares 2 4 2 3 5 2" xfId="13268" xr:uid="{0A16CE7B-2C50-4C6E-985D-05193B61698D}"/>
    <cellStyle name="Separador de milhares 2 4 2 3 5 3" xfId="22238" xr:uid="{B12A9336-E642-4580-B58B-85F79A47F069}"/>
    <cellStyle name="Separador de milhares 2 4 2 3 6" xfId="10403" xr:uid="{FCB2D026-FF3A-4A83-8D43-D0F0B0C2E1D5}"/>
    <cellStyle name="Separador de milhares 2 4 2 3 7" xfId="19374" xr:uid="{5BC56882-99DE-4F1D-B15C-BC3E77F2E407}"/>
    <cellStyle name="Separador de milhares 2 4 2 4" xfId="1084" xr:uid="{94A9A69D-A395-4707-88F7-A010D316673F}"/>
    <cellStyle name="Separador de milhares 2 4 2 4 2" xfId="1085" xr:uid="{F83DF6E4-98D7-47F4-BC47-1BD9D28D940D}"/>
    <cellStyle name="Separador de milhares 2 4 2 4 2 2" xfId="2808" xr:uid="{326930C3-4981-4264-8ED5-CD07BEA24D05}"/>
    <cellStyle name="Separador de milhares 2 4 2 4 2 2 2" xfId="8964" xr:uid="{868E9D8D-2BD5-4C3D-BB24-02A59C9F1660}"/>
    <cellStyle name="Separador de milhares 2 4 2 4 2 2 2 2" xfId="17560" xr:uid="{91D68E8A-CBA7-4D5F-86DC-5D32B8FE544A}"/>
    <cellStyle name="Separador de milhares 2 4 2 4 2 2 2 3" xfId="26596" xr:uid="{310C0515-A37C-4881-BAAF-442B4CAC52DD}"/>
    <cellStyle name="Separador de milhares 2 4 2 4 2 2 3" xfId="5851" xr:uid="{602F186A-E475-4B46-A4D6-645AF5EA445F}"/>
    <cellStyle name="Separador de milhares 2 4 2 4 2 2 3 2" xfId="14704" xr:uid="{7CF41EAA-6058-45FF-ADC2-3F91D0608D7D}"/>
    <cellStyle name="Separador de milhares 2 4 2 4 2 2 3 3" xfId="23671" xr:uid="{B15423C4-3306-43D1-A695-C0D9DE47DACF}"/>
    <cellStyle name="Separador de milhares 2 4 2 4 2 2 4" xfId="11852" xr:uid="{20FC8232-BCAF-4280-857B-86433F6CD572}"/>
    <cellStyle name="Separador de milhares 2 4 2 4 2 2 5" xfId="20820" xr:uid="{F2A36EBE-CC97-477B-942D-9DCA8339A3AD}"/>
    <cellStyle name="Separador de milhares 2 4 2 4 2 3" xfId="7469" xr:uid="{ACE1CCAB-1718-49ED-8F1F-DC6E70CFE353}"/>
    <cellStyle name="Separador de milhares 2 4 2 4 2 3 2" xfId="16125" xr:uid="{FA570C63-8882-497C-A040-3D71D179B87E}"/>
    <cellStyle name="Separador de milhares 2 4 2 4 2 3 3" xfId="25106" xr:uid="{69A45280-BED9-48AB-805F-D2E5660B5821}"/>
    <cellStyle name="Separador de milhares 2 4 2 4 2 4" xfId="4416" xr:uid="{B46836C9-F969-447B-9C48-7ECFF48F32B1}"/>
    <cellStyle name="Separador de milhares 2 4 2 4 2 4 2" xfId="13271" xr:uid="{2354E5FB-2468-4387-888B-EB962B705C2E}"/>
    <cellStyle name="Separador de milhares 2 4 2 4 2 4 3" xfId="22241" xr:uid="{5913481C-9A7E-45FC-B276-12721906AE4E}"/>
    <cellStyle name="Separador de milhares 2 4 2 4 2 5" xfId="10406" xr:uid="{7D78984B-663D-48BC-BE73-59292E17B238}"/>
    <cellStyle name="Separador de milhares 2 4 2 4 2 6" xfId="19377" xr:uid="{0EF3DBD6-2DC0-4E99-9625-5DE9190309EE}"/>
    <cellStyle name="Separador de milhares 2 4 2 4 3" xfId="2807" xr:uid="{A24B5B41-DB21-41B2-A1D4-C3074A8BA600}"/>
    <cellStyle name="Separador de milhares 2 4 2 4 3 2" xfId="8963" xr:uid="{D84262EE-D3FC-44EB-A340-231A55E3226C}"/>
    <cellStyle name="Separador de milhares 2 4 2 4 3 2 2" xfId="17559" xr:uid="{1F79602F-6CCF-4A7E-BA9B-334C5E339BF9}"/>
    <cellStyle name="Separador de milhares 2 4 2 4 3 2 3" xfId="26595" xr:uid="{D897FB89-029E-4DAB-A21E-F15491F6769A}"/>
    <cellStyle name="Separador de milhares 2 4 2 4 3 3" xfId="5850" xr:uid="{DA2EFBA2-515B-44C8-AA97-AF717241C96B}"/>
    <cellStyle name="Separador de milhares 2 4 2 4 3 3 2" xfId="14703" xr:uid="{D75C1816-3FF4-47BB-944A-6CC8D04B59E5}"/>
    <cellStyle name="Separador de milhares 2 4 2 4 3 3 3" xfId="23670" xr:uid="{763989E2-BC2A-41C7-9E62-D4113CED517E}"/>
    <cellStyle name="Separador de milhares 2 4 2 4 3 4" xfId="11851" xr:uid="{AAF412BC-ED0C-4AD1-AC7D-5087FCB99E01}"/>
    <cellStyle name="Separador de milhares 2 4 2 4 3 5" xfId="20819" xr:uid="{08B31B69-647C-4003-AADF-468CBB060C16}"/>
    <cellStyle name="Separador de milhares 2 4 2 4 4" xfId="7468" xr:uid="{84FFFC94-0D6C-42EF-800A-02D05A8AB738}"/>
    <cellStyle name="Separador de milhares 2 4 2 4 4 2" xfId="16124" xr:uid="{5CE613C0-B069-44A8-A5A0-D88E42F9FF7F}"/>
    <cellStyle name="Separador de milhares 2 4 2 4 4 3" xfId="25105" xr:uid="{DFB635FF-C22E-43FD-8F41-AB072915601C}"/>
    <cellStyle name="Separador de milhares 2 4 2 4 5" xfId="4415" xr:uid="{BC6B63E5-4EF7-4A07-BB64-BE42B358A856}"/>
    <cellStyle name="Separador de milhares 2 4 2 4 5 2" xfId="13270" xr:uid="{2473FA13-0788-4927-8734-F5A933820A95}"/>
    <cellStyle name="Separador de milhares 2 4 2 4 5 3" xfId="22240" xr:uid="{E3F49648-E1D0-46A8-BFB5-84C5CA1DBEF4}"/>
    <cellStyle name="Separador de milhares 2 4 2 4 6" xfId="10405" xr:uid="{FAE9E4A3-864B-4BF8-84E4-9D946BC9C0AC}"/>
    <cellStyle name="Separador de milhares 2 4 2 4 7" xfId="19376" xr:uid="{8DF3D1C6-1361-45A4-BCC3-5B247208B38E}"/>
    <cellStyle name="Separador de milhares 2 4 2 5" xfId="1086" xr:uid="{77A2315A-9303-435D-A9E9-B5293377B61F}"/>
    <cellStyle name="Separador de milhares 2 4 2 5 2" xfId="2809" xr:uid="{751BB3A4-F307-43E3-8F95-8F092285CC78}"/>
    <cellStyle name="Separador de milhares 2 4 2 5 2 2" xfId="8965" xr:uid="{956AD6F3-1270-40B5-9596-8C970F60DE00}"/>
    <cellStyle name="Separador de milhares 2 4 2 5 2 2 2" xfId="17561" xr:uid="{A7D007D5-FF14-4C61-B033-BEBE8A4282FE}"/>
    <cellStyle name="Separador de milhares 2 4 2 5 2 2 3" xfId="26597" xr:uid="{1C5BF354-18B1-4DF2-8877-97B100219C40}"/>
    <cellStyle name="Separador de milhares 2 4 2 5 2 3" xfId="5852" xr:uid="{4DD31522-EE80-4B26-9107-4F0897AAA716}"/>
    <cellStyle name="Separador de milhares 2 4 2 5 2 3 2" xfId="14705" xr:uid="{BF14BD37-BCE0-4919-A81D-519E44C10E0C}"/>
    <cellStyle name="Separador de milhares 2 4 2 5 2 3 3" xfId="23672" xr:uid="{C821C7A1-7986-4F7D-BA0E-1D8EF1B483E9}"/>
    <cellStyle name="Separador de milhares 2 4 2 5 2 4" xfId="11853" xr:uid="{14EDA011-5A67-49A6-AA23-30BE424D06FC}"/>
    <cellStyle name="Separador de milhares 2 4 2 5 2 5" xfId="20821" xr:uid="{B4CAC1A0-4DC2-4416-9588-41352270336C}"/>
    <cellStyle name="Separador de milhares 2 4 2 5 3" xfId="7470" xr:uid="{3F01349B-8863-41EA-AAEB-64F3C25AFACB}"/>
    <cellStyle name="Separador de milhares 2 4 2 5 3 2" xfId="16126" xr:uid="{A58CD928-A858-43C3-B7D7-C20FEF72973D}"/>
    <cellStyle name="Separador de milhares 2 4 2 5 3 3" xfId="25107" xr:uid="{827B2152-69ED-401B-AC5A-C787F37BEC7A}"/>
    <cellStyle name="Separador de milhares 2 4 2 5 4" xfId="4417" xr:uid="{EDE29DBD-FBE6-4191-B305-643F7845C015}"/>
    <cellStyle name="Separador de milhares 2 4 2 5 4 2" xfId="13272" xr:uid="{38C6130E-21AE-40B5-930A-8AFCC0A07ECD}"/>
    <cellStyle name="Separador de milhares 2 4 2 5 4 3" xfId="22242" xr:uid="{9DDAB3FB-CACD-469C-8949-BB72D22998F9}"/>
    <cellStyle name="Separador de milhares 2 4 2 5 5" xfId="10407" xr:uid="{4D0D1AE3-84AD-41FA-A798-1BADB8EEE546}"/>
    <cellStyle name="Separador de milhares 2 4 2 5 6" xfId="19378" xr:uid="{CAF21420-FDAC-4731-888E-9652AD025925}"/>
    <cellStyle name="Separador de milhares 2 4 2 6" xfId="2798" xr:uid="{499B468B-E104-44B2-909B-4EA5436B4191}"/>
    <cellStyle name="Separador de milhares 2 4 2 6 2" xfId="8954" xr:uid="{7BDCE9A0-4A90-4967-ACFD-B3FEBA002F5E}"/>
    <cellStyle name="Separador de milhares 2 4 2 6 2 2" xfId="17550" xr:uid="{9963F73C-7D8E-49C7-ACE2-07E729764889}"/>
    <cellStyle name="Separador de milhares 2 4 2 6 2 3" xfId="26586" xr:uid="{ABC3E2D4-4589-4D4E-8A3E-F786018D149A}"/>
    <cellStyle name="Separador de milhares 2 4 2 6 3" xfId="5841" xr:uid="{0CA9CD8B-FF04-4617-AF5D-92B912BBE06A}"/>
    <cellStyle name="Separador de milhares 2 4 2 6 3 2" xfId="14694" xr:uid="{50EECEB8-4ECD-4709-8AD4-5C4A2060563B}"/>
    <cellStyle name="Separador de milhares 2 4 2 6 3 3" xfId="23661" xr:uid="{1DCDEA3F-E5FB-44FC-A162-ACB898C0998D}"/>
    <cellStyle name="Separador de milhares 2 4 2 6 4" xfId="11842" xr:uid="{94C5663E-E457-408A-812B-DA9274A29378}"/>
    <cellStyle name="Separador de milhares 2 4 2 6 5" xfId="20810" xr:uid="{F656CBC6-90EE-4A88-A676-79E949075E4C}"/>
    <cellStyle name="Separador de milhares 2 4 2 7" xfId="7459" xr:uid="{72DEE336-2624-4BE0-B382-B1DF5CC165F3}"/>
    <cellStyle name="Separador de milhares 2 4 2 7 2" xfId="16115" xr:uid="{DA86476E-93D2-47A8-BBFD-35BC4D41D7D7}"/>
    <cellStyle name="Separador de milhares 2 4 2 7 3" xfId="25096" xr:uid="{B9D39CAE-2DFA-465A-98AA-0074B2186F88}"/>
    <cellStyle name="Separador de milhares 2 4 2 8" xfId="4406" xr:uid="{2B6506A1-927A-48AF-BE07-8EA5E89BA2E1}"/>
    <cellStyle name="Separador de milhares 2 4 2 8 2" xfId="13261" xr:uid="{B5B55BC9-6F03-4C1E-BA7F-5BD09C097532}"/>
    <cellStyle name="Separador de milhares 2 4 2 8 3" xfId="22231" xr:uid="{7822C145-37C3-4B51-B24F-F6052F46DEC0}"/>
    <cellStyle name="Separador de milhares 2 4 2 9" xfId="10396" xr:uid="{6E20CA77-2110-4650-AFD5-F62F7EC327A3}"/>
    <cellStyle name="Separador de milhares 2 4 3" xfId="1087" xr:uid="{D3806443-3C9A-4C58-A750-1FAE1711C358}"/>
    <cellStyle name="Separador de milhares 2 4 3 2" xfId="1088" xr:uid="{624FFA2A-7EB7-4F30-B636-7F2145044A78}"/>
    <cellStyle name="Separador de milhares 2 4 3 2 2" xfId="2811" xr:uid="{024A9090-D32A-49E1-9A47-3F917A9BA178}"/>
    <cellStyle name="Separador de milhares 2 4 3 2 2 2" xfId="8967" xr:uid="{FEEE991D-CC98-4184-B0F7-B70A0701C54C}"/>
    <cellStyle name="Separador de milhares 2 4 3 2 2 2 2" xfId="17563" xr:uid="{FD31DD7F-FAFC-40C8-BACE-9073CB9A5D73}"/>
    <cellStyle name="Separador de milhares 2 4 3 2 2 2 3" xfId="26599" xr:uid="{4B249AA2-DC4F-4799-BD8B-45ECDB86B133}"/>
    <cellStyle name="Separador de milhares 2 4 3 2 2 3" xfId="5854" xr:uid="{09A41D80-266B-4968-BB8D-EFB50807D8B0}"/>
    <cellStyle name="Separador de milhares 2 4 3 2 2 3 2" xfId="14707" xr:uid="{4B3036C9-26B8-45B4-8BE8-8D6B09D0630F}"/>
    <cellStyle name="Separador de milhares 2 4 3 2 2 3 3" xfId="23674" xr:uid="{ADDF25B8-0417-468D-9B3A-BDEA8675B993}"/>
    <cellStyle name="Separador de milhares 2 4 3 2 2 4" xfId="11855" xr:uid="{786BAF5A-8D7C-4512-8F11-DECD7F057F0E}"/>
    <cellStyle name="Separador de milhares 2 4 3 2 2 5" xfId="20823" xr:uid="{5D3C1083-FF7B-496C-B0BE-EF0C5F874CB3}"/>
    <cellStyle name="Separador de milhares 2 4 3 2 3" xfId="7472" xr:uid="{D72D68AB-4517-4E93-B66E-D10E243A274F}"/>
    <cellStyle name="Separador de milhares 2 4 3 2 3 2" xfId="16128" xr:uid="{9D044180-C0F7-4033-A40E-6DB23E6A4938}"/>
    <cellStyle name="Separador de milhares 2 4 3 2 3 3" xfId="25109" xr:uid="{1D07C3F6-6427-4DB1-8A03-51790E7749AE}"/>
    <cellStyle name="Separador de milhares 2 4 3 2 4" xfId="4419" xr:uid="{8F7A7A6A-809E-4784-B863-A2CF3C6FE943}"/>
    <cellStyle name="Separador de milhares 2 4 3 2 4 2" xfId="13274" xr:uid="{0EA8EEE0-F380-4058-946C-71D64A3B5C6A}"/>
    <cellStyle name="Separador de milhares 2 4 3 2 4 3" xfId="22244" xr:uid="{76757DC8-7D48-4288-AE46-59E67B37E03C}"/>
    <cellStyle name="Separador de milhares 2 4 3 2 5" xfId="10409" xr:uid="{4C3FCE85-E4A8-41BD-AE84-25A77DE74B6A}"/>
    <cellStyle name="Separador de milhares 2 4 3 2 6" xfId="19380" xr:uid="{CB6FCEF6-4C34-42B4-AAE5-335A333A8D61}"/>
    <cellStyle name="Separador de milhares 2 4 3 3" xfId="2810" xr:uid="{7C9C1004-5AE7-4EF6-A211-05100DD78458}"/>
    <cellStyle name="Separador de milhares 2 4 3 3 2" xfId="8966" xr:uid="{B3FF0E5F-5B18-4B95-AD13-A53C25C9C50A}"/>
    <cellStyle name="Separador de milhares 2 4 3 3 2 2" xfId="17562" xr:uid="{80AF9E3B-5E91-4C73-A955-D079EB6F766E}"/>
    <cellStyle name="Separador de milhares 2 4 3 3 2 3" xfId="26598" xr:uid="{77D688CC-2694-43B3-85A5-EF7036585565}"/>
    <cellStyle name="Separador de milhares 2 4 3 3 3" xfId="5853" xr:uid="{939AFC92-0474-435D-9051-8152445A55D3}"/>
    <cellStyle name="Separador de milhares 2 4 3 3 3 2" xfId="14706" xr:uid="{09770364-53C4-41F9-A74B-45DD979A5D18}"/>
    <cellStyle name="Separador de milhares 2 4 3 3 3 3" xfId="23673" xr:uid="{09C79316-773D-4612-871E-DEDB5345EF02}"/>
    <cellStyle name="Separador de milhares 2 4 3 3 4" xfId="11854" xr:uid="{55DCBF55-E17C-4345-A7CA-681B5D45C4A3}"/>
    <cellStyle name="Separador de milhares 2 4 3 3 5" xfId="20822" xr:uid="{4D66D422-49FD-4AF3-95D7-CC1C98516D71}"/>
    <cellStyle name="Separador de milhares 2 4 3 4" xfId="7471" xr:uid="{FB2DF273-6CE5-4F11-B5CE-804EEB43A9E3}"/>
    <cellStyle name="Separador de milhares 2 4 3 4 2" xfId="16127" xr:uid="{7C7DA6CD-53FB-494E-822A-243D9BC2BFFF}"/>
    <cellStyle name="Separador de milhares 2 4 3 4 3" xfId="25108" xr:uid="{82DECA51-6184-4A80-9959-D792DED64146}"/>
    <cellStyle name="Separador de milhares 2 4 3 5" xfId="4418" xr:uid="{E3A3DB15-A83D-4F85-BA19-694CFBE36695}"/>
    <cellStyle name="Separador de milhares 2 4 3 5 2" xfId="13273" xr:uid="{95A2167C-4E05-413C-9E7E-A130922EF572}"/>
    <cellStyle name="Separador de milhares 2 4 3 5 3" xfId="22243" xr:uid="{BDEEFCE4-BCF6-4A1E-8E16-997052EEE717}"/>
    <cellStyle name="Separador de milhares 2 4 3 6" xfId="10408" xr:uid="{37137C6B-1827-4ACE-B8DB-DBDB933B0547}"/>
    <cellStyle name="Separador de milhares 2 4 3 7" xfId="19379" xr:uid="{41A0D659-1DE7-4BF8-856E-0E65131A9249}"/>
    <cellStyle name="Separador de milhares 2 4 4" xfId="1089" xr:uid="{305E053F-5E51-46DE-AE28-281114C48AC4}"/>
    <cellStyle name="Separador de milhares 2 4 4 2" xfId="1090" xr:uid="{530AC078-387F-4B6F-B373-E04F11FF14E9}"/>
    <cellStyle name="Separador de milhares 2 4 4 2 2" xfId="2813" xr:uid="{0E505864-3C69-4B73-9361-EAAF3558F881}"/>
    <cellStyle name="Separador de milhares 2 4 4 2 2 2" xfId="8969" xr:uid="{A629A380-53BB-47E2-AE06-D0EFFBA392AD}"/>
    <cellStyle name="Separador de milhares 2 4 4 2 2 2 2" xfId="17565" xr:uid="{031C4EBF-C116-409C-8F35-561329308E11}"/>
    <cellStyle name="Separador de milhares 2 4 4 2 2 2 3" xfId="26601" xr:uid="{3685233D-8109-46C2-95FD-62C9DAFA5195}"/>
    <cellStyle name="Separador de milhares 2 4 4 2 2 3" xfId="5856" xr:uid="{9679E555-D768-4CE3-A408-5F3AC9B68CBB}"/>
    <cellStyle name="Separador de milhares 2 4 4 2 2 3 2" xfId="14709" xr:uid="{24CAD30E-423E-41D5-BFC4-1F7CD2599138}"/>
    <cellStyle name="Separador de milhares 2 4 4 2 2 3 3" xfId="23676" xr:uid="{B5A16B1B-8AC6-4356-9B7A-79FDA73B1E83}"/>
    <cellStyle name="Separador de milhares 2 4 4 2 2 4" xfId="11857" xr:uid="{0E3AAEFD-F3B8-4472-9F6F-D8164CE96E93}"/>
    <cellStyle name="Separador de milhares 2 4 4 2 2 5" xfId="20825" xr:uid="{61FCE582-9C4C-467A-A61B-BFC927BDB949}"/>
    <cellStyle name="Separador de milhares 2 4 4 2 3" xfId="7474" xr:uid="{B2C93184-8075-4A85-A731-E820B50F7CD4}"/>
    <cellStyle name="Separador de milhares 2 4 4 2 3 2" xfId="16130" xr:uid="{8D5F0D62-2BB1-49C1-822C-DEA48F8AF967}"/>
    <cellStyle name="Separador de milhares 2 4 4 2 3 3" xfId="25111" xr:uid="{3AC511BB-5411-4CD0-B08F-B615C436EDB5}"/>
    <cellStyle name="Separador de milhares 2 4 4 2 4" xfId="4421" xr:uid="{05216470-D11B-47C1-9221-F68A8FD123F2}"/>
    <cellStyle name="Separador de milhares 2 4 4 2 4 2" xfId="13276" xr:uid="{143F41ED-B2C5-4D09-B49E-113042B02CA9}"/>
    <cellStyle name="Separador de milhares 2 4 4 2 4 3" xfId="22246" xr:uid="{CFF56788-59E4-4190-A748-340151A5DBF4}"/>
    <cellStyle name="Separador de milhares 2 4 4 2 5" xfId="10411" xr:uid="{B5315F76-EA6C-4BA1-9810-CC2EFBCB9181}"/>
    <cellStyle name="Separador de milhares 2 4 4 2 6" xfId="19382" xr:uid="{D705E056-8609-4E28-9155-E9F1F7AF14E5}"/>
    <cellStyle name="Separador de milhares 2 4 4 3" xfId="2812" xr:uid="{63D626A5-50EB-4042-B958-72771C2927CD}"/>
    <cellStyle name="Separador de milhares 2 4 4 3 2" xfId="8968" xr:uid="{C9EF73AE-6272-4754-BA6E-A9AA988B08D7}"/>
    <cellStyle name="Separador de milhares 2 4 4 3 2 2" xfId="17564" xr:uid="{F5547FFB-E9CB-459B-BD9F-DAED26E971A2}"/>
    <cellStyle name="Separador de milhares 2 4 4 3 2 3" xfId="26600" xr:uid="{F39AE0BB-A46E-4F21-AEF1-9CCA4121ECF9}"/>
    <cellStyle name="Separador de milhares 2 4 4 3 3" xfId="5855" xr:uid="{75E276D4-49CF-4DFE-97FC-D4FF5BC9F826}"/>
    <cellStyle name="Separador de milhares 2 4 4 3 3 2" xfId="14708" xr:uid="{837BB4B3-9CB8-4BD1-A646-1E17440451A1}"/>
    <cellStyle name="Separador de milhares 2 4 4 3 3 3" xfId="23675" xr:uid="{91564AC2-EDDD-4911-8DBF-5779B83F4518}"/>
    <cellStyle name="Separador de milhares 2 4 4 3 4" xfId="11856" xr:uid="{F6649C35-EB5A-418A-9568-B64C17C2E469}"/>
    <cellStyle name="Separador de milhares 2 4 4 3 5" xfId="20824" xr:uid="{5BDE79AE-8D7F-49A7-99B3-9B9CB5733F2A}"/>
    <cellStyle name="Separador de milhares 2 4 4 4" xfId="7473" xr:uid="{25AA6182-9FC6-4B70-B43A-2E2660A90761}"/>
    <cellStyle name="Separador de milhares 2 4 4 4 2" xfId="16129" xr:uid="{48C80DBA-01B5-418C-BCFF-CCF83E3BA931}"/>
    <cellStyle name="Separador de milhares 2 4 4 4 3" xfId="25110" xr:uid="{1A4E769F-DF56-4A9E-B04A-9DE7535239BE}"/>
    <cellStyle name="Separador de milhares 2 4 4 5" xfId="4420" xr:uid="{72D4F968-98D8-4ED7-9B7A-1C2506989929}"/>
    <cellStyle name="Separador de milhares 2 4 4 5 2" xfId="13275" xr:uid="{47929F3A-A2CA-480B-B8BF-A2DC4E60BE03}"/>
    <cellStyle name="Separador de milhares 2 4 4 5 3" xfId="22245" xr:uid="{3701A8A1-0A77-4F96-B824-A5B0D6AFC764}"/>
    <cellStyle name="Separador de milhares 2 4 4 6" xfId="10410" xr:uid="{F4E12F29-BF81-46D8-81AC-AE07E59E0D3A}"/>
    <cellStyle name="Separador de milhares 2 4 4 7" xfId="19381" xr:uid="{E694E076-9E11-4B0E-AE1F-AF0760650546}"/>
    <cellStyle name="Separador de milhares 2 4 5" xfId="1091" xr:uid="{C6F695DE-7E05-4E76-9C7D-199DBD16F488}"/>
    <cellStyle name="Separador de milhares 2 4 5 2" xfId="2814" xr:uid="{5221FD18-9026-477E-ACF1-BEA1FF4E38FE}"/>
    <cellStyle name="Separador de milhares 2 4 5 2 2" xfId="8970" xr:uid="{1C22D89F-B5FC-4288-875E-61128D01B751}"/>
    <cellStyle name="Separador de milhares 2 4 5 2 2 2" xfId="17566" xr:uid="{21D2D7F7-6138-442C-A5B2-6A1B09977886}"/>
    <cellStyle name="Separador de milhares 2 4 5 2 2 3" xfId="26602" xr:uid="{D02BE7E0-18E1-44EB-B8A1-38439806A869}"/>
    <cellStyle name="Separador de milhares 2 4 5 2 3" xfId="5857" xr:uid="{88EA3FBC-FD58-491D-B0D0-35275E4CFC87}"/>
    <cellStyle name="Separador de milhares 2 4 5 2 3 2" xfId="14710" xr:uid="{00236E32-D142-4F69-AD04-31C6879E23A9}"/>
    <cellStyle name="Separador de milhares 2 4 5 2 3 3" xfId="23677" xr:uid="{368AA678-E2CC-4593-8D7F-23E5631454AB}"/>
    <cellStyle name="Separador de milhares 2 4 5 2 4" xfId="11858" xr:uid="{F616123C-A0B5-4CF3-BC28-3BA41AD263BA}"/>
    <cellStyle name="Separador de milhares 2 4 5 2 5" xfId="20826" xr:uid="{7D376361-CC7A-4DA0-ADFD-9F3E485BFF46}"/>
    <cellStyle name="Separador de milhares 2 4 5 3" xfId="7475" xr:uid="{6DCA42E2-1B10-46EF-A46D-FA47B1A4CF76}"/>
    <cellStyle name="Separador de milhares 2 4 5 3 2" xfId="16131" xr:uid="{292D84C0-B618-4A84-B8AF-31F67C60A3F7}"/>
    <cellStyle name="Separador de milhares 2 4 5 3 3" xfId="25112" xr:uid="{6E1350F4-8456-4EDB-895C-92ADC3ADEAD2}"/>
    <cellStyle name="Separador de milhares 2 4 5 4" xfId="4422" xr:uid="{AAA45779-FEB3-4921-91B8-51BFB4B88D62}"/>
    <cellStyle name="Separador de milhares 2 4 5 4 2" xfId="13277" xr:uid="{241C264F-12FE-4C9F-8F01-745BFB41B28D}"/>
    <cellStyle name="Separador de milhares 2 4 5 4 3" xfId="22247" xr:uid="{3B0C5EFF-EAC4-4021-95DE-16E86D1F6851}"/>
    <cellStyle name="Separador de milhares 2 4 5 5" xfId="10412" xr:uid="{6CB93449-F88C-4251-91B9-6C8C8E56859D}"/>
    <cellStyle name="Separador de milhares 2 4 5 6" xfId="19383" xr:uid="{8481D43A-EBF9-4532-A100-E2EB3F60E4CF}"/>
    <cellStyle name="Separador de milhares 2 4 6" xfId="2797" xr:uid="{D40138A8-647E-4403-8B90-82D69569164B}"/>
    <cellStyle name="Separador de milhares 2 4 6 2" xfId="8953" xr:uid="{93D7B014-2E63-4DF8-88E6-EFEFB48BF1C2}"/>
    <cellStyle name="Separador de milhares 2 4 6 2 2" xfId="17549" xr:uid="{B5ED5923-B3D1-42B5-A2CB-0625EBB26AA7}"/>
    <cellStyle name="Separador de milhares 2 4 6 2 3" xfId="26585" xr:uid="{B8CAAD4C-8525-4A78-BE9F-67EEA040536F}"/>
    <cellStyle name="Separador de milhares 2 4 6 3" xfId="5840" xr:uid="{D2946D22-2AAD-4AF1-A7EC-3C8442707877}"/>
    <cellStyle name="Separador de milhares 2 4 6 3 2" xfId="14693" xr:uid="{CDE47B4B-EEF8-4278-8E60-BC782876FA4F}"/>
    <cellStyle name="Separador de milhares 2 4 6 3 3" xfId="23660" xr:uid="{4C65A3C0-D4F1-42EC-B8DA-01AE8D614FA3}"/>
    <cellStyle name="Separador de milhares 2 4 6 4" xfId="11841" xr:uid="{9E0BCBED-7AB0-490C-8910-A4164FA93719}"/>
    <cellStyle name="Separador de milhares 2 4 6 5" xfId="20809" xr:uid="{20D2ED6C-EC91-45B8-99BA-A38D1A309654}"/>
    <cellStyle name="Separador de milhares 2 4 7" xfId="7458" xr:uid="{D12D28C1-667A-45E5-ACDF-8465128271EF}"/>
    <cellStyle name="Separador de milhares 2 4 7 2" xfId="16114" xr:uid="{419A150E-86F0-403E-8853-90D8031C1AFC}"/>
    <cellStyle name="Separador de milhares 2 4 7 3" xfId="25095" xr:uid="{B07BF76D-CD80-41D7-919E-9D346A6B39ED}"/>
    <cellStyle name="Separador de milhares 2 4 8" xfId="4405" xr:uid="{46CB4873-9B47-47B5-8436-2FA96DDCFBAC}"/>
    <cellStyle name="Separador de milhares 2 4 8 2" xfId="13260" xr:uid="{A57BE559-DAD5-4189-83E3-584151F577AE}"/>
    <cellStyle name="Separador de milhares 2 4 8 3" xfId="22230" xr:uid="{921B7B20-2852-48A3-AE33-8F71639AE913}"/>
    <cellStyle name="Separador de milhares 2 4 9" xfId="10395" xr:uid="{1B5B417E-903A-4E9A-B63D-4ABBD0ACC611}"/>
    <cellStyle name="Separador de milhares 2 5" xfId="1092" xr:uid="{5B1A275D-4172-4E34-AF80-C2968B0C6D63}"/>
    <cellStyle name="Separador de milhares 2 5 2" xfId="1093" xr:uid="{B167709E-E67E-4F9F-AA85-CD8016E9FA4D}"/>
    <cellStyle name="Separador de milhares 2 5 2 2" xfId="1094" xr:uid="{87AF8682-0945-44B3-94B1-A3C73C1745DD}"/>
    <cellStyle name="Separador de milhares 2 5 2 2 2" xfId="2817" xr:uid="{B2D9A25F-7D7F-4DE7-95E2-35267B6D4791}"/>
    <cellStyle name="Separador de milhares 2 5 2 2 2 2" xfId="8973" xr:uid="{FC70B8C1-2B1D-48A6-9DE1-2C6193E9DF28}"/>
    <cellStyle name="Separador de milhares 2 5 2 2 2 2 2" xfId="17569" xr:uid="{8D32BCD7-995B-416C-B706-80A9595A88DB}"/>
    <cellStyle name="Separador de milhares 2 5 2 2 2 2 3" xfId="26605" xr:uid="{D577BE22-20A1-43DF-9552-CCF849E86DD3}"/>
    <cellStyle name="Separador de milhares 2 5 2 2 2 3" xfId="5860" xr:uid="{C855F736-CFD6-42D9-8152-60B8AB0B39EC}"/>
    <cellStyle name="Separador de milhares 2 5 2 2 2 3 2" xfId="14713" xr:uid="{68D173FA-23B5-4731-89BB-0599DD292E28}"/>
    <cellStyle name="Separador de milhares 2 5 2 2 2 3 3" xfId="23680" xr:uid="{D239D8DF-5995-4421-BFAD-C022172BDC89}"/>
    <cellStyle name="Separador de milhares 2 5 2 2 2 4" xfId="11861" xr:uid="{93B0BED8-20BA-4489-BFEA-50D7FEDEEC8D}"/>
    <cellStyle name="Separador de milhares 2 5 2 2 2 5" xfId="20829" xr:uid="{35EDA3EE-018B-47FF-9B11-ACDE404961B7}"/>
    <cellStyle name="Separador de milhares 2 5 2 2 3" xfId="7478" xr:uid="{852CDC0B-A962-44A3-88B0-A8A8ED1ED7A8}"/>
    <cellStyle name="Separador de milhares 2 5 2 2 3 2" xfId="16134" xr:uid="{F0E04BD3-D378-49CB-B501-E821A70878C7}"/>
    <cellStyle name="Separador de milhares 2 5 2 2 3 3" xfId="25115" xr:uid="{7D944FEE-B885-4E2E-A8B3-E7D9D2853E6C}"/>
    <cellStyle name="Separador de milhares 2 5 2 2 4" xfId="4425" xr:uid="{1B495424-FF07-4222-8829-A9A9485CE4CA}"/>
    <cellStyle name="Separador de milhares 2 5 2 2 4 2" xfId="13280" xr:uid="{D6AD7091-E47F-4859-8028-0900F7822783}"/>
    <cellStyle name="Separador de milhares 2 5 2 2 4 3" xfId="22250" xr:uid="{E0D46922-4360-41D2-8381-411C3EC3E670}"/>
    <cellStyle name="Separador de milhares 2 5 2 2 5" xfId="10415" xr:uid="{8C369BD7-E93A-4B7C-911E-D64E76AEC2C3}"/>
    <cellStyle name="Separador de milhares 2 5 2 2 6" xfId="19386" xr:uid="{F7D9C50C-31EE-4233-A749-84DB6D326298}"/>
    <cellStyle name="Separador de milhares 2 5 2 3" xfId="2816" xr:uid="{C38C6646-1869-4177-AE76-8FFB4A770180}"/>
    <cellStyle name="Separador de milhares 2 5 2 3 2" xfId="8972" xr:uid="{A04B4766-37ED-40B0-B84F-3E62196E2E90}"/>
    <cellStyle name="Separador de milhares 2 5 2 3 2 2" xfId="17568" xr:uid="{2D7DFB6F-88FA-416C-9C97-37B5AE9B70E5}"/>
    <cellStyle name="Separador de milhares 2 5 2 3 2 3" xfId="26604" xr:uid="{FDAC930B-FC3B-463C-9694-D7C4E41EEDD0}"/>
    <cellStyle name="Separador de milhares 2 5 2 3 3" xfId="5859" xr:uid="{C7267DDD-A427-4F03-AA55-573810FD540F}"/>
    <cellStyle name="Separador de milhares 2 5 2 3 3 2" xfId="14712" xr:uid="{4440DEC1-C3C1-4AF5-B8E6-415F49593898}"/>
    <cellStyle name="Separador de milhares 2 5 2 3 3 3" xfId="23679" xr:uid="{0254C32E-D5D9-4F51-B0A0-628DE2C60D4A}"/>
    <cellStyle name="Separador de milhares 2 5 2 3 4" xfId="11860" xr:uid="{DF8114E8-71DA-40F7-B97D-58996C14783E}"/>
    <cellStyle name="Separador de milhares 2 5 2 3 5" xfId="20828" xr:uid="{A14E30E4-90D3-4F93-80D4-14B6427BBEC9}"/>
    <cellStyle name="Separador de milhares 2 5 2 4" xfId="7477" xr:uid="{D9C0FE99-BDD2-44EE-AC9E-BE5C1F6D1900}"/>
    <cellStyle name="Separador de milhares 2 5 2 4 2" xfId="16133" xr:uid="{998EBDAC-66E1-4AD6-8D2E-479B0FB0180B}"/>
    <cellStyle name="Separador de milhares 2 5 2 4 3" xfId="25114" xr:uid="{12EA427B-1E43-472D-8B2B-DE2F0EF235FC}"/>
    <cellStyle name="Separador de milhares 2 5 2 5" xfId="4424" xr:uid="{9795BD73-7A5D-4492-BB75-7C72F032EE89}"/>
    <cellStyle name="Separador de milhares 2 5 2 5 2" xfId="13279" xr:uid="{EF11AA9B-39DF-41A4-8C58-ED6FB6737AB1}"/>
    <cellStyle name="Separador de milhares 2 5 2 5 3" xfId="22249" xr:uid="{2E196E98-B539-4FB6-B5FC-697C8AD94E48}"/>
    <cellStyle name="Separador de milhares 2 5 2 6" xfId="10414" xr:uid="{D953FED3-F820-4E28-9166-66B746893285}"/>
    <cellStyle name="Separador de milhares 2 5 2 7" xfId="19385" xr:uid="{18C07993-85A8-45F1-BC07-89334B036DDD}"/>
    <cellStyle name="Separador de milhares 2 5 3" xfId="1095" xr:uid="{51090553-F88A-4C33-8CC1-0EFBC12F7F5A}"/>
    <cellStyle name="Separador de milhares 2 5 3 2" xfId="1096" xr:uid="{2922C72A-3E13-4DF3-8F52-94B34510D239}"/>
    <cellStyle name="Separador de milhares 2 5 3 2 2" xfId="2819" xr:uid="{B1F9C6D4-3807-46C7-8E92-D1F279EE9A56}"/>
    <cellStyle name="Separador de milhares 2 5 3 2 2 2" xfId="8975" xr:uid="{676E0553-2330-4C69-8009-929980A97D0F}"/>
    <cellStyle name="Separador de milhares 2 5 3 2 2 2 2" xfId="17571" xr:uid="{5C6D802E-0374-4E6D-9AA8-BB668B728894}"/>
    <cellStyle name="Separador de milhares 2 5 3 2 2 2 3" xfId="26607" xr:uid="{BE139963-0C21-4A0A-96E0-BB81ECA1324D}"/>
    <cellStyle name="Separador de milhares 2 5 3 2 2 3" xfId="5862" xr:uid="{7A71A71F-DB72-48B2-A689-B685A3B51553}"/>
    <cellStyle name="Separador de milhares 2 5 3 2 2 3 2" xfId="14715" xr:uid="{68A4E2AC-C701-48AA-B825-B0CAD217E3E9}"/>
    <cellStyle name="Separador de milhares 2 5 3 2 2 3 3" xfId="23682" xr:uid="{ADFB0788-AD9A-45A7-9C6E-905BF37EC490}"/>
    <cellStyle name="Separador de milhares 2 5 3 2 2 4" xfId="11863" xr:uid="{B56ABB3F-B815-439F-B2C0-0DB99548B77A}"/>
    <cellStyle name="Separador de milhares 2 5 3 2 2 5" xfId="20831" xr:uid="{A2E20689-2FC3-4669-978C-95F993AF609D}"/>
    <cellStyle name="Separador de milhares 2 5 3 2 3" xfId="7480" xr:uid="{5F96A44D-9397-4940-930D-CC7F6BC4002A}"/>
    <cellStyle name="Separador de milhares 2 5 3 2 3 2" xfId="16136" xr:uid="{3463F729-A2C1-4BB5-8A17-B4BFA3203535}"/>
    <cellStyle name="Separador de milhares 2 5 3 2 3 3" xfId="25117" xr:uid="{ED8FF600-AD7F-442C-8A45-3008C936DC63}"/>
    <cellStyle name="Separador de milhares 2 5 3 2 4" xfId="4427" xr:uid="{06EAD740-E4A0-4A41-895B-934DE8FA0F7F}"/>
    <cellStyle name="Separador de milhares 2 5 3 2 4 2" xfId="13282" xr:uid="{1AD488E2-2F6E-46E7-95ED-44E26FACE115}"/>
    <cellStyle name="Separador de milhares 2 5 3 2 4 3" xfId="22252" xr:uid="{680F9866-06EF-48BA-A2EF-0F220704BB79}"/>
    <cellStyle name="Separador de milhares 2 5 3 2 5" xfId="10417" xr:uid="{3C6A56AA-AFFA-4FE7-849E-6A1071F90BF3}"/>
    <cellStyle name="Separador de milhares 2 5 3 2 6" xfId="19388" xr:uid="{7F4E9BFA-8D4F-467D-9974-3D6CD89F4EDB}"/>
    <cellStyle name="Separador de milhares 2 5 3 3" xfId="2818" xr:uid="{2F34F75B-E01C-429F-8911-77D612C911AD}"/>
    <cellStyle name="Separador de milhares 2 5 3 3 2" xfId="8974" xr:uid="{1A50433A-508E-4ECA-BC0C-AF6E0764E43C}"/>
    <cellStyle name="Separador de milhares 2 5 3 3 2 2" xfId="17570" xr:uid="{10F83022-3063-4D88-BFF2-752C0586D519}"/>
    <cellStyle name="Separador de milhares 2 5 3 3 2 3" xfId="26606" xr:uid="{6EB92E1B-E341-44A2-A59C-D68FFE170A8E}"/>
    <cellStyle name="Separador de milhares 2 5 3 3 3" xfId="5861" xr:uid="{FE9F5185-8543-44F1-9E10-68AA6DDB8DA7}"/>
    <cellStyle name="Separador de milhares 2 5 3 3 3 2" xfId="14714" xr:uid="{6CE8374F-982D-40F8-B48E-85279D77900B}"/>
    <cellStyle name="Separador de milhares 2 5 3 3 3 3" xfId="23681" xr:uid="{968CE903-D640-4AD4-B2AC-CE908208F274}"/>
    <cellStyle name="Separador de milhares 2 5 3 3 4" xfId="11862" xr:uid="{E3CC1B20-017B-4701-93A6-2FB125E6BEAB}"/>
    <cellStyle name="Separador de milhares 2 5 3 3 5" xfId="20830" xr:uid="{2EA8DE1E-41EB-413C-BD73-88F677E84382}"/>
    <cellStyle name="Separador de milhares 2 5 3 4" xfId="7479" xr:uid="{76DC10A4-50EF-4CBC-993D-0F24B59901B0}"/>
    <cellStyle name="Separador de milhares 2 5 3 4 2" xfId="16135" xr:uid="{F23B9E70-F46A-4C5D-ABE1-1EF6AAA999E8}"/>
    <cellStyle name="Separador de milhares 2 5 3 4 3" xfId="25116" xr:uid="{C2F43272-1DE2-4E45-B366-EEB11EC3BD89}"/>
    <cellStyle name="Separador de milhares 2 5 3 5" xfId="4426" xr:uid="{A3AD1CB2-CD5F-4DCE-AEF0-84F32AF815DA}"/>
    <cellStyle name="Separador de milhares 2 5 3 5 2" xfId="13281" xr:uid="{0D9E6CDE-F6DE-48C9-ACE8-6A9C00134FD3}"/>
    <cellStyle name="Separador de milhares 2 5 3 5 3" xfId="22251" xr:uid="{8653F2A6-6663-48CD-809A-5A8FE44140E6}"/>
    <cellStyle name="Separador de milhares 2 5 3 6" xfId="10416" xr:uid="{404A77D1-EBCF-4D10-93FE-D3809C65AF01}"/>
    <cellStyle name="Separador de milhares 2 5 3 7" xfId="19387" xr:uid="{CA3CA4CA-CC8C-4BED-9234-12EA5B9CEC86}"/>
    <cellStyle name="Separador de milhares 2 5 4" xfId="1097" xr:uid="{D5325F5F-17BB-4F7A-AB99-ADF76EF978F2}"/>
    <cellStyle name="Separador de milhares 2 5 4 2" xfId="2820" xr:uid="{937181BF-5F84-4019-B4B1-F904A02D8F60}"/>
    <cellStyle name="Separador de milhares 2 5 4 2 2" xfId="8976" xr:uid="{0B4878C0-EA95-4A79-A848-4654FC94CADA}"/>
    <cellStyle name="Separador de milhares 2 5 4 2 2 2" xfId="17572" xr:uid="{8D6AD736-9367-449C-B96E-06E5BAAFAA58}"/>
    <cellStyle name="Separador de milhares 2 5 4 2 2 3" xfId="26608" xr:uid="{D8EC843A-C0EB-4A38-A056-EF0379B07B7E}"/>
    <cellStyle name="Separador de milhares 2 5 4 2 3" xfId="5863" xr:uid="{7BFB805C-4CD0-4403-993D-25039B7BE7FB}"/>
    <cellStyle name="Separador de milhares 2 5 4 2 3 2" xfId="14716" xr:uid="{9ABBB641-5F61-40C5-8602-299E338BD5DE}"/>
    <cellStyle name="Separador de milhares 2 5 4 2 3 3" xfId="23683" xr:uid="{9D662B81-8F4D-4B95-B950-52F43C88165F}"/>
    <cellStyle name="Separador de milhares 2 5 4 2 4" xfId="11864" xr:uid="{C0093F26-59F9-43F2-99C7-D13D49F5CA88}"/>
    <cellStyle name="Separador de milhares 2 5 4 2 5" xfId="20832" xr:uid="{5BDF3C07-7680-465B-8A05-2EF58CDA2087}"/>
    <cellStyle name="Separador de milhares 2 5 4 3" xfId="7481" xr:uid="{D01E5795-C617-455F-B586-D23CB02DFED5}"/>
    <cellStyle name="Separador de milhares 2 5 4 3 2" xfId="16137" xr:uid="{FA94FDA4-60BE-40E5-98A2-6F322DD766AE}"/>
    <cellStyle name="Separador de milhares 2 5 4 3 3" xfId="25118" xr:uid="{876CCE8B-A5BD-428E-9DE9-945918FC3CAD}"/>
    <cellStyle name="Separador de milhares 2 5 4 4" xfId="4428" xr:uid="{56590878-D763-4158-AB55-068F9D079DD1}"/>
    <cellStyle name="Separador de milhares 2 5 4 4 2" xfId="13283" xr:uid="{18C84A95-C4E6-482C-8D70-A94CEEF8D01D}"/>
    <cellStyle name="Separador de milhares 2 5 4 4 3" xfId="22253" xr:uid="{D3DD5EB4-4CB1-41CE-A9B3-346BCF4537AE}"/>
    <cellStyle name="Separador de milhares 2 5 4 5" xfId="10418" xr:uid="{4FD9DBE3-D98C-431E-9CD8-B4F736A8BA47}"/>
    <cellStyle name="Separador de milhares 2 5 4 6" xfId="19389" xr:uid="{1B1643A2-06A3-41F2-894E-67A3B10DA463}"/>
    <cellStyle name="Separador de milhares 2 5 5" xfId="2815" xr:uid="{8F2C232E-06E3-4303-8D5E-D18893C66465}"/>
    <cellStyle name="Separador de milhares 2 5 5 2" xfId="8971" xr:uid="{61983730-6FF0-4C1C-8EA4-3EC5CA997F81}"/>
    <cellStyle name="Separador de milhares 2 5 5 2 2" xfId="17567" xr:uid="{BEDFDD07-F10E-4515-8984-201D42135CB3}"/>
    <cellStyle name="Separador de milhares 2 5 5 2 3" xfId="26603" xr:uid="{44DC90A1-370C-4822-941E-1C0FBDA82A50}"/>
    <cellStyle name="Separador de milhares 2 5 5 3" xfId="5858" xr:uid="{9167B685-E580-4E8C-881B-8CC389F7B15D}"/>
    <cellStyle name="Separador de milhares 2 5 5 3 2" xfId="14711" xr:uid="{172EE5A8-F921-4403-AF33-7559A53E6326}"/>
    <cellStyle name="Separador de milhares 2 5 5 3 3" xfId="23678" xr:uid="{219F8F70-3F17-4E6A-BE10-0AFFB334C2B7}"/>
    <cellStyle name="Separador de milhares 2 5 5 4" xfId="11859" xr:uid="{0E32CCBA-70F3-4528-AC1C-C66BBCD0A8F8}"/>
    <cellStyle name="Separador de milhares 2 5 5 5" xfId="20827" xr:uid="{D8D800C4-D93B-4056-84DB-20CD68D27082}"/>
    <cellStyle name="Separador de milhares 2 5 6" xfId="7476" xr:uid="{FCC500C4-A8F6-4A1F-8BDF-7B4CBF47D204}"/>
    <cellStyle name="Separador de milhares 2 5 6 2" xfId="16132" xr:uid="{B5D06256-BC56-4431-8DFC-9C259230D847}"/>
    <cellStyle name="Separador de milhares 2 5 6 3" xfId="25113" xr:uid="{E3E04EC8-E541-48DD-9751-AF36512D58D4}"/>
    <cellStyle name="Separador de milhares 2 5 7" xfId="4423" xr:uid="{89ADC9E4-AF94-4BB5-9219-30648D12B9AF}"/>
    <cellStyle name="Separador de milhares 2 5 7 2" xfId="13278" xr:uid="{262D1531-0B1E-44DA-8EB0-B9F243455253}"/>
    <cellStyle name="Separador de milhares 2 5 7 3" xfId="22248" xr:uid="{4A5D3736-71CF-4167-A162-0045D09F274E}"/>
    <cellStyle name="Separador de milhares 2 5 8" xfId="10413" xr:uid="{4B6E3107-2D42-4ED2-BEEF-08D0CDF8CB79}"/>
    <cellStyle name="Separador de milhares 2 5 9" xfId="19384" xr:uid="{C5888EEC-A36D-4905-A37D-B06DC187A751}"/>
    <cellStyle name="Separador de milhares 2 6" xfId="1098" xr:uid="{8666F882-6E98-4E6B-AE49-4E19CEBE6891}"/>
    <cellStyle name="Separador de milhares 2 6 2" xfId="1099" xr:uid="{A3EE47FE-CE8E-4232-89A0-B2C0DD0A0E19}"/>
    <cellStyle name="Separador de milhares 2 6 2 2" xfId="2822" xr:uid="{9C240BA6-3D53-44C0-A34F-CDAA012A9B4B}"/>
    <cellStyle name="Separador de milhares 2 6 2 2 2" xfId="8978" xr:uid="{1F3C455F-23F2-466D-A672-EE640CFE6248}"/>
    <cellStyle name="Separador de milhares 2 6 2 2 2 2" xfId="17574" xr:uid="{D412339B-AEC3-46B3-BAAD-86B61B49C4CC}"/>
    <cellStyle name="Separador de milhares 2 6 2 2 2 3" xfId="26610" xr:uid="{DDC12961-7B28-408E-91B8-8BCEB66F33D1}"/>
    <cellStyle name="Separador de milhares 2 6 2 2 3" xfId="5865" xr:uid="{8815FA9F-6400-46F3-8A46-731AB55B1C87}"/>
    <cellStyle name="Separador de milhares 2 6 2 2 3 2" xfId="14718" xr:uid="{0964C6D3-452C-4416-AFFB-8078831E877E}"/>
    <cellStyle name="Separador de milhares 2 6 2 2 3 3" xfId="23685" xr:uid="{46F684E2-2555-4D9F-B4D4-6B25F2083984}"/>
    <cellStyle name="Separador de milhares 2 6 2 2 4" xfId="11866" xr:uid="{6111C5EB-D494-4E9F-8D2C-0BF1E279AE71}"/>
    <cellStyle name="Separador de milhares 2 6 2 2 5" xfId="20834" xr:uid="{E79E29C3-748D-4779-A56B-7F82062552F1}"/>
    <cellStyle name="Separador de milhares 2 6 2 3" xfId="7483" xr:uid="{E9587517-D003-415E-A5E3-AC3B71C368E1}"/>
    <cellStyle name="Separador de milhares 2 6 2 3 2" xfId="16139" xr:uid="{20B473F0-ECFA-4A92-A39A-7F304FCF8E90}"/>
    <cellStyle name="Separador de milhares 2 6 2 3 3" xfId="25120" xr:uid="{5E422A96-4D81-4532-AEE9-ABCEF4979929}"/>
    <cellStyle name="Separador de milhares 2 6 2 4" xfId="4430" xr:uid="{EE448891-C2D6-4D1B-8DAD-C98E0DB0D1B5}"/>
    <cellStyle name="Separador de milhares 2 6 2 4 2" xfId="13285" xr:uid="{44626888-B335-4C17-876E-470B0497EB13}"/>
    <cellStyle name="Separador de milhares 2 6 2 4 3" xfId="22255" xr:uid="{D0F760BA-BAF8-4366-9B9D-14026803C2A9}"/>
    <cellStyle name="Separador de milhares 2 6 2 5" xfId="10420" xr:uid="{E95D5EA9-5046-4466-B3E5-6146F145F46E}"/>
    <cellStyle name="Separador de milhares 2 6 2 6" xfId="19391" xr:uid="{D1918FF6-CE9F-4F96-8F05-D5F4295B8A7F}"/>
    <cellStyle name="Separador de milhares 2 6 3" xfId="2821" xr:uid="{6BA014C6-9590-43A3-BCF2-ED9C47164C66}"/>
    <cellStyle name="Separador de milhares 2 6 3 2" xfId="8977" xr:uid="{894CB3EF-4151-425B-A48E-7FB32384618A}"/>
    <cellStyle name="Separador de milhares 2 6 3 2 2" xfId="17573" xr:uid="{701CCA34-D42A-4751-A7B8-CC9BCCD6391A}"/>
    <cellStyle name="Separador de milhares 2 6 3 2 3" xfId="26609" xr:uid="{FFBC3B70-15B8-47A2-8A36-88BEBD72D71A}"/>
    <cellStyle name="Separador de milhares 2 6 3 3" xfId="5864" xr:uid="{B0D3C606-48DE-4808-9D43-4E2094F24CDE}"/>
    <cellStyle name="Separador de milhares 2 6 3 3 2" xfId="14717" xr:uid="{8601DAF2-AE20-4F86-B94B-9ECEBFF9834D}"/>
    <cellStyle name="Separador de milhares 2 6 3 3 3" xfId="23684" xr:uid="{51975F29-0C23-4199-9D5C-226AF9F9ADF3}"/>
    <cellStyle name="Separador de milhares 2 6 3 4" xfId="11865" xr:uid="{38365A39-B84E-4EF2-B7BD-571D8F3A2038}"/>
    <cellStyle name="Separador de milhares 2 6 3 5" xfId="20833" xr:uid="{0E31EC4F-D8E3-4A19-98CF-9D49727F8496}"/>
    <cellStyle name="Separador de milhares 2 6 4" xfId="7482" xr:uid="{4B244DCE-10A8-41AF-BF4A-5D41823807B1}"/>
    <cellStyle name="Separador de milhares 2 6 4 2" xfId="16138" xr:uid="{96A2A30A-66C0-4FDA-9788-2F7FD843EBBB}"/>
    <cellStyle name="Separador de milhares 2 6 4 3" xfId="25119" xr:uid="{00C6A537-402F-4CA9-8504-44D496C5E7F8}"/>
    <cellStyle name="Separador de milhares 2 6 5" xfId="4429" xr:uid="{A148F55D-F09E-4FC7-9A8F-A738D525156F}"/>
    <cellStyle name="Separador de milhares 2 6 5 2" xfId="13284" xr:uid="{F24F486A-4138-4185-A42D-EF69D49D385A}"/>
    <cellStyle name="Separador de milhares 2 6 5 3" xfId="22254" xr:uid="{F6DBD438-2008-4943-99AE-0259D49A82C8}"/>
    <cellStyle name="Separador de milhares 2 6 6" xfId="10419" xr:uid="{687E27D7-8D54-4F24-AF50-3B5E88DF814F}"/>
    <cellStyle name="Separador de milhares 2 6 7" xfId="19390" xr:uid="{B52726EC-CA67-42F3-BFD0-70435200587F}"/>
    <cellStyle name="Separador de milhares 2 7" xfId="1100" xr:uid="{D6431B11-04FC-421E-9EBC-673BED629857}"/>
    <cellStyle name="Separador de milhares 2 7 2" xfId="1101" xr:uid="{C77C7DCF-CD25-4692-9C2F-DCE689615191}"/>
    <cellStyle name="Separador de milhares 2 7 2 2" xfId="2824" xr:uid="{283E0B3A-D0D8-4D7F-9B52-6A6665C9D442}"/>
    <cellStyle name="Separador de milhares 2 7 2 2 2" xfId="8980" xr:uid="{0825BBB7-AF02-451F-ACDF-D78D54CF4249}"/>
    <cellStyle name="Separador de milhares 2 7 2 2 2 2" xfId="17576" xr:uid="{0EF53D69-2306-4095-9249-9EC8CDC590E5}"/>
    <cellStyle name="Separador de milhares 2 7 2 2 2 3" xfId="26612" xr:uid="{99951914-AAB3-47D7-AAE1-EEE955E23283}"/>
    <cellStyle name="Separador de milhares 2 7 2 2 3" xfId="5867" xr:uid="{C9734C17-B446-437A-8C00-51D35137E1F8}"/>
    <cellStyle name="Separador de milhares 2 7 2 2 3 2" xfId="14720" xr:uid="{8232E709-F529-4B6D-AA37-D6EDFA1ED836}"/>
    <cellStyle name="Separador de milhares 2 7 2 2 3 3" xfId="23687" xr:uid="{EE974C02-2A70-415D-AD2F-83DF56B5FBFC}"/>
    <cellStyle name="Separador de milhares 2 7 2 2 4" xfId="11868" xr:uid="{C6AB17E3-5200-408F-8927-BDDD7044448E}"/>
    <cellStyle name="Separador de milhares 2 7 2 2 5" xfId="20836" xr:uid="{1903440D-1367-447D-917D-8F43655DCABB}"/>
    <cellStyle name="Separador de milhares 2 7 2 3" xfId="7485" xr:uid="{A9210F46-9D15-42DC-89A2-64B3A82A3ABD}"/>
    <cellStyle name="Separador de milhares 2 7 2 3 2" xfId="16141" xr:uid="{BA1DBE0D-428F-494E-8D98-B25237CA7384}"/>
    <cellStyle name="Separador de milhares 2 7 2 3 3" xfId="25122" xr:uid="{36CD52C2-91A1-4B86-BFDC-52EA3595C3B2}"/>
    <cellStyle name="Separador de milhares 2 7 2 4" xfId="4432" xr:uid="{BCE35735-8F20-4C24-A6F0-6D1C05C735B0}"/>
    <cellStyle name="Separador de milhares 2 7 2 4 2" xfId="13287" xr:uid="{6E3ED9E5-DE24-4A0F-B228-04B2310E38E4}"/>
    <cellStyle name="Separador de milhares 2 7 2 4 3" xfId="22257" xr:uid="{D9C71421-0768-42D5-927D-73BC009112D9}"/>
    <cellStyle name="Separador de milhares 2 7 2 5" xfId="10422" xr:uid="{5B74E9DD-A7B1-4CCA-A446-7D4B2FFB430D}"/>
    <cellStyle name="Separador de milhares 2 7 2 6" xfId="19393" xr:uid="{877A8215-DA52-44DF-A610-D99C294ED95C}"/>
    <cellStyle name="Separador de milhares 2 7 3" xfId="2823" xr:uid="{929E28B9-B0F8-4639-934E-747426FD44F8}"/>
    <cellStyle name="Separador de milhares 2 7 3 2" xfId="8979" xr:uid="{E0E1AB84-4378-4B42-9CE1-35F994CE4116}"/>
    <cellStyle name="Separador de milhares 2 7 3 2 2" xfId="17575" xr:uid="{74738D9C-AF22-43C6-928C-C17276B3F785}"/>
    <cellStyle name="Separador de milhares 2 7 3 2 3" xfId="26611" xr:uid="{D2211D96-D41E-4092-9048-7809F269EEC0}"/>
    <cellStyle name="Separador de milhares 2 7 3 3" xfId="5866" xr:uid="{2588E116-C2A7-47B4-8418-231F680D4CD5}"/>
    <cellStyle name="Separador de milhares 2 7 3 3 2" xfId="14719" xr:uid="{4352EAD6-EBD2-494B-93AB-6536A1BFD3D8}"/>
    <cellStyle name="Separador de milhares 2 7 3 3 3" xfId="23686" xr:uid="{6D12AAD3-16BC-4486-AEF4-DCBEC6C1CA72}"/>
    <cellStyle name="Separador de milhares 2 7 3 4" xfId="11867" xr:uid="{AD90FEF7-39F5-4FE7-8807-3B3A34DBCB55}"/>
    <cellStyle name="Separador de milhares 2 7 3 5" xfId="20835" xr:uid="{524E8BCD-020D-4140-ACD7-CD5B4C00D479}"/>
    <cellStyle name="Separador de milhares 2 7 4" xfId="7484" xr:uid="{A682C679-05AB-4BE0-8B4D-D1E8C71FB49D}"/>
    <cellStyle name="Separador de milhares 2 7 4 2" xfId="16140" xr:uid="{87093190-6054-47E8-9951-6B70812D540B}"/>
    <cellStyle name="Separador de milhares 2 7 4 3" xfId="25121" xr:uid="{DE18DBCF-CBED-41D8-ABD0-2D38ABC5F56E}"/>
    <cellStyle name="Separador de milhares 2 7 5" xfId="4431" xr:uid="{07D77EAB-CCCA-41EF-B8CB-734C5357010D}"/>
    <cellStyle name="Separador de milhares 2 7 5 2" xfId="13286" xr:uid="{B7F75EAE-59C6-4462-89D4-BF3D7C8C753B}"/>
    <cellStyle name="Separador de milhares 2 7 5 3" xfId="22256" xr:uid="{097FAC2A-306B-4808-85E5-8F75E7D6FAB1}"/>
    <cellStyle name="Separador de milhares 2 7 6" xfId="10421" xr:uid="{9C695408-594C-400B-BD8E-D2D9C070B010}"/>
    <cellStyle name="Separador de milhares 2 7 7" xfId="19392" xr:uid="{94066AFF-A867-47DA-82C4-881BA8512DF9}"/>
    <cellStyle name="Separador de milhares 2 8" xfId="1102" xr:uid="{48823258-7F92-4AB9-B787-2C8B50E064B7}"/>
    <cellStyle name="Separador de milhares 2 8 2" xfId="2825" xr:uid="{47554B03-A3B4-40DC-BB97-7543714B6585}"/>
    <cellStyle name="Separador de milhares 2 8 2 2" xfId="8981" xr:uid="{F56BDB27-C519-422F-B61B-6B232AF51236}"/>
    <cellStyle name="Separador de milhares 2 8 2 2 2" xfId="17577" xr:uid="{802D9A3D-030D-464A-834B-7762F66AFFD2}"/>
    <cellStyle name="Separador de milhares 2 8 2 2 3" xfId="26613" xr:uid="{3E87CC6B-C855-4BC9-B89B-2A5A8120266F}"/>
    <cellStyle name="Separador de milhares 2 8 2 3" xfId="5868" xr:uid="{8348F877-FBEC-430A-A9E5-DD2EE1CEECFF}"/>
    <cellStyle name="Separador de milhares 2 8 2 3 2" xfId="14721" xr:uid="{9C63694A-5E73-4493-BAEE-3F398D040B3D}"/>
    <cellStyle name="Separador de milhares 2 8 2 3 3" xfId="23688" xr:uid="{2A0740B1-B683-493C-898C-307D216D2D21}"/>
    <cellStyle name="Separador de milhares 2 8 2 4" xfId="11869" xr:uid="{8D3F5545-A42F-44D2-81CF-A7B57B69D63D}"/>
    <cellStyle name="Separador de milhares 2 8 2 5" xfId="20837" xr:uid="{1E584500-16FB-4DDD-9AA3-BD18504239D9}"/>
    <cellStyle name="Separador de milhares 2 8 3" xfId="7486" xr:uid="{C7690921-47E4-4149-A059-A5F7A49FDD13}"/>
    <cellStyle name="Separador de milhares 2 8 3 2" xfId="16142" xr:uid="{503724D3-DE47-4C04-824C-CF3C1DFA1D02}"/>
    <cellStyle name="Separador de milhares 2 8 3 3" xfId="25123" xr:uid="{D1FBB38D-C2C3-412F-B632-116312237032}"/>
    <cellStyle name="Separador de milhares 2 8 4" xfId="4433" xr:uid="{9E336E31-F1BD-4DE4-BB54-170BD35DBD1F}"/>
    <cellStyle name="Separador de milhares 2 8 4 2" xfId="13288" xr:uid="{6B1F3ED9-D5BE-4D5D-BF2C-8161709BA84F}"/>
    <cellStyle name="Separador de milhares 2 8 4 3" xfId="22258" xr:uid="{D7B6F937-9C12-480F-BB6E-3C1AB5B4DC74}"/>
    <cellStyle name="Separador de milhares 2 8 5" xfId="10423" xr:uid="{8971AA7D-A5E3-4510-9111-B2A2A01EA7E5}"/>
    <cellStyle name="Separador de milhares 2 8 6" xfId="19394" xr:uid="{078C81A3-B9AD-4AFB-B316-FE0D3F0491EF}"/>
    <cellStyle name="Separador de milhares 2 9" xfId="2580" xr:uid="{2CD2C7BF-87D5-4955-AD70-4DF91DFF5F96}"/>
    <cellStyle name="Separador de milhares 2 9 2" xfId="8736" xr:uid="{5FE34FF7-F3C0-46AD-98CE-3E5A16247289}"/>
    <cellStyle name="Separador de milhares 2 9 2 2" xfId="17332" xr:uid="{8BB7221B-C1B4-4219-8B44-DAC20BD81542}"/>
    <cellStyle name="Separador de milhares 2 9 2 3" xfId="26368" xr:uid="{7D1B0BA7-52A0-4A43-A482-44D53F5A449B}"/>
    <cellStyle name="Separador de milhares 2 9 3" xfId="5623" xr:uid="{69B946EE-2C7B-4293-8AE8-6B9E59784BE2}"/>
    <cellStyle name="Separador de milhares 2 9 3 2" xfId="14476" xr:uid="{B9EFCB9F-B88A-4321-A855-B220FA3231CC}"/>
    <cellStyle name="Separador de milhares 2 9 3 3" xfId="23443" xr:uid="{B261046E-0FC2-45DA-B4D3-4AA19D24093E}"/>
    <cellStyle name="Separador de milhares 2 9 4" xfId="11624" xr:uid="{08BAA7F8-A868-4EBB-87CB-CB99D7E51EF1}"/>
    <cellStyle name="Separador de milhares 2 9 5" xfId="20592" xr:uid="{A19E364B-F10A-4F96-B58F-5AAB16C11B60}"/>
    <cellStyle name="Separador de milhares 3" xfId="1103" xr:uid="{C27C8FFA-AC43-4C3A-B862-D41BB4B6DA4E}"/>
    <cellStyle name="Separador de milhares 3 10" xfId="19395" xr:uid="{05E1E121-4F8C-4973-89C6-0225C90C604F}"/>
    <cellStyle name="Separador de milhares 3 2" xfId="1104" xr:uid="{FDAC5AF6-5CEF-4223-B8C1-D546C030D9A5}"/>
    <cellStyle name="Separador de milhares 3 2 10" xfId="2827" xr:uid="{7EE7358B-380B-4E8A-8FD6-833D61CDE3D1}"/>
    <cellStyle name="Separador de milhares 3 2 10 2" xfId="8983" xr:uid="{4AB04647-5B72-4F4A-A7EA-24C9F12B55B5}"/>
    <cellStyle name="Separador de milhares 3 2 10 2 2" xfId="17579" xr:uid="{18B50B79-81FE-49D2-A998-661F75D39027}"/>
    <cellStyle name="Separador de milhares 3 2 10 2 3" xfId="26615" xr:uid="{CC4BA2A9-5414-4325-A5B7-407A76DA9CE8}"/>
    <cellStyle name="Separador de milhares 3 2 10 3" xfId="5870" xr:uid="{97CF7E08-60BB-408A-BC50-9B20B0FAB584}"/>
    <cellStyle name="Separador de milhares 3 2 10 3 2" xfId="14723" xr:uid="{BF7D9844-6AD5-4C41-BEA5-FFA26BA10708}"/>
    <cellStyle name="Separador de milhares 3 2 10 3 3" xfId="23690" xr:uid="{BE1CBCE3-1F7F-4296-B317-3A89C6DA4670}"/>
    <cellStyle name="Separador de milhares 3 2 10 4" xfId="11871" xr:uid="{F2E8DFA2-F657-4D97-9935-A9CBE7BF2FCC}"/>
    <cellStyle name="Separador de milhares 3 2 10 5" xfId="20839" xr:uid="{0A62D849-1A15-4FE5-8C5D-601A82F7CD6A}"/>
    <cellStyle name="Separador de milhares 3 2 11" xfId="7488" xr:uid="{CBCB5161-6985-4BAA-A696-4C40DA0C75FE}"/>
    <cellStyle name="Separador de milhares 3 2 11 2" xfId="16144" xr:uid="{A2D05A11-093C-47FF-8B86-435D7ACFD83B}"/>
    <cellStyle name="Separador de milhares 3 2 11 3" xfId="25125" xr:uid="{1BF5710C-A6FC-4986-A269-67F07F4C001B}"/>
    <cellStyle name="Separador de milhares 3 2 12" xfId="4435" xr:uid="{FBAD6FF0-8169-465C-A8F2-1D17A250A834}"/>
    <cellStyle name="Separador de milhares 3 2 12 2" xfId="13290" xr:uid="{2732CEFC-9B48-4321-9F26-80074CC0F64F}"/>
    <cellStyle name="Separador de milhares 3 2 12 3" xfId="22260" xr:uid="{91B9C5F9-18EC-41AB-A2E9-D5E8CC9928EA}"/>
    <cellStyle name="Separador de milhares 3 2 13" xfId="10425" xr:uid="{30CC3C5C-AFF4-49EC-8F91-60628EF124DD}"/>
    <cellStyle name="Separador de milhares 3 2 14" xfId="19396" xr:uid="{6023A71B-B99E-42E1-826F-20F449BF32B6}"/>
    <cellStyle name="Separador de milhares 3 2 2" xfId="1105" xr:uid="{AE00EDCD-14C6-45BC-B817-B9EDA6A0A0EB}"/>
    <cellStyle name="Separador de milhares 3 2 2 10" xfId="4436" xr:uid="{2CD91C78-C8FE-41B8-B731-B03B0B538A75}"/>
    <cellStyle name="Separador de milhares 3 2 2 10 2" xfId="13291" xr:uid="{78B83854-D405-45BC-8D9E-DE00C882316C}"/>
    <cellStyle name="Separador de milhares 3 2 2 10 3" xfId="22261" xr:uid="{82F6B8EA-5E84-4589-AD1A-6A423CFB95D5}"/>
    <cellStyle name="Separador de milhares 3 2 2 11" xfId="10426" xr:uid="{6304DF87-9E44-4D34-8515-6AFAC021084B}"/>
    <cellStyle name="Separador de milhares 3 2 2 12" xfId="19397" xr:uid="{CDA4B265-559D-4CFC-A3C6-BD9A45D32110}"/>
    <cellStyle name="Separador de milhares 3 2 2 2" xfId="1106" xr:uid="{2DFF22B9-4059-4E73-BF5D-F3F41814C736}"/>
    <cellStyle name="Separador de milhares 3 2 2 2 10" xfId="10427" xr:uid="{5C2C0A5C-9124-4507-B343-7AEA31F3C5EA}"/>
    <cellStyle name="Separador de milhares 3 2 2 2 11" xfId="19398" xr:uid="{F916E1EF-C0A6-48C6-8088-284671C5316A}"/>
    <cellStyle name="Separador de milhares 3 2 2 2 2" xfId="1107" xr:uid="{8497A134-007A-4EDA-9EAD-402CC8034E3C}"/>
    <cellStyle name="Separador de milhares 3 2 2 2 2 2" xfId="1108" xr:uid="{14C51A87-F17F-4B7F-9754-EFD5CC99FC8D}"/>
    <cellStyle name="Separador de milhares 3 2 2 2 2 2 2" xfId="1109" xr:uid="{BD58323D-FD2E-4365-BF94-56617DD2F086}"/>
    <cellStyle name="Separador de milhares 3 2 2 2 2 2 2 2" xfId="2832" xr:uid="{68DB54FE-6620-42BA-BC05-191AB95E08E5}"/>
    <cellStyle name="Separador de milhares 3 2 2 2 2 2 2 2 2" xfId="8988" xr:uid="{794FFD76-E404-4066-81E1-EC8EB6797BAA}"/>
    <cellStyle name="Separador de milhares 3 2 2 2 2 2 2 2 2 2" xfId="17584" xr:uid="{EFDAFB3D-419C-49D1-85E2-57550525FFE0}"/>
    <cellStyle name="Separador de milhares 3 2 2 2 2 2 2 2 2 3" xfId="26620" xr:uid="{FC166F51-A435-41AC-ABAC-B407C977FE36}"/>
    <cellStyle name="Separador de milhares 3 2 2 2 2 2 2 2 3" xfId="5875" xr:uid="{3EA0FCF5-522B-4F96-ABC8-33D8F1E307B2}"/>
    <cellStyle name="Separador de milhares 3 2 2 2 2 2 2 2 3 2" xfId="14728" xr:uid="{51770610-6DB4-49F7-AC12-BA26735BAB2E}"/>
    <cellStyle name="Separador de milhares 3 2 2 2 2 2 2 2 3 3" xfId="23695" xr:uid="{C885757E-BE5D-4EC2-B248-D2909007E9FF}"/>
    <cellStyle name="Separador de milhares 3 2 2 2 2 2 2 2 4" xfId="11876" xr:uid="{0ACCB0D1-B168-4C0C-BEDC-37C28DF4B4AC}"/>
    <cellStyle name="Separador de milhares 3 2 2 2 2 2 2 2 5" xfId="20844" xr:uid="{EAB0D473-DF4B-4059-B040-29EA7166FA54}"/>
    <cellStyle name="Separador de milhares 3 2 2 2 2 2 2 3" xfId="7493" xr:uid="{708F41A9-3724-44E4-A4E8-9F2E8A5C856F}"/>
    <cellStyle name="Separador de milhares 3 2 2 2 2 2 2 3 2" xfId="16149" xr:uid="{717B67B9-A8B8-4004-A912-90796BF96623}"/>
    <cellStyle name="Separador de milhares 3 2 2 2 2 2 2 3 3" xfId="25130" xr:uid="{BAB4B176-066F-4AEB-BD09-6518E5C5BD4E}"/>
    <cellStyle name="Separador de milhares 3 2 2 2 2 2 2 4" xfId="4440" xr:uid="{A3AEF584-56BE-4065-B806-1F7E08FBD0FE}"/>
    <cellStyle name="Separador de milhares 3 2 2 2 2 2 2 4 2" xfId="13295" xr:uid="{A37FB839-E321-44F4-BD70-BBAE0CF1E8AE}"/>
    <cellStyle name="Separador de milhares 3 2 2 2 2 2 2 4 3" xfId="22265" xr:uid="{15FCB9F5-387D-4784-B0C9-F2BD95C3BBFC}"/>
    <cellStyle name="Separador de milhares 3 2 2 2 2 2 2 5" xfId="10430" xr:uid="{B45D302F-335E-4A81-B3A0-6E72F7D9DCD7}"/>
    <cellStyle name="Separador de milhares 3 2 2 2 2 2 2 6" xfId="19401" xr:uid="{523D02A1-CDB5-4297-B968-1E95BE2F9C69}"/>
    <cellStyle name="Separador de milhares 3 2 2 2 2 2 3" xfId="2831" xr:uid="{03A1D96A-7D19-4169-9FE6-5E2396B68537}"/>
    <cellStyle name="Separador de milhares 3 2 2 2 2 2 3 2" xfId="8987" xr:uid="{6490F3A5-68C6-4945-B188-CC30E9695B41}"/>
    <cellStyle name="Separador de milhares 3 2 2 2 2 2 3 2 2" xfId="17583" xr:uid="{D497D6C5-E979-474D-9C96-144C73FA7BED}"/>
    <cellStyle name="Separador de milhares 3 2 2 2 2 2 3 2 3" xfId="26619" xr:uid="{EAB23A0B-7331-4B08-A4AF-D766C9CD6B89}"/>
    <cellStyle name="Separador de milhares 3 2 2 2 2 2 3 3" xfId="5874" xr:uid="{FB4A6B40-D27F-482D-9799-F78D85796C04}"/>
    <cellStyle name="Separador de milhares 3 2 2 2 2 2 3 3 2" xfId="14727" xr:uid="{06254DDA-1410-44EA-81A1-5A5A790C5094}"/>
    <cellStyle name="Separador de milhares 3 2 2 2 2 2 3 3 3" xfId="23694" xr:uid="{7C540D56-3DCF-4498-9BE8-4D5472B2DAAA}"/>
    <cellStyle name="Separador de milhares 3 2 2 2 2 2 3 4" xfId="11875" xr:uid="{61C16A25-84A9-49C3-B0E2-5F501674452D}"/>
    <cellStyle name="Separador de milhares 3 2 2 2 2 2 3 5" xfId="20843" xr:uid="{10053763-FE2F-4386-B14B-1F823875AFF1}"/>
    <cellStyle name="Separador de milhares 3 2 2 2 2 2 4" xfId="7492" xr:uid="{EE8C8D56-74B0-4289-8A0D-409A4EF9454E}"/>
    <cellStyle name="Separador de milhares 3 2 2 2 2 2 4 2" xfId="16148" xr:uid="{ACB60500-252D-4294-9761-DBEB2D1B1099}"/>
    <cellStyle name="Separador de milhares 3 2 2 2 2 2 4 3" xfId="25129" xr:uid="{0DC74F88-A1EC-4DB7-AF47-67D7BF382D3F}"/>
    <cellStyle name="Separador de milhares 3 2 2 2 2 2 5" xfId="4439" xr:uid="{0CC15B4D-B93C-4561-AFA1-CAF5B510B2D0}"/>
    <cellStyle name="Separador de milhares 3 2 2 2 2 2 5 2" xfId="13294" xr:uid="{437C987A-54AE-4C78-BD89-883815EB1AB0}"/>
    <cellStyle name="Separador de milhares 3 2 2 2 2 2 5 3" xfId="22264" xr:uid="{91B12634-32E8-456C-BDDC-4C7AC7BFEB26}"/>
    <cellStyle name="Separador de milhares 3 2 2 2 2 2 6" xfId="10429" xr:uid="{32D70FB8-C691-4093-B6FC-492C6208E8D5}"/>
    <cellStyle name="Separador de milhares 3 2 2 2 2 2 7" xfId="19400" xr:uid="{63D40CA9-16D9-4D27-BFD4-F999CEEEF809}"/>
    <cellStyle name="Separador de milhares 3 2 2 2 2 3" xfId="1110" xr:uid="{45FD1768-8493-4B41-9F7A-AD53B584E1DE}"/>
    <cellStyle name="Separador de milhares 3 2 2 2 2 3 2" xfId="1111" xr:uid="{B1055B10-36C2-47D8-82A4-1DA932017DD7}"/>
    <cellStyle name="Separador de milhares 3 2 2 2 2 3 2 2" xfId="2834" xr:uid="{2AA1DB25-50F0-449A-A6D4-2DC56E460BEC}"/>
    <cellStyle name="Separador de milhares 3 2 2 2 2 3 2 2 2" xfId="8990" xr:uid="{FC4BAF02-A659-40AF-92E9-86EB8EEE38E1}"/>
    <cellStyle name="Separador de milhares 3 2 2 2 2 3 2 2 2 2" xfId="17586" xr:uid="{882EBA33-CAB1-4A2B-9EBD-2BFC0482D0FF}"/>
    <cellStyle name="Separador de milhares 3 2 2 2 2 3 2 2 2 3" xfId="26622" xr:uid="{E6D823E8-E5EE-4BA6-B1F0-84A318F44470}"/>
    <cellStyle name="Separador de milhares 3 2 2 2 2 3 2 2 3" xfId="5877" xr:uid="{44FC4A5A-57DF-40FD-ABFA-FD65EEA688D2}"/>
    <cellStyle name="Separador de milhares 3 2 2 2 2 3 2 2 3 2" xfId="14730" xr:uid="{7B73E454-8DD4-41A2-8068-4AF15F437A4B}"/>
    <cellStyle name="Separador de milhares 3 2 2 2 2 3 2 2 3 3" xfId="23697" xr:uid="{B642CCE3-9B3B-4E64-A642-5FBEA4E6DF73}"/>
    <cellStyle name="Separador de milhares 3 2 2 2 2 3 2 2 4" xfId="11878" xr:uid="{83F46379-C7DB-4875-B064-F0D4B115E7EE}"/>
    <cellStyle name="Separador de milhares 3 2 2 2 2 3 2 2 5" xfId="20846" xr:uid="{F7D8351D-EB17-40B1-B75A-C0EB6B44F65B}"/>
    <cellStyle name="Separador de milhares 3 2 2 2 2 3 2 3" xfId="7495" xr:uid="{F7EBD800-70C5-4BF5-BC07-7F8AFFCB5D61}"/>
    <cellStyle name="Separador de milhares 3 2 2 2 2 3 2 3 2" xfId="16151" xr:uid="{2249F72B-218A-4574-B215-4D9E7CE74834}"/>
    <cellStyle name="Separador de milhares 3 2 2 2 2 3 2 3 3" xfId="25132" xr:uid="{9B2D2E83-E952-437A-B9E8-18EC5B36D0DB}"/>
    <cellStyle name="Separador de milhares 3 2 2 2 2 3 2 4" xfId="4442" xr:uid="{27019C64-20F7-4F37-9E1A-6C1C8E434BEA}"/>
    <cellStyle name="Separador de milhares 3 2 2 2 2 3 2 4 2" xfId="13297" xr:uid="{BEE19F08-A783-4CEA-8847-5A82468ADF75}"/>
    <cellStyle name="Separador de milhares 3 2 2 2 2 3 2 4 3" xfId="22267" xr:uid="{2C18E2F5-CAD4-44D0-B5B7-BDB6993698F8}"/>
    <cellStyle name="Separador de milhares 3 2 2 2 2 3 2 5" xfId="10432" xr:uid="{A26042F3-40D5-465D-A070-3559B466AE5A}"/>
    <cellStyle name="Separador de milhares 3 2 2 2 2 3 2 6" xfId="19403" xr:uid="{EA1D3007-A558-4796-B300-3A95D2A1AA1B}"/>
    <cellStyle name="Separador de milhares 3 2 2 2 2 3 3" xfId="2833" xr:uid="{21A8A663-8E7B-4E6A-9F88-FD3DE4DED9ED}"/>
    <cellStyle name="Separador de milhares 3 2 2 2 2 3 3 2" xfId="8989" xr:uid="{EB11A1C9-526B-4F48-8EFB-87F39A5A0FD7}"/>
    <cellStyle name="Separador de milhares 3 2 2 2 2 3 3 2 2" xfId="17585" xr:uid="{E40B7743-B0BE-4AC9-B55B-346DE0DC732E}"/>
    <cellStyle name="Separador de milhares 3 2 2 2 2 3 3 2 3" xfId="26621" xr:uid="{9096380B-9365-4FAF-A478-1913E8DD99F4}"/>
    <cellStyle name="Separador de milhares 3 2 2 2 2 3 3 3" xfId="5876" xr:uid="{F98EFD89-7862-4A23-8A60-3F30B11BA128}"/>
    <cellStyle name="Separador de milhares 3 2 2 2 2 3 3 3 2" xfId="14729" xr:uid="{7F82D6A1-B05C-4A6E-A645-0A09A40A3D1F}"/>
    <cellStyle name="Separador de milhares 3 2 2 2 2 3 3 3 3" xfId="23696" xr:uid="{F76BDC24-0117-42DC-9071-944F376860F5}"/>
    <cellStyle name="Separador de milhares 3 2 2 2 2 3 3 4" xfId="11877" xr:uid="{623FA7A7-AD2C-4383-B934-306CCE3EB0D7}"/>
    <cellStyle name="Separador de milhares 3 2 2 2 2 3 3 5" xfId="20845" xr:uid="{6DD33707-559C-4070-A8A6-87FA9C0878C7}"/>
    <cellStyle name="Separador de milhares 3 2 2 2 2 3 4" xfId="7494" xr:uid="{DAAECBF9-5B12-4596-BA07-F2B1E1FE703A}"/>
    <cellStyle name="Separador de milhares 3 2 2 2 2 3 4 2" xfId="16150" xr:uid="{0C7B3FA0-88D4-4440-AFFF-CBB33A5D6BBE}"/>
    <cellStyle name="Separador de milhares 3 2 2 2 2 3 4 3" xfId="25131" xr:uid="{90D7FC0E-0B5D-4952-940A-B89399406DC2}"/>
    <cellStyle name="Separador de milhares 3 2 2 2 2 3 5" xfId="4441" xr:uid="{581E669F-FABC-4A12-AB54-B952FDDB487E}"/>
    <cellStyle name="Separador de milhares 3 2 2 2 2 3 5 2" xfId="13296" xr:uid="{0AB9581B-FA0E-4994-A838-DC2C5F27E550}"/>
    <cellStyle name="Separador de milhares 3 2 2 2 2 3 5 3" xfId="22266" xr:uid="{99DAB87F-7AF3-46C9-9435-AF2482D5FCDB}"/>
    <cellStyle name="Separador de milhares 3 2 2 2 2 3 6" xfId="10431" xr:uid="{0D878157-4767-45CE-8BD5-E6CD60612292}"/>
    <cellStyle name="Separador de milhares 3 2 2 2 2 3 7" xfId="19402" xr:uid="{A842BC15-2AF2-414A-8AE8-90EBAEADA31C}"/>
    <cellStyle name="Separador de milhares 3 2 2 2 2 4" xfId="1112" xr:uid="{A1E73F1F-79A4-4D44-8700-75FAD508AFC4}"/>
    <cellStyle name="Separador de milhares 3 2 2 2 2 4 2" xfId="2835" xr:uid="{A79C9540-3393-4CCA-BF0E-4EFB3D134A34}"/>
    <cellStyle name="Separador de milhares 3 2 2 2 2 4 2 2" xfId="8991" xr:uid="{1B3ECCFB-2ABA-48A8-AA0C-B3F73F0DFA8E}"/>
    <cellStyle name="Separador de milhares 3 2 2 2 2 4 2 2 2" xfId="17587" xr:uid="{5E4F0EC8-0044-44B6-82D5-D1008DFEF5DD}"/>
    <cellStyle name="Separador de milhares 3 2 2 2 2 4 2 2 3" xfId="26623" xr:uid="{5E0CBDE5-44E2-45BE-B71C-2E1177AB23C3}"/>
    <cellStyle name="Separador de milhares 3 2 2 2 2 4 2 3" xfId="5878" xr:uid="{8B6A1891-8E7C-44E4-A1D3-1742B73181A4}"/>
    <cellStyle name="Separador de milhares 3 2 2 2 2 4 2 3 2" xfId="14731" xr:uid="{C64A0253-8532-4DA7-A963-7ADCAF5801C9}"/>
    <cellStyle name="Separador de milhares 3 2 2 2 2 4 2 3 3" xfId="23698" xr:uid="{FC153601-E15D-41B9-ADE4-FEC00E990B77}"/>
    <cellStyle name="Separador de milhares 3 2 2 2 2 4 2 4" xfId="11879" xr:uid="{D144A587-7993-4A0D-9A43-EEC999C7686E}"/>
    <cellStyle name="Separador de milhares 3 2 2 2 2 4 2 5" xfId="20847" xr:uid="{D687C5C5-3E11-460B-90B0-34ED1556EC24}"/>
    <cellStyle name="Separador de milhares 3 2 2 2 2 4 3" xfId="7496" xr:uid="{C7E8A1A8-81C4-4EE6-B5C0-045E9A027CEA}"/>
    <cellStyle name="Separador de milhares 3 2 2 2 2 4 3 2" xfId="16152" xr:uid="{339FAD0D-0F31-4F99-B398-55DDB3BCF228}"/>
    <cellStyle name="Separador de milhares 3 2 2 2 2 4 3 3" xfId="25133" xr:uid="{A7DA074F-7A8F-4379-AFA4-628CDFC608CF}"/>
    <cellStyle name="Separador de milhares 3 2 2 2 2 4 4" xfId="4443" xr:uid="{2C203D1E-BAC8-4024-B41F-511056FF5E9D}"/>
    <cellStyle name="Separador de milhares 3 2 2 2 2 4 4 2" xfId="13298" xr:uid="{115520E1-DAA7-49D4-A5BA-5F8B3A35EAB1}"/>
    <cellStyle name="Separador de milhares 3 2 2 2 2 4 4 3" xfId="22268" xr:uid="{DE4570B9-AA1E-43D0-A773-7008C1042185}"/>
    <cellStyle name="Separador de milhares 3 2 2 2 2 4 5" xfId="10433" xr:uid="{F52369BA-329C-4F48-BBDD-D97E8FBB6C32}"/>
    <cellStyle name="Separador de milhares 3 2 2 2 2 4 6" xfId="19404" xr:uid="{E070B785-D46E-40F3-825E-537A0A1C979F}"/>
    <cellStyle name="Separador de milhares 3 2 2 2 2 5" xfId="2830" xr:uid="{245470E9-7437-48DF-B05E-3F25D1ACA499}"/>
    <cellStyle name="Separador de milhares 3 2 2 2 2 5 2" xfId="8986" xr:uid="{B7993C79-C08C-4330-8A43-24BB4801356B}"/>
    <cellStyle name="Separador de milhares 3 2 2 2 2 5 2 2" xfId="17582" xr:uid="{D3E7F185-95B3-41CF-858E-4D80CAECAAB5}"/>
    <cellStyle name="Separador de milhares 3 2 2 2 2 5 2 3" xfId="26618" xr:uid="{1AB6EF17-100A-4107-955C-61F521F807FB}"/>
    <cellStyle name="Separador de milhares 3 2 2 2 2 5 3" xfId="5873" xr:uid="{293C5572-C4A5-4E2E-BC1F-EFDC63A00360}"/>
    <cellStyle name="Separador de milhares 3 2 2 2 2 5 3 2" xfId="14726" xr:uid="{CD84746D-B8F9-4AC3-AB85-984B7238ECB4}"/>
    <cellStyle name="Separador de milhares 3 2 2 2 2 5 3 3" xfId="23693" xr:uid="{184CC5C0-BEBA-4559-9506-220290C6D7FB}"/>
    <cellStyle name="Separador de milhares 3 2 2 2 2 5 4" xfId="11874" xr:uid="{EE60BB07-C158-4D54-AD52-29B823373BEE}"/>
    <cellStyle name="Separador de milhares 3 2 2 2 2 5 5" xfId="20842" xr:uid="{FD08CBCF-057D-4653-8986-2DCDA369DE2C}"/>
    <cellStyle name="Separador de milhares 3 2 2 2 2 6" xfId="7491" xr:uid="{7591F2C3-4CA7-4656-9D60-0F52D1390D16}"/>
    <cellStyle name="Separador de milhares 3 2 2 2 2 6 2" xfId="16147" xr:uid="{0256C51F-8012-4C0E-97C5-E7992272EADC}"/>
    <cellStyle name="Separador de milhares 3 2 2 2 2 6 3" xfId="25128" xr:uid="{8DCCD261-3BCC-4544-8D4B-7E22D406C570}"/>
    <cellStyle name="Separador de milhares 3 2 2 2 2 7" xfId="4438" xr:uid="{BC9289F3-8B6F-4C7F-B5CB-2B30DD46CFCE}"/>
    <cellStyle name="Separador de milhares 3 2 2 2 2 7 2" xfId="13293" xr:uid="{88AC29F4-0BC9-41E2-A32A-EB6974732B7A}"/>
    <cellStyle name="Separador de milhares 3 2 2 2 2 7 3" xfId="22263" xr:uid="{094F740F-7A13-449C-9BC3-5E1A3E2F7D67}"/>
    <cellStyle name="Separador de milhares 3 2 2 2 2 8" xfId="10428" xr:uid="{0792E904-8263-4619-9707-E2077BA01FC5}"/>
    <cellStyle name="Separador de milhares 3 2 2 2 2 9" xfId="19399" xr:uid="{6B504AB9-081A-491A-BF8C-4C22BD6FD39B}"/>
    <cellStyle name="Separador de milhares 3 2 2 2 3" xfId="1113" xr:uid="{111FEBF1-6603-4EED-B5D9-2AA62FE8C9A3}"/>
    <cellStyle name="Separador de milhares 3 2 2 2 3 2" xfId="1114" xr:uid="{EB2EF12A-0871-4522-BF5F-EAA92C4267C3}"/>
    <cellStyle name="Separador de milhares 3 2 2 2 3 2 2" xfId="1115" xr:uid="{9563C9B5-6231-42A6-AD18-972D67C6B9F9}"/>
    <cellStyle name="Separador de milhares 3 2 2 2 3 2 2 2" xfId="2838" xr:uid="{6592D5DE-3A17-4255-82FC-4D1976275D3A}"/>
    <cellStyle name="Separador de milhares 3 2 2 2 3 2 2 2 2" xfId="8994" xr:uid="{9ED0FF67-E3C6-4423-9CBF-BE1DC5A18B18}"/>
    <cellStyle name="Separador de milhares 3 2 2 2 3 2 2 2 2 2" xfId="17590" xr:uid="{37537812-118D-4C8F-BC32-81B0F7178ACE}"/>
    <cellStyle name="Separador de milhares 3 2 2 2 3 2 2 2 2 3" xfId="26626" xr:uid="{3A9DE832-F7EB-4864-A56D-852AEC9ED649}"/>
    <cellStyle name="Separador de milhares 3 2 2 2 3 2 2 2 3" xfId="5881" xr:uid="{1BE25B8C-D226-4957-BE29-496EC94466B3}"/>
    <cellStyle name="Separador de milhares 3 2 2 2 3 2 2 2 3 2" xfId="14734" xr:uid="{5E031578-3095-4EB8-92C1-9B606200B3E9}"/>
    <cellStyle name="Separador de milhares 3 2 2 2 3 2 2 2 3 3" xfId="23701" xr:uid="{3122E830-FEBC-4F3C-88DF-E26F0CD5597F}"/>
    <cellStyle name="Separador de milhares 3 2 2 2 3 2 2 2 4" xfId="11882" xr:uid="{8FF8497D-32E5-4F1E-B862-D49661B6ABF6}"/>
    <cellStyle name="Separador de milhares 3 2 2 2 3 2 2 2 5" xfId="20850" xr:uid="{CADA1010-D33A-4EC4-B36C-398A6EA6FBBD}"/>
    <cellStyle name="Separador de milhares 3 2 2 2 3 2 2 3" xfId="7499" xr:uid="{73868205-F97A-4283-AE77-140D5FE80774}"/>
    <cellStyle name="Separador de milhares 3 2 2 2 3 2 2 3 2" xfId="16155" xr:uid="{0494E6D5-C0DB-4A14-8BBF-F66CFE6D720F}"/>
    <cellStyle name="Separador de milhares 3 2 2 2 3 2 2 3 3" xfId="25136" xr:uid="{16CCFB15-CA45-4CC4-BFD7-2C906726FAF8}"/>
    <cellStyle name="Separador de milhares 3 2 2 2 3 2 2 4" xfId="4446" xr:uid="{32E8CF7C-6277-48A4-B4EA-D5E82FAE706E}"/>
    <cellStyle name="Separador de milhares 3 2 2 2 3 2 2 4 2" xfId="13301" xr:uid="{0500B811-9038-4463-9CD6-3CA269677BC3}"/>
    <cellStyle name="Separador de milhares 3 2 2 2 3 2 2 4 3" xfId="22271" xr:uid="{02423345-8B1A-4BD0-91DC-D962548CC919}"/>
    <cellStyle name="Separador de milhares 3 2 2 2 3 2 2 5" xfId="10436" xr:uid="{EC3DFE2D-54E5-44B9-9E5A-DC3299C91D70}"/>
    <cellStyle name="Separador de milhares 3 2 2 2 3 2 2 6" xfId="19407" xr:uid="{D2998DFD-C701-4BC0-8ACA-E4233841C4E5}"/>
    <cellStyle name="Separador de milhares 3 2 2 2 3 2 3" xfId="2837" xr:uid="{F6D40AAE-78FE-4B9F-BCDC-6A1A65E72A69}"/>
    <cellStyle name="Separador de milhares 3 2 2 2 3 2 3 2" xfId="8993" xr:uid="{79B31605-B278-408B-A018-31C4504F4EC2}"/>
    <cellStyle name="Separador de milhares 3 2 2 2 3 2 3 2 2" xfId="17589" xr:uid="{4612D732-11D2-4330-B2B2-06D070F63315}"/>
    <cellStyle name="Separador de milhares 3 2 2 2 3 2 3 2 3" xfId="26625" xr:uid="{84C9F187-02F5-4F7D-9385-4318D6BC09AF}"/>
    <cellStyle name="Separador de milhares 3 2 2 2 3 2 3 3" xfId="5880" xr:uid="{4A25A0E4-14FE-461A-8B87-D2AF67C830AA}"/>
    <cellStyle name="Separador de milhares 3 2 2 2 3 2 3 3 2" xfId="14733" xr:uid="{C1ED2A0A-D248-4407-92EB-440D904B8276}"/>
    <cellStyle name="Separador de milhares 3 2 2 2 3 2 3 3 3" xfId="23700" xr:uid="{4572A0F6-E381-407C-8316-958A3742D4B0}"/>
    <cellStyle name="Separador de milhares 3 2 2 2 3 2 3 4" xfId="11881" xr:uid="{25C57445-8CC0-4444-8E07-F7135C29B45B}"/>
    <cellStyle name="Separador de milhares 3 2 2 2 3 2 3 5" xfId="20849" xr:uid="{914EC97F-E0DD-49F2-ABF5-EBE5D79A0122}"/>
    <cellStyle name="Separador de milhares 3 2 2 2 3 2 4" xfId="7498" xr:uid="{DDD0D6DA-BF8E-4B75-B7B5-F92D64E57A28}"/>
    <cellStyle name="Separador de milhares 3 2 2 2 3 2 4 2" xfId="16154" xr:uid="{56FD07F1-CD51-4BE1-BB8F-2BAE51BF90E1}"/>
    <cellStyle name="Separador de milhares 3 2 2 2 3 2 4 3" xfId="25135" xr:uid="{7D52B919-57FE-4DE9-8CAA-6FC8358B61EF}"/>
    <cellStyle name="Separador de milhares 3 2 2 2 3 2 5" xfId="4445" xr:uid="{20E3C0BC-5617-450D-A680-9719FCF71B68}"/>
    <cellStyle name="Separador de milhares 3 2 2 2 3 2 5 2" xfId="13300" xr:uid="{C40F7A1E-E1F7-4C1C-BC57-E76160887F2E}"/>
    <cellStyle name="Separador de milhares 3 2 2 2 3 2 5 3" xfId="22270" xr:uid="{728A4D39-15E8-47CC-87C4-1D9D15F6747A}"/>
    <cellStyle name="Separador de milhares 3 2 2 2 3 2 6" xfId="10435" xr:uid="{CBD0EB2D-1ECE-46F6-A759-940840DCDD9D}"/>
    <cellStyle name="Separador de milhares 3 2 2 2 3 2 7" xfId="19406" xr:uid="{A0966D88-231C-4CA1-8AEA-7F237C9F5CEF}"/>
    <cellStyle name="Separador de milhares 3 2 2 2 3 3" xfId="1116" xr:uid="{5273E190-83D5-4434-8271-52BAA8A167CA}"/>
    <cellStyle name="Separador de milhares 3 2 2 2 3 3 2" xfId="1117" xr:uid="{EE1B800B-7F39-499E-965D-76BBF7D67369}"/>
    <cellStyle name="Separador de milhares 3 2 2 2 3 3 2 2" xfId="2840" xr:uid="{A7958899-70DD-4A23-98BF-3349795CE2A4}"/>
    <cellStyle name="Separador de milhares 3 2 2 2 3 3 2 2 2" xfId="8996" xr:uid="{4FAC93E8-AE3A-422F-A891-D43FAB9EC991}"/>
    <cellStyle name="Separador de milhares 3 2 2 2 3 3 2 2 2 2" xfId="17592" xr:uid="{5E65718A-00F5-4B13-BA64-01D6D7800AB6}"/>
    <cellStyle name="Separador de milhares 3 2 2 2 3 3 2 2 2 3" xfId="26628" xr:uid="{2D95B7CB-2488-45E0-8DAB-D4E31CB008D0}"/>
    <cellStyle name="Separador de milhares 3 2 2 2 3 3 2 2 3" xfId="5883" xr:uid="{3D110617-289E-48B8-BD3A-8C880FE1ECCC}"/>
    <cellStyle name="Separador de milhares 3 2 2 2 3 3 2 2 3 2" xfId="14736" xr:uid="{4651C3D8-8BA3-4666-BF03-78EAD6C3F139}"/>
    <cellStyle name="Separador de milhares 3 2 2 2 3 3 2 2 3 3" xfId="23703" xr:uid="{92AE6730-06C5-4FB9-BE12-828996A85F1D}"/>
    <cellStyle name="Separador de milhares 3 2 2 2 3 3 2 2 4" xfId="11884" xr:uid="{DE07B37C-B0D3-4011-A711-E95B44D3EF53}"/>
    <cellStyle name="Separador de milhares 3 2 2 2 3 3 2 2 5" xfId="20852" xr:uid="{04FB8DB3-399F-4737-91D5-45D67D841AB0}"/>
    <cellStyle name="Separador de milhares 3 2 2 2 3 3 2 3" xfId="7501" xr:uid="{15DD2505-9012-4C85-9B94-D5BAC8C86CB9}"/>
    <cellStyle name="Separador de milhares 3 2 2 2 3 3 2 3 2" xfId="16157" xr:uid="{7F7D9342-FB54-4FE6-B87A-D7E5E4ECB8BF}"/>
    <cellStyle name="Separador de milhares 3 2 2 2 3 3 2 3 3" xfId="25138" xr:uid="{9ABDBCD7-0367-46D0-8795-C9C0C9AB118A}"/>
    <cellStyle name="Separador de milhares 3 2 2 2 3 3 2 4" xfId="4448" xr:uid="{90EEB8EA-CD03-4541-8F8A-47B8DCED3A25}"/>
    <cellStyle name="Separador de milhares 3 2 2 2 3 3 2 4 2" xfId="13303" xr:uid="{EDA05821-A439-48A8-BE0C-79DA01D0F427}"/>
    <cellStyle name="Separador de milhares 3 2 2 2 3 3 2 4 3" xfId="22273" xr:uid="{AB3C4D72-24E0-4C25-9447-E4D7CDD28B9B}"/>
    <cellStyle name="Separador de milhares 3 2 2 2 3 3 2 5" xfId="10438" xr:uid="{B2EBC1BA-AFD6-4D00-B9D2-7A2F09A38A78}"/>
    <cellStyle name="Separador de milhares 3 2 2 2 3 3 2 6" xfId="19409" xr:uid="{33D4C9D0-ACBA-4675-9477-9CCD79C9CAE1}"/>
    <cellStyle name="Separador de milhares 3 2 2 2 3 3 3" xfId="2839" xr:uid="{3ED67CE5-11EB-434D-943F-44A324AFB089}"/>
    <cellStyle name="Separador de milhares 3 2 2 2 3 3 3 2" xfId="8995" xr:uid="{5A51ED39-72B1-4534-9913-00DAF1A03B9E}"/>
    <cellStyle name="Separador de milhares 3 2 2 2 3 3 3 2 2" xfId="17591" xr:uid="{2E8C2187-B8B2-4A96-A4A9-8269711BE4B8}"/>
    <cellStyle name="Separador de milhares 3 2 2 2 3 3 3 2 3" xfId="26627" xr:uid="{9FF2331E-8C5B-404D-94AF-64617EE6EEEA}"/>
    <cellStyle name="Separador de milhares 3 2 2 2 3 3 3 3" xfId="5882" xr:uid="{C7C29BD7-DC04-4CF2-8EF3-82AE32CCB595}"/>
    <cellStyle name="Separador de milhares 3 2 2 2 3 3 3 3 2" xfId="14735" xr:uid="{92C0C280-AA9D-436E-BDA3-487ABBC3B47A}"/>
    <cellStyle name="Separador de milhares 3 2 2 2 3 3 3 3 3" xfId="23702" xr:uid="{10E31F2F-5CC3-4979-92C8-CD72B6C7DC2F}"/>
    <cellStyle name="Separador de milhares 3 2 2 2 3 3 3 4" xfId="11883" xr:uid="{9C01C759-56F3-4E59-89BF-3D0FFE2DB494}"/>
    <cellStyle name="Separador de milhares 3 2 2 2 3 3 3 5" xfId="20851" xr:uid="{9CECFC11-152E-4073-9F87-6436506C55FF}"/>
    <cellStyle name="Separador de milhares 3 2 2 2 3 3 4" xfId="7500" xr:uid="{16AF4DA3-A3FD-4579-BC5A-96DCF66A84BD}"/>
    <cellStyle name="Separador de milhares 3 2 2 2 3 3 4 2" xfId="16156" xr:uid="{CC3623AA-7219-4140-A708-775E70AB89C5}"/>
    <cellStyle name="Separador de milhares 3 2 2 2 3 3 4 3" xfId="25137" xr:uid="{F6C40CDD-5343-4AB4-8D6D-8EE82C7E5B94}"/>
    <cellStyle name="Separador de milhares 3 2 2 2 3 3 5" xfId="4447" xr:uid="{D983BFDE-B042-437B-8BE9-C8751E6C9EB3}"/>
    <cellStyle name="Separador de milhares 3 2 2 2 3 3 5 2" xfId="13302" xr:uid="{C3C8633C-E480-48EB-80F4-0123011738D6}"/>
    <cellStyle name="Separador de milhares 3 2 2 2 3 3 5 3" xfId="22272" xr:uid="{D1D3BA1C-0237-4694-B035-F0EA8D0CA7B3}"/>
    <cellStyle name="Separador de milhares 3 2 2 2 3 3 6" xfId="10437" xr:uid="{17DAEE44-2AA0-426D-AB35-217E68B3580D}"/>
    <cellStyle name="Separador de milhares 3 2 2 2 3 3 7" xfId="19408" xr:uid="{EC4868A5-592C-4787-A4C0-EAFD986516AD}"/>
    <cellStyle name="Separador de milhares 3 2 2 2 3 4" xfId="1118" xr:uid="{4441706E-44CB-413D-8788-C7B544E5B65E}"/>
    <cellStyle name="Separador de milhares 3 2 2 2 3 4 2" xfId="2841" xr:uid="{C7E9C67E-D8FB-4FD2-B6EA-3F67CA26558F}"/>
    <cellStyle name="Separador de milhares 3 2 2 2 3 4 2 2" xfId="8997" xr:uid="{2EEB9E9A-5928-45D6-883E-68ED03D086C0}"/>
    <cellStyle name="Separador de milhares 3 2 2 2 3 4 2 2 2" xfId="17593" xr:uid="{0F918920-4E9E-4428-81D5-C102A5F0F135}"/>
    <cellStyle name="Separador de milhares 3 2 2 2 3 4 2 2 3" xfId="26629" xr:uid="{2A24155D-90CD-46BE-A606-EB924548AB1A}"/>
    <cellStyle name="Separador de milhares 3 2 2 2 3 4 2 3" xfId="5884" xr:uid="{91592C6E-E794-475F-9C4C-5A415262CAF0}"/>
    <cellStyle name="Separador de milhares 3 2 2 2 3 4 2 3 2" xfId="14737" xr:uid="{13AE3419-FF5C-4D56-AFF5-CE45C6A1B094}"/>
    <cellStyle name="Separador de milhares 3 2 2 2 3 4 2 3 3" xfId="23704" xr:uid="{7AA17506-12B8-4028-93D3-EEDD09CDAC0D}"/>
    <cellStyle name="Separador de milhares 3 2 2 2 3 4 2 4" xfId="11885" xr:uid="{353BA65E-8342-4457-8CD2-C8F653A838C6}"/>
    <cellStyle name="Separador de milhares 3 2 2 2 3 4 2 5" xfId="20853" xr:uid="{345B543E-05E3-4D9B-AB22-B1DFF9F489C9}"/>
    <cellStyle name="Separador de milhares 3 2 2 2 3 4 3" xfId="7502" xr:uid="{62E771A7-D70C-4C4D-803F-923E4E041E39}"/>
    <cellStyle name="Separador de milhares 3 2 2 2 3 4 3 2" xfId="16158" xr:uid="{FC6BF491-8D28-4C85-A0D4-BD0A53DE7A14}"/>
    <cellStyle name="Separador de milhares 3 2 2 2 3 4 3 3" xfId="25139" xr:uid="{D22BD56E-B0B3-4E9C-BE49-AA65820C5806}"/>
    <cellStyle name="Separador de milhares 3 2 2 2 3 4 4" xfId="4449" xr:uid="{4BBA462D-B359-431C-ACA1-4C83141B0F25}"/>
    <cellStyle name="Separador de milhares 3 2 2 2 3 4 4 2" xfId="13304" xr:uid="{D32043D5-B63B-4D2F-A511-6091AFE15A16}"/>
    <cellStyle name="Separador de milhares 3 2 2 2 3 4 4 3" xfId="22274" xr:uid="{AACF50AB-B342-480E-927A-6A1A7CCD3325}"/>
    <cellStyle name="Separador de milhares 3 2 2 2 3 4 5" xfId="10439" xr:uid="{EDE28000-8F53-4E6F-99DD-B1158AB97C0C}"/>
    <cellStyle name="Separador de milhares 3 2 2 2 3 4 6" xfId="19410" xr:uid="{E7017971-10E8-4F13-896A-FF5FE0796F86}"/>
    <cellStyle name="Separador de milhares 3 2 2 2 3 5" xfId="2836" xr:uid="{2790D063-48C3-4C10-AA73-4FF512F95195}"/>
    <cellStyle name="Separador de milhares 3 2 2 2 3 5 2" xfId="8992" xr:uid="{D76792DA-8B4C-4AFD-81FB-AC3757E6E155}"/>
    <cellStyle name="Separador de milhares 3 2 2 2 3 5 2 2" xfId="17588" xr:uid="{EAC0393D-3D50-4238-9BFC-E5E85391FFD9}"/>
    <cellStyle name="Separador de milhares 3 2 2 2 3 5 2 3" xfId="26624" xr:uid="{A19FEE62-F8B2-48A4-A3F5-93E58A73E951}"/>
    <cellStyle name="Separador de milhares 3 2 2 2 3 5 3" xfId="5879" xr:uid="{41FA5683-EE2B-4DD1-9018-E3C7C3A80B17}"/>
    <cellStyle name="Separador de milhares 3 2 2 2 3 5 3 2" xfId="14732" xr:uid="{46344DEC-2A1D-4F6E-A7BD-21077BEF11BB}"/>
    <cellStyle name="Separador de milhares 3 2 2 2 3 5 3 3" xfId="23699" xr:uid="{CF5BBCFB-E180-4A5F-8154-93F671DFC3D8}"/>
    <cellStyle name="Separador de milhares 3 2 2 2 3 5 4" xfId="11880" xr:uid="{84CF5DDE-C0D3-4F48-AD04-672196AC69EB}"/>
    <cellStyle name="Separador de milhares 3 2 2 2 3 5 5" xfId="20848" xr:uid="{0676DA04-DB3B-4304-A199-1A773DC09CAA}"/>
    <cellStyle name="Separador de milhares 3 2 2 2 3 6" xfId="7497" xr:uid="{E3AEB23C-0D66-478A-B499-8104505FA377}"/>
    <cellStyle name="Separador de milhares 3 2 2 2 3 6 2" xfId="16153" xr:uid="{7A66F41C-44CB-45A5-99B9-BE0A72F2B04D}"/>
    <cellStyle name="Separador de milhares 3 2 2 2 3 6 3" xfId="25134" xr:uid="{74E22790-4780-438F-AD7D-87170F8DED46}"/>
    <cellStyle name="Separador de milhares 3 2 2 2 3 7" xfId="4444" xr:uid="{3B66F4B0-173D-4616-8995-11840164D8D4}"/>
    <cellStyle name="Separador de milhares 3 2 2 2 3 7 2" xfId="13299" xr:uid="{E8965ED3-4FD0-44E2-A1B0-B3EFB84AEB7C}"/>
    <cellStyle name="Separador de milhares 3 2 2 2 3 7 3" xfId="22269" xr:uid="{FCBE5245-C76F-442D-B1CE-B3F51B410164}"/>
    <cellStyle name="Separador de milhares 3 2 2 2 3 8" xfId="10434" xr:uid="{B9F5C240-8FA5-4093-9343-806C47506255}"/>
    <cellStyle name="Separador de milhares 3 2 2 2 3 9" xfId="19405" xr:uid="{F453F457-B6A8-4DA3-930A-38A5FA648A15}"/>
    <cellStyle name="Separador de milhares 3 2 2 2 4" xfId="1119" xr:uid="{0C333D9C-007C-4397-B8CE-B8456703A668}"/>
    <cellStyle name="Separador de milhares 3 2 2 2 4 2" xfId="1120" xr:uid="{04854D87-338C-4FB3-854A-101DB9B2E34B}"/>
    <cellStyle name="Separador de milhares 3 2 2 2 4 2 2" xfId="2843" xr:uid="{EF9C2CB2-2E22-44D0-9050-2E433B4D39C2}"/>
    <cellStyle name="Separador de milhares 3 2 2 2 4 2 2 2" xfId="8999" xr:uid="{3F6BBA92-B84B-446D-A548-C52715133075}"/>
    <cellStyle name="Separador de milhares 3 2 2 2 4 2 2 2 2" xfId="17595" xr:uid="{E3E4FA5A-5C89-4548-9360-6E34F0B0E50D}"/>
    <cellStyle name="Separador de milhares 3 2 2 2 4 2 2 2 3" xfId="26631" xr:uid="{BC5F4573-B2EE-4D2E-9053-58155129FBB6}"/>
    <cellStyle name="Separador de milhares 3 2 2 2 4 2 2 3" xfId="5886" xr:uid="{86CD57F2-B7D7-4BBF-9043-7B22F6206806}"/>
    <cellStyle name="Separador de milhares 3 2 2 2 4 2 2 3 2" xfId="14739" xr:uid="{B9FD02E4-CA16-4F4E-A787-376ABC0F06C2}"/>
    <cellStyle name="Separador de milhares 3 2 2 2 4 2 2 3 3" xfId="23706" xr:uid="{C7BE3798-880A-4E7C-AAD2-5DD37CE2DE86}"/>
    <cellStyle name="Separador de milhares 3 2 2 2 4 2 2 4" xfId="11887" xr:uid="{5230DA55-1705-40B9-872A-E98A3EA98F69}"/>
    <cellStyle name="Separador de milhares 3 2 2 2 4 2 2 5" xfId="20855" xr:uid="{66D83500-4B87-49EE-8297-B42B02E7F1C6}"/>
    <cellStyle name="Separador de milhares 3 2 2 2 4 2 3" xfId="7504" xr:uid="{F7803EF4-C740-4A45-8229-16BD44CC0730}"/>
    <cellStyle name="Separador de milhares 3 2 2 2 4 2 3 2" xfId="16160" xr:uid="{133B301D-AAAA-451F-BB21-D501D02C013D}"/>
    <cellStyle name="Separador de milhares 3 2 2 2 4 2 3 3" xfId="25141" xr:uid="{250DB45D-9A3A-4390-B1CC-3EB5A8DA4AA8}"/>
    <cellStyle name="Separador de milhares 3 2 2 2 4 2 4" xfId="4451" xr:uid="{C1A1D710-D5A7-4CF5-9BC3-BC4CC804313F}"/>
    <cellStyle name="Separador de milhares 3 2 2 2 4 2 4 2" xfId="13306" xr:uid="{54392E4D-9010-46AE-BBD6-8C1531194022}"/>
    <cellStyle name="Separador de milhares 3 2 2 2 4 2 4 3" xfId="22276" xr:uid="{8280238F-8AC1-44A9-AB60-5F0379723552}"/>
    <cellStyle name="Separador de milhares 3 2 2 2 4 2 5" xfId="10441" xr:uid="{F642A68C-0461-4671-9A4E-211ED8A3B7F8}"/>
    <cellStyle name="Separador de milhares 3 2 2 2 4 2 6" xfId="19412" xr:uid="{22FC4DA2-F15A-4BFF-89AD-5A75E881FFDA}"/>
    <cellStyle name="Separador de milhares 3 2 2 2 4 3" xfId="2842" xr:uid="{264DDE49-B09B-4224-A5BA-761995D3415D}"/>
    <cellStyle name="Separador de milhares 3 2 2 2 4 3 2" xfId="8998" xr:uid="{71E06486-EF7E-4CDC-9DE7-35E22E3F39F4}"/>
    <cellStyle name="Separador de milhares 3 2 2 2 4 3 2 2" xfId="17594" xr:uid="{7417D6A5-6F54-4675-9815-479907A6DCC8}"/>
    <cellStyle name="Separador de milhares 3 2 2 2 4 3 2 3" xfId="26630" xr:uid="{4FCC9DC1-956B-459C-931B-081DB44A80E9}"/>
    <cellStyle name="Separador de milhares 3 2 2 2 4 3 3" xfId="5885" xr:uid="{A13BFF21-3F57-44FB-869F-AEDD39730F67}"/>
    <cellStyle name="Separador de milhares 3 2 2 2 4 3 3 2" xfId="14738" xr:uid="{A7B975F7-5F1D-49D6-A8D8-5C68A7A4DA81}"/>
    <cellStyle name="Separador de milhares 3 2 2 2 4 3 3 3" xfId="23705" xr:uid="{312A5D16-7465-4DDF-8D28-EBD5AAFD4FCD}"/>
    <cellStyle name="Separador de milhares 3 2 2 2 4 3 4" xfId="11886" xr:uid="{9CA69675-5D6D-4904-9D7F-09561182BFEF}"/>
    <cellStyle name="Separador de milhares 3 2 2 2 4 3 5" xfId="20854" xr:uid="{E02CCCC4-88B1-4E68-BC95-DD2E1E2F6C1E}"/>
    <cellStyle name="Separador de milhares 3 2 2 2 4 4" xfId="7503" xr:uid="{4F758D71-D468-489F-8542-D1B5A16A5068}"/>
    <cellStyle name="Separador de milhares 3 2 2 2 4 4 2" xfId="16159" xr:uid="{F5419ADD-0C3E-4360-A51B-434DFE593854}"/>
    <cellStyle name="Separador de milhares 3 2 2 2 4 4 3" xfId="25140" xr:uid="{FA28309E-FD2E-4BA1-8371-9189DA0167FD}"/>
    <cellStyle name="Separador de milhares 3 2 2 2 4 5" xfId="4450" xr:uid="{91020BC2-19A4-4FBE-962A-9821FFEBD09A}"/>
    <cellStyle name="Separador de milhares 3 2 2 2 4 5 2" xfId="13305" xr:uid="{F33B5885-A162-4A6C-AEE6-90905C5787A0}"/>
    <cellStyle name="Separador de milhares 3 2 2 2 4 5 3" xfId="22275" xr:uid="{E5CD7677-AF38-4518-97D4-BD26EEA2C7CB}"/>
    <cellStyle name="Separador de milhares 3 2 2 2 4 6" xfId="10440" xr:uid="{62E915D8-6562-497E-B918-25A37D177687}"/>
    <cellStyle name="Separador de milhares 3 2 2 2 4 7" xfId="19411" xr:uid="{853E3960-658C-4EAA-A5F9-4715204BE063}"/>
    <cellStyle name="Separador de milhares 3 2 2 2 5" xfId="1121" xr:uid="{45B0DE06-D866-411C-9901-ADC3920AF4C1}"/>
    <cellStyle name="Separador de milhares 3 2 2 2 5 2" xfId="1122" xr:uid="{647482CA-9A24-4BE7-AE04-575EBFEB6D87}"/>
    <cellStyle name="Separador de milhares 3 2 2 2 5 2 2" xfId="2845" xr:uid="{FF8176ED-25FD-429F-A233-E22B537C765E}"/>
    <cellStyle name="Separador de milhares 3 2 2 2 5 2 2 2" xfId="9001" xr:uid="{7EF1E638-956F-4D91-AD9D-BFE90A200E49}"/>
    <cellStyle name="Separador de milhares 3 2 2 2 5 2 2 2 2" xfId="17597" xr:uid="{7E3B7E87-9120-4E61-A63A-10572FDC4E15}"/>
    <cellStyle name="Separador de milhares 3 2 2 2 5 2 2 2 3" xfId="26633" xr:uid="{C36C602B-80AC-4CA0-8C24-A27245A1898B}"/>
    <cellStyle name="Separador de milhares 3 2 2 2 5 2 2 3" xfId="5888" xr:uid="{A6969132-BB84-4FE5-9312-E19AD0EB83EB}"/>
    <cellStyle name="Separador de milhares 3 2 2 2 5 2 2 3 2" xfId="14741" xr:uid="{131D799F-050A-4D45-B98A-C16DBBC8CACE}"/>
    <cellStyle name="Separador de milhares 3 2 2 2 5 2 2 3 3" xfId="23708" xr:uid="{E2E80982-F409-4D7F-9859-2BC41A71C79F}"/>
    <cellStyle name="Separador de milhares 3 2 2 2 5 2 2 4" xfId="11889" xr:uid="{4184F477-C363-4031-BCEE-28025D02B0F5}"/>
    <cellStyle name="Separador de milhares 3 2 2 2 5 2 2 5" xfId="20857" xr:uid="{C1CB2725-61D4-47BA-AD7E-0B3CD2A06E4E}"/>
    <cellStyle name="Separador de milhares 3 2 2 2 5 2 3" xfId="7506" xr:uid="{795A3AD4-0F6B-49CB-AB2D-43FFABFFDA60}"/>
    <cellStyle name="Separador de milhares 3 2 2 2 5 2 3 2" xfId="16162" xr:uid="{9352DA7E-E8D8-4606-9D54-95035D926594}"/>
    <cellStyle name="Separador de milhares 3 2 2 2 5 2 3 3" xfId="25143" xr:uid="{8EC7F854-EAAD-44F1-9959-1D86E3A39BA7}"/>
    <cellStyle name="Separador de milhares 3 2 2 2 5 2 4" xfId="4453" xr:uid="{C6DD511B-2314-496E-97DB-15528D3D3BC9}"/>
    <cellStyle name="Separador de milhares 3 2 2 2 5 2 4 2" xfId="13308" xr:uid="{8BD7142F-1244-4C7F-886E-8061D68B56D6}"/>
    <cellStyle name="Separador de milhares 3 2 2 2 5 2 4 3" xfId="22278" xr:uid="{F6E34F3B-6CF8-40B0-A2D8-B25127D3D693}"/>
    <cellStyle name="Separador de milhares 3 2 2 2 5 2 5" xfId="10443" xr:uid="{5FF38B34-EA3D-4557-A9E6-1701313D6946}"/>
    <cellStyle name="Separador de milhares 3 2 2 2 5 2 6" xfId="19414" xr:uid="{68DCBF69-62B7-426B-A737-7EDC695A2289}"/>
    <cellStyle name="Separador de milhares 3 2 2 2 5 3" xfId="2844" xr:uid="{DCAC9977-79F3-44C9-9DD4-E7ED6F476135}"/>
    <cellStyle name="Separador de milhares 3 2 2 2 5 3 2" xfId="9000" xr:uid="{74BA9B0B-04AA-4A6A-8B76-324A0D9B3DB4}"/>
    <cellStyle name="Separador de milhares 3 2 2 2 5 3 2 2" xfId="17596" xr:uid="{A382F1AC-645D-4ADC-BA5A-4AB63073DB1E}"/>
    <cellStyle name="Separador de milhares 3 2 2 2 5 3 2 3" xfId="26632" xr:uid="{FD18BB75-D473-4CB1-A4BA-A270018E8F27}"/>
    <cellStyle name="Separador de milhares 3 2 2 2 5 3 3" xfId="5887" xr:uid="{2879ED26-1A78-4B7E-A2DC-332C338A900E}"/>
    <cellStyle name="Separador de milhares 3 2 2 2 5 3 3 2" xfId="14740" xr:uid="{FE696D70-75E6-4D8D-8F00-EF43CE444F7C}"/>
    <cellStyle name="Separador de milhares 3 2 2 2 5 3 3 3" xfId="23707" xr:uid="{A5A78946-D7F1-4B13-BD78-94C8C039843D}"/>
    <cellStyle name="Separador de milhares 3 2 2 2 5 3 4" xfId="11888" xr:uid="{040058CE-675D-4A36-B111-5CD13557F58A}"/>
    <cellStyle name="Separador de milhares 3 2 2 2 5 3 5" xfId="20856" xr:uid="{AD0D4018-E138-49D1-8CB6-41EBE57F8874}"/>
    <cellStyle name="Separador de milhares 3 2 2 2 5 4" xfId="7505" xr:uid="{2786ECA5-A640-40D5-AB8D-7E1486A4E6DF}"/>
    <cellStyle name="Separador de milhares 3 2 2 2 5 4 2" xfId="16161" xr:uid="{242FE61A-7685-4E54-BAC4-B30C56272664}"/>
    <cellStyle name="Separador de milhares 3 2 2 2 5 4 3" xfId="25142" xr:uid="{6705A7FB-2D38-47B1-A080-3A1A428317F3}"/>
    <cellStyle name="Separador de milhares 3 2 2 2 5 5" xfId="4452" xr:uid="{39813EB2-C96F-4298-A300-C946BC0011DC}"/>
    <cellStyle name="Separador de milhares 3 2 2 2 5 5 2" xfId="13307" xr:uid="{79FBCC68-9321-4B2F-9F7F-0A679B3423D8}"/>
    <cellStyle name="Separador de milhares 3 2 2 2 5 5 3" xfId="22277" xr:uid="{9C9D964C-1AE0-48DC-8231-FB3A76D89967}"/>
    <cellStyle name="Separador de milhares 3 2 2 2 5 6" xfId="10442" xr:uid="{FEC8852E-44BB-4671-B13E-77360613C142}"/>
    <cellStyle name="Separador de milhares 3 2 2 2 5 7" xfId="19413" xr:uid="{2F369B00-2B1B-46BE-A7A1-2A7EC10E4ED3}"/>
    <cellStyle name="Separador de milhares 3 2 2 2 6" xfId="1123" xr:uid="{78A6D988-B148-4AE8-85F2-E70E84B3B49F}"/>
    <cellStyle name="Separador de milhares 3 2 2 2 6 2" xfId="2846" xr:uid="{8BA22FAB-9938-40AD-B2BB-337EEFC7972B}"/>
    <cellStyle name="Separador de milhares 3 2 2 2 6 2 2" xfId="9002" xr:uid="{597BD7FC-4B9A-4C9E-91AE-6B7D1AB3E21B}"/>
    <cellStyle name="Separador de milhares 3 2 2 2 6 2 2 2" xfId="17598" xr:uid="{A995ABF3-4F5F-42B1-B198-17E22613032C}"/>
    <cellStyle name="Separador de milhares 3 2 2 2 6 2 2 3" xfId="26634" xr:uid="{EEEBDB70-ACA1-4942-80B7-C4523E3EA1A5}"/>
    <cellStyle name="Separador de milhares 3 2 2 2 6 2 3" xfId="5889" xr:uid="{7157B80D-28C9-4BEA-8670-4D27226E0D1C}"/>
    <cellStyle name="Separador de milhares 3 2 2 2 6 2 3 2" xfId="14742" xr:uid="{CA9097EE-002E-4C32-BBA4-7164CCC804DE}"/>
    <cellStyle name="Separador de milhares 3 2 2 2 6 2 3 3" xfId="23709" xr:uid="{D760ADF0-5599-4834-96E3-EF10C376CA03}"/>
    <cellStyle name="Separador de milhares 3 2 2 2 6 2 4" xfId="11890" xr:uid="{8A060753-FA34-4F1A-B90B-7D5B7E437624}"/>
    <cellStyle name="Separador de milhares 3 2 2 2 6 2 5" xfId="20858" xr:uid="{4760F5A3-B49F-493C-8C6D-A9B0AC29FB56}"/>
    <cellStyle name="Separador de milhares 3 2 2 2 6 3" xfId="7507" xr:uid="{BCC64710-4E53-4866-BE8A-D4F96A355FF2}"/>
    <cellStyle name="Separador de milhares 3 2 2 2 6 3 2" xfId="16163" xr:uid="{7F47EBC9-0B42-4F1F-91CD-8E1B5CC68179}"/>
    <cellStyle name="Separador de milhares 3 2 2 2 6 3 3" xfId="25144" xr:uid="{9E152FA9-D88C-4C3F-8DF7-0F06BA318262}"/>
    <cellStyle name="Separador de milhares 3 2 2 2 6 4" xfId="4454" xr:uid="{5A718CCC-76CD-41E2-BD8C-4CE785CD73FE}"/>
    <cellStyle name="Separador de milhares 3 2 2 2 6 4 2" xfId="13309" xr:uid="{5D19272B-268E-4F4B-A4A3-CE0DA556F1EE}"/>
    <cellStyle name="Separador de milhares 3 2 2 2 6 4 3" xfId="22279" xr:uid="{0639FB08-2D6D-40F4-9B4F-E3956B047F6A}"/>
    <cellStyle name="Separador de milhares 3 2 2 2 6 5" xfId="10444" xr:uid="{323F0CAD-B360-4522-B1AA-7B5F4F72C7C5}"/>
    <cellStyle name="Separador de milhares 3 2 2 2 6 6" xfId="19415" xr:uid="{15A46EA9-651F-4F2B-9159-CA8D57A45775}"/>
    <cellStyle name="Separador de milhares 3 2 2 2 7" xfId="2829" xr:uid="{CEB3C657-3D40-440D-BC91-CF642E81CAB5}"/>
    <cellStyle name="Separador de milhares 3 2 2 2 7 2" xfId="8985" xr:uid="{180D728A-DE23-44FB-92DF-A3C514F0E284}"/>
    <cellStyle name="Separador de milhares 3 2 2 2 7 2 2" xfId="17581" xr:uid="{773483B9-5CF0-451B-BF58-74A8903532CC}"/>
    <cellStyle name="Separador de milhares 3 2 2 2 7 2 3" xfId="26617" xr:uid="{95DF1B90-5F85-46D7-8501-4E2549B38AAD}"/>
    <cellStyle name="Separador de milhares 3 2 2 2 7 3" xfId="5872" xr:uid="{1E5A18EC-AAB6-4C2C-AEA8-89390B31DBFE}"/>
    <cellStyle name="Separador de milhares 3 2 2 2 7 3 2" xfId="14725" xr:uid="{36232C56-B16A-4525-8841-12C3D2F319EC}"/>
    <cellStyle name="Separador de milhares 3 2 2 2 7 3 3" xfId="23692" xr:uid="{018B9CA8-0E16-435E-9A12-EEF7BCDA95B4}"/>
    <cellStyle name="Separador de milhares 3 2 2 2 7 4" xfId="11873" xr:uid="{369599D0-6C66-4932-8C26-13C61810DB0F}"/>
    <cellStyle name="Separador de milhares 3 2 2 2 7 5" xfId="20841" xr:uid="{3F98ECE2-1F25-4451-A9ED-BC91E6112772}"/>
    <cellStyle name="Separador de milhares 3 2 2 2 8" xfId="7490" xr:uid="{861EBFE5-5838-42D3-A1F2-F8816E8A5402}"/>
    <cellStyle name="Separador de milhares 3 2 2 2 8 2" xfId="16146" xr:uid="{2AC09A6F-640A-4A9F-B106-C409622EB8CD}"/>
    <cellStyle name="Separador de milhares 3 2 2 2 8 3" xfId="25127" xr:uid="{2E729720-6FEB-4D78-85B6-B375270DC624}"/>
    <cellStyle name="Separador de milhares 3 2 2 2 9" xfId="4437" xr:uid="{81F8DD15-901C-43DF-95B1-C4CE63254D2D}"/>
    <cellStyle name="Separador de milhares 3 2 2 2 9 2" xfId="13292" xr:uid="{6D1F895F-ED02-4BC0-AA68-9A6604BE892F}"/>
    <cellStyle name="Separador de milhares 3 2 2 2 9 3" xfId="22262" xr:uid="{B6CBB030-141E-4249-B50D-3159C98C63F9}"/>
    <cellStyle name="Separador de milhares 3 2 2 3" xfId="1124" xr:uid="{1397FA66-A045-4AED-83C5-BD07E580045E}"/>
    <cellStyle name="Separador de milhares 3 2 2 3 2" xfId="1125" xr:uid="{BD412924-F0C4-4F1A-A975-3F19025FED68}"/>
    <cellStyle name="Separador de milhares 3 2 2 3 2 2" xfId="1126" xr:uid="{92834C97-97FC-40EC-9C1A-CE8899EF0A25}"/>
    <cellStyle name="Separador de milhares 3 2 2 3 2 2 2" xfId="2849" xr:uid="{D2E5DCBE-B2A1-4E9F-86A0-0E65ED058167}"/>
    <cellStyle name="Separador de milhares 3 2 2 3 2 2 2 2" xfId="9005" xr:uid="{9A5649BC-B32F-475E-ACB6-49FCFCD0E795}"/>
    <cellStyle name="Separador de milhares 3 2 2 3 2 2 2 2 2" xfId="17601" xr:uid="{B9CF0523-7A15-4C47-99D3-F49EF4611F35}"/>
    <cellStyle name="Separador de milhares 3 2 2 3 2 2 2 2 3" xfId="26637" xr:uid="{36B50477-1A7A-4058-8449-1B6F03E3D4C0}"/>
    <cellStyle name="Separador de milhares 3 2 2 3 2 2 2 3" xfId="5892" xr:uid="{8EE37377-DC33-48F5-9CAD-09A783C54742}"/>
    <cellStyle name="Separador de milhares 3 2 2 3 2 2 2 3 2" xfId="14745" xr:uid="{CDFF2D2E-B033-4387-B866-FDBB4AC81E61}"/>
    <cellStyle name="Separador de milhares 3 2 2 3 2 2 2 3 3" xfId="23712" xr:uid="{3544F717-170D-44C9-8FEB-5968EA1ECD36}"/>
    <cellStyle name="Separador de milhares 3 2 2 3 2 2 2 4" xfId="11893" xr:uid="{5E08BF85-FAE5-4169-9737-CA610C70D2E2}"/>
    <cellStyle name="Separador de milhares 3 2 2 3 2 2 2 5" xfId="20861" xr:uid="{D1062829-1629-4A6C-A3B1-B364052ED03F}"/>
    <cellStyle name="Separador de milhares 3 2 2 3 2 2 3" xfId="7510" xr:uid="{D8ECC2C2-8007-4BFB-A9FC-2BD7856916B0}"/>
    <cellStyle name="Separador de milhares 3 2 2 3 2 2 3 2" xfId="16166" xr:uid="{E1F0B467-60CC-4DD2-A71E-2B78C0FF3D01}"/>
    <cellStyle name="Separador de milhares 3 2 2 3 2 2 3 3" xfId="25147" xr:uid="{3B56174E-A242-4FF9-B3F9-3EE26A7B74E1}"/>
    <cellStyle name="Separador de milhares 3 2 2 3 2 2 4" xfId="4457" xr:uid="{72743433-DAE7-43B5-9142-44D8C68FF651}"/>
    <cellStyle name="Separador de milhares 3 2 2 3 2 2 4 2" xfId="13312" xr:uid="{9BD9943A-111A-4E6A-9DE9-F70EF5C46AC6}"/>
    <cellStyle name="Separador de milhares 3 2 2 3 2 2 4 3" xfId="22282" xr:uid="{49D24DC0-3A3C-4659-9203-DA266A7020BC}"/>
    <cellStyle name="Separador de milhares 3 2 2 3 2 2 5" xfId="10447" xr:uid="{8B3FCE0F-815C-45A7-9AD7-A9C1829C98A8}"/>
    <cellStyle name="Separador de milhares 3 2 2 3 2 2 6" xfId="19418" xr:uid="{D0942369-3E50-47D4-ABE9-F053863A8A61}"/>
    <cellStyle name="Separador de milhares 3 2 2 3 2 3" xfId="2848" xr:uid="{87F299E9-B727-40DF-88E7-5F03DC1243DC}"/>
    <cellStyle name="Separador de milhares 3 2 2 3 2 3 2" xfId="9004" xr:uid="{C540064B-F3CB-45D5-8556-28417C369505}"/>
    <cellStyle name="Separador de milhares 3 2 2 3 2 3 2 2" xfId="17600" xr:uid="{7E55738A-F993-44D6-BD2D-A69EC70D49AC}"/>
    <cellStyle name="Separador de milhares 3 2 2 3 2 3 2 3" xfId="26636" xr:uid="{A4834150-5854-41BE-B053-B219C35554C1}"/>
    <cellStyle name="Separador de milhares 3 2 2 3 2 3 3" xfId="5891" xr:uid="{CA351B06-6E1E-4CAC-A483-B26F27233258}"/>
    <cellStyle name="Separador de milhares 3 2 2 3 2 3 3 2" xfId="14744" xr:uid="{52F1146D-3B26-4CB1-9FA3-3A245DE7D600}"/>
    <cellStyle name="Separador de milhares 3 2 2 3 2 3 3 3" xfId="23711" xr:uid="{2C33D0C7-446E-43F8-9432-83501A000717}"/>
    <cellStyle name="Separador de milhares 3 2 2 3 2 3 4" xfId="11892" xr:uid="{9C273BDE-3367-47C7-9CDE-3330CB837A53}"/>
    <cellStyle name="Separador de milhares 3 2 2 3 2 3 5" xfId="20860" xr:uid="{ACCD790D-C68E-440A-8C64-7F2937E3A8A3}"/>
    <cellStyle name="Separador de milhares 3 2 2 3 2 4" xfId="7509" xr:uid="{3D8F994E-EA06-47AA-9AB5-DBFA89CB5EAF}"/>
    <cellStyle name="Separador de milhares 3 2 2 3 2 4 2" xfId="16165" xr:uid="{A2876206-7141-497E-9679-C280B21FC095}"/>
    <cellStyle name="Separador de milhares 3 2 2 3 2 4 3" xfId="25146" xr:uid="{DD5280DA-DFCC-442E-987D-C07EAD5147DC}"/>
    <cellStyle name="Separador de milhares 3 2 2 3 2 5" xfId="4456" xr:uid="{1B62F7FA-0355-4F17-83B9-7E6EFF8A8026}"/>
    <cellStyle name="Separador de milhares 3 2 2 3 2 5 2" xfId="13311" xr:uid="{1233F4B6-5A59-49BF-B1DF-5F74E5F246B7}"/>
    <cellStyle name="Separador de milhares 3 2 2 3 2 5 3" xfId="22281" xr:uid="{C7982E2C-3056-496E-BCEB-2AF6B39B1A75}"/>
    <cellStyle name="Separador de milhares 3 2 2 3 2 6" xfId="10446" xr:uid="{AC6E5A52-BDB0-4CF3-B67E-24EEF9421A29}"/>
    <cellStyle name="Separador de milhares 3 2 2 3 2 7" xfId="19417" xr:uid="{48023C80-F5E2-4CA3-BE36-8255966C1C07}"/>
    <cellStyle name="Separador de milhares 3 2 2 3 3" xfId="1127" xr:uid="{DF22061F-3D2B-4B87-B97F-A1B1B47710F3}"/>
    <cellStyle name="Separador de milhares 3 2 2 3 3 2" xfId="1128" xr:uid="{8D0212E5-4827-4441-A800-E8F86AB53C74}"/>
    <cellStyle name="Separador de milhares 3 2 2 3 3 2 2" xfId="2851" xr:uid="{701378E6-CCA1-44DE-8D7B-228AAFBD19F2}"/>
    <cellStyle name="Separador de milhares 3 2 2 3 3 2 2 2" xfId="9007" xr:uid="{CF3588CC-3DF4-4711-A7A4-807EB84F2523}"/>
    <cellStyle name="Separador de milhares 3 2 2 3 3 2 2 2 2" xfId="17603" xr:uid="{BFF6C920-68B7-4EAE-A68B-53387D4163CB}"/>
    <cellStyle name="Separador de milhares 3 2 2 3 3 2 2 2 3" xfId="26639" xr:uid="{1904E4EA-1C14-4C11-8FC3-3CDC61CCAA64}"/>
    <cellStyle name="Separador de milhares 3 2 2 3 3 2 2 3" xfId="5894" xr:uid="{43C96EBB-FED2-4209-8038-62C797D92BA6}"/>
    <cellStyle name="Separador de milhares 3 2 2 3 3 2 2 3 2" xfId="14747" xr:uid="{55EBACC7-DE8F-4D8C-8BDF-9BCA01A4683F}"/>
    <cellStyle name="Separador de milhares 3 2 2 3 3 2 2 3 3" xfId="23714" xr:uid="{C5C8966E-6E90-4527-9FAF-2580D1A4C906}"/>
    <cellStyle name="Separador de milhares 3 2 2 3 3 2 2 4" xfId="11895" xr:uid="{4090F4BC-3365-479E-ABDE-80D672088F8D}"/>
    <cellStyle name="Separador de milhares 3 2 2 3 3 2 2 5" xfId="20863" xr:uid="{B72DEE09-1554-474C-9088-8C040ADE8420}"/>
    <cellStyle name="Separador de milhares 3 2 2 3 3 2 3" xfId="7512" xr:uid="{64DBA8B7-CCFF-4590-BB91-DA1A13477D25}"/>
    <cellStyle name="Separador de milhares 3 2 2 3 3 2 3 2" xfId="16168" xr:uid="{4131B94C-BC8A-4747-BBBD-EA98BC7DEFCD}"/>
    <cellStyle name="Separador de milhares 3 2 2 3 3 2 3 3" xfId="25149" xr:uid="{BCB1D4B5-BEAE-4D93-8112-40416E5844C0}"/>
    <cellStyle name="Separador de milhares 3 2 2 3 3 2 4" xfId="4459" xr:uid="{33120417-ED10-48FE-9C5D-81788CF02A24}"/>
    <cellStyle name="Separador de milhares 3 2 2 3 3 2 4 2" xfId="13314" xr:uid="{8991C1C9-668B-42ED-A959-0CDD37366C43}"/>
    <cellStyle name="Separador de milhares 3 2 2 3 3 2 4 3" xfId="22284" xr:uid="{781FE8D9-F266-44E1-9A4F-A967589256B5}"/>
    <cellStyle name="Separador de milhares 3 2 2 3 3 2 5" xfId="10449" xr:uid="{1D87A45E-DF99-470C-A6C5-53381645AAA5}"/>
    <cellStyle name="Separador de milhares 3 2 2 3 3 2 6" xfId="19420" xr:uid="{F52059DF-0321-48B4-829F-FEFAF3E91013}"/>
    <cellStyle name="Separador de milhares 3 2 2 3 3 3" xfId="2850" xr:uid="{4FF65136-BC32-45FB-B4A2-3595143BDD9E}"/>
    <cellStyle name="Separador de milhares 3 2 2 3 3 3 2" xfId="9006" xr:uid="{AE80CCAE-84D4-4343-9465-BFD0C9238117}"/>
    <cellStyle name="Separador de milhares 3 2 2 3 3 3 2 2" xfId="17602" xr:uid="{22BB55C2-E2C1-4B37-9F50-EC8B1A2ACF9A}"/>
    <cellStyle name="Separador de milhares 3 2 2 3 3 3 2 3" xfId="26638" xr:uid="{607C0138-A6FD-470D-9438-779C1A447693}"/>
    <cellStyle name="Separador de milhares 3 2 2 3 3 3 3" xfId="5893" xr:uid="{0A7BB7BC-D8AC-4285-8110-0D876E4CFA6F}"/>
    <cellStyle name="Separador de milhares 3 2 2 3 3 3 3 2" xfId="14746" xr:uid="{B7AD8EEE-1891-43FC-82D0-72A1F82A6FD7}"/>
    <cellStyle name="Separador de milhares 3 2 2 3 3 3 3 3" xfId="23713" xr:uid="{9C088110-2FF4-4CC4-918F-390110C108A8}"/>
    <cellStyle name="Separador de milhares 3 2 2 3 3 3 4" xfId="11894" xr:uid="{0F876571-3CF2-43D0-A187-40DE007F2791}"/>
    <cellStyle name="Separador de milhares 3 2 2 3 3 3 5" xfId="20862" xr:uid="{74BCFE8E-1092-485C-98D9-DEE7BBF3BC1E}"/>
    <cellStyle name="Separador de milhares 3 2 2 3 3 4" xfId="7511" xr:uid="{EF94F1A7-1783-483B-AEC4-AB63D15FBF45}"/>
    <cellStyle name="Separador de milhares 3 2 2 3 3 4 2" xfId="16167" xr:uid="{5113D6A1-A12C-4966-8E2B-04BDC919609C}"/>
    <cellStyle name="Separador de milhares 3 2 2 3 3 4 3" xfId="25148" xr:uid="{E27FA7E5-FC9E-4683-A0EE-4815FC302DAD}"/>
    <cellStyle name="Separador de milhares 3 2 2 3 3 5" xfId="4458" xr:uid="{CF751387-5C4D-4025-8D91-2A890E36D0BA}"/>
    <cellStyle name="Separador de milhares 3 2 2 3 3 5 2" xfId="13313" xr:uid="{C6F82941-8BB2-4CF8-9B62-135C39672C1F}"/>
    <cellStyle name="Separador de milhares 3 2 2 3 3 5 3" xfId="22283" xr:uid="{169BBF53-8B5C-459C-B422-A3CD8E24AF68}"/>
    <cellStyle name="Separador de milhares 3 2 2 3 3 6" xfId="10448" xr:uid="{082DD575-CF08-4228-B7A6-9471BBCDB3B9}"/>
    <cellStyle name="Separador de milhares 3 2 2 3 3 7" xfId="19419" xr:uid="{DD60DFD7-C8A0-401B-967D-0CE6EB793555}"/>
    <cellStyle name="Separador de milhares 3 2 2 3 4" xfId="1129" xr:uid="{FB8E7E22-8C76-4EA3-B1DC-77903488E6F2}"/>
    <cellStyle name="Separador de milhares 3 2 2 3 4 2" xfId="2852" xr:uid="{7FD813C2-A362-4FB2-AF43-340311DE8A78}"/>
    <cellStyle name="Separador de milhares 3 2 2 3 4 2 2" xfId="9008" xr:uid="{ED20B076-9436-4D3C-A395-BCCC45B03886}"/>
    <cellStyle name="Separador de milhares 3 2 2 3 4 2 2 2" xfId="17604" xr:uid="{EBAF0759-9A86-453E-BD27-26A1C97C843A}"/>
    <cellStyle name="Separador de milhares 3 2 2 3 4 2 2 3" xfId="26640" xr:uid="{7806096C-FBB0-408D-82B4-0056247856C2}"/>
    <cellStyle name="Separador de milhares 3 2 2 3 4 2 3" xfId="5895" xr:uid="{B730E26D-13ED-4C94-B738-AB840E7473B0}"/>
    <cellStyle name="Separador de milhares 3 2 2 3 4 2 3 2" xfId="14748" xr:uid="{9E3A2699-028D-4EBC-8ECB-F9296E620BDC}"/>
    <cellStyle name="Separador de milhares 3 2 2 3 4 2 3 3" xfId="23715" xr:uid="{30BD969B-EB90-4F46-B78D-2E0D93B5DB6C}"/>
    <cellStyle name="Separador de milhares 3 2 2 3 4 2 4" xfId="11896" xr:uid="{939F0FB9-8E76-498A-864A-86358F60EF91}"/>
    <cellStyle name="Separador de milhares 3 2 2 3 4 2 5" xfId="20864" xr:uid="{AB444866-3118-4D48-B9B9-C8C2BFD03C28}"/>
    <cellStyle name="Separador de milhares 3 2 2 3 4 3" xfId="7513" xr:uid="{076B7432-8C48-4466-B401-93352AFE6F63}"/>
    <cellStyle name="Separador de milhares 3 2 2 3 4 3 2" xfId="16169" xr:uid="{1A72EFDF-2BBE-434F-9A4D-BA7EF2336E76}"/>
    <cellStyle name="Separador de milhares 3 2 2 3 4 3 3" xfId="25150" xr:uid="{810CF6CB-45EF-4480-B956-AE8BD2722ABB}"/>
    <cellStyle name="Separador de milhares 3 2 2 3 4 4" xfId="4460" xr:uid="{7AD5D584-2385-455B-905B-D8E8425D318A}"/>
    <cellStyle name="Separador de milhares 3 2 2 3 4 4 2" xfId="13315" xr:uid="{7D5F84C5-D896-49B8-8DDF-B03A1D70CCCE}"/>
    <cellStyle name="Separador de milhares 3 2 2 3 4 4 3" xfId="22285" xr:uid="{7EF4FD2D-1DED-4B1A-AC5D-F0E09DACB44D}"/>
    <cellStyle name="Separador de milhares 3 2 2 3 4 5" xfId="10450" xr:uid="{69777FB0-BEC9-474D-9DEF-74F35D44D38D}"/>
    <cellStyle name="Separador de milhares 3 2 2 3 4 6" xfId="19421" xr:uid="{E34193A1-992E-4CE4-809A-E4410E20D065}"/>
    <cellStyle name="Separador de milhares 3 2 2 3 5" xfId="2847" xr:uid="{E5F0A26E-03FB-4B5B-8689-248798E14B50}"/>
    <cellStyle name="Separador de milhares 3 2 2 3 5 2" xfId="9003" xr:uid="{AA95211B-D95A-45D1-AF5B-E20D9CD775D4}"/>
    <cellStyle name="Separador de milhares 3 2 2 3 5 2 2" xfId="17599" xr:uid="{5E7DCBB8-37A9-4DFB-8A44-7BC88D698E70}"/>
    <cellStyle name="Separador de milhares 3 2 2 3 5 2 3" xfId="26635" xr:uid="{67325089-FF50-404C-AAD1-7FBE2419679B}"/>
    <cellStyle name="Separador de milhares 3 2 2 3 5 3" xfId="5890" xr:uid="{A06B384F-2C81-496B-B22E-CAD7A28DEA7A}"/>
    <cellStyle name="Separador de milhares 3 2 2 3 5 3 2" xfId="14743" xr:uid="{D6DD651C-A9C8-44AF-AAAB-E3CB3990CBDC}"/>
    <cellStyle name="Separador de milhares 3 2 2 3 5 3 3" xfId="23710" xr:uid="{C166EAC9-B2B5-4807-A61C-79124E4F7AC5}"/>
    <cellStyle name="Separador de milhares 3 2 2 3 5 4" xfId="11891" xr:uid="{55C0018D-4AF1-44C8-B1AF-86166D8C6600}"/>
    <cellStyle name="Separador de milhares 3 2 2 3 5 5" xfId="20859" xr:uid="{6D7B0DFB-689A-4693-B4C8-34A158D30E9F}"/>
    <cellStyle name="Separador de milhares 3 2 2 3 6" xfId="7508" xr:uid="{D9D68792-A221-450B-BC00-762C8EEC0D0A}"/>
    <cellStyle name="Separador de milhares 3 2 2 3 6 2" xfId="16164" xr:uid="{43163109-34E0-4B2A-B2A0-09AE5CB1FCB0}"/>
    <cellStyle name="Separador de milhares 3 2 2 3 6 3" xfId="25145" xr:uid="{FCF5F049-ABFA-4E33-8523-D4A16B006E06}"/>
    <cellStyle name="Separador de milhares 3 2 2 3 7" xfId="4455" xr:uid="{400D9F70-22D4-4F00-A5B1-207490DBC728}"/>
    <cellStyle name="Separador de milhares 3 2 2 3 7 2" xfId="13310" xr:uid="{402BE935-9A0B-449A-B8D2-6DA1485A0E01}"/>
    <cellStyle name="Separador de milhares 3 2 2 3 7 3" xfId="22280" xr:uid="{78BD1079-9781-426B-B84B-196D7D115A36}"/>
    <cellStyle name="Separador de milhares 3 2 2 3 8" xfId="10445" xr:uid="{C46A4E4F-6A00-4D57-B301-40C65093F13E}"/>
    <cellStyle name="Separador de milhares 3 2 2 3 9" xfId="19416" xr:uid="{0C5ADBA6-3873-48FB-835F-6D86E0E04280}"/>
    <cellStyle name="Separador de milhares 3 2 2 4" xfId="1130" xr:uid="{1063D605-DE28-4A4B-9D5F-B93422D6FE6A}"/>
    <cellStyle name="Separador de milhares 3 2 2 4 2" xfId="1131" xr:uid="{E5191983-7E2B-4067-A0DC-D616BD4BAB65}"/>
    <cellStyle name="Separador de milhares 3 2 2 4 2 2" xfId="1132" xr:uid="{D2479AD0-BB67-45BE-842B-585FC11F5DA9}"/>
    <cellStyle name="Separador de milhares 3 2 2 4 2 2 2" xfId="2855" xr:uid="{49203CC6-AA91-4052-BCC1-B646B18D3B3B}"/>
    <cellStyle name="Separador de milhares 3 2 2 4 2 2 2 2" xfId="9011" xr:uid="{A90BE001-10D3-4F7D-B9B1-61B5C22CC645}"/>
    <cellStyle name="Separador de milhares 3 2 2 4 2 2 2 2 2" xfId="17607" xr:uid="{64E5E968-E19A-402C-9E52-7B6258429512}"/>
    <cellStyle name="Separador de milhares 3 2 2 4 2 2 2 2 3" xfId="26643" xr:uid="{93271A99-6120-4BDB-B712-22F13ECFF4C8}"/>
    <cellStyle name="Separador de milhares 3 2 2 4 2 2 2 3" xfId="5898" xr:uid="{0B4DFEDD-688F-4EE1-833A-E8F5B01C6C1F}"/>
    <cellStyle name="Separador de milhares 3 2 2 4 2 2 2 3 2" xfId="14751" xr:uid="{A3165527-61CB-4747-B79E-F116A8BBD0E4}"/>
    <cellStyle name="Separador de milhares 3 2 2 4 2 2 2 3 3" xfId="23718" xr:uid="{87F8A19F-3217-479E-BEF9-ADC27A1084CC}"/>
    <cellStyle name="Separador de milhares 3 2 2 4 2 2 2 4" xfId="11899" xr:uid="{5C7D6409-FAF0-439A-821B-E3A0406B8909}"/>
    <cellStyle name="Separador de milhares 3 2 2 4 2 2 2 5" xfId="20867" xr:uid="{2DC025BB-A26B-452B-ACFD-ED243B755021}"/>
    <cellStyle name="Separador de milhares 3 2 2 4 2 2 3" xfId="7516" xr:uid="{CE18E3A0-FA33-4B43-AF77-3F46538A43C0}"/>
    <cellStyle name="Separador de milhares 3 2 2 4 2 2 3 2" xfId="16172" xr:uid="{7C606A4A-21A2-4E74-A048-EEEAB052821E}"/>
    <cellStyle name="Separador de milhares 3 2 2 4 2 2 3 3" xfId="25153" xr:uid="{A6322071-590F-4EDF-AE88-1D0CC2EF54C8}"/>
    <cellStyle name="Separador de milhares 3 2 2 4 2 2 4" xfId="4463" xr:uid="{DDD2014C-6E6B-436D-8D74-DAA71C756064}"/>
    <cellStyle name="Separador de milhares 3 2 2 4 2 2 4 2" xfId="13318" xr:uid="{7A02F443-9180-4F0C-9EC6-58878FECD341}"/>
    <cellStyle name="Separador de milhares 3 2 2 4 2 2 4 3" xfId="22288" xr:uid="{489CC5EF-2047-4D24-815F-3214CFAB4DC7}"/>
    <cellStyle name="Separador de milhares 3 2 2 4 2 2 5" xfId="10453" xr:uid="{B1FA4A59-8BC1-4CB1-A10B-1C9E4DA86557}"/>
    <cellStyle name="Separador de milhares 3 2 2 4 2 2 6" xfId="19424" xr:uid="{0B265547-66D3-4710-BBEC-100AD8FD460C}"/>
    <cellStyle name="Separador de milhares 3 2 2 4 2 3" xfId="2854" xr:uid="{BF849E9C-8340-4AB4-8121-B4655B094142}"/>
    <cellStyle name="Separador de milhares 3 2 2 4 2 3 2" xfId="9010" xr:uid="{2765F98A-0307-4102-BFBF-C80CF51910D0}"/>
    <cellStyle name="Separador de milhares 3 2 2 4 2 3 2 2" xfId="17606" xr:uid="{33C433EC-50EC-40CA-A82C-AAB445878497}"/>
    <cellStyle name="Separador de milhares 3 2 2 4 2 3 2 3" xfId="26642" xr:uid="{8410319D-CC02-479B-AC81-C05375AD86ED}"/>
    <cellStyle name="Separador de milhares 3 2 2 4 2 3 3" xfId="5897" xr:uid="{0EC7D250-052C-4C9C-BCB6-F5B34184B093}"/>
    <cellStyle name="Separador de milhares 3 2 2 4 2 3 3 2" xfId="14750" xr:uid="{7A50051A-EA04-414D-8371-6B4A757D3F19}"/>
    <cellStyle name="Separador de milhares 3 2 2 4 2 3 3 3" xfId="23717" xr:uid="{222CD310-E246-43FA-9AC5-691EFECD7288}"/>
    <cellStyle name="Separador de milhares 3 2 2 4 2 3 4" xfId="11898" xr:uid="{7941792C-8F5A-477B-B9D5-02A9523513D7}"/>
    <cellStyle name="Separador de milhares 3 2 2 4 2 3 5" xfId="20866" xr:uid="{C51155E7-FFE0-4A9B-B207-BA7A5E71A7B2}"/>
    <cellStyle name="Separador de milhares 3 2 2 4 2 4" xfId="7515" xr:uid="{A4B5CBA1-9FD7-4E2D-A157-4F791338D6DE}"/>
    <cellStyle name="Separador de milhares 3 2 2 4 2 4 2" xfId="16171" xr:uid="{4FF08B52-0F33-4D0E-BDC4-866CE57A9FF2}"/>
    <cellStyle name="Separador de milhares 3 2 2 4 2 4 3" xfId="25152" xr:uid="{EB3A352A-A202-4FBE-AA90-B3F6F3FDA644}"/>
    <cellStyle name="Separador de milhares 3 2 2 4 2 5" xfId="4462" xr:uid="{3DA017FD-3DAA-4A37-93D7-694D2FFAA91B}"/>
    <cellStyle name="Separador de milhares 3 2 2 4 2 5 2" xfId="13317" xr:uid="{6FD02B81-1737-413F-87A4-18679519D225}"/>
    <cellStyle name="Separador de milhares 3 2 2 4 2 5 3" xfId="22287" xr:uid="{A386667A-45B1-4235-A8B8-E4AF91C34E00}"/>
    <cellStyle name="Separador de milhares 3 2 2 4 2 6" xfId="10452" xr:uid="{85E9C10D-D086-4850-A427-510501A7C397}"/>
    <cellStyle name="Separador de milhares 3 2 2 4 2 7" xfId="19423" xr:uid="{FB975FC0-D977-4741-A8B2-D2563E4F091D}"/>
    <cellStyle name="Separador de milhares 3 2 2 4 3" xfId="1133" xr:uid="{7580547E-84F9-4CE0-8F44-7B4C8E49D4BC}"/>
    <cellStyle name="Separador de milhares 3 2 2 4 3 2" xfId="1134" xr:uid="{7438F5A9-E808-4643-906F-A68FAECF57E7}"/>
    <cellStyle name="Separador de milhares 3 2 2 4 3 2 2" xfId="2857" xr:uid="{54636E47-F516-4B96-8C5B-90573A2C35E7}"/>
    <cellStyle name="Separador de milhares 3 2 2 4 3 2 2 2" xfId="9013" xr:uid="{CEAD3CA4-01D7-4B7E-B81F-DF1B3E1F6CD5}"/>
    <cellStyle name="Separador de milhares 3 2 2 4 3 2 2 2 2" xfId="17609" xr:uid="{C27ECB94-F097-4233-A64F-C29AB682FFD8}"/>
    <cellStyle name="Separador de milhares 3 2 2 4 3 2 2 2 3" xfId="26645" xr:uid="{587A60C4-4072-4595-A66A-359E5E9BFE5C}"/>
    <cellStyle name="Separador de milhares 3 2 2 4 3 2 2 3" xfId="5900" xr:uid="{E5245367-B584-4FC9-B186-77E5531DA1F0}"/>
    <cellStyle name="Separador de milhares 3 2 2 4 3 2 2 3 2" xfId="14753" xr:uid="{0D976454-6CBD-4F99-AB92-283427CF417F}"/>
    <cellStyle name="Separador de milhares 3 2 2 4 3 2 2 3 3" xfId="23720" xr:uid="{2048BE5D-C3E0-4A34-A406-9E21C4460D18}"/>
    <cellStyle name="Separador de milhares 3 2 2 4 3 2 2 4" xfId="11901" xr:uid="{CD318955-727C-4CB6-B92E-CF63753FC510}"/>
    <cellStyle name="Separador de milhares 3 2 2 4 3 2 2 5" xfId="20869" xr:uid="{374D0426-0BAE-40F1-9993-AB651DC643F2}"/>
    <cellStyle name="Separador de milhares 3 2 2 4 3 2 3" xfId="7518" xr:uid="{7055B4D3-DB58-4D0C-8903-1444743EC330}"/>
    <cellStyle name="Separador de milhares 3 2 2 4 3 2 3 2" xfId="16174" xr:uid="{36C36188-7587-44EB-94DF-A66700C0B605}"/>
    <cellStyle name="Separador de milhares 3 2 2 4 3 2 3 3" xfId="25155" xr:uid="{435E6729-217E-4465-9A97-17659E72DE0D}"/>
    <cellStyle name="Separador de milhares 3 2 2 4 3 2 4" xfId="4465" xr:uid="{8BFC10CD-A26B-4D02-A7F2-9F8B6ECC8AA8}"/>
    <cellStyle name="Separador de milhares 3 2 2 4 3 2 4 2" xfId="13320" xr:uid="{1EDFC8C8-02F1-46B4-9FEA-CC0DB4FF9444}"/>
    <cellStyle name="Separador de milhares 3 2 2 4 3 2 4 3" xfId="22290" xr:uid="{131CCB73-C089-4FBE-82F7-41A156E85F74}"/>
    <cellStyle name="Separador de milhares 3 2 2 4 3 2 5" xfId="10455" xr:uid="{18A4E212-830E-4222-89CC-9E5CE68D90B8}"/>
    <cellStyle name="Separador de milhares 3 2 2 4 3 2 6" xfId="19426" xr:uid="{3B484A5B-D5F1-4DF0-8506-02C9EFB47ED1}"/>
    <cellStyle name="Separador de milhares 3 2 2 4 3 3" xfId="2856" xr:uid="{8175A463-21AB-45D7-8EAF-A8C2DD18D89D}"/>
    <cellStyle name="Separador de milhares 3 2 2 4 3 3 2" xfId="9012" xr:uid="{576709AF-67A1-4D09-9545-EBE7955D4BC0}"/>
    <cellStyle name="Separador de milhares 3 2 2 4 3 3 2 2" xfId="17608" xr:uid="{AD933F99-4928-44C2-977B-7537A6909CC4}"/>
    <cellStyle name="Separador de milhares 3 2 2 4 3 3 2 3" xfId="26644" xr:uid="{AAD272AE-BBB4-4043-9717-97B5C429E706}"/>
    <cellStyle name="Separador de milhares 3 2 2 4 3 3 3" xfId="5899" xr:uid="{0E8B6035-678C-43F0-B483-EF33D36A34E8}"/>
    <cellStyle name="Separador de milhares 3 2 2 4 3 3 3 2" xfId="14752" xr:uid="{E1F9BCD7-C05F-4FCF-A2DE-A6507124D4AF}"/>
    <cellStyle name="Separador de milhares 3 2 2 4 3 3 3 3" xfId="23719" xr:uid="{AAC60CD2-5913-42A8-B1B0-28A0F1461D47}"/>
    <cellStyle name="Separador de milhares 3 2 2 4 3 3 4" xfId="11900" xr:uid="{27DFC7B4-F961-40A0-914A-81F92BAA64DF}"/>
    <cellStyle name="Separador de milhares 3 2 2 4 3 3 5" xfId="20868" xr:uid="{242B3133-0C9F-42E0-B29F-1733FA3160B4}"/>
    <cellStyle name="Separador de milhares 3 2 2 4 3 4" xfId="7517" xr:uid="{5DEE082C-1580-48CB-9A4D-EC6D6A6A9945}"/>
    <cellStyle name="Separador de milhares 3 2 2 4 3 4 2" xfId="16173" xr:uid="{D7A34A05-2D55-4BE1-896B-B298E1E8ECFB}"/>
    <cellStyle name="Separador de milhares 3 2 2 4 3 4 3" xfId="25154" xr:uid="{DA185EE7-8E31-4128-AD14-5B747CBA6E2C}"/>
    <cellStyle name="Separador de milhares 3 2 2 4 3 5" xfId="4464" xr:uid="{6CB1F199-3EC0-4BD7-A807-F80DDDB93355}"/>
    <cellStyle name="Separador de milhares 3 2 2 4 3 5 2" xfId="13319" xr:uid="{574145E5-FB7C-48D1-857E-8976BC1F4FB9}"/>
    <cellStyle name="Separador de milhares 3 2 2 4 3 5 3" xfId="22289" xr:uid="{E524EE1E-D14F-419A-8BCF-5ABB18690A52}"/>
    <cellStyle name="Separador de milhares 3 2 2 4 3 6" xfId="10454" xr:uid="{8C2CAD7C-325F-4220-937D-763276B39669}"/>
    <cellStyle name="Separador de milhares 3 2 2 4 3 7" xfId="19425" xr:uid="{7B0EC943-698B-4D78-98D5-E017A7FAC0A1}"/>
    <cellStyle name="Separador de milhares 3 2 2 4 4" xfId="1135" xr:uid="{BC778157-C0F4-4A09-B180-26168D78888F}"/>
    <cellStyle name="Separador de milhares 3 2 2 4 4 2" xfId="2858" xr:uid="{B5D7B826-E4B1-4523-BBDB-FF9A0ED02FB0}"/>
    <cellStyle name="Separador de milhares 3 2 2 4 4 2 2" xfId="9014" xr:uid="{56C909DE-88E4-41B7-A23E-592EDC332BA2}"/>
    <cellStyle name="Separador de milhares 3 2 2 4 4 2 2 2" xfId="17610" xr:uid="{3512932E-B061-4645-9A44-B98AFD4E067D}"/>
    <cellStyle name="Separador de milhares 3 2 2 4 4 2 2 3" xfId="26646" xr:uid="{03A8B8FF-86A8-41DC-8A88-8087EA1EE374}"/>
    <cellStyle name="Separador de milhares 3 2 2 4 4 2 3" xfId="5901" xr:uid="{45D39BD9-2D9F-4846-AC45-D74650C983C5}"/>
    <cellStyle name="Separador de milhares 3 2 2 4 4 2 3 2" xfId="14754" xr:uid="{EE8694F3-146C-4102-B714-591CB8FD704F}"/>
    <cellStyle name="Separador de milhares 3 2 2 4 4 2 3 3" xfId="23721" xr:uid="{301BCC3E-F06F-4234-90BC-A5ADB4C7C0DD}"/>
    <cellStyle name="Separador de milhares 3 2 2 4 4 2 4" xfId="11902" xr:uid="{136974A8-A82C-44DB-8536-7C11B375FE6A}"/>
    <cellStyle name="Separador de milhares 3 2 2 4 4 2 5" xfId="20870" xr:uid="{EA7976EC-75C2-493B-BBA2-13957C2F492D}"/>
    <cellStyle name="Separador de milhares 3 2 2 4 4 3" xfId="7519" xr:uid="{27E61F3D-54AF-4FA9-899C-53616F540A8B}"/>
    <cellStyle name="Separador de milhares 3 2 2 4 4 3 2" xfId="16175" xr:uid="{CF7EF2D0-254F-41B3-BA09-4B9D773019BC}"/>
    <cellStyle name="Separador de milhares 3 2 2 4 4 3 3" xfId="25156" xr:uid="{316194A5-237E-4899-B3C6-67A7C3E66C35}"/>
    <cellStyle name="Separador de milhares 3 2 2 4 4 4" xfId="4466" xr:uid="{42ACDF43-79C0-4608-832A-4CEDE0DFA299}"/>
    <cellStyle name="Separador de milhares 3 2 2 4 4 4 2" xfId="13321" xr:uid="{5E45B6BF-7C1D-448D-AD2E-0E4D347CBF1B}"/>
    <cellStyle name="Separador de milhares 3 2 2 4 4 4 3" xfId="22291" xr:uid="{E0B6804D-5B8C-41E2-AD7A-B2AD76D4589D}"/>
    <cellStyle name="Separador de milhares 3 2 2 4 4 5" xfId="10456" xr:uid="{FC6D1C15-256F-499E-B81B-A5FF17BA28D9}"/>
    <cellStyle name="Separador de milhares 3 2 2 4 4 6" xfId="19427" xr:uid="{41027C24-DC7C-4073-96B5-71811F6078C1}"/>
    <cellStyle name="Separador de milhares 3 2 2 4 5" xfId="2853" xr:uid="{12C9D345-EF82-47DB-8510-A8B53DA6A237}"/>
    <cellStyle name="Separador de milhares 3 2 2 4 5 2" xfId="9009" xr:uid="{83F4947D-4D1D-4532-BF20-721272F32D6C}"/>
    <cellStyle name="Separador de milhares 3 2 2 4 5 2 2" xfId="17605" xr:uid="{C2CE87C6-9D0F-44A3-90C9-C589F8EC5238}"/>
    <cellStyle name="Separador de milhares 3 2 2 4 5 2 3" xfId="26641" xr:uid="{B57E6C8C-AD75-4F77-A9E4-7EAACAE29393}"/>
    <cellStyle name="Separador de milhares 3 2 2 4 5 3" xfId="5896" xr:uid="{F572E13F-F0C2-4C6F-A359-DD979BA74E32}"/>
    <cellStyle name="Separador de milhares 3 2 2 4 5 3 2" xfId="14749" xr:uid="{AC240E10-3604-4433-A574-1FB456B60477}"/>
    <cellStyle name="Separador de milhares 3 2 2 4 5 3 3" xfId="23716" xr:uid="{CE053CD7-9AC2-4864-95D6-8EABFB83B9A1}"/>
    <cellStyle name="Separador de milhares 3 2 2 4 5 4" xfId="11897" xr:uid="{3998E693-EC0B-4A29-8FDC-B0CE2977AC6C}"/>
    <cellStyle name="Separador de milhares 3 2 2 4 5 5" xfId="20865" xr:uid="{0B4069A7-98A5-4464-AA09-B089EB0881D1}"/>
    <cellStyle name="Separador de milhares 3 2 2 4 6" xfId="7514" xr:uid="{23CA58FF-B487-4A7F-BC0F-B059F3C2EA2D}"/>
    <cellStyle name="Separador de milhares 3 2 2 4 6 2" xfId="16170" xr:uid="{972167C7-5EB6-405B-A5C9-BFA48BFF782C}"/>
    <cellStyle name="Separador de milhares 3 2 2 4 6 3" xfId="25151" xr:uid="{65CEA8F8-6478-444C-AF09-BC1BC760F0EC}"/>
    <cellStyle name="Separador de milhares 3 2 2 4 7" xfId="4461" xr:uid="{27D7BF66-0997-4C61-9FAD-60A1E8ED350B}"/>
    <cellStyle name="Separador de milhares 3 2 2 4 7 2" xfId="13316" xr:uid="{73CC7ED8-ED27-4F4E-89CE-F77256074233}"/>
    <cellStyle name="Separador de milhares 3 2 2 4 7 3" xfId="22286" xr:uid="{4EC64636-F9FC-41D2-A22B-91FE3F75C907}"/>
    <cellStyle name="Separador de milhares 3 2 2 4 8" xfId="10451" xr:uid="{0CD228D2-C083-4910-8403-A37B9E03BE6D}"/>
    <cellStyle name="Separador de milhares 3 2 2 4 9" xfId="19422" xr:uid="{96F5B5CA-0E9B-41F7-AE83-5821974B419E}"/>
    <cellStyle name="Separador de milhares 3 2 2 5" xfId="1136" xr:uid="{CB281613-8D42-4565-B002-888601CBA7A0}"/>
    <cellStyle name="Separador de milhares 3 2 2 5 2" xfId="1137" xr:uid="{0414B9B7-8729-469D-8412-DDCB03C259EB}"/>
    <cellStyle name="Separador de milhares 3 2 2 5 2 2" xfId="2860" xr:uid="{9A44B5F1-5442-4AB4-926F-52961722E6B9}"/>
    <cellStyle name="Separador de milhares 3 2 2 5 2 2 2" xfId="9016" xr:uid="{B3D90900-6794-43C6-BECD-7B91AB379817}"/>
    <cellStyle name="Separador de milhares 3 2 2 5 2 2 2 2" xfId="17612" xr:uid="{068BD1FE-C4AF-4A8F-BDD3-17E86C36B2B8}"/>
    <cellStyle name="Separador de milhares 3 2 2 5 2 2 2 3" xfId="26648" xr:uid="{384047B8-7711-4EE9-A649-640C49D8B83A}"/>
    <cellStyle name="Separador de milhares 3 2 2 5 2 2 3" xfId="5903" xr:uid="{F090240D-0A84-4ACE-B75C-1FAFCAD7870B}"/>
    <cellStyle name="Separador de milhares 3 2 2 5 2 2 3 2" xfId="14756" xr:uid="{5B169A0B-86CA-4C48-9011-D1A21CE6BDF0}"/>
    <cellStyle name="Separador de milhares 3 2 2 5 2 2 3 3" xfId="23723" xr:uid="{156FEF46-CCB8-4221-B511-7DD04E303736}"/>
    <cellStyle name="Separador de milhares 3 2 2 5 2 2 4" xfId="11904" xr:uid="{73D8C92C-6FF9-4539-AD5C-7029913A8791}"/>
    <cellStyle name="Separador de milhares 3 2 2 5 2 2 5" xfId="20872" xr:uid="{A20D3D89-B87F-416C-B1E6-4C78498A29E6}"/>
    <cellStyle name="Separador de milhares 3 2 2 5 2 3" xfId="7521" xr:uid="{5AAA91BC-AA78-46D5-8260-7C56402B143E}"/>
    <cellStyle name="Separador de milhares 3 2 2 5 2 3 2" xfId="16177" xr:uid="{F3385ECB-E472-4D3B-9071-12F3C1F168B9}"/>
    <cellStyle name="Separador de milhares 3 2 2 5 2 3 3" xfId="25158" xr:uid="{3B0A537C-D584-4167-AA2A-851813CE8694}"/>
    <cellStyle name="Separador de milhares 3 2 2 5 2 4" xfId="4468" xr:uid="{1D567685-41EB-4902-811A-F5E465087D2D}"/>
    <cellStyle name="Separador de milhares 3 2 2 5 2 4 2" xfId="13323" xr:uid="{A3053A0F-2218-4E24-AF13-A19974F7F75C}"/>
    <cellStyle name="Separador de milhares 3 2 2 5 2 4 3" xfId="22293" xr:uid="{4E7C0482-949C-4276-8AA5-2157532637A0}"/>
    <cellStyle name="Separador de milhares 3 2 2 5 2 5" xfId="10458" xr:uid="{2717465E-DE86-407F-A1E7-776521A1607B}"/>
    <cellStyle name="Separador de milhares 3 2 2 5 2 6" xfId="19429" xr:uid="{D73EEF2E-3607-4743-8395-8743F7541199}"/>
    <cellStyle name="Separador de milhares 3 2 2 5 3" xfId="2859" xr:uid="{914A1333-BC1D-47A6-B6DC-DC4F6E77406C}"/>
    <cellStyle name="Separador de milhares 3 2 2 5 3 2" xfId="9015" xr:uid="{0B806DC6-2D91-44B3-A9C4-406F78F6B449}"/>
    <cellStyle name="Separador de milhares 3 2 2 5 3 2 2" xfId="17611" xr:uid="{7624F966-67FC-4DA4-B42E-684B390C8D8A}"/>
    <cellStyle name="Separador de milhares 3 2 2 5 3 2 3" xfId="26647" xr:uid="{F11C6B51-E7EA-4860-B5BC-398B546F571B}"/>
    <cellStyle name="Separador de milhares 3 2 2 5 3 3" xfId="5902" xr:uid="{7526F1C1-C7E8-4301-BA61-CDAF1E30D87F}"/>
    <cellStyle name="Separador de milhares 3 2 2 5 3 3 2" xfId="14755" xr:uid="{50588B9C-AA8D-4658-B227-B65B485C07D3}"/>
    <cellStyle name="Separador de milhares 3 2 2 5 3 3 3" xfId="23722" xr:uid="{42D6017D-4FD9-4884-AC61-16F1E9404F35}"/>
    <cellStyle name="Separador de milhares 3 2 2 5 3 4" xfId="11903" xr:uid="{ACA26AF7-D90B-4B17-9CAD-8B03F59C94DD}"/>
    <cellStyle name="Separador de milhares 3 2 2 5 3 5" xfId="20871" xr:uid="{81C2DA21-FA9A-403C-925F-D540984DB8BA}"/>
    <cellStyle name="Separador de milhares 3 2 2 5 4" xfId="7520" xr:uid="{0B4A4213-754C-47A8-8EF9-E6A13D23096A}"/>
    <cellStyle name="Separador de milhares 3 2 2 5 4 2" xfId="16176" xr:uid="{E4898969-438D-4272-AC25-548128738F33}"/>
    <cellStyle name="Separador de milhares 3 2 2 5 4 3" xfId="25157" xr:uid="{2E951455-F58B-40A3-A836-CF79FBB557E7}"/>
    <cellStyle name="Separador de milhares 3 2 2 5 5" xfId="4467" xr:uid="{12468B9E-AF7D-4A83-9C37-AB0A2EE627FA}"/>
    <cellStyle name="Separador de milhares 3 2 2 5 5 2" xfId="13322" xr:uid="{CAF720C1-F34A-496E-BE56-8864B875780B}"/>
    <cellStyle name="Separador de milhares 3 2 2 5 5 3" xfId="22292" xr:uid="{D9139E16-A4AB-487A-9B8E-D8BFD4CB69FD}"/>
    <cellStyle name="Separador de milhares 3 2 2 5 6" xfId="10457" xr:uid="{265518CB-A49C-4107-9DD0-449B7C603A7B}"/>
    <cellStyle name="Separador de milhares 3 2 2 5 7" xfId="19428" xr:uid="{ED193902-98C2-4DB7-83FD-AC688FCFEF48}"/>
    <cellStyle name="Separador de milhares 3 2 2 6" xfId="1138" xr:uid="{D239262D-595E-4B67-ADC8-FCD36FAB3FC0}"/>
    <cellStyle name="Separador de milhares 3 2 2 6 2" xfId="1139" xr:uid="{43946F20-6EA8-4EB0-B96A-3BF4F0D04F1B}"/>
    <cellStyle name="Separador de milhares 3 2 2 6 2 2" xfId="2862" xr:uid="{DA8B66C3-5585-4E06-B416-898A3CB672CE}"/>
    <cellStyle name="Separador de milhares 3 2 2 6 2 2 2" xfId="9018" xr:uid="{2D4E084D-F649-4D49-A520-1784C44C15F2}"/>
    <cellStyle name="Separador de milhares 3 2 2 6 2 2 2 2" xfId="17614" xr:uid="{87F4C05B-35C1-45B1-9E26-93FAEE9EB4F9}"/>
    <cellStyle name="Separador de milhares 3 2 2 6 2 2 2 3" xfId="26650" xr:uid="{C7127C6B-7980-473D-A665-A45AEF75AAAD}"/>
    <cellStyle name="Separador de milhares 3 2 2 6 2 2 3" xfId="5905" xr:uid="{2798D0BB-D452-401C-9508-52B709CC7F9C}"/>
    <cellStyle name="Separador de milhares 3 2 2 6 2 2 3 2" xfId="14758" xr:uid="{BEC7E803-1438-4D51-B4AE-0FC7C2005999}"/>
    <cellStyle name="Separador de milhares 3 2 2 6 2 2 3 3" xfId="23725" xr:uid="{95969467-828A-4610-A095-C8F238F832ED}"/>
    <cellStyle name="Separador de milhares 3 2 2 6 2 2 4" xfId="11906" xr:uid="{42421473-BA43-4C5E-921D-880263A889C5}"/>
    <cellStyle name="Separador de milhares 3 2 2 6 2 2 5" xfId="20874" xr:uid="{7A3B4583-87C6-4197-A1C0-0BE6CBE0E4F7}"/>
    <cellStyle name="Separador de milhares 3 2 2 6 2 3" xfId="7523" xr:uid="{342E4487-96EF-49D4-9C06-00534A26CE6D}"/>
    <cellStyle name="Separador de milhares 3 2 2 6 2 3 2" xfId="16179" xr:uid="{CE7D8D37-A5F2-423F-985C-871D1C6C284C}"/>
    <cellStyle name="Separador de milhares 3 2 2 6 2 3 3" xfId="25160" xr:uid="{F6ED12A6-159D-452C-9ABB-C6080C4E1167}"/>
    <cellStyle name="Separador de milhares 3 2 2 6 2 4" xfId="4470" xr:uid="{A2D042B2-F244-49AC-8873-F8ACCED10E8E}"/>
    <cellStyle name="Separador de milhares 3 2 2 6 2 4 2" xfId="13325" xr:uid="{30D030D7-F9E9-4327-B483-76BA7E5E3510}"/>
    <cellStyle name="Separador de milhares 3 2 2 6 2 4 3" xfId="22295" xr:uid="{9E35EA89-EF6F-4019-8839-9E4E17395B1C}"/>
    <cellStyle name="Separador de milhares 3 2 2 6 2 5" xfId="10460" xr:uid="{9C9BB254-F594-46CA-9B6D-76E355372601}"/>
    <cellStyle name="Separador de milhares 3 2 2 6 2 6" xfId="19431" xr:uid="{9701D2BD-BCEF-460D-8293-3B5EB83E14FA}"/>
    <cellStyle name="Separador de milhares 3 2 2 6 3" xfId="2861" xr:uid="{52C66AF3-D9E1-4DB6-83AA-715CF6136EBD}"/>
    <cellStyle name="Separador de milhares 3 2 2 6 3 2" xfId="9017" xr:uid="{F6CC39F5-223F-4B22-96B3-C3121D698C48}"/>
    <cellStyle name="Separador de milhares 3 2 2 6 3 2 2" xfId="17613" xr:uid="{EF121483-6630-493A-B517-C7E919360689}"/>
    <cellStyle name="Separador de milhares 3 2 2 6 3 2 3" xfId="26649" xr:uid="{9EECEFA6-13E1-430A-8998-597C439665C7}"/>
    <cellStyle name="Separador de milhares 3 2 2 6 3 3" xfId="5904" xr:uid="{D9843493-8A9C-4879-8E22-E2B377E16CA5}"/>
    <cellStyle name="Separador de milhares 3 2 2 6 3 3 2" xfId="14757" xr:uid="{8A37FCCA-C44C-47F5-91D2-073E442A499C}"/>
    <cellStyle name="Separador de milhares 3 2 2 6 3 3 3" xfId="23724" xr:uid="{A1BE44C6-68B4-421A-95FB-C50B858FAD2E}"/>
    <cellStyle name="Separador de milhares 3 2 2 6 3 4" xfId="11905" xr:uid="{4F083FA4-71B2-4DEC-BBD6-B5BA90520E47}"/>
    <cellStyle name="Separador de milhares 3 2 2 6 3 5" xfId="20873" xr:uid="{9039DB92-35FC-481F-A7BB-6FC5BCC2CB36}"/>
    <cellStyle name="Separador de milhares 3 2 2 6 4" xfId="7522" xr:uid="{4D634621-6CD8-4EAB-93F1-5DA83098DD51}"/>
    <cellStyle name="Separador de milhares 3 2 2 6 4 2" xfId="16178" xr:uid="{62AE8C1D-F57C-4F09-9A4B-8630D82AFD86}"/>
    <cellStyle name="Separador de milhares 3 2 2 6 4 3" xfId="25159" xr:uid="{A35BE5AD-25A0-4208-9FB0-AEA0556A216D}"/>
    <cellStyle name="Separador de milhares 3 2 2 6 5" xfId="4469" xr:uid="{99C57D94-3812-4240-9243-BFE52E6DD578}"/>
    <cellStyle name="Separador de milhares 3 2 2 6 5 2" xfId="13324" xr:uid="{B2EB8791-96D0-4B7D-A2D6-DBF9276438B7}"/>
    <cellStyle name="Separador de milhares 3 2 2 6 5 3" xfId="22294" xr:uid="{1566066E-531E-40E2-AB5B-95B0F0407B97}"/>
    <cellStyle name="Separador de milhares 3 2 2 6 6" xfId="10459" xr:uid="{5F830681-EFF2-4832-90EE-F6D527325A3E}"/>
    <cellStyle name="Separador de milhares 3 2 2 6 7" xfId="19430" xr:uid="{BF23E79F-CBF9-49C4-924B-EFCF710BFF00}"/>
    <cellStyle name="Separador de milhares 3 2 2 7" xfId="1140" xr:uid="{9231C4A3-7C6F-400B-8738-C63832C04F05}"/>
    <cellStyle name="Separador de milhares 3 2 2 7 2" xfId="2863" xr:uid="{7727E1A2-2D01-416B-9D13-2064B09B86B5}"/>
    <cellStyle name="Separador de milhares 3 2 2 7 2 2" xfId="9019" xr:uid="{B8312A3F-04D9-49E3-ABAF-F078F51822EC}"/>
    <cellStyle name="Separador de milhares 3 2 2 7 2 2 2" xfId="17615" xr:uid="{1E9F0809-ECAB-49ED-BA9C-1A3FA4BC740F}"/>
    <cellStyle name="Separador de milhares 3 2 2 7 2 2 3" xfId="26651" xr:uid="{E78C39FF-F322-4487-97FB-0406F1755312}"/>
    <cellStyle name="Separador de milhares 3 2 2 7 2 3" xfId="5906" xr:uid="{E76042F2-4C1D-4A93-99F4-92452CC5B683}"/>
    <cellStyle name="Separador de milhares 3 2 2 7 2 3 2" xfId="14759" xr:uid="{DCBDEDE1-C204-49D5-B7D1-C479CD36714C}"/>
    <cellStyle name="Separador de milhares 3 2 2 7 2 3 3" xfId="23726" xr:uid="{A2725BAA-123F-4591-B8DB-D85248DDDF70}"/>
    <cellStyle name="Separador de milhares 3 2 2 7 2 4" xfId="11907" xr:uid="{70F724FE-8A3A-44CF-BE95-926A176CE227}"/>
    <cellStyle name="Separador de milhares 3 2 2 7 2 5" xfId="20875" xr:uid="{B1D184FE-A470-410B-8E3F-5DCE89D04D56}"/>
    <cellStyle name="Separador de milhares 3 2 2 7 3" xfId="7524" xr:uid="{7249F6F3-E1B5-450A-A4A0-6C8AC86B164D}"/>
    <cellStyle name="Separador de milhares 3 2 2 7 3 2" xfId="16180" xr:uid="{FCEEB048-2172-4452-8464-1E3642B9D8D1}"/>
    <cellStyle name="Separador de milhares 3 2 2 7 3 3" xfId="25161" xr:uid="{73F95317-38DB-4BE3-ACFA-1B66393C7502}"/>
    <cellStyle name="Separador de milhares 3 2 2 7 4" xfId="4471" xr:uid="{9545AE47-6C14-45C8-BD2D-EC9D921440BA}"/>
    <cellStyle name="Separador de milhares 3 2 2 7 4 2" xfId="13326" xr:uid="{D4E1F286-85F8-454D-8B0F-4DE466F41CCA}"/>
    <cellStyle name="Separador de milhares 3 2 2 7 4 3" xfId="22296" xr:uid="{D7A6BE16-C02F-4815-BD42-B43AFEB26E04}"/>
    <cellStyle name="Separador de milhares 3 2 2 7 5" xfId="10461" xr:uid="{C0248E7D-DA21-437E-A1C6-7C8552DB6EAC}"/>
    <cellStyle name="Separador de milhares 3 2 2 7 6" xfId="19432" xr:uid="{992904D9-9599-4F5B-B62F-D81EC5B453DE}"/>
    <cellStyle name="Separador de milhares 3 2 2 8" xfId="2828" xr:uid="{09F1D163-36F4-491F-82F5-65CA4610D7DC}"/>
    <cellStyle name="Separador de milhares 3 2 2 8 2" xfId="8984" xr:uid="{F078E10F-5853-4328-A0CA-6C03A6ED55E0}"/>
    <cellStyle name="Separador de milhares 3 2 2 8 2 2" xfId="17580" xr:uid="{D86C520C-3D2D-4E48-AF92-E2C3C07A3E1A}"/>
    <cellStyle name="Separador de milhares 3 2 2 8 2 3" xfId="26616" xr:uid="{FC8E04F9-A1B2-4BD0-8A43-7DF896A079AD}"/>
    <cellStyle name="Separador de milhares 3 2 2 8 3" xfId="5871" xr:uid="{BD3FBBC0-0EEA-4AE4-9EE6-0FE6463D876A}"/>
    <cellStyle name="Separador de milhares 3 2 2 8 3 2" xfId="14724" xr:uid="{D5F4106C-1772-4135-B548-78CBB5EAD9E6}"/>
    <cellStyle name="Separador de milhares 3 2 2 8 3 3" xfId="23691" xr:uid="{95381184-62FD-4AC9-B227-0559617D39C6}"/>
    <cellStyle name="Separador de milhares 3 2 2 8 4" xfId="11872" xr:uid="{96F928AA-606B-4DC3-963B-C4A1C79786B0}"/>
    <cellStyle name="Separador de milhares 3 2 2 8 5" xfId="20840" xr:uid="{651ED9E1-753B-4468-A08F-28A87E23A1E5}"/>
    <cellStyle name="Separador de milhares 3 2 2 9" xfId="7489" xr:uid="{BA91A906-8FB4-4C75-B72C-0BA78BDCC0A0}"/>
    <cellStyle name="Separador de milhares 3 2 2 9 2" xfId="16145" xr:uid="{C31EFF50-9C05-467A-B46D-9D5252961A43}"/>
    <cellStyle name="Separador de milhares 3 2 2 9 3" xfId="25126" xr:uid="{33AF520A-E4ED-4942-BAB4-D31D57927A21}"/>
    <cellStyle name="Separador de milhares 3 2 3" xfId="1141" xr:uid="{79D26A38-4F0B-452A-9313-42910584D178}"/>
    <cellStyle name="Separador de milhares 3 2 3 10" xfId="10462" xr:uid="{F3AA03E4-AB04-4191-8E4F-9A326F5AEF34}"/>
    <cellStyle name="Separador de milhares 3 2 3 11" xfId="19433" xr:uid="{2E6DD18B-1B5C-4375-A9E2-E677D8CFDA87}"/>
    <cellStyle name="Separador de milhares 3 2 3 2" xfId="1142" xr:uid="{28BC47B7-504A-4886-AC7A-F898D9E746D5}"/>
    <cellStyle name="Separador de milhares 3 2 3 2 2" xfId="1143" xr:uid="{BAEC1814-1F65-42D6-ADFE-66EB8E663B1C}"/>
    <cellStyle name="Separador de milhares 3 2 3 2 2 2" xfId="1144" xr:uid="{24021A0F-DB2A-4E56-8C58-26B36524C9AB}"/>
    <cellStyle name="Separador de milhares 3 2 3 2 2 2 2" xfId="2867" xr:uid="{F1419644-2D6E-4FE6-A6B1-93B7B5C733C0}"/>
    <cellStyle name="Separador de milhares 3 2 3 2 2 2 2 2" xfId="9023" xr:uid="{884DA967-89C7-499E-84C8-D4B67739A6EB}"/>
    <cellStyle name="Separador de milhares 3 2 3 2 2 2 2 2 2" xfId="17619" xr:uid="{C4D13DDE-AB17-450D-A569-9DC984201582}"/>
    <cellStyle name="Separador de milhares 3 2 3 2 2 2 2 2 3" xfId="26655" xr:uid="{714324B0-65FC-477D-875F-F1C97AAF2593}"/>
    <cellStyle name="Separador de milhares 3 2 3 2 2 2 2 3" xfId="5910" xr:uid="{61E21703-2D58-4AC8-AEFE-1FC963F9E6B9}"/>
    <cellStyle name="Separador de milhares 3 2 3 2 2 2 2 3 2" xfId="14763" xr:uid="{0F507E5A-B775-4BDE-9010-F8358E6C186D}"/>
    <cellStyle name="Separador de milhares 3 2 3 2 2 2 2 3 3" xfId="23730" xr:uid="{CCF89D90-9671-4652-9F50-D5E695A39DA5}"/>
    <cellStyle name="Separador de milhares 3 2 3 2 2 2 2 4" xfId="11911" xr:uid="{B94BC7C6-25D8-4B46-BE93-47F64BEF97A9}"/>
    <cellStyle name="Separador de milhares 3 2 3 2 2 2 2 5" xfId="20879" xr:uid="{71367105-3ED9-443D-A2AB-3D4EC3FE5250}"/>
    <cellStyle name="Separador de milhares 3 2 3 2 2 2 3" xfId="7528" xr:uid="{506AA609-BD45-4506-B151-BC0F80B07346}"/>
    <cellStyle name="Separador de milhares 3 2 3 2 2 2 3 2" xfId="16184" xr:uid="{F40D5700-70F5-4574-9BBA-FF57ED4EA288}"/>
    <cellStyle name="Separador de milhares 3 2 3 2 2 2 3 3" xfId="25165" xr:uid="{7C4030EF-3434-4048-8258-F0A4132C2713}"/>
    <cellStyle name="Separador de milhares 3 2 3 2 2 2 4" xfId="4475" xr:uid="{ACDC93BD-88B6-481A-B031-B51E904BD2ED}"/>
    <cellStyle name="Separador de milhares 3 2 3 2 2 2 4 2" xfId="13330" xr:uid="{B7190D3C-5D56-4AC9-B889-ECBB1C9BB97A}"/>
    <cellStyle name="Separador de milhares 3 2 3 2 2 2 4 3" xfId="22300" xr:uid="{1B3158CD-B935-4FE1-9554-8338366A8B52}"/>
    <cellStyle name="Separador de milhares 3 2 3 2 2 2 5" xfId="10465" xr:uid="{D8C63793-08AE-4A82-88F3-EC87D1C81ECB}"/>
    <cellStyle name="Separador de milhares 3 2 3 2 2 2 6" xfId="19436" xr:uid="{A57B4AFF-B8E3-4398-A2F1-F2D37B187118}"/>
    <cellStyle name="Separador de milhares 3 2 3 2 2 3" xfId="2866" xr:uid="{0DE0ED4E-EB64-4194-8499-9A7F015298B4}"/>
    <cellStyle name="Separador de milhares 3 2 3 2 2 3 2" xfId="9022" xr:uid="{1FD2EB2D-0F57-4377-A5AD-7262E7B9AF12}"/>
    <cellStyle name="Separador de milhares 3 2 3 2 2 3 2 2" xfId="17618" xr:uid="{E56DBAD6-C61C-48E8-9338-9B842E4D6D78}"/>
    <cellStyle name="Separador de milhares 3 2 3 2 2 3 2 3" xfId="26654" xr:uid="{C0A118FA-5B2C-4747-9CB3-E2D9B1217E7F}"/>
    <cellStyle name="Separador de milhares 3 2 3 2 2 3 3" xfId="5909" xr:uid="{11195013-D481-4BC5-AB32-95B937063F53}"/>
    <cellStyle name="Separador de milhares 3 2 3 2 2 3 3 2" xfId="14762" xr:uid="{CEE2D27D-77A0-4A83-9EE7-0EBBFBBF303E}"/>
    <cellStyle name="Separador de milhares 3 2 3 2 2 3 3 3" xfId="23729" xr:uid="{D8C044E1-4619-4872-BCE2-B8CF1A7D31B2}"/>
    <cellStyle name="Separador de milhares 3 2 3 2 2 3 4" xfId="11910" xr:uid="{08598EC7-8A6C-4548-918A-91D2A2EE593D}"/>
    <cellStyle name="Separador de milhares 3 2 3 2 2 3 5" xfId="20878" xr:uid="{58D6EC75-1D90-41CF-A999-B145D035C2BC}"/>
    <cellStyle name="Separador de milhares 3 2 3 2 2 4" xfId="7527" xr:uid="{B0C41F4E-E5C3-4505-A048-5293CCD329D4}"/>
    <cellStyle name="Separador de milhares 3 2 3 2 2 4 2" xfId="16183" xr:uid="{468C158B-E37D-46C6-A90D-45926E8DF642}"/>
    <cellStyle name="Separador de milhares 3 2 3 2 2 4 3" xfId="25164" xr:uid="{4C904BA1-9C21-42E7-8FB1-7C34CA07A87F}"/>
    <cellStyle name="Separador de milhares 3 2 3 2 2 5" xfId="4474" xr:uid="{D0431048-3B61-445E-890C-6D20C40EE083}"/>
    <cellStyle name="Separador de milhares 3 2 3 2 2 5 2" xfId="13329" xr:uid="{CAE4A341-9439-47EC-943F-0631C618C12D}"/>
    <cellStyle name="Separador de milhares 3 2 3 2 2 5 3" xfId="22299" xr:uid="{89CBF37F-E7D0-430D-A422-A4F81309864A}"/>
    <cellStyle name="Separador de milhares 3 2 3 2 2 6" xfId="10464" xr:uid="{83598E74-53E3-4583-86AF-2F5FA5B5B083}"/>
    <cellStyle name="Separador de milhares 3 2 3 2 2 7" xfId="19435" xr:uid="{C2827C33-5A29-421D-A21E-210E53DBD1F8}"/>
    <cellStyle name="Separador de milhares 3 2 3 2 3" xfId="1145" xr:uid="{E6CADE31-094C-465F-99A6-D4430059FAD3}"/>
    <cellStyle name="Separador de milhares 3 2 3 2 3 2" xfId="1146" xr:uid="{04D3AFB5-B0E3-4EE4-AE6C-C3D9528DB2F1}"/>
    <cellStyle name="Separador de milhares 3 2 3 2 3 2 2" xfId="2869" xr:uid="{6313838E-219A-4B4A-8A07-E9C2D6E3F8FD}"/>
    <cellStyle name="Separador de milhares 3 2 3 2 3 2 2 2" xfId="9025" xr:uid="{30427244-81B6-4B42-9EC3-8AB83D137276}"/>
    <cellStyle name="Separador de milhares 3 2 3 2 3 2 2 2 2" xfId="17621" xr:uid="{44B6FF5A-8A30-4CC2-A125-E5E4B98A47D5}"/>
    <cellStyle name="Separador de milhares 3 2 3 2 3 2 2 2 3" xfId="26657" xr:uid="{374F1E24-8F81-479E-955F-AF85418CC761}"/>
    <cellStyle name="Separador de milhares 3 2 3 2 3 2 2 3" xfId="5912" xr:uid="{FD380855-A293-4DD9-9931-8D9227E4AEED}"/>
    <cellStyle name="Separador de milhares 3 2 3 2 3 2 2 3 2" xfId="14765" xr:uid="{99DC06FC-3E28-476F-86AE-5733BACFFC2F}"/>
    <cellStyle name="Separador de milhares 3 2 3 2 3 2 2 3 3" xfId="23732" xr:uid="{BEA6482E-5383-467A-8A15-0A1ECE5B131E}"/>
    <cellStyle name="Separador de milhares 3 2 3 2 3 2 2 4" xfId="11913" xr:uid="{CBE1DBB9-3239-4034-B4EC-9D8E8C7B5F0C}"/>
    <cellStyle name="Separador de milhares 3 2 3 2 3 2 2 5" xfId="20881" xr:uid="{89FF83A2-F1F2-481B-9E7E-0B5544B5229B}"/>
    <cellStyle name="Separador de milhares 3 2 3 2 3 2 3" xfId="7530" xr:uid="{BC8E408C-BA6C-491D-997C-554EAFDBDFF4}"/>
    <cellStyle name="Separador de milhares 3 2 3 2 3 2 3 2" xfId="16186" xr:uid="{0975E41D-8021-4F2F-997F-8547F27D9A0C}"/>
    <cellStyle name="Separador de milhares 3 2 3 2 3 2 3 3" xfId="25167" xr:uid="{C61C26DA-0168-462F-A393-5CFCD7552191}"/>
    <cellStyle name="Separador de milhares 3 2 3 2 3 2 4" xfId="4477" xr:uid="{D61C7A7D-8F2D-43FF-BACF-244BC1B70CF7}"/>
    <cellStyle name="Separador de milhares 3 2 3 2 3 2 4 2" xfId="13332" xr:uid="{387017B1-D6F7-4368-B779-30BCE2D1ACC6}"/>
    <cellStyle name="Separador de milhares 3 2 3 2 3 2 4 3" xfId="22302" xr:uid="{BB179565-A050-4DF2-90A3-1481C89C7D67}"/>
    <cellStyle name="Separador de milhares 3 2 3 2 3 2 5" xfId="10467" xr:uid="{833B440D-B306-4D11-9742-C93DA760F197}"/>
    <cellStyle name="Separador de milhares 3 2 3 2 3 2 6" xfId="19438" xr:uid="{ADAFE78B-232B-46A2-866B-197EF4294158}"/>
    <cellStyle name="Separador de milhares 3 2 3 2 3 3" xfId="2868" xr:uid="{9A43B096-6D6F-4ED6-BB1C-D9F25A393A0F}"/>
    <cellStyle name="Separador de milhares 3 2 3 2 3 3 2" xfId="9024" xr:uid="{EE36257E-38EE-442A-B5EB-DB40C6C85A99}"/>
    <cellStyle name="Separador de milhares 3 2 3 2 3 3 2 2" xfId="17620" xr:uid="{DB060AE4-38AF-4AA2-8CC0-0AC1CC8E48F3}"/>
    <cellStyle name="Separador de milhares 3 2 3 2 3 3 2 3" xfId="26656" xr:uid="{A14ED08E-8872-4F92-88D3-19FBBC4B2137}"/>
    <cellStyle name="Separador de milhares 3 2 3 2 3 3 3" xfId="5911" xr:uid="{27644357-107F-4C28-9A20-AE19858B3B53}"/>
    <cellStyle name="Separador de milhares 3 2 3 2 3 3 3 2" xfId="14764" xr:uid="{748065FE-5CDD-4112-A7FF-587B6AD10197}"/>
    <cellStyle name="Separador de milhares 3 2 3 2 3 3 3 3" xfId="23731" xr:uid="{72A8EA89-D991-41C0-8581-691C7411F547}"/>
    <cellStyle name="Separador de milhares 3 2 3 2 3 3 4" xfId="11912" xr:uid="{7A97B119-4C85-4BAE-A744-A88253A2404C}"/>
    <cellStyle name="Separador de milhares 3 2 3 2 3 3 5" xfId="20880" xr:uid="{4E513615-487F-4250-BECC-B6964B854153}"/>
    <cellStyle name="Separador de milhares 3 2 3 2 3 4" xfId="7529" xr:uid="{AE6C105E-5B6E-4513-A9B9-145DA39C5BFD}"/>
    <cellStyle name="Separador de milhares 3 2 3 2 3 4 2" xfId="16185" xr:uid="{D9817050-AD03-4192-9700-D754E9118F7D}"/>
    <cellStyle name="Separador de milhares 3 2 3 2 3 4 3" xfId="25166" xr:uid="{49B63996-F7B8-4E2B-B4D2-A5A4154D2D0E}"/>
    <cellStyle name="Separador de milhares 3 2 3 2 3 5" xfId="4476" xr:uid="{AF6B196A-0450-46DB-A45D-A67C1A7F7899}"/>
    <cellStyle name="Separador de milhares 3 2 3 2 3 5 2" xfId="13331" xr:uid="{32B8EE31-F172-4FFD-B583-A9DB1C1B3D35}"/>
    <cellStyle name="Separador de milhares 3 2 3 2 3 5 3" xfId="22301" xr:uid="{83FE00B3-0F05-4EE7-9D65-FBE26A137058}"/>
    <cellStyle name="Separador de milhares 3 2 3 2 3 6" xfId="10466" xr:uid="{B2FD5CA4-070B-4473-8753-EECC207A9657}"/>
    <cellStyle name="Separador de milhares 3 2 3 2 3 7" xfId="19437" xr:uid="{7743051F-5E23-4D2E-BD99-0B5E57EC097C}"/>
    <cellStyle name="Separador de milhares 3 2 3 2 4" xfId="1147" xr:uid="{C2B75228-CBFB-41AD-9188-8BE3C68FCD8D}"/>
    <cellStyle name="Separador de milhares 3 2 3 2 4 2" xfId="2870" xr:uid="{027DC716-756A-435F-874E-9A768CA90FE0}"/>
    <cellStyle name="Separador de milhares 3 2 3 2 4 2 2" xfId="9026" xr:uid="{C9F03372-D7AE-4163-8F32-98D32FE91850}"/>
    <cellStyle name="Separador de milhares 3 2 3 2 4 2 2 2" xfId="17622" xr:uid="{FCF85FD6-71BE-43B4-B126-9A03ACD431E0}"/>
    <cellStyle name="Separador de milhares 3 2 3 2 4 2 2 3" xfId="26658" xr:uid="{A94D45ED-DF81-4976-9D84-7D8DA1C26E4A}"/>
    <cellStyle name="Separador de milhares 3 2 3 2 4 2 3" xfId="5913" xr:uid="{7CE54AC7-F38C-4EED-AF84-28D1AD46C9A0}"/>
    <cellStyle name="Separador de milhares 3 2 3 2 4 2 3 2" xfId="14766" xr:uid="{82874811-C29A-41F0-AC08-1C891159845E}"/>
    <cellStyle name="Separador de milhares 3 2 3 2 4 2 3 3" xfId="23733" xr:uid="{146ADCCD-9290-44BD-B82E-CF08DB0F513D}"/>
    <cellStyle name="Separador de milhares 3 2 3 2 4 2 4" xfId="11914" xr:uid="{DCC7DC64-6B38-4CEE-B687-0B3F8DCB9445}"/>
    <cellStyle name="Separador de milhares 3 2 3 2 4 2 5" xfId="20882" xr:uid="{813FE008-8AA2-4C8D-9E86-2E05001F589C}"/>
    <cellStyle name="Separador de milhares 3 2 3 2 4 3" xfId="7531" xr:uid="{E2290641-CA19-445B-BB0E-56B7EC2B1754}"/>
    <cellStyle name="Separador de milhares 3 2 3 2 4 3 2" xfId="16187" xr:uid="{3EA0EF23-5B74-41E3-BC7B-3971E188AC89}"/>
    <cellStyle name="Separador de milhares 3 2 3 2 4 3 3" xfId="25168" xr:uid="{DA816EC6-AF9E-429F-B24D-A838FD02B1F6}"/>
    <cellStyle name="Separador de milhares 3 2 3 2 4 4" xfId="4478" xr:uid="{6360F30B-8771-4AB2-A819-46E87B8B3C1D}"/>
    <cellStyle name="Separador de milhares 3 2 3 2 4 4 2" xfId="13333" xr:uid="{C85D2D3A-BD98-4D76-A9B2-D7B81AE624C8}"/>
    <cellStyle name="Separador de milhares 3 2 3 2 4 4 3" xfId="22303" xr:uid="{787979B6-15EF-444F-81F2-D52AC5D032DB}"/>
    <cellStyle name="Separador de milhares 3 2 3 2 4 5" xfId="10468" xr:uid="{04E2F179-D463-4C5F-9517-F53DA97A81BA}"/>
    <cellStyle name="Separador de milhares 3 2 3 2 4 6" xfId="19439" xr:uid="{CD467C49-A449-43E2-BC0D-157FDE7BAA9E}"/>
    <cellStyle name="Separador de milhares 3 2 3 2 5" xfId="2865" xr:uid="{67E5A97A-0A51-4ACB-AF9A-A8BA56E0199E}"/>
    <cellStyle name="Separador de milhares 3 2 3 2 5 2" xfId="9021" xr:uid="{6FE4FA2D-12C6-4D94-B887-8360D8F3FE9D}"/>
    <cellStyle name="Separador de milhares 3 2 3 2 5 2 2" xfId="17617" xr:uid="{65B03543-F58A-4EDC-AD49-77633629E9AE}"/>
    <cellStyle name="Separador de milhares 3 2 3 2 5 2 3" xfId="26653" xr:uid="{2CAAD222-B04A-4C86-A3D5-13E119B95FD7}"/>
    <cellStyle name="Separador de milhares 3 2 3 2 5 3" xfId="5908" xr:uid="{22AA689D-B91A-4427-B2A3-BC829113508B}"/>
    <cellStyle name="Separador de milhares 3 2 3 2 5 3 2" xfId="14761" xr:uid="{1A42BC98-CF07-461F-8E47-7F7039C04F31}"/>
    <cellStyle name="Separador de milhares 3 2 3 2 5 3 3" xfId="23728" xr:uid="{0B8E8E2D-0BAA-400B-AEDD-01E545C098AF}"/>
    <cellStyle name="Separador de milhares 3 2 3 2 5 4" xfId="11909" xr:uid="{BED0EC32-A79A-426D-997D-24600346E177}"/>
    <cellStyle name="Separador de milhares 3 2 3 2 5 5" xfId="20877" xr:uid="{A1F5C344-62A1-47BA-9F43-AD2A6D355F79}"/>
    <cellStyle name="Separador de milhares 3 2 3 2 6" xfId="7526" xr:uid="{B4616EEE-8C76-4676-9D21-D802D412E07F}"/>
    <cellStyle name="Separador de milhares 3 2 3 2 6 2" xfId="16182" xr:uid="{2B609027-5F34-430B-9CB1-7FB0339C4C22}"/>
    <cellStyle name="Separador de milhares 3 2 3 2 6 3" xfId="25163" xr:uid="{DB88FA55-C5EE-4A30-AB92-FB085E743140}"/>
    <cellStyle name="Separador de milhares 3 2 3 2 7" xfId="4473" xr:uid="{745FEA5F-2F43-41B5-8473-21BB01D8D4DA}"/>
    <cellStyle name="Separador de milhares 3 2 3 2 7 2" xfId="13328" xr:uid="{E167374C-7C3C-4367-BF98-F6759BEE68D2}"/>
    <cellStyle name="Separador de milhares 3 2 3 2 7 3" xfId="22298" xr:uid="{DFCE759A-0508-47DD-9A72-1581C461CD76}"/>
    <cellStyle name="Separador de milhares 3 2 3 2 8" xfId="10463" xr:uid="{FF13E1CF-A1B0-4C5E-9A90-309A05ECFC43}"/>
    <cellStyle name="Separador de milhares 3 2 3 2 9" xfId="19434" xr:uid="{43B13EDD-94EA-4328-9910-FA234F95EF9B}"/>
    <cellStyle name="Separador de milhares 3 2 3 3" xfId="1148" xr:uid="{0C44B884-E4FD-45E9-AC78-E16F99527E5F}"/>
    <cellStyle name="Separador de milhares 3 2 3 3 2" xfId="1149" xr:uid="{268F0BB0-A407-4812-B7A0-678F82AC7277}"/>
    <cellStyle name="Separador de milhares 3 2 3 3 2 2" xfId="1150" xr:uid="{88C8D4E2-B496-481F-97FF-671526E207D4}"/>
    <cellStyle name="Separador de milhares 3 2 3 3 2 2 2" xfId="2873" xr:uid="{F05DD394-6377-46F1-9CFF-BF785F09DD2E}"/>
    <cellStyle name="Separador de milhares 3 2 3 3 2 2 2 2" xfId="9029" xr:uid="{3DA66D48-A27B-4CA4-BDF3-766A48139591}"/>
    <cellStyle name="Separador de milhares 3 2 3 3 2 2 2 2 2" xfId="17625" xr:uid="{35A7C89A-78A5-43F5-B915-6541632B3645}"/>
    <cellStyle name="Separador de milhares 3 2 3 3 2 2 2 2 3" xfId="26661" xr:uid="{F2F3F549-1927-4B5C-996A-9A2635A5F725}"/>
    <cellStyle name="Separador de milhares 3 2 3 3 2 2 2 3" xfId="5916" xr:uid="{89063EA7-AA3A-4E35-B6FE-18248950BE2D}"/>
    <cellStyle name="Separador de milhares 3 2 3 3 2 2 2 3 2" xfId="14769" xr:uid="{154EB09D-729B-44F2-BCEB-F09AEC8B3E7A}"/>
    <cellStyle name="Separador de milhares 3 2 3 3 2 2 2 3 3" xfId="23736" xr:uid="{B86CA83A-2E01-4889-958D-2E1529EE342F}"/>
    <cellStyle name="Separador de milhares 3 2 3 3 2 2 2 4" xfId="11917" xr:uid="{6C2585A2-1D67-42EE-BA11-497FAD2354EA}"/>
    <cellStyle name="Separador de milhares 3 2 3 3 2 2 2 5" xfId="20885" xr:uid="{6C66B2E3-6C0D-4A36-B09A-5AF317F26CEA}"/>
    <cellStyle name="Separador de milhares 3 2 3 3 2 2 3" xfId="7534" xr:uid="{98DFEB93-F355-4A81-BE82-1434A01F28C4}"/>
    <cellStyle name="Separador de milhares 3 2 3 3 2 2 3 2" xfId="16190" xr:uid="{990D208E-CCC8-40EB-8F2A-FF31A06139F8}"/>
    <cellStyle name="Separador de milhares 3 2 3 3 2 2 3 3" xfId="25171" xr:uid="{D04C0C63-D945-4F2E-87C7-19D3E3121B08}"/>
    <cellStyle name="Separador de milhares 3 2 3 3 2 2 4" xfId="4481" xr:uid="{D8E5208C-7A63-4031-B42A-C69E8A4D6F0E}"/>
    <cellStyle name="Separador de milhares 3 2 3 3 2 2 4 2" xfId="13336" xr:uid="{82BE0F51-106C-4016-9158-B86FF5B97488}"/>
    <cellStyle name="Separador de milhares 3 2 3 3 2 2 4 3" xfId="22306" xr:uid="{45379A6C-0A84-4C11-9909-CA44B6418C48}"/>
    <cellStyle name="Separador de milhares 3 2 3 3 2 2 5" xfId="10471" xr:uid="{95F8374B-A6C3-4C4F-8415-44BCF35B7777}"/>
    <cellStyle name="Separador de milhares 3 2 3 3 2 2 6" xfId="19442" xr:uid="{FD790321-801B-4D51-9985-9199667D62BA}"/>
    <cellStyle name="Separador de milhares 3 2 3 3 2 3" xfId="2872" xr:uid="{A404892F-61A0-44E4-9D36-E9FCFBD5B350}"/>
    <cellStyle name="Separador de milhares 3 2 3 3 2 3 2" xfId="9028" xr:uid="{0C56B509-9926-4864-B62E-758BF43E4A08}"/>
    <cellStyle name="Separador de milhares 3 2 3 3 2 3 2 2" xfId="17624" xr:uid="{609F4C31-9A73-4720-98BE-ACF341050746}"/>
    <cellStyle name="Separador de milhares 3 2 3 3 2 3 2 3" xfId="26660" xr:uid="{A31683FF-7A48-4AB2-B3E6-AB7C6472471D}"/>
    <cellStyle name="Separador de milhares 3 2 3 3 2 3 3" xfId="5915" xr:uid="{BBDAF8B4-C567-4131-8E91-8A13219D575A}"/>
    <cellStyle name="Separador de milhares 3 2 3 3 2 3 3 2" xfId="14768" xr:uid="{F77C4495-A7AC-480A-A79D-5C790FBFEA47}"/>
    <cellStyle name="Separador de milhares 3 2 3 3 2 3 3 3" xfId="23735" xr:uid="{F3CC1578-22D8-4664-AE3F-20213ACB8791}"/>
    <cellStyle name="Separador de milhares 3 2 3 3 2 3 4" xfId="11916" xr:uid="{3281CDDB-FE09-4628-A608-F69807EBA7D6}"/>
    <cellStyle name="Separador de milhares 3 2 3 3 2 3 5" xfId="20884" xr:uid="{87332B35-1DCA-4474-8F4E-9D0451A61992}"/>
    <cellStyle name="Separador de milhares 3 2 3 3 2 4" xfId="7533" xr:uid="{30E15EE1-EE4C-48FF-9795-BAAB1C58A393}"/>
    <cellStyle name="Separador de milhares 3 2 3 3 2 4 2" xfId="16189" xr:uid="{7579EC74-F93A-4FB9-837A-E77E29623A3F}"/>
    <cellStyle name="Separador de milhares 3 2 3 3 2 4 3" xfId="25170" xr:uid="{88F7CC9D-173D-4B20-8320-A42A1CDBFE60}"/>
    <cellStyle name="Separador de milhares 3 2 3 3 2 5" xfId="4480" xr:uid="{C4E5C9C2-74B3-42C4-9DDF-1CBF6A03BD53}"/>
    <cellStyle name="Separador de milhares 3 2 3 3 2 5 2" xfId="13335" xr:uid="{F71B6B9A-846D-4A02-9245-2B301567C59D}"/>
    <cellStyle name="Separador de milhares 3 2 3 3 2 5 3" xfId="22305" xr:uid="{DB8C6177-2393-4A75-BC64-5941920848CB}"/>
    <cellStyle name="Separador de milhares 3 2 3 3 2 6" xfId="10470" xr:uid="{C116091C-2435-48CC-B12A-D7C73E60C806}"/>
    <cellStyle name="Separador de milhares 3 2 3 3 2 7" xfId="19441" xr:uid="{7FBCE2A2-7F83-4CF9-97AC-4D374AE707D3}"/>
    <cellStyle name="Separador de milhares 3 2 3 3 3" xfId="1151" xr:uid="{E51CED32-2B47-4010-8EA8-9302E43906B5}"/>
    <cellStyle name="Separador de milhares 3 2 3 3 3 2" xfId="1152" xr:uid="{31B59428-5528-496C-A67D-A38C0AD6A0EF}"/>
    <cellStyle name="Separador de milhares 3 2 3 3 3 2 2" xfId="2875" xr:uid="{79195D69-3F82-4A90-A86B-D9A6FF4FECC5}"/>
    <cellStyle name="Separador de milhares 3 2 3 3 3 2 2 2" xfId="9031" xr:uid="{912AB114-3B43-465E-B6CB-C0209B78A704}"/>
    <cellStyle name="Separador de milhares 3 2 3 3 3 2 2 2 2" xfId="17627" xr:uid="{4BD090EB-E9A1-4392-BA6A-EA592BAF4A64}"/>
    <cellStyle name="Separador de milhares 3 2 3 3 3 2 2 2 3" xfId="26663" xr:uid="{7E190330-6DB6-4017-B017-62C0478F8311}"/>
    <cellStyle name="Separador de milhares 3 2 3 3 3 2 2 3" xfId="5918" xr:uid="{09EB1F65-4399-4D8D-B686-ED07FF2042FF}"/>
    <cellStyle name="Separador de milhares 3 2 3 3 3 2 2 3 2" xfId="14771" xr:uid="{07A6F13A-5B2F-4893-8DDB-D048A3ABDF86}"/>
    <cellStyle name="Separador de milhares 3 2 3 3 3 2 2 3 3" xfId="23738" xr:uid="{B17B9EDA-D28A-4CCA-8109-32DA50513413}"/>
    <cellStyle name="Separador de milhares 3 2 3 3 3 2 2 4" xfId="11919" xr:uid="{4F5FA5CC-C932-45CB-B6E1-736C77C8BEE2}"/>
    <cellStyle name="Separador de milhares 3 2 3 3 3 2 2 5" xfId="20887" xr:uid="{14A8335A-F36F-46FF-8543-1EAF9773EB1A}"/>
    <cellStyle name="Separador de milhares 3 2 3 3 3 2 3" xfId="7536" xr:uid="{27CF9F1E-D349-4412-B655-8772D7E63FCB}"/>
    <cellStyle name="Separador de milhares 3 2 3 3 3 2 3 2" xfId="16192" xr:uid="{A5F1874A-451F-409E-986C-CC819D5E5AD8}"/>
    <cellStyle name="Separador de milhares 3 2 3 3 3 2 3 3" xfId="25173" xr:uid="{685D0247-0D30-47FE-8D99-1DFA43E1F6E7}"/>
    <cellStyle name="Separador de milhares 3 2 3 3 3 2 4" xfId="4483" xr:uid="{ED672A3F-BA8B-4903-BA0F-0792F7CF0C15}"/>
    <cellStyle name="Separador de milhares 3 2 3 3 3 2 4 2" xfId="13338" xr:uid="{6D26EAD6-6C6F-46F1-AF72-C8DC62DA89E7}"/>
    <cellStyle name="Separador de milhares 3 2 3 3 3 2 4 3" xfId="22308" xr:uid="{16F3E07D-9549-47AF-B29C-9DC1997D59F3}"/>
    <cellStyle name="Separador de milhares 3 2 3 3 3 2 5" xfId="10473" xr:uid="{828E2BBD-DFFC-4BE7-84CC-413D5014ECD0}"/>
    <cellStyle name="Separador de milhares 3 2 3 3 3 2 6" xfId="19444" xr:uid="{52FDF386-419F-41EF-860A-D82EE2E7144A}"/>
    <cellStyle name="Separador de milhares 3 2 3 3 3 3" xfId="2874" xr:uid="{7A9E83DA-9F44-4558-9DBD-5435F3A82E32}"/>
    <cellStyle name="Separador de milhares 3 2 3 3 3 3 2" xfId="9030" xr:uid="{4453B430-2271-4A37-8155-E4D4E9318D4D}"/>
    <cellStyle name="Separador de milhares 3 2 3 3 3 3 2 2" xfId="17626" xr:uid="{07142E85-F2D8-492C-8A99-C24B7EB15541}"/>
    <cellStyle name="Separador de milhares 3 2 3 3 3 3 2 3" xfId="26662" xr:uid="{116D539C-AB42-453D-9EE0-8B802E30552F}"/>
    <cellStyle name="Separador de milhares 3 2 3 3 3 3 3" xfId="5917" xr:uid="{4792CADA-06FA-4D98-B460-9AD9F70998B7}"/>
    <cellStyle name="Separador de milhares 3 2 3 3 3 3 3 2" xfId="14770" xr:uid="{5C94B389-698F-40B3-8E9B-774FD2BAD578}"/>
    <cellStyle name="Separador de milhares 3 2 3 3 3 3 3 3" xfId="23737" xr:uid="{D5148859-1B5E-4712-9FAB-F4D9465B2A4B}"/>
    <cellStyle name="Separador de milhares 3 2 3 3 3 3 4" xfId="11918" xr:uid="{4B77F609-088B-44A5-9F10-25A33B5C0184}"/>
    <cellStyle name="Separador de milhares 3 2 3 3 3 3 5" xfId="20886" xr:uid="{57C1E2DD-A70B-4318-BBE7-F530A20762B7}"/>
    <cellStyle name="Separador de milhares 3 2 3 3 3 4" xfId="7535" xr:uid="{9298CE8A-335A-4562-9BB8-2EA63AB3C283}"/>
    <cellStyle name="Separador de milhares 3 2 3 3 3 4 2" xfId="16191" xr:uid="{F0321B2C-8B0B-4864-B88E-E543D593F9F8}"/>
    <cellStyle name="Separador de milhares 3 2 3 3 3 4 3" xfId="25172" xr:uid="{D4FA6124-811B-45E9-BC1E-20DB412D9A96}"/>
    <cellStyle name="Separador de milhares 3 2 3 3 3 5" xfId="4482" xr:uid="{9E971E62-920D-4CEF-9E82-1FB66FD77EA9}"/>
    <cellStyle name="Separador de milhares 3 2 3 3 3 5 2" xfId="13337" xr:uid="{78220D7C-1416-4978-AA6B-372437F8F8A8}"/>
    <cellStyle name="Separador de milhares 3 2 3 3 3 5 3" xfId="22307" xr:uid="{03D568A5-72CA-446F-89A3-05B190CAE33B}"/>
    <cellStyle name="Separador de milhares 3 2 3 3 3 6" xfId="10472" xr:uid="{C6C9EBE9-EB5F-4A3D-BFB9-A3F4BF0B91A5}"/>
    <cellStyle name="Separador de milhares 3 2 3 3 3 7" xfId="19443" xr:uid="{73C1360B-12F6-478B-BAC6-110778EB3F16}"/>
    <cellStyle name="Separador de milhares 3 2 3 3 4" xfId="1153" xr:uid="{23D91A52-9AA2-4CB7-BA1E-64317B398BFA}"/>
    <cellStyle name="Separador de milhares 3 2 3 3 4 2" xfId="2876" xr:uid="{11125E95-C003-4575-9CB7-E9F6C698540C}"/>
    <cellStyle name="Separador de milhares 3 2 3 3 4 2 2" xfId="9032" xr:uid="{0BC84379-85D3-467E-9496-388F552AD040}"/>
    <cellStyle name="Separador de milhares 3 2 3 3 4 2 2 2" xfId="17628" xr:uid="{03582ECB-D738-47B4-B25F-33338EF02FDF}"/>
    <cellStyle name="Separador de milhares 3 2 3 3 4 2 2 3" xfId="26664" xr:uid="{15310583-B920-4322-AF2C-C0FDB57D7ADA}"/>
    <cellStyle name="Separador de milhares 3 2 3 3 4 2 3" xfId="5919" xr:uid="{86BF49AB-218C-4A52-8819-18FFA2D0C436}"/>
    <cellStyle name="Separador de milhares 3 2 3 3 4 2 3 2" xfId="14772" xr:uid="{AB2A354E-B0B3-4C6D-AED8-95E18EB735AF}"/>
    <cellStyle name="Separador de milhares 3 2 3 3 4 2 3 3" xfId="23739" xr:uid="{F7F28AEF-0634-409E-B49D-1035F453739C}"/>
    <cellStyle name="Separador de milhares 3 2 3 3 4 2 4" xfId="11920" xr:uid="{44B665B3-70C2-4959-A4B9-3292CB8E51B5}"/>
    <cellStyle name="Separador de milhares 3 2 3 3 4 2 5" xfId="20888" xr:uid="{650624F5-7D4D-4537-9823-63CF546168B9}"/>
    <cellStyle name="Separador de milhares 3 2 3 3 4 3" xfId="7537" xr:uid="{6385165B-C3C4-477B-B632-4E9EE2622A76}"/>
    <cellStyle name="Separador de milhares 3 2 3 3 4 3 2" xfId="16193" xr:uid="{D18238A1-FFC3-4265-BA80-883B25E9C54F}"/>
    <cellStyle name="Separador de milhares 3 2 3 3 4 3 3" xfId="25174" xr:uid="{140AB137-7CAD-4AAB-AF48-EF9000DC26D4}"/>
    <cellStyle name="Separador de milhares 3 2 3 3 4 4" xfId="4484" xr:uid="{9FF7A46D-7140-4322-9AA8-5098123208B9}"/>
    <cellStyle name="Separador de milhares 3 2 3 3 4 4 2" xfId="13339" xr:uid="{FEFA2FAF-80E9-4AD3-9BE5-25774945AB19}"/>
    <cellStyle name="Separador de milhares 3 2 3 3 4 4 3" xfId="22309" xr:uid="{D010F48E-2870-420A-AE96-49AA646BF0F9}"/>
    <cellStyle name="Separador de milhares 3 2 3 3 4 5" xfId="10474" xr:uid="{394200A1-8FB8-41EC-91AF-E2318EA5DD04}"/>
    <cellStyle name="Separador de milhares 3 2 3 3 4 6" xfId="19445" xr:uid="{4FBBD9A3-E5AE-48AA-802A-84A1F1A3AC36}"/>
    <cellStyle name="Separador de milhares 3 2 3 3 5" xfId="2871" xr:uid="{87579425-49CD-4C82-8FCB-A8AB7BB87741}"/>
    <cellStyle name="Separador de milhares 3 2 3 3 5 2" xfId="9027" xr:uid="{9BE977C0-0022-4BAD-8C9C-BAA4980EEA46}"/>
    <cellStyle name="Separador de milhares 3 2 3 3 5 2 2" xfId="17623" xr:uid="{8A83AC76-AEDA-49D2-BCA2-17AD9CD657D2}"/>
    <cellStyle name="Separador de milhares 3 2 3 3 5 2 3" xfId="26659" xr:uid="{C16F0D63-A8C8-48A3-83BD-707B2DFA86BF}"/>
    <cellStyle name="Separador de milhares 3 2 3 3 5 3" xfId="5914" xr:uid="{779C94AA-93F7-49A9-9026-40F806974436}"/>
    <cellStyle name="Separador de milhares 3 2 3 3 5 3 2" xfId="14767" xr:uid="{E63913BD-2FD5-4C46-B788-BD8F7BA38BD4}"/>
    <cellStyle name="Separador de milhares 3 2 3 3 5 3 3" xfId="23734" xr:uid="{25095E26-5AF1-4336-8AD3-FD5ED854D936}"/>
    <cellStyle name="Separador de milhares 3 2 3 3 5 4" xfId="11915" xr:uid="{7727AB8C-546F-47DE-B405-D5103F826B83}"/>
    <cellStyle name="Separador de milhares 3 2 3 3 5 5" xfId="20883" xr:uid="{85F08DDB-5374-4851-AA7F-24A119CA9333}"/>
    <cellStyle name="Separador de milhares 3 2 3 3 6" xfId="7532" xr:uid="{0E2623FE-7C87-41F0-9EA1-63EBA6BED9D4}"/>
    <cellStyle name="Separador de milhares 3 2 3 3 6 2" xfId="16188" xr:uid="{1C9F828A-1DB4-4D65-9F70-FBD5BD8FBC1C}"/>
    <cellStyle name="Separador de milhares 3 2 3 3 6 3" xfId="25169" xr:uid="{9C415F7B-ED8A-43DD-903D-F605C375792C}"/>
    <cellStyle name="Separador de milhares 3 2 3 3 7" xfId="4479" xr:uid="{5D04E859-822F-4A35-B731-5AE685C2F794}"/>
    <cellStyle name="Separador de milhares 3 2 3 3 7 2" xfId="13334" xr:uid="{E6A9EB12-2ECD-4559-AD46-5BC7D6FDD2FF}"/>
    <cellStyle name="Separador de milhares 3 2 3 3 7 3" xfId="22304" xr:uid="{9FDD6D29-19D4-4049-9C9F-34082C6AE853}"/>
    <cellStyle name="Separador de milhares 3 2 3 3 8" xfId="10469" xr:uid="{C224CFFE-C89A-47E7-80A9-9CDD3CC6B25B}"/>
    <cellStyle name="Separador de milhares 3 2 3 3 9" xfId="19440" xr:uid="{46A82908-A438-44FB-BB9F-ECF38953A27C}"/>
    <cellStyle name="Separador de milhares 3 2 3 4" xfId="1154" xr:uid="{9DB09AC6-4143-47B3-8387-5C80AF33DDCB}"/>
    <cellStyle name="Separador de milhares 3 2 3 4 2" xfId="1155" xr:uid="{2B03DA95-7005-478B-9BDD-202F2547FDA0}"/>
    <cellStyle name="Separador de milhares 3 2 3 4 2 2" xfId="2878" xr:uid="{CA1BE49C-831B-458E-B21F-9C495FFDCFA7}"/>
    <cellStyle name="Separador de milhares 3 2 3 4 2 2 2" xfId="9034" xr:uid="{7AD7D1A5-31BF-4927-BD82-9CC967384673}"/>
    <cellStyle name="Separador de milhares 3 2 3 4 2 2 2 2" xfId="17630" xr:uid="{D7F5464E-BADF-46FC-8D30-C5B76834585C}"/>
    <cellStyle name="Separador de milhares 3 2 3 4 2 2 2 3" xfId="26666" xr:uid="{36D80162-2256-4671-B66F-309E654EBB57}"/>
    <cellStyle name="Separador de milhares 3 2 3 4 2 2 3" xfId="5921" xr:uid="{194DE301-5B06-42A6-9A96-CCAB49A3ADF5}"/>
    <cellStyle name="Separador de milhares 3 2 3 4 2 2 3 2" xfId="14774" xr:uid="{7F2ADB55-6D42-4732-B39D-B7CCE4F8BCA1}"/>
    <cellStyle name="Separador de milhares 3 2 3 4 2 2 3 3" xfId="23741" xr:uid="{DEF660DD-45AE-4DF5-918F-3F515637A4A0}"/>
    <cellStyle name="Separador de milhares 3 2 3 4 2 2 4" xfId="11922" xr:uid="{B1A9B015-1EE8-4144-9D40-9DDE8482DB95}"/>
    <cellStyle name="Separador de milhares 3 2 3 4 2 2 5" xfId="20890" xr:uid="{A8E24D01-026F-46AF-9603-346965C66E34}"/>
    <cellStyle name="Separador de milhares 3 2 3 4 2 3" xfId="7539" xr:uid="{0C53E745-33B1-4F29-806C-11BFEF8C517F}"/>
    <cellStyle name="Separador de milhares 3 2 3 4 2 3 2" xfId="16195" xr:uid="{71C92462-DF0D-4AAE-B866-3CF76EAE867F}"/>
    <cellStyle name="Separador de milhares 3 2 3 4 2 3 3" xfId="25176" xr:uid="{57DFE620-17BD-40F7-8DA7-235192FCA329}"/>
    <cellStyle name="Separador de milhares 3 2 3 4 2 4" xfId="4486" xr:uid="{688592C2-3D72-4FAF-AAD2-AA9A81E53E7B}"/>
    <cellStyle name="Separador de milhares 3 2 3 4 2 4 2" xfId="13341" xr:uid="{C4309E5D-FA8E-423E-ABB3-D56FCA732A9F}"/>
    <cellStyle name="Separador de milhares 3 2 3 4 2 4 3" xfId="22311" xr:uid="{A9C79A23-D744-4151-9918-55ADF4D73F94}"/>
    <cellStyle name="Separador de milhares 3 2 3 4 2 5" xfId="10476" xr:uid="{312D4D7C-B03F-4226-9468-DB0F8D508F20}"/>
    <cellStyle name="Separador de milhares 3 2 3 4 2 6" xfId="19447" xr:uid="{A48FF832-70EB-475C-9423-DB7A26E6A78A}"/>
    <cellStyle name="Separador de milhares 3 2 3 4 3" xfId="2877" xr:uid="{B4BC6188-47F6-43CD-B1E5-8F3B6FC0FA2B}"/>
    <cellStyle name="Separador de milhares 3 2 3 4 3 2" xfId="9033" xr:uid="{8FDC291E-A672-47C1-952A-698D8EF31EA1}"/>
    <cellStyle name="Separador de milhares 3 2 3 4 3 2 2" xfId="17629" xr:uid="{DD4E98BF-863E-467F-944A-EDED6CB4AC33}"/>
    <cellStyle name="Separador de milhares 3 2 3 4 3 2 3" xfId="26665" xr:uid="{000F2666-6DAC-42C6-AAE3-AD39BDB3CAC8}"/>
    <cellStyle name="Separador de milhares 3 2 3 4 3 3" xfId="5920" xr:uid="{7176A889-6CAD-4E21-AC93-DD1344E10ADF}"/>
    <cellStyle name="Separador de milhares 3 2 3 4 3 3 2" xfId="14773" xr:uid="{663BCA39-ECAC-4510-A290-05A4DDAB9FB9}"/>
    <cellStyle name="Separador de milhares 3 2 3 4 3 3 3" xfId="23740" xr:uid="{5E8D5981-715B-4330-B369-50F1B37AA744}"/>
    <cellStyle name="Separador de milhares 3 2 3 4 3 4" xfId="11921" xr:uid="{5ACE878E-C2D0-4AAE-B64A-4CC30A907657}"/>
    <cellStyle name="Separador de milhares 3 2 3 4 3 5" xfId="20889" xr:uid="{07CEE1C0-B430-4882-9FC4-982606B57D44}"/>
    <cellStyle name="Separador de milhares 3 2 3 4 4" xfId="7538" xr:uid="{172E56CA-AE46-41D2-9B37-669760F21701}"/>
    <cellStyle name="Separador de milhares 3 2 3 4 4 2" xfId="16194" xr:uid="{1D1DBDD2-18C5-44E4-90BD-AADE86F67A58}"/>
    <cellStyle name="Separador de milhares 3 2 3 4 4 3" xfId="25175" xr:uid="{512CC60C-1998-4074-A21D-DA6C2E993D5C}"/>
    <cellStyle name="Separador de milhares 3 2 3 4 5" xfId="4485" xr:uid="{04080756-98AB-4126-9826-248571621905}"/>
    <cellStyle name="Separador de milhares 3 2 3 4 5 2" xfId="13340" xr:uid="{31F90EDE-B8CA-4C99-A2FD-4CEF873904DD}"/>
    <cellStyle name="Separador de milhares 3 2 3 4 5 3" xfId="22310" xr:uid="{5789A15B-3E0F-443A-9850-B875277BAF57}"/>
    <cellStyle name="Separador de milhares 3 2 3 4 6" xfId="10475" xr:uid="{0492DC01-8915-4DCF-A6AE-BC443ED7217E}"/>
    <cellStyle name="Separador de milhares 3 2 3 4 7" xfId="19446" xr:uid="{5311B23F-B8DA-4813-BA3F-AB9D4C844FFA}"/>
    <cellStyle name="Separador de milhares 3 2 3 5" xfId="1156" xr:uid="{B39EDF72-076D-44CF-A961-F0EB57C23296}"/>
    <cellStyle name="Separador de milhares 3 2 3 5 2" xfId="1157" xr:uid="{B77ED307-FBDB-4ED6-80D1-D03E56B297A3}"/>
    <cellStyle name="Separador de milhares 3 2 3 5 2 2" xfId="2880" xr:uid="{55C44887-CD2D-47B6-8321-D6FDFF758C3E}"/>
    <cellStyle name="Separador de milhares 3 2 3 5 2 2 2" xfId="9036" xr:uid="{9FCDD65C-677C-40A0-9BDE-BDFC32FB6229}"/>
    <cellStyle name="Separador de milhares 3 2 3 5 2 2 2 2" xfId="17632" xr:uid="{FCA41EE9-580F-49DE-BC7C-30DD19FEC27D}"/>
    <cellStyle name="Separador de milhares 3 2 3 5 2 2 2 3" xfId="26668" xr:uid="{3269738D-A04F-4A7E-B2CB-2ECA5B3BCBEA}"/>
    <cellStyle name="Separador de milhares 3 2 3 5 2 2 3" xfId="5923" xr:uid="{2478A9E1-5D52-4BD5-81D4-53A2214483B6}"/>
    <cellStyle name="Separador de milhares 3 2 3 5 2 2 3 2" xfId="14776" xr:uid="{7836B5E4-102C-42CD-8FD0-797E0CDAFA1B}"/>
    <cellStyle name="Separador de milhares 3 2 3 5 2 2 3 3" xfId="23743" xr:uid="{C9BCE1DA-FB57-4BCD-914A-4C845F994F49}"/>
    <cellStyle name="Separador de milhares 3 2 3 5 2 2 4" xfId="11924" xr:uid="{B8979A67-6191-4B99-A1F8-7F53D69A0E72}"/>
    <cellStyle name="Separador de milhares 3 2 3 5 2 2 5" xfId="20892" xr:uid="{B401D5C5-542E-4652-8F47-932278A5E07A}"/>
    <cellStyle name="Separador de milhares 3 2 3 5 2 3" xfId="7541" xr:uid="{369DCB2B-8822-42DD-85AA-061F78E01E27}"/>
    <cellStyle name="Separador de milhares 3 2 3 5 2 3 2" xfId="16197" xr:uid="{F167AC4A-0296-423C-99B6-27216FCB4191}"/>
    <cellStyle name="Separador de milhares 3 2 3 5 2 3 3" xfId="25178" xr:uid="{C18334E2-2283-4056-915F-68ADC2D65E6B}"/>
    <cellStyle name="Separador de milhares 3 2 3 5 2 4" xfId="4488" xr:uid="{43CAA457-6EF5-4600-B6E3-A8785669879E}"/>
    <cellStyle name="Separador de milhares 3 2 3 5 2 4 2" xfId="13343" xr:uid="{5E5A1AC2-90A4-40A5-BD00-FE9F5E06CB28}"/>
    <cellStyle name="Separador de milhares 3 2 3 5 2 4 3" xfId="22313" xr:uid="{267AE443-936E-46B6-A024-1A86668AFF01}"/>
    <cellStyle name="Separador de milhares 3 2 3 5 2 5" xfId="10478" xr:uid="{72C6AD51-0AB5-4FC3-B99E-08F674FCEB5B}"/>
    <cellStyle name="Separador de milhares 3 2 3 5 2 6" xfId="19449" xr:uid="{4585281C-9042-4D44-9B06-40C8C4B8619E}"/>
    <cellStyle name="Separador de milhares 3 2 3 5 3" xfId="2879" xr:uid="{D81AFB71-F94D-4552-8F20-A1F571E42E2F}"/>
    <cellStyle name="Separador de milhares 3 2 3 5 3 2" xfId="9035" xr:uid="{CE33C9AE-9769-4361-A9D8-DA21965E961F}"/>
    <cellStyle name="Separador de milhares 3 2 3 5 3 2 2" xfId="17631" xr:uid="{C0FE15F4-055C-4B71-8EAB-7112F28DAA8D}"/>
    <cellStyle name="Separador de milhares 3 2 3 5 3 2 3" xfId="26667" xr:uid="{71697322-8CF0-4744-A001-052EFE9D4186}"/>
    <cellStyle name="Separador de milhares 3 2 3 5 3 3" xfId="5922" xr:uid="{4C97723B-CA9A-4F2D-AC81-0EED43C53095}"/>
    <cellStyle name="Separador de milhares 3 2 3 5 3 3 2" xfId="14775" xr:uid="{79FA0170-C1A6-4F9E-8757-47AAE8F0C0B6}"/>
    <cellStyle name="Separador de milhares 3 2 3 5 3 3 3" xfId="23742" xr:uid="{61F56663-7EC8-4C71-A234-EA99175529C5}"/>
    <cellStyle name="Separador de milhares 3 2 3 5 3 4" xfId="11923" xr:uid="{C608DA30-93B8-47E0-8E40-96EA3CF5916B}"/>
    <cellStyle name="Separador de milhares 3 2 3 5 3 5" xfId="20891" xr:uid="{AC14E8DC-69FC-4367-9781-6B7FC707FBA7}"/>
    <cellStyle name="Separador de milhares 3 2 3 5 4" xfId="7540" xr:uid="{4E5C3CF2-277B-49DF-B8B6-063527D3F6C3}"/>
    <cellStyle name="Separador de milhares 3 2 3 5 4 2" xfId="16196" xr:uid="{19890DF0-2671-4E65-89DE-3DF7EDD22836}"/>
    <cellStyle name="Separador de milhares 3 2 3 5 4 3" xfId="25177" xr:uid="{3F1DA2D8-C176-48BB-9DAB-081675E14FA0}"/>
    <cellStyle name="Separador de milhares 3 2 3 5 5" xfId="4487" xr:uid="{21F5CE0E-8317-4799-AB73-5744C2A4902B}"/>
    <cellStyle name="Separador de milhares 3 2 3 5 5 2" xfId="13342" xr:uid="{904EEBC9-1BBE-4EDE-B205-8310BD1DF548}"/>
    <cellStyle name="Separador de milhares 3 2 3 5 5 3" xfId="22312" xr:uid="{AFAD9E37-0D85-4C93-8336-EE215E2FC911}"/>
    <cellStyle name="Separador de milhares 3 2 3 5 6" xfId="10477" xr:uid="{5538C95C-006D-47D9-9908-EAAA08D0D8F1}"/>
    <cellStyle name="Separador de milhares 3 2 3 5 7" xfId="19448" xr:uid="{3FA1CD51-EDED-4632-8AA9-8B5AD102D852}"/>
    <cellStyle name="Separador de milhares 3 2 3 6" xfId="1158" xr:uid="{5C78863A-1597-4ABC-AAE4-44D72BDC52AD}"/>
    <cellStyle name="Separador de milhares 3 2 3 6 2" xfId="2881" xr:uid="{663382EB-A7F0-4909-88F1-3A04AF3B1AF3}"/>
    <cellStyle name="Separador de milhares 3 2 3 6 2 2" xfId="9037" xr:uid="{7CA42A49-60F0-43B8-BE3C-9BCB29370781}"/>
    <cellStyle name="Separador de milhares 3 2 3 6 2 2 2" xfId="17633" xr:uid="{2DADC6E7-D067-40B6-BA3D-5CF5996AD94E}"/>
    <cellStyle name="Separador de milhares 3 2 3 6 2 2 3" xfId="26669" xr:uid="{4FF68E92-4016-411A-87F5-7C2442376900}"/>
    <cellStyle name="Separador de milhares 3 2 3 6 2 3" xfId="5924" xr:uid="{DB06F737-9896-4A7F-AD48-3923169F10EC}"/>
    <cellStyle name="Separador de milhares 3 2 3 6 2 3 2" xfId="14777" xr:uid="{80D5AC44-23EC-40B8-A71E-18125B4EC8A5}"/>
    <cellStyle name="Separador de milhares 3 2 3 6 2 3 3" xfId="23744" xr:uid="{D4E91E13-E58D-4B12-8EC4-9BBEF424CE1C}"/>
    <cellStyle name="Separador de milhares 3 2 3 6 2 4" xfId="11925" xr:uid="{7403E340-E506-4544-A885-EA9AA87A9993}"/>
    <cellStyle name="Separador de milhares 3 2 3 6 2 5" xfId="20893" xr:uid="{DBB66D6B-EF3D-431D-9037-DC42058AAD8A}"/>
    <cellStyle name="Separador de milhares 3 2 3 6 3" xfId="7542" xr:uid="{840F6AB0-99A7-4852-8E48-9F8C9BA57D65}"/>
    <cellStyle name="Separador de milhares 3 2 3 6 3 2" xfId="16198" xr:uid="{6B0081B2-0C8B-420E-8285-DA9B9A19CFF5}"/>
    <cellStyle name="Separador de milhares 3 2 3 6 3 3" xfId="25179" xr:uid="{C5F126A9-E9E5-43C3-808D-8DD3AB449F28}"/>
    <cellStyle name="Separador de milhares 3 2 3 6 4" xfId="4489" xr:uid="{1E9891A5-A319-4919-A3C3-AEB4E1FF00E0}"/>
    <cellStyle name="Separador de milhares 3 2 3 6 4 2" xfId="13344" xr:uid="{449A6C81-4143-4F8F-97D4-0D0A57B5E524}"/>
    <cellStyle name="Separador de milhares 3 2 3 6 4 3" xfId="22314" xr:uid="{E952EEEC-DB4A-4F44-B11E-692A801947E5}"/>
    <cellStyle name="Separador de milhares 3 2 3 6 5" xfId="10479" xr:uid="{89C06474-AC38-44FF-8C95-2C8C1959D857}"/>
    <cellStyle name="Separador de milhares 3 2 3 6 6" xfId="19450" xr:uid="{170E627A-2EB1-42CC-AB06-F17170AD581B}"/>
    <cellStyle name="Separador de milhares 3 2 3 7" xfId="2864" xr:uid="{4E132B26-9F5E-4F81-B70A-0007A7175B5D}"/>
    <cellStyle name="Separador de milhares 3 2 3 7 2" xfId="9020" xr:uid="{A79C8EDC-EC57-42BE-A6CC-BBD521F01092}"/>
    <cellStyle name="Separador de milhares 3 2 3 7 2 2" xfId="17616" xr:uid="{796BDB5B-BF20-4C1E-A10C-0697D7837DE1}"/>
    <cellStyle name="Separador de milhares 3 2 3 7 2 3" xfId="26652" xr:uid="{D37EE5FA-85B9-4CC8-B02D-1641CAA7C41E}"/>
    <cellStyle name="Separador de milhares 3 2 3 7 3" xfId="5907" xr:uid="{CDE5180F-AF1B-4D9E-BCE9-E0C7EAA08A7A}"/>
    <cellStyle name="Separador de milhares 3 2 3 7 3 2" xfId="14760" xr:uid="{EDCBAE78-6D67-4DF2-97A0-79F6892A3888}"/>
    <cellStyle name="Separador de milhares 3 2 3 7 3 3" xfId="23727" xr:uid="{3BF7D94C-309A-46A6-A746-2044EBF67E89}"/>
    <cellStyle name="Separador de milhares 3 2 3 7 4" xfId="11908" xr:uid="{3017DAF9-D1F8-437C-B467-21474803F3DF}"/>
    <cellStyle name="Separador de milhares 3 2 3 7 5" xfId="20876" xr:uid="{DA3B6013-288A-4643-A200-228039BC2DD7}"/>
    <cellStyle name="Separador de milhares 3 2 3 8" xfId="7525" xr:uid="{743C30CA-203B-470C-B794-0541398DB945}"/>
    <cellStyle name="Separador de milhares 3 2 3 8 2" xfId="16181" xr:uid="{00CB05C1-1C46-4430-9E48-078D6CF51C75}"/>
    <cellStyle name="Separador de milhares 3 2 3 8 3" xfId="25162" xr:uid="{D063D7E3-5FDE-449C-AA63-DC1DE33AD6F2}"/>
    <cellStyle name="Separador de milhares 3 2 3 9" xfId="4472" xr:uid="{FBE59985-98BB-42F6-8EF4-E11ECB22CF52}"/>
    <cellStyle name="Separador de milhares 3 2 3 9 2" xfId="13327" xr:uid="{61484971-37D0-4BB5-AE22-C93B359926FD}"/>
    <cellStyle name="Separador de milhares 3 2 3 9 3" xfId="22297" xr:uid="{BD578D75-E560-4C07-A0DD-A6923C240B05}"/>
    <cellStyle name="Separador de milhares 3 2 4" xfId="1159" xr:uid="{1D34327D-26B4-4344-886F-DB83B7D04717}"/>
    <cellStyle name="Separador de milhares 3 2 4 2" xfId="1160" xr:uid="{1F85C766-082F-43D7-B332-175038A449C3}"/>
    <cellStyle name="Separador de milhares 3 2 4 2 2" xfId="1161" xr:uid="{D77966C1-D680-4959-9146-949555E59000}"/>
    <cellStyle name="Separador de milhares 3 2 4 2 2 2" xfId="2884" xr:uid="{946E0E20-A33B-486E-B488-AB3FF589DA3B}"/>
    <cellStyle name="Separador de milhares 3 2 4 2 2 2 2" xfId="9040" xr:uid="{4571DBCE-7970-4469-AC6E-6AEAB7A9FD80}"/>
    <cellStyle name="Separador de milhares 3 2 4 2 2 2 2 2" xfId="17636" xr:uid="{289FB83C-2AB8-4073-8147-A8678656C01F}"/>
    <cellStyle name="Separador de milhares 3 2 4 2 2 2 2 3" xfId="26672" xr:uid="{18D6135E-A0D1-4859-BB7D-AC1396744528}"/>
    <cellStyle name="Separador de milhares 3 2 4 2 2 2 3" xfId="5927" xr:uid="{C4801B4D-482B-4FB6-8811-A50FDDE15D23}"/>
    <cellStyle name="Separador de milhares 3 2 4 2 2 2 3 2" xfId="14780" xr:uid="{F811ECF5-3D17-4D91-A946-87310DBD821A}"/>
    <cellStyle name="Separador de milhares 3 2 4 2 2 2 3 3" xfId="23747" xr:uid="{C1687F45-E301-413A-A32A-EEB2EA806D8E}"/>
    <cellStyle name="Separador de milhares 3 2 4 2 2 2 4" xfId="11928" xr:uid="{8415537B-42FA-4F3E-9A45-3AB4EA4419C5}"/>
    <cellStyle name="Separador de milhares 3 2 4 2 2 2 5" xfId="20896" xr:uid="{5AD4E7F7-99C4-4E1E-BABA-EAAA8B1D2FEF}"/>
    <cellStyle name="Separador de milhares 3 2 4 2 2 3" xfId="7545" xr:uid="{D4F09F44-193B-4FDD-8260-B112287030E3}"/>
    <cellStyle name="Separador de milhares 3 2 4 2 2 3 2" xfId="16201" xr:uid="{915723CD-99E6-47E9-9EAA-CFE42F16B351}"/>
    <cellStyle name="Separador de milhares 3 2 4 2 2 3 3" xfId="25182" xr:uid="{A4D46000-4535-43BA-BC5F-ADFBB855981D}"/>
    <cellStyle name="Separador de milhares 3 2 4 2 2 4" xfId="4492" xr:uid="{906CF644-FAA0-4FB8-BD02-4B2711EDBCA6}"/>
    <cellStyle name="Separador de milhares 3 2 4 2 2 4 2" xfId="13347" xr:uid="{7BDAB54E-DFE4-4D15-A62E-388A3D847B91}"/>
    <cellStyle name="Separador de milhares 3 2 4 2 2 4 3" xfId="22317" xr:uid="{206E3B3C-4348-4516-BC1E-F208EAF572D2}"/>
    <cellStyle name="Separador de milhares 3 2 4 2 2 5" xfId="10482" xr:uid="{7A559A77-EC6B-4D1B-AA76-31BA287D051F}"/>
    <cellStyle name="Separador de milhares 3 2 4 2 2 6" xfId="19453" xr:uid="{BA8B127D-E6B7-4386-B3DF-857F37290B32}"/>
    <cellStyle name="Separador de milhares 3 2 4 2 3" xfId="2883" xr:uid="{0C0B6C3C-ED92-447E-A590-26FC65B03753}"/>
    <cellStyle name="Separador de milhares 3 2 4 2 3 2" xfId="9039" xr:uid="{FE82827A-9A29-4874-AD5F-E56701DEB02B}"/>
    <cellStyle name="Separador de milhares 3 2 4 2 3 2 2" xfId="17635" xr:uid="{7AED6F9A-E4B7-4218-B16B-F5AB3720FD99}"/>
    <cellStyle name="Separador de milhares 3 2 4 2 3 2 3" xfId="26671" xr:uid="{91A6BD8B-BE7F-482F-A023-956A103F752F}"/>
    <cellStyle name="Separador de milhares 3 2 4 2 3 3" xfId="5926" xr:uid="{AA3A9921-017A-4CDC-9FD9-3BBDDB6A6794}"/>
    <cellStyle name="Separador de milhares 3 2 4 2 3 3 2" xfId="14779" xr:uid="{BACAA09A-6829-4B39-B383-DC063EDEE176}"/>
    <cellStyle name="Separador de milhares 3 2 4 2 3 3 3" xfId="23746" xr:uid="{65896274-1085-495E-A9DB-5FC0F42DFBC6}"/>
    <cellStyle name="Separador de milhares 3 2 4 2 3 4" xfId="11927" xr:uid="{5FE11A14-64E1-4EAD-A77C-24774F414CF4}"/>
    <cellStyle name="Separador de milhares 3 2 4 2 3 5" xfId="20895" xr:uid="{3FE8F914-681C-43C3-B53C-8D34E1BCB968}"/>
    <cellStyle name="Separador de milhares 3 2 4 2 4" xfId="7544" xr:uid="{0ACAAA59-7C10-4C86-B565-D040AFBAF218}"/>
    <cellStyle name="Separador de milhares 3 2 4 2 4 2" xfId="16200" xr:uid="{6877FA73-A854-40C6-823F-B77C28D5131A}"/>
    <cellStyle name="Separador de milhares 3 2 4 2 4 3" xfId="25181" xr:uid="{7351CF8A-7F76-4E22-A081-F0A2AE5CE66A}"/>
    <cellStyle name="Separador de milhares 3 2 4 2 5" xfId="4491" xr:uid="{03433EB4-F10B-4353-B3CB-B4FFDCA00515}"/>
    <cellStyle name="Separador de milhares 3 2 4 2 5 2" xfId="13346" xr:uid="{3BC98ED6-3801-4FFD-BDCD-6C2AE3897326}"/>
    <cellStyle name="Separador de milhares 3 2 4 2 5 3" xfId="22316" xr:uid="{979A9503-B4B0-42EB-8BD5-62EC0757C13D}"/>
    <cellStyle name="Separador de milhares 3 2 4 2 6" xfId="10481" xr:uid="{926E6EA6-FC8E-4404-B663-B836C3207889}"/>
    <cellStyle name="Separador de milhares 3 2 4 2 7" xfId="19452" xr:uid="{0A785C47-5543-4976-9FC2-24638C00F985}"/>
    <cellStyle name="Separador de milhares 3 2 4 3" xfId="1162" xr:uid="{2A3A7806-BB82-48BD-B8E4-4AF6988C921D}"/>
    <cellStyle name="Separador de milhares 3 2 4 3 2" xfId="1163" xr:uid="{889D0891-4ADA-48F0-B153-D16C492B6098}"/>
    <cellStyle name="Separador de milhares 3 2 4 3 2 2" xfId="2886" xr:uid="{592A9D62-3872-4C7A-A0C2-CA3E018BE7DB}"/>
    <cellStyle name="Separador de milhares 3 2 4 3 2 2 2" xfId="9042" xr:uid="{CD597FA1-A548-40C1-8BD7-00477A1C8EE1}"/>
    <cellStyle name="Separador de milhares 3 2 4 3 2 2 2 2" xfId="17638" xr:uid="{9F9A6721-5915-4CC2-87ED-BC2EEEFBD2C3}"/>
    <cellStyle name="Separador de milhares 3 2 4 3 2 2 2 3" xfId="26674" xr:uid="{E832F636-E3A1-4A67-BCA2-5F212BFC7C07}"/>
    <cellStyle name="Separador de milhares 3 2 4 3 2 2 3" xfId="5929" xr:uid="{4880A1A0-07DA-42E2-A357-74DAC6D038E9}"/>
    <cellStyle name="Separador de milhares 3 2 4 3 2 2 3 2" xfId="14782" xr:uid="{5D23B6F0-61DB-4E7C-8616-88477A472259}"/>
    <cellStyle name="Separador de milhares 3 2 4 3 2 2 3 3" xfId="23749" xr:uid="{D5B784DC-C20C-4C77-A1C6-C50666211A52}"/>
    <cellStyle name="Separador de milhares 3 2 4 3 2 2 4" xfId="11930" xr:uid="{D911FD46-F496-4925-916E-AB304D40BCD7}"/>
    <cellStyle name="Separador de milhares 3 2 4 3 2 2 5" xfId="20898" xr:uid="{048ACBF1-DB02-42FA-87E9-2BD2F06F4786}"/>
    <cellStyle name="Separador de milhares 3 2 4 3 2 3" xfId="7547" xr:uid="{CABDAAD3-771F-4176-8C42-053D5C9689C0}"/>
    <cellStyle name="Separador de milhares 3 2 4 3 2 3 2" xfId="16203" xr:uid="{E04751B5-E36E-41BD-9821-E6B9F828BFB0}"/>
    <cellStyle name="Separador de milhares 3 2 4 3 2 3 3" xfId="25184" xr:uid="{D22BD061-56AF-4753-B302-17F4338B89E9}"/>
    <cellStyle name="Separador de milhares 3 2 4 3 2 4" xfId="4494" xr:uid="{D02CF647-F4B1-4E95-AADC-53BDA93432C7}"/>
    <cellStyle name="Separador de milhares 3 2 4 3 2 4 2" xfId="13349" xr:uid="{9DE04FEE-8EC3-44C1-942B-045E96D02E1D}"/>
    <cellStyle name="Separador de milhares 3 2 4 3 2 4 3" xfId="22319" xr:uid="{9268461C-F766-4877-BE31-A3020557C4AD}"/>
    <cellStyle name="Separador de milhares 3 2 4 3 2 5" xfId="10484" xr:uid="{F3436E65-DEA8-44F0-A6FC-843EB1EFCDAA}"/>
    <cellStyle name="Separador de milhares 3 2 4 3 2 6" xfId="19455" xr:uid="{78D2589E-7FF9-4C73-A5F5-7FF87ECA4BE5}"/>
    <cellStyle name="Separador de milhares 3 2 4 3 3" xfId="2885" xr:uid="{6C16844F-3190-425E-A947-6C718493B5BE}"/>
    <cellStyle name="Separador de milhares 3 2 4 3 3 2" xfId="9041" xr:uid="{F5BB7409-A991-4EF1-8AC0-B61C2DF6E6F1}"/>
    <cellStyle name="Separador de milhares 3 2 4 3 3 2 2" xfId="17637" xr:uid="{F71A0E09-7DF8-4C6A-ACD2-A2454D9B4085}"/>
    <cellStyle name="Separador de milhares 3 2 4 3 3 2 3" xfId="26673" xr:uid="{A270D915-1F76-4F94-841B-BA48C3DC30F2}"/>
    <cellStyle name="Separador de milhares 3 2 4 3 3 3" xfId="5928" xr:uid="{51578664-3266-458F-9E0E-BA75E68468A3}"/>
    <cellStyle name="Separador de milhares 3 2 4 3 3 3 2" xfId="14781" xr:uid="{1AB51366-6C28-4E8E-BE66-FA3B3FB1605D}"/>
    <cellStyle name="Separador de milhares 3 2 4 3 3 3 3" xfId="23748" xr:uid="{CE251E1E-87C1-403C-BE62-C767AAB85FF5}"/>
    <cellStyle name="Separador de milhares 3 2 4 3 3 4" xfId="11929" xr:uid="{B7930ECF-1158-418B-8BBA-C6057F399DC9}"/>
    <cellStyle name="Separador de milhares 3 2 4 3 3 5" xfId="20897" xr:uid="{01AC5BC0-3CBE-4367-8A78-8BAFE98C0AF3}"/>
    <cellStyle name="Separador de milhares 3 2 4 3 4" xfId="7546" xr:uid="{7D24D3E5-F516-4774-B3ED-B929BC409FE1}"/>
    <cellStyle name="Separador de milhares 3 2 4 3 4 2" xfId="16202" xr:uid="{24315EF9-D4B2-4E40-9A6B-102920641E93}"/>
    <cellStyle name="Separador de milhares 3 2 4 3 4 3" xfId="25183" xr:uid="{54A13102-02B2-4E03-A7DC-A542F793096C}"/>
    <cellStyle name="Separador de milhares 3 2 4 3 5" xfId="4493" xr:uid="{9F88A35F-5448-4951-97A1-CB80241DE825}"/>
    <cellStyle name="Separador de milhares 3 2 4 3 5 2" xfId="13348" xr:uid="{6F72715F-66B8-4666-B136-51ED7CF3F33D}"/>
    <cellStyle name="Separador de milhares 3 2 4 3 5 3" xfId="22318" xr:uid="{422C868A-6BE2-4B1B-AD30-0119BC380B14}"/>
    <cellStyle name="Separador de milhares 3 2 4 3 6" xfId="10483" xr:uid="{83977E75-7D5A-4FC3-AE84-C18F31E47D4D}"/>
    <cellStyle name="Separador de milhares 3 2 4 3 7" xfId="19454" xr:uid="{7103349E-CA32-4226-AB68-00115A72A373}"/>
    <cellStyle name="Separador de milhares 3 2 4 4" xfId="1164" xr:uid="{4471E90F-4851-4A76-B461-361957220820}"/>
    <cellStyle name="Separador de milhares 3 2 4 4 2" xfId="2887" xr:uid="{4AE2DCB5-9C86-4240-98BB-17F44A14C071}"/>
    <cellStyle name="Separador de milhares 3 2 4 4 2 2" xfId="9043" xr:uid="{058EF550-2052-4F70-BBB0-44DF982EF65F}"/>
    <cellStyle name="Separador de milhares 3 2 4 4 2 2 2" xfId="17639" xr:uid="{90F22EE7-A987-45C0-99E5-71840C6E3A05}"/>
    <cellStyle name="Separador de milhares 3 2 4 4 2 2 3" xfId="26675" xr:uid="{BA5482FE-6101-4B00-A7C3-14C7772A5587}"/>
    <cellStyle name="Separador de milhares 3 2 4 4 2 3" xfId="5930" xr:uid="{62489DE9-1306-43D1-948A-3C6EEDCC1D5E}"/>
    <cellStyle name="Separador de milhares 3 2 4 4 2 3 2" xfId="14783" xr:uid="{BA29F9A4-900B-4F91-A4BD-DF0211329217}"/>
    <cellStyle name="Separador de milhares 3 2 4 4 2 3 3" xfId="23750" xr:uid="{78FAF1EF-CDDD-4940-8933-98847BD3872E}"/>
    <cellStyle name="Separador de milhares 3 2 4 4 2 4" xfId="11931" xr:uid="{B8E9D0DB-9055-4E7E-BFB9-DB906055681F}"/>
    <cellStyle name="Separador de milhares 3 2 4 4 2 5" xfId="20899" xr:uid="{998D7C73-1649-4148-8AA2-95B4BD59EF2D}"/>
    <cellStyle name="Separador de milhares 3 2 4 4 3" xfId="7548" xr:uid="{8CF32991-3FB5-4B5B-9879-142F910268AD}"/>
    <cellStyle name="Separador de milhares 3 2 4 4 3 2" xfId="16204" xr:uid="{7B7DE511-685C-4874-AE20-6BB65D2E882D}"/>
    <cellStyle name="Separador de milhares 3 2 4 4 3 3" xfId="25185" xr:uid="{798A87E1-8096-4D6B-9948-BF9598B99D56}"/>
    <cellStyle name="Separador de milhares 3 2 4 4 4" xfId="4495" xr:uid="{197AE639-DA4B-4A57-9578-9EA8CAD6D718}"/>
    <cellStyle name="Separador de milhares 3 2 4 4 4 2" xfId="13350" xr:uid="{B3AE52DD-FFC8-4EDC-A0D5-A5EB85CBF0E1}"/>
    <cellStyle name="Separador de milhares 3 2 4 4 4 3" xfId="22320" xr:uid="{C4CF8D57-F774-4336-9993-CEBFDC900E3A}"/>
    <cellStyle name="Separador de milhares 3 2 4 4 5" xfId="10485" xr:uid="{AEE244DE-B1E8-4127-9AE3-8577C13F925D}"/>
    <cellStyle name="Separador de milhares 3 2 4 4 6" xfId="19456" xr:uid="{CE3F2B4B-9AA4-4B4D-954A-46E71BF0A5DF}"/>
    <cellStyle name="Separador de milhares 3 2 4 5" xfId="2882" xr:uid="{6B51FC74-8A8F-4292-87EC-237A6BBAFF75}"/>
    <cellStyle name="Separador de milhares 3 2 4 5 2" xfId="9038" xr:uid="{223A1CDB-D61D-45F5-8864-9E6E67F71FD4}"/>
    <cellStyle name="Separador de milhares 3 2 4 5 2 2" xfId="17634" xr:uid="{1EFCEAE2-80F5-4A6E-AC2E-280B1BB162B2}"/>
    <cellStyle name="Separador de milhares 3 2 4 5 2 3" xfId="26670" xr:uid="{7544141F-8691-4CFB-A9D4-9926C79BA9B1}"/>
    <cellStyle name="Separador de milhares 3 2 4 5 3" xfId="5925" xr:uid="{40D52FB4-B74F-4014-A3EA-B3255230B01F}"/>
    <cellStyle name="Separador de milhares 3 2 4 5 3 2" xfId="14778" xr:uid="{6ECC8DF8-9B36-443D-9C1E-DDE07745C9C0}"/>
    <cellStyle name="Separador de milhares 3 2 4 5 3 3" xfId="23745" xr:uid="{6B5F9160-E708-4B61-854B-0EFF4800D849}"/>
    <cellStyle name="Separador de milhares 3 2 4 5 4" xfId="11926" xr:uid="{EEEFAEF7-A41A-412E-8785-870A5814EFC3}"/>
    <cellStyle name="Separador de milhares 3 2 4 5 5" xfId="20894" xr:uid="{2C8CF1FE-D6F9-456A-8C38-DE2BAF6AEA59}"/>
    <cellStyle name="Separador de milhares 3 2 4 6" xfId="7543" xr:uid="{DAE3BF3F-785F-45AA-A9C0-27209C2D1644}"/>
    <cellStyle name="Separador de milhares 3 2 4 6 2" xfId="16199" xr:uid="{197479A9-8E24-4353-9F07-C36152C178C3}"/>
    <cellStyle name="Separador de milhares 3 2 4 6 3" xfId="25180" xr:uid="{4C63DA9C-6B4E-4775-9321-A63C3A0D231B}"/>
    <cellStyle name="Separador de milhares 3 2 4 7" xfId="4490" xr:uid="{456988D1-B3C8-4570-A1A2-2E7766546AEB}"/>
    <cellStyle name="Separador de milhares 3 2 4 7 2" xfId="13345" xr:uid="{9F6978FA-11B4-4A2C-B89A-A3296494705B}"/>
    <cellStyle name="Separador de milhares 3 2 4 7 3" xfId="22315" xr:uid="{3665E59E-129C-40FA-9A90-EE31EE5B25D5}"/>
    <cellStyle name="Separador de milhares 3 2 4 8" xfId="10480" xr:uid="{4B085646-2CB6-49E3-92C3-ACE01866FA64}"/>
    <cellStyle name="Separador de milhares 3 2 4 9" xfId="19451" xr:uid="{78218B7E-9B25-4E6D-9160-315624AD99A2}"/>
    <cellStyle name="Separador de milhares 3 2 5" xfId="1165" xr:uid="{9ECBC181-FCC0-47A1-911E-DFC449231A99}"/>
    <cellStyle name="Separador de milhares 3 2 5 2" xfId="1166" xr:uid="{1B6C1255-3F0F-4E3C-916C-92272EDD1231}"/>
    <cellStyle name="Separador de milhares 3 2 5 2 2" xfId="1167" xr:uid="{B91A2F9E-1EDE-436D-AD54-834C7542D5D1}"/>
    <cellStyle name="Separador de milhares 3 2 5 2 2 2" xfId="2890" xr:uid="{E7ED9021-02E6-476E-8A5D-AFEB6F60B29B}"/>
    <cellStyle name="Separador de milhares 3 2 5 2 2 2 2" xfId="9046" xr:uid="{9E7251DA-417A-4ECE-B573-4A2E2ABC4AF5}"/>
    <cellStyle name="Separador de milhares 3 2 5 2 2 2 2 2" xfId="17642" xr:uid="{E87D87A6-5558-4263-817E-C3AF3F8DE010}"/>
    <cellStyle name="Separador de milhares 3 2 5 2 2 2 2 3" xfId="26678" xr:uid="{5EA45682-CD0E-4320-89BE-9B484BB6DCE6}"/>
    <cellStyle name="Separador de milhares 3 2 5 2 2 2 3" xfId="5933" xr:uid="{F9910CEC-ACA2-4419-AB5D-4B1F66729EDF}"/>
    <cellStyle name="Separador de milhares 3 2 5 2 2 2 3 2" xfId="14786" xr:uid="{A13F4D57-012B-4C46-B6F8-A16112F7E4F0}"/>
    <cellStyle name="Separador de milhares 3 2 5 2 2 2 3 3" xfId="23753" xr:uid="{3A1A1A3F-1FB0-4C6A-B9D9-BFEE1CE7380F}"/>
    <cellStyle name="Separador de milhares 3 2 5 2 2 2 4" xfId="11934" xr:uid="{3D5BC21A-CE28-435C-ABCD-DFF1F4ECFB0A}"/>
    <cellStyle name="Separador de milhares 3 2 5 2 2 2 5" xfId="20902" xr:uid="{FE616023-BC3E-48FE-903A-DBF02AF07A98}"/>
    <cellStyle name="Separador de milhares 3 2 5 2 2 3" xfId="7551" xr:uid="{58B55C18-06A6-49F6-B629-574E86FB1DA0}"/>
    <cellStyle name="Separador de milhares 3 2 5 2 2 3 2" xfId="16207" xr:uid="{C93EEA0D-9980-432D-A0AC-FB3815696125}"/>
    <cellStyle name="Separador de milhares 3 2 5 2 2 3 3" xfId="25188" xr:uid="{A39AF963-F08B-462E-8A27-92FAE864940B}"/>
    <cellStyle name="Separador de milhares 3 2 5 2 2 4" xfId="4498" xr:uid="{69B672DB-C0EF-4DF2-AD51-EFC1EEA3FC9E}"/>
    <cellStyle name="Separador de milhares 3 2 5 2 2 4 2" xfId="13353" xr:uid="{D1902DA4-04A0-4195-8159-89AC5493DA12}"/>
    <cellStyle name="Separador de milhares 3 2 5 2 2 4 3" xfId="22323" xr:uid="{B6DFAF84-7438-4D4B-9215-1DE1038AF4FF}"/>
    <cellStyle name="Separador de milhares 3 2 5 2 2 5" xfId="10488" xr:uid="{F69B05B3-EEAE-48D0-8D24-8029DB8757F1}"/>
    <cellStyle name="Separador de milhares 3 2 5 2 2 6" xfId="19459" xr:uid="{DA6ABF00-1829-401B-9F03-53B069BF8E5F}"/>
    <cellStyle name="Separador de milhares 3 2 5 2 3" xfId="2889" xr:uid="{181057A0-0542-44AC-895E-80F0F3EED7C0}"/>
    <cellStyle name="Separador de milhares 3 2 5 2 3 2" xfId="9045" xr:uid="{4A3893F8-CC91-47F6-9340-8A2C6AB353D1}"/>
    <cellStyle name="Separador de milhares 3 2 5 2 3 2 2" xfId="17641" xr:uid="{EFDE7C3F-CF5E-4A7A-A88F-E500236FA928}"/>
    <cellStyle name="Separador de milhares 3 2 5 2 3 2 3" xfId="26677" xr:uid="{4FB60C3C-F754-4252-B048-673662E8176E}"/>
    <cellStyle name="Separador de milhares 3 2 5 2 3 3" xfId="5932" xr:uid="{63117B41-DE41-488F-8BE7-E47DE536470B}"/>
    <cellStyle name="Separador de milhares 3 2 5 2 3 3 2" xfId="14785" xr:uid="{EEC33F58-9553-41C9-9F3F-BF48D0882E83}"/>
    <cellStyle name="Separador de milhares 3 2 5 2 3 3 3" xfId="23752" xr:uid="{8CEEBF61-3AEC-4A1E-AE80-2AF38FFB27B7}"/>
    <cellStyle name="Separador de milhares 3 2 5 2 3 4" xfId="11933" xr:uid="{CCEB0EAC-F5B9-45F0-BD46-8CD85E6C1037}"/>
    <cellStyle name="Separador de milhares 3 2 5 2 3 5" xfId="20901" xr:uid="{AFE7848A-54F0-445F-9C69-9365EC9DC2EF}"/>
    <cellStyle name="Separador de milhares 3 2 5 2 4" xfId="7550" xr:uid="{46995191-A6BC-422C-A9CA-02609BB7EB2C}"/>
    <cellStyle name="Separador de milhares 3 2 5 2 4 2" xfId="16206" xr:uid="{63F0796C-F9D1-48B7-A512-C95E592D97CA}"/>
    <cellStyle name="Separador de milhares 3 2 5 2 4 3" xfId="25187" xr:uid="{A31D7BB6-1E72-4112-840F-38D3272C62FE}"/>
    <cellStyle name="Separador de milhares 3 2 5 2 5" xfId="4497" xr:uid="{ACF30A3C-983B-4E4D-B279-A2D2FA63199B}"/>
    <cellStyle name="Separador de milhares 3 2 5 2 5 2" xfId="13352" xr:uid="{EE727A6F-4F9D-446E-952C-17EA9814DD0A}"/>
    <cellStyle name="Separador de milhares 3 2 5 2 5 3" xfId="22322" xr:uid="{FB78BD3F-39FD-4E6C-85E5-2EB2F66F899D}"/>
    <cellStyle name="Separador de milhares 3 2 5 2 6" xfId="10487" xr:uid="{2742EEA6-D943-4EE6-9918-41979C88565D}"/>
    <cellStyle name="Separador de milhares 3 2 5 2 7" xfId="19458" xr:uid="{749ABF46-0ECF-4F82-AD08-6F17FF4D7A1D}"/>
    <cellStyle name="Separador de milhares 3 2 5 3" xfId="1168" xr:uid="{24EE2AA3-8279-41EE-BCD4-8283240BCAD4}"/>
    <cellStyle name="Separador de milhares 3 2 5 3 2" xfId="1169" xr:uid="{83A4F5DF-64B3-4868-9181-D9C633AAC5B3}"/>
    <cellStyle name="Separador de milhares 3 2 5 3 2 2" xfId="2892" xr:uid="{68CC69DD-22C1-453A-8C8E-EDE002FD6E00}"/>
    <cellStyle name="Separador de milhares 3 2 5 3 2 2 2" xfId="9048" xr:uid="{1CF18CD1-4B3C-4E88-B297-25BC59E4B5D7}"/>
    <cellStyle name="Separador de milhares 3 2 5 3 2 2 2 2" xfId="17644" xr:uid="{1D9F634B-8C6A-4DC3-B1C5-079A3A000050}"/>
    <cellStyle name="Separador de milhares 3 2 5 3 2 2 2 3" xfId="26680" xr:uid="{28B4A162-E6CE-49AE-A8D3-D04562BC1D4C}"/>
    <cellStyle name="Separador de milhares 3 2 5 3 2 2 3" xfId="5935" xr:uid="{32A86570-A304-4EC4-8599-A8416B7A2511}"/>
    <cellStyle name="Separador de milhares 3 2 5 3 2 2 3 2" xfId="14788" xr:uid="{A7AC0EA6-A0BE-44DD-9A8A-EDC261DC26F2}"/>
    <cellStyle name="Separador de milhares 3 2 5 3 2 2 3 3" xfId="23755" xr:uid="{4DAAD029-3833-44B0-AAB5-62615E4E2148}"/>
    <cellStyle name="Separador de milhares 3 2 5 3 2 2 4" xfId="11936" xr:uid="{B2E69FCF-6AD5-4047-AFCB-E52257FA965B}"/>
    <cellStyle name="Separador de milhares 3 2 5 3 2 2 5" xfId="20904" xr:uid="{707CF1E8-4327-4BB2-905F-538279C6BF08}"/>
    <cellStyle name="Separador de milhares 3 2 5 3 2 3" xfId="7553" xr:uid="{00B43619-01A9-4A6F-877C-5A852FFD543B}"/>
    <cellStyle name="Separador de milhares 3 2 5 3 2 3 2" xfId="16209" xr:uid="{452830F1-283C-4311-B2BF-B2F02F1D7553}"/>
    <cellStyle name="Separador de milhares 3 2 5 3 2 3 3" xfId="25190" xr:uid="{D8A6B793-6932-451C-8C57-C115254128B3}"/>
    <cellStyle name="Separador de milhares 3 2 5 3 2 4" xfId="4500" xr:uid="{4A65B7E9-AE64-444C-A678-A13F184F37B1}"/>
    <cellStyle name="Separador de milhares 3 2 5 3 2 4 2" xfId="13355" xr:uid="{BB310CE0-8678-4051-98F9-95A3FC08A2B1}"/>
    <cellStyle name="Separador de milhares 3 2 5 3 2 4 3" xfId="22325" xr:uid="{3C447E04-C698-4D2C-8F43-16BBF09DA00C}"/>
    <cellStyle name="Separador de milhares 3 2 5 3 2 5" xfId="10490" xr:uid="{5BEB135B-7AD1-4CCF-84C7-FAF6D0915440}"/>
    <cellStyle name="Separador de milhares 3 2 5 3 2 6" xfId="19461" xr:uid="{51CFCAC8-3E04-467B-AC6D-CC9B44344A6A}"/>
    <cellStyle name="Separador de milhares 3 2 5 3 3" xfId="2891" xr:uid="{883D9AC6-B78A-44A0-890C-B5FF63EF262E}"/>
    <cellStyle name="Separador de milhares 3 2 5 3 3 2" xfId="9047" xr:uid="{3F52A6E5-E2C8-4490-807C-3CAA396DDE27}"/>
    <cellStyle name="Separador de milhares 3 2 5 3 3 2 2" xfId="17643" xr:uid="{21E2E727-87FD-4D2C-A2D0-73A3DF260B59}"/>
    <cellStyle name="Separador de milhares 3 2 5 3 3 2 3" xfId="26679" xr:uid="{52924AB2-429F-4BF6-B0DD-C81794C0FC04}"/>
    <cellStyle name="Separador de milhares 3 2 5 3 3 3" xfId="5934" xr:uid="{6282E5AE-E606-4ACE-89DD-597AF332F3F2}"/>
    <cellStyle name="Separador de milhares 3 2 5 3 3 3 2" xfId="14787" xr:uid="{CF430522-100E-4619-8E6D-50FCCD4CFB19}"/>
    <cellStyle name="Separador de milhares 3 2 5 3 3 3 3" xfId="23754" xr:uid="{562376DC-0F11-4491-8006-44B579F02192}"/>
    <cellStyle name="Separador de milhares 3 2 5 3 3 4" xfId="11935" xr:uid="{FA6062BA-0701-44B7-A0A5-09D583B98A02}"/>
    <cellStyle name="Separador de milhares 3 2 5 3 3 5" xfId="20903" xr:uid="{E1A93C06-653B-46B5-8389-E30A359C3AAB}"/>
    <cellStyle name="Separador de milhares 3 2 5 3 4" xfId="7552" xr:uid="{0239B624-BF23-43D0-AF2E-C5F0A277D999}"/>
    <cellStyle name="Separador de milhares 3 2 5 3 4 2" xfId="16208" xr:uid="{1A994D61-DD7A-4624-A9F1-F2D627BA4D78}"/>
    <cellStyle name="Separador de milhares 3 2 5 3 4 3" xfId="25189" xr:uid="{3B476D42-E22F-405C-A718-424903EE3E0A}"/>
    <cellStyle name="Separador de milhares 3 2 5 3 5" xfId="4499" xr:uid="{110FD3C5-4941-4535-AF31-ADDCBF6A84A3}"/>
    <cellStyle name="Separador de milhares 3 2 5 3 5 2" xfId="13354" xr:uid="{7A64EE7D-7905-4FC2-985C-9F89ADA31611}"/>
    <cellStyle name="Separador de milhares 3 2 5 3 5 3" xfId="22324" xr:uid="{EC32E0F9-4366-403B-B439-00149C42AF6E}"/>
    <cellStyle name="Separador de milhares 3 2 5 3 6" xfId="10489" xr:uid="{11571957-2380-4313-BE41-7E9B22A1D98B}"/>
    <cellStyle name="Separador de milhares 3 2 5 3 7" xfId="19460" xr:uid="{AAB7614E-5850-402B-85F5-9FAE914584CA}"/>
    <cellStyle name="Separador de milhares 3 2 5 4" xfId="1170" xr:uid="{09B8975E-4DAB-4281-89C1-CC95D91426AF}"/>
    <cellStyle name="Separador de milhares 3 2 5 4 2" xfId="2893" xr:uid="{628CA02B-129A-4FFD-9D0E-2CDCDD490FB2}"/>
    <cellStyle name="Separador de milhares 3 2 5 4 2 2" xfId="9049" xr:uid="{2E7E9AA3-F442-47B3-A2C2-60C91B251BB5}"/>
    <cellStyle name="Separador de milhares 3 2 5 4 2 2 2" xfId="17645" xr:uid="{9505EC2A-D10E-482C-9F8D-1B99C8C8500C}"/>
    <cellStyle name="Separador de milhares 3 2 5 4 2 2 3" xfId="26681" xr:uid="{AAF7724B-E479-487A-901D-1DB82BCA81D8}"/>
    <cellStyle name="Separador de milhares 3 2 5 4 2 3" xfId="5936" xr:uid="{73F11E6C-2F12-4958-B080-B3E4C4CA8528}"/>
    <cellStyle name="Separador de milhares 3 2 5 4 2 3 2" xfId="14789" xr:uid="{3B478601-79C0-4A80-818B-D791EC191248}"/>
    <cellStyle name="Separador de milhares 3 2 5 4 2 3 3" xfId="23756" xr:uid="{EF5C1C59-7741-48C6-8297-F36C97840B14}"/>
    <cellStyle name="Separador de milhares 3 2 5 4 2 4" xfId="11937" xr:uid="{E206F496-F951-4A4E-88EF-B01B43264368}"/>
    <cellStyle name="Separador de milhares 3 2 5 4 2 5" xfId="20905" xr:uid="{425087E7-5688-4003-A9E6-87B21634C7E1}"/>
    <cellStyle name="Separador de milhares 3 2 5 4 3" xfId="7554" xr:uid="{D1813D1D-A498-488B-A829-89FEF3740567}"/>
    <cellStyle name="Separador de milhares 3 2 5 4 3 2" xfId="16210" xr:uid="{E5A90274-6101-404A-B5AC-911122CA11F1}"/>
    <cellStyle name="Separador de milhares 3 2 5 4 3 3" xfId="25191" xr:uid="{D1BBF44A-C045-4F57-A96B-3EA37ADA9AF6}"/>
    <cellStyle name="Separador de milhares 3 2 5 4 4" xfId="4501" xr:uid="{ED28DD0C-11E2-46FF-BED5-9F0E4E12207B}"/>
    <cellStyle name="Separador de milhares 3 2 5 4 4 2" xfId="13356" xr:uid="{5DF00B18-3370-439B-A1B9-F47BAB6B9C62}"/>
    <cellStyle name="Separador de milhares 3 2 5 4 4 3" xfId="22326" xr:uid="{A5150ADA-422A-4F0A-BBB7-109A703BB04D}"/>
    <cellStyle name="Separador de milhares 3 2 5 4 5" xfId="10491" xr:uid="{EAFBE705-155E-439E-B15B-868245A2C5EB}"/>
    <cellStyle name="Separador de milhares 3 2 5 4 6" xfId="19462" xr:uid="{8A53E11C-F085-4D2C-9B79-24F2E1D440D6}"/>
    <cellStyle name="Separador de milhares 3 2 5 5" xfId="2888" xr:uid="{A6C5A073-DDB6-4929-AE81-908BB28F00A9}"/>
    <cellStyle name="Separador de milhares 3 2 5 5 2" xfId="9044" xr:uid="{A2780C80-56D5-442C-B568-354A854FF156}"/>
    <cellStyle name="Separador de milhares 3 2 5 5 2 2" xfId="17640" xr:uid="{A29091FA-853D-49F7-B636-B7F340FC8387}"/>
    <cellStyle name="Separador de milhares 3 2 5 5 2 3" xfId="26676" xr:uid="{EA9B269B-AAD4-430D-84C9-C41658603CC4}"/>
    <cellStyle name="Separador de milhares 3 2 5 5 3" xfId="5931" xr:uid="{1781BC52-981E-4DC8-A204-B55DE675859B}"/>
    <cellStyle name="Separador de milhares 3 2 5 5 3 2" xfId="14784" xr:uid="{8B78CCC7-0859-42CB-B9FE-CAF236255623}"/>
    <cellStyle name="Separador de milhares 3 2 5 5 3 3" xfId="23751" xr:uid="{22DB80F0-4DA5-4125-8BE8-56EAC1866D2D}"/>
    <cellStyle name="Separador de milhares 3 2 5 5 4" xfId="11932" xr:uid="{B532AAF5-56FC-41B8-8F3D-92D59EB8AC43}"/>
    <cellStyle name="Separador de milhares 3 2 5 5 5" xfId="20900" xr:uid="{0DAC40DD-80D0-4868-86B8-FBD287FEF554}"/>
    <cellStyle name="Separador de milhares 3 2 5 6" xfId="7549" xr:uid="{C7BE803C-F63F-4FFE-BE92-B76F1796DB45}"/>
    <cellStyle name="Separador de milhares 3 2 5 6 2" xfId="16205" xr:uid="{39F3E47E-EC9C-4671-939E-FB9C5D6D58E7}"/>
    <cellStyle name="Separador de milhares 3 2 5 6 3" xfId="25186" xr:uid="{177BD50F-DE31-49F5-87DC-9B4B39C8619E}"/>
    <cellStyle name="Separador de milhares 3 2 5 7" xfId="4496" xr:uid="{18B333AB-F553-47C2-86B1-8F539C66F00C}"/>
    <cellStyle name="Separador de milhares 3 2 5 7 2" xfId="13351" xr:uid="{28340E4D-DAE8-4822-826F-C5CD7F0BC447}"/>
    <cellStyle name="Separador de milhares 3 2 5 7 3" xfId="22321" xr:uid="{5355FF63-2C8A-4ED1-8C39-D93E1ABD2566}"/>
    <cellStyle name="Separador de milhares 3 2 5 8" xfId="10486" xr:uid="{392E079C-4B06-4FC6-8A36-0382AEFADA4C}"/>
    <cellStyle name="Separador de milhares 3 2 5 9" xfId="19457" xr:uid="{ECD055EF-AC0C-4E52-8BCF-EFE5A964696B}"/>
    <cellStyle name="Separador de milhares 3 2 6" xfId="1171" xr:uid="{027E5EAB-B5EB-4D66-BE08-7BCDA5E57367}"/>
    <cellStyle name="Separador de milhares 3 2 6 2" xfId="1172" xr:uid="{12F75316-D091-4B79-910C-892911C3C8D8}"/>
    <cellStyle name="Separador de milhares 3 2 6 2 2" xfId="1173" xr:uid="{EE281A7A-4487-4836-A93A-D543A5F6C0D3}"/>
    <cellStyle name="Separador de milhares 3 2 6 2 2 2" xfId="2896" xr:uid="{DDE9B77E-608F-43AF-B7EE-6D3BDB973F1F}"/>
    <cellStyle name="Separador de milhares 3 2 6 2 2 2 2" xfId="9052" xr:uid="{1C54C94A-0543-43D9-87F5-9E43A10DF9CD}"/>
    <cellStyle name="Separador de milhares 3 2 6 2 2 2 2 2" xfId="17648" xr:uid="{D27E4678-D05D-42B5-9FE2-CB8B605FF987}"/>
    <cellStyle name="Separador de milhares 3 2 6 2 2 2 2 3" xfId="26684" xr:uid="{910D157C-A2EF-42FF-AA1C-015FE5FE999A}"/>
    <cellStyle name="Separador de milhares 3 2 6 2 2 2 3" xfId="5939" xr:uid="{6F558112-F6CE-4CEA-A374-4436E03DC52B}"/>
    <cellStyle name="Separador de milhares 3 2 6 2 2 2 3 2" xfId="14792" xr:uid="{6E3FF9DB-8340-4DB2-BFD0-91DF7A8A516C}"/>
    <cellStyle name="Separador de milhares 3 2 6 2 2 2 3 3" xfId="23759" xr:uid="{9EA2F41E-8D1E-4A44-B1F9-98D9B4383D6E}"/>
    <cellStyle name="Separador de milhares 3 2 6 2 2 2 4" xfId="11940" xr:uid="{51099343-890F-4635-8F55-FFA2ACDE3608}"/>
    <cellStyle name="Separador de milhares 3 2 6 2 2 2 5" xfId="20908" xr:uid="{CDD59973-C339-40A9-88E2-A3B546FE36AE}"/>
    <cellStyle name="Separador de milhares 3 2 6 2 2 3" xfId="7557" xr:uid="{D3E06F3B-0F4D-438B-BBA2-B9E27AC4F643}"/>
    <cellStyle name="Separador de milhares 3 2 6 2 2 3 2" xfId="16213" xr:uid="{D93057C9-3FC2-4F50-98AE-D58F2D785220}"/>
    <cellStyle name="Separador de milhares 3 2 6 2 2 3 3" xfId="25194" xr:uid="{E4055FC2-1086-4787-A67C-1639FBAD84E6}"/>
    <cellStyle name="Separador de milhares 3 2 6 2 2 4" xfId="4504" xr:uid="{7E19787B-CB21-4E9D-8187-9DAD723C9669}"/>
    <cellStyle name="Separador de milhares 3 2 6 2 2 4 2" xfId="13359" xr:uid="{649C9121-66F1-44D1-AC97-B2083F427221}"/>
    <cellStyle name="Separador de milhares 3 2 6 2 2 4 3" xfId="22329" xr:uid="{3DC9F661-CB67-44C8-8A69-938E2640F22B}"/>
    <cellStyle name="Separador de milhares 3 2 6 2 2 5" xfId="10494" xr:uid="{3114F961-6D09-448C-B957-A05818449C2C}"/>
    <cellStyle name="Separador de milhares 3 2 6 2 2 6" xfId="19465" xr:uid="{5D420A92-E8A2-46D0-9925-41A7DFC1F3AB}"/>
    <cellStyle name="Separador de milhares 3 2 6 2 3" xfId="2895" xr:uid="{5B76A534-EC62-497D-BC95-DFE8DDBA1D1B}"/>
    <cellStyle name="Separador de milhares 3 2 6 2 3 2" xfId="9051" xr:uid="{E48FD6A5-E84F-458D-A7CA-37C3AA73BDC3}"/>
    <cellStyle name="Separador de milhares 3 2 6 2 3 2 2" xfId="17647" xr:uid="{0E421973-E4D1-417C-AB19-B5DB341216A4}"/>
    <cellStyle name="Separador de milhares 3 2 6 2 3 2 3" xfId="26683" xr:uid="{8D4DEB90-DDDC-43DD-A1D3-0EF7EAC85D27}"/>
    <cellStyle name="Separador de milhares 3 2 6 2 3 3" xfId="5938" xr:uid="{699E6470-5FBA-424D-8710-D8AFC6DF9153}"/>
    <cellStyle name="Separador de milhares 3 2 6 2 3 3 2" xfId="14791" xr:uid="{B13607E1-9E22-4AEF-8C6F-9C8CF2FB80D8}"/>
    <cellStyle name="Separador de milhares 3 2 6 2 3 3 3" xfId="23758" xr:uid="{1C11E111-8100-4B1C-A015-C352FAA308EE}"/>
    <cellStyle name="Separador de milhares 3 2 6 2 3 4" xfId="11939" xr:uid="{CA6EDD49-CBD0-4C15-9E5B-98A2A4607314}"/>
    <cellStyle name="Separador de milhares 3 2 6 2 3 5" xfId="20907" xr:uid="{DDCB1F25-58D2-4982-BD2F-25541E5D872D}"/>
    <cellStyle name="Separador de milhares 3 2 6 2 4" xfId="7556" xr:uid="{4C2CD1CA-3A7B-41B2-BD55-CDD023835A71}"/>
    <cellStyle name="Separador de milhares 3 2 6 2 4 2" xfId="16212" xr:uid="{431F9F78-98F4-4E46-A689-3C95DB37A2DF}"/>
    <cellStyle name="Separador de milhares 3 2 6 2 4 3" xfId="25193" xr:uid="{1A5B9CE9-2E36-4DA3-90F8-5B6DA9FFACD0}"/>
    <cellStyle name="Separador de milhares 3 2 6 2 5" xfId="4503" xr:uid="{1F369080-DBB0-4BE4-8B08-9849E59653A9}"/>
    <cellStyle name="Separador de milhares 3 2 6 2 5 2" xfId="13358" xr:uid="{ABC81A9B-2A6A-47CE-80E1-9612A3C054D9}"/>
    <cellStyle name="Separador de milhares 3 2 6 2 5 3" xfId="22328" xr:uid="{4CA13200-F0D7-447D-B4FE-75E08E4479DD}"/>
    <cellStyle name="Separador de milhares 3 2 6 2 6" xfId="10493" xr:uid="{0629B8FE-4A30-4FF1-B806-A905FCD49ADB}"/>
    <cellStyle name="Separador de milhares 3 2 6 2 7" xfId="19464" xr:uid="{E45AB0C5-8076-4627-AE15-040BD87817D1}"/>
    <cellStyle name="Separador de milhares 3 2 6 3" xfId="1174" xr:uid="{DE31E7D0-F557-4E85-91D8-A21C0A136674}"/>
    <cellStyle name="Separador de milhares 3 2 6 3 2" xfId="1175" xr:uid="{EDD47569-AC4A-4E54-A625-7AC8D2A8E45F}"/>
    <cellStyle name="Separador de milhares 3 2 6 3 2 2" xfId="2898" xr:uid="{7914C419-B316-4AF8-8B32-18ABF8809813}"/>
    <cellStyle name="Separador de milhares 3 2 6 3 2 2 2" xfId="9054" xr:uid="{56C3798C-126E-4979-B645-4A379D300BFA}"/>
    <cellStyle name="Separador de milhares 3 2 6 3 2 2 2 2" xfId="17650" xr:uid="{16B7EDEA-0A3B-4153-A192-58BFFDF6DDB2}"/>
    <cellStyle name="Separador de milhares 3 2 6 3 2 2 2 3" xfId="26686" xr:uid="{7DBF294B-F3D1-45C0-B7C7-3231D0F8696D}"/>
    <cellStyle name="Separador de milhares 3 2 6 3 2 2 3" xfId="5941" xr:uid="{31048892-20C6-4BBB-AAA4-BD2F783918D0}"/>
    <cellStyle name="Separador de milhares 3 2 6 3 2 2 3 2" xfId="14794" xr:uid="{000A392E-810F-4E0A-BC49-0B26B0992157}"/>
    <cellStyle name="Separador de milhares 3 2 6 3 2 2 3 3" xfId="23761" xr:uid="{2A16E6EC-F7AF-4AF6-91A0-98D312A6EB9B}"/>
    <cellStyle name="Separador de milhares 3 2 6 3 2 2 4" xfId="11942" xr:uid="{E2A0749B-18F6-40A4-959B-44B1C95ED736}"/>
    <cellStyle name="Separador de milhares 3 2 6 3 2 2 5" xfId="20910" xr:uid="{4C452AAA-5669-4B65-884C-653DAEEAA75B}"/>
    <cellStyle name="Separador de milhares 3 2 6 3 2 3" xfId="7559" xr:uid="{356A72C4-9698-4C33-99F2-CC997F2CEA55}"/>
    <cellStyle name="Separador de milhares 3 2 6 3 2 3 2" xfId="16215" xr:uid="{697B78E8-C120-4A00-A0FB-A448CF80E98F}"/>
    <cellStyle name="Separador de milhares 3 2 6 3 2 3 3" xfId="25196" xr:uid="{741D3403-275D-4CF0-A961-62B512312E5F}"/>
    <cellStyle name="Separador de milhares 3 2 6 3 2 4" xfId="4506" xr:uid="{BD766562-6720-462A-A881-FF76F0A63419}"/>
    <cellStyle name="Separador de milhares 3 2 6 3 2 4 2" xfId="13361" xr:uid="{2C90A4D8-8322-4CC5-95D0-48243AEAE820}"/>
    <cellStyle name="Separador de milhares 3 2 6 3 2 4 3" xfId="22331" xr:uid="{F251C68C-40AE-44B4-89D5-2A3F9AA1ED46}"/>
    <cellStyle name="Separador de milhares 3 2 6 3 2 5" xfId="10496" xr:uid="{A5C1803B-05F2-4D5C-B916-DB58C26BD49C}"/>
    <cellStyle name="Separador de milhares 3 2 6 3 2 6" xfId="19467" xr:uid="{4A2B671E-18AB-46FA-9902-631630C80E26}"/>
    <cellStyle name="Separador de milhares 3 2 6 3 3" xfId="2897" xr:uid="{BC7EA3BC-D2ED-453F-B153-F46420E4D263}"/>
    <cellStyle name="Separador de milhares 3 2 6 3 3 2" xfId="9053" xr:uid="{09FE5CE2-5905-4B17-9870-28DA8558146B}"/>
    <cellStyle name="Separador de milhares 3 2 6 3 3 2 2" xfId="17649" xr:uid="{7CC958FF-FEAA-4B5D-9088-001A44871804}"/>
    <cellStyle name="Separador de milhares 3 2 6 3 3 2 3" xfId="26685" xr:uid="{72519EC9-EBF7-4139-A61B-50942EC3164A}"/>
    <cellStyle name="Separador de milhares 3 2 6 3 3 3" xfId="5940" xr:uid="{75E9824A-B6EA-4F73-B483-034333CD66A3}"/>
    <cellStyle name="Separador de milhares 3 2 6 3 3 3 2" xfId="14793" xr:uid="{3D0BAE35-3D5D-48F3-9070-C06981629E68}"/>
    <cellStyle name="Separador de milhares 3 2 6 3 3 3 3" xfId="23760" xr:uid="{84E71C28-7B97-4F2D-BDB2-83845670E8BF}"/>
    <cellStyle name="Separador de milhares 3 2 6 3 3 4" xfId="11941" xr:uid="{880A199A-BCE3-4705-B749-A7EBA09C958A}"/>
    <cellStyle name="Separador de milhares 3 2 6 3 3 5" xfId="20909" xr:uid="{373702CB-4C72-4A96-AB2C-8891B5A59AF8}"/>
    <cellStyle name="Separador de milhares 3 2 6 3 4" xfId="7558" xr:uid="{FEEEEB90-97D6-4620-BCE7-6769603CAB30}"/>
    <cellStyle name="Separador de milhares 3 2 6 3 4 2" xfId="16214" xr:uid="{D93EADEF-E77E-46AD-BC7D-65F249820C3B}"/>
    <cellStyle name="Separador de milhares 3 2 6 3 4 3" xfId="25195" xr:uid="{B039EA96-3BDC-40F2-948F-1330D4EBB74F}"/>
    <cellStyle name="Separador de milhares 3 2 6 3 5" xfId="4505" xr:uid="{40AA1359-3920-494B-A86E-DB2F2B076B67}"/>
    <cellStyle name="Separador de milhares 3 2 6 3 5 2" xfId="13360" xr:uid="{229FCD54-18AE-419C-B23D-37B085296427}"/>
    <cellStyle name="Separador de milhares 3 2 6 3 5 3" xfId="22330" xr:uid="{4C171502-BF54-4CE2-A788-E1D057B4A77A}"/>
    <cellStyle name="Separador de milhares 3 2 6 3 6" xfId="10495" xr:uid="{001DB89A-3931-43D4-9263-37FA814B1D75}"/>
    <cellStyle name="Separador de milhares 3 2 6 3 7" xfId="19466" xr:uid="{214F0AE9-6263-4102-8BCC-9A83EF803AC6}"/>
    <cellStyle name="Separador de milhares 3 2 6 4" xfId="1176" xr:uid="{FBAE5B00-EC06-4413-988E-D0401905A641}"/>
    <cellStyle name="Separador de milhares 3 2 6 4 2" xfId="2899" xr:uid="{4C6A2A0E-A3CE-4811-8F0C-17163BB78290}"/>
    <cellStyle name="Separador de milhares 3 2 6 4 2 2" xfId="9055" xr:uid="{E409F471-E9B9-49E6-8611-9F2AC0D3AA0A}"/>
    <cellStyle name="Separador de milhares 3 2 6 4 2 2 2" xfId="17651" xr:uid="{34880FBF-2288-4BAE-95B6-17FBCABCFD0B}"/>
    <cellStyle name="Separador de milhares 3 2 6 4 2 2 3" xfId="26687" xr:uid="{DA7AD0C4-F5A1-4B55-9E9A-14EEAAF68883}"/>
    <cellStyle name="Separador de milhares 3 2 6 4 2 3" xfId="5942" xr:uid="{D2B7BC09-9800-4153-BE24-88F0C4355612}"/>
    <cellStyle name="Separador de milhares 3 2 6 4 2 3 2" xfId="14795" xr:uid="{3ADA780D-EE78-47B1-9772-5660D72A2D1A}"/>
    <cellStyle name="Separador de milhares 3 2 6 4 2 3 3" xfId="23762" xr:uid="{6D0F65F9-FBD4-4B5D-A551-1A208BC11A76}"/>
    <cellStyle name="Separador de milhares 3 2 6 4 2 4" xfId="11943" xr:uid="{EF91B38B-3D10-4D42-A169-7C06D7FFD616}"/>
    <cellStyle name="Separador de milhares 3 2 6 4 2 5" xfId="20911" xr:uid="{F3B70BAB-1C43-4C05-8A97-1071B4F88F71}"/>
    <cellStyle name="Separador de milhares 3 2 6 4 3" xfId="7560" xr:uid="{A07C98A0-5D05-4482-B3A9-CFA92B1713BA}"/>
    <cellStyle name="Separador de milhares 3 2 6 4 3 2" xfId="16216" xr:uid="{4EB6E05A-120C-4C15-95B2-9101716A629E}"/>
    <cellStyle name="Separador de milhares 3 2 6 4 3 3" xfId="25197" xr:uid="{1B3AA81E-FD6F-41D3-9C1F-34CB659348CE}"/>
    <cellStyle name="Separador de milhares 3 2 6 4 4" xfId="4507" xr:uid="{75170DA3-9B3E-4CB9-A88F-28BCC24E8E82}"/>
    <cellStyle name="Separador de milhares 3 2 6 4 4 2" xfId="13362" xr:uid="{1F12CB4A-C5A8-43AB-9463-CA751EA74CDD}"/>
    <cellStyle name="Separador de milhares 3 2 6 4 4 3" xfId="22332" xr:uid="{BB6348DF-5562-41E0-B970-85F7DFEB8277}"/>
    <cellStyle name="Separador de milhares 3 2 6 4 5" xfId="10497" xr:uid="{F97AE7E0-4344-433E-B867-50611BC5D3EA}"/>
    <cellStyle name="Separador de milhares 3 2 6 4 6" xfId="19468" xr:uid="{2DCB17E1-4AB8-4B31-A5B6-D3424B05716D}"/>
    <cellStyle name="Separador de milhares 3 2 6 5" xfId="2894" xr:uid="{A60A08FF-1813-40E8-9B6B-928FF9C34E90}"/>
    <cellStyle name="Separador de milhares 3 2 6 5 2" xfId="9050" xr:uid="{D502AB89-7153-46F8-8364-36516ADE6596}"/>
    <cellStyle name="Separador de milhares 3 2 6 5 2 2" xfId="17646" xr:uid="{14F258A2-1E75-4E0B-AEB5-6AD583294605}"/>
    <cellStyle name="Separador de milhares 3 2 6 5 2 3" xfId="26682" xr:uid="{FF1AEC15-7E76-467E-90D9-9FEFD196F4A9}"/>
    <cellStyle name="Separador de milhares 3 2 6 5 3" xfId="5937" xr:uid="{10D5701C-A2F2-4652-A854-4031BEF3648C}"/>
    <cellStyle name="Separador de milhares 3 2 6 5 3 2" xfId="14790" xr:uid="{E5A078E2-7899-4C48-9608-93F58C33D3D4}"/>
    <cellStyle name="Separador de milhares 3 2 6 5 3 3" xfId="23757" xr:uid="{30EE9BFB-3594-44CE-980A-47CCBFF7A26E}"/>
    <cellStyle name="Separador de milhares 3 2 6 5 4" xfId="11938" xr:uid="{9E0C0AD2-5FA7-44BD-9085-1183DA63A9EB}"/>
    <cellStyle name="Separador de milhares 3 2 6 5 5" xfId="20906" xr:uid="{F7EA250D-349E-4C9F-9526-2ADE058B5691}"/>
    <cellStyle name="Separador de milhares 3 2 6 6" xfId="7555" xr:uid="{6478A671-33B0-4003-ABC7-284B4FEC788C}"/>
    <cellStyle name="Separador de milhares 3 2 6 6 2" xfId="16211" xr:uid="{1A9FD3D9-7595-49AE-8F4E-E053B87F0865}"/>
    <cellStyle name="Separador de milhares 3 2 6 6 3" xfId="25192" xr:uid="{D4D2AA66-6EC2-4F67-B763-D2CBA6302177}"/>
    <cellStyle name="Separador de milhares 3 2 6 7" xfId="4502" xr:uid="{18F3F88B-5C06-49D2-91B5-345D0B6A9F5D}"/>
    <cellStyle name="Separador de milhares 3 2 6 7 2" xfId="13357" xr:uid="{4130EF79-A9C7-4B7E-A931-17782EDC3436}"/>
    <cellStyle name="Separador de milhares 3 2 6 7 3" xfId="22327" xr:uid="{902A5FAA-5CD1-4C3F-BF1A-3F7A61169982}"/>
    <cellStyle name="Separador de milhares 3 2 6 8" xfId="10492" xr:uid="{A0E17FBC-148F-4469-971B-E0E51A4B52D5}"/>
    <cellStyle name="Separador de milhares 3 2 6 9" xfId="19463" xr:uid="{7FE4BD71-2D0B-4FEA-B27A-03D56F35A2A8}"/>
    <cellStyle name="Separador de milhares 3 2 7" xfId="1177" xr:uid="{6B2053F7-CF85-44E6-B017-64F71B5F5E55}"/>
    <cellStyle name="Separador de milhares 3 2 7 2" xfId="1178" xr:uid="{221E58C7-5851-46FF-A521-1389DC7EF8A7}"/>
    <cellStyle name="Separador de milhares 3 2 7 2 2" xfId="2901" xr:uid="{6C655E2B-E7B5-4933-96CB-7740FAC1AE1C}"/>
    <cellStyle name="Separador de milhares 3 2 7 2 2 2" xfId="9057" xr:uid="{02439AAA-7A64-4609-B8C2-9E2167E30DE9}"/>
    <cellStyle name="Separador de milhares 3 2 7 2 2 2 2" xfId="17653" xr:uid="{7EF6E911-9294-4018-8561-A7F93D3A49AA}"/>
    <cellStyle name="Separador de milhares 3 2 7 2 2 2 3" xfId="26689" xr:uid="{0D4997C3-DF95-4220-BFD9-667DAF7770F4}"/>
    <cellStyle name="Separador de milhares 3 2 7 2 2 3" xfId="5944" xr:uid="{1791ACBB-AD99-491F-947E-7FF0A325E07C}"/>
    <cellStyle name="Separador de milhares 3 2 7 2 2 3 2" xfId="14797" xr:uid="{8DD2B25B-1BE3-47E9-B3D1-33A031A83580}"/>
    <cellStyle name="Separador de milhares 3 2 7 2 2 3 3" xfId="23764" xr:uid="{E01F7AEB-FB04-4358-895D-8424EF3373C8}"/>
    <cellStyle name="Separador de milhares 3 2 7 2 2 4" xfId="11945" xr:uid="{85A823FD-2E3B-4416-BCFB-7642571295F6}"/>
    <cellStyle name="Separador de milhares 3 2 7 2 2 5" xfId="20913" xr:uid="{55B3F98B-C278-4CCD-B721-6CF5B8D06A17}"/>
    <cellStyle name="Separador de milhares 3 2 7 2 3" xfId="7562" xr:uid="{4596036D-34FB-4E62-BC61-2D6BF371BDC8}"/>
    <cellStyle name="Separador de milhares 3 2 7 2 3 2" xfId="16218" xr:uid="{1D479A8B-6BC1-444E-AD43-D1602AA39E9C}"/>
    <cellStyle name="Separador de milhares 3 2 7 2 3 3" xfId="25199" xr:uid="{BB2E3028-4E38-46EA-8DE4-7051819D6DE4}"/>
    <cellStyle name="Separador de milhares 3 2 7 2 4" xfId="4509" xr:uid="{945F566C-FA93-4072-96F4-249ED89C9847}"/>
    <cellStyle name="Separador de milhares 3 2 7 2 4 2" xfId="13364" xr:uid="{95DE89CC-CAB7-4F2B-B9B8-36E40C44CFA7}"/>
    <cellStyle name="Separador de milhares 3 2 7 2 4 3" xfId="22334" xr:uid="{DA8E9F85-6C15-4F56-8166-0E5B84C78F1D}"/>
    <cellStyle name="Separador de milhares 3 2 7 2 5" xfId="10499" xr:uid="{046E814B-EB2C-4391-B1A8-5ACF718141D9}"/>
    <cellStyle name="Separador de milhares 3 2 7 2 6" xfId="19470" xr:uid="{40DA0A1B-EFC8-45AF-9327-34DC920FA876}"/>
    <cellStyle name="Separador de milhares 3 2 7 3" xfId="2900" xr:uid="{300E77F6-9CF1-4530-B12F-B9788B01E9CD}"/>
    <cellStyle name="Separador de milhares 3 2 7 3 2" xfId="9056" xr:uid="{D1B88C9C-575F-47F1-8DA6-AD4A487F491C}"/>
    <cellStyle name="Separador de milhares 3 2 7 3 2 2" xfId="17652" xr:uid="{ACFA0254-C659-420B-B260-99F3F253B238}"/>
    <cellStyle name="Separador de milhares 3 2 7 3 2 3" xfId="26688" xr:uid="{CC85380C-8776-4059-80C4-9DB1F643461B}"/>
    <cellStyle name="Separador de milhares 3 2 7 3 3" xfId="5943" xr:uid="{6C628041-2861-42DC-A653-9E577C4A0FA3}"/>
    <cellStyle name="Separador de milhares 3 2 7 3 3 2" xfId="14796" xr:uid="{94D1782A-3FFE-424F-9804-9D23002B09DD}"/>
    <cellStyle name="Separador de milhares 3 2 7 3 3 3" xfId="23763" xr:uid="{1B95A7A8-3DC6-4E53-BADD-645D9CA5AECE}"/>
    <cellStyle name="Separador de milhares 3 2 7 3 4" xfId="11944" xr:uid="{6E2C73FF-D367-4790-990C-314223513DFD}"/>
    <cellStyle name="Separador de milhares 3 2 7 3 5" xfId="20912" xr:uid="{B35C536B-3F1D-4D1D-8553-BAEC97022CAA}"/>
    <cellStyle name="Separador de milhares 3 2 7 4" xfId="7561" xr:uid="{E4ECE35A-96A4-4B93-993B-B2D70BB372C7}"/>
    <cellStyle name="Separador de milhares 3 2 7 4 2" xfId="16217" xr:uid="{BA8E0399-3504-4C4A-B2E3-6A6FA6CE5372}"/>
    <cellStyle name="Separador de milhares 3 2 7 4 3" xfId="25198" xr:uid="{1301011A-2584-445F-B287-69813E4B3BDE}"/>
    <cellStyle name="Separador de milhares 3 2 7 5" xfId="4508" xr:uid="{A8E4D3F4-4B6E-4CD4-84D8-1FAA3394C893}"/>
    <cellStyle name="Separador de milhares 3 2 7 5 2" xfId="13363" xr:uid="{DE770901-EA52-42A1-A0B2-01796048A95C}"/>
    <cellStyle name="Separador de milhares 3 2 7 5 3" xfId="22333" xr:uid="{1E712A4B-082B-4547-99F1-941C1124A334}"/>
    <cellStyle name="Separador de milhares 3 2 7 6" xfId="10498" xr:uid="{A36DB578-6553-4FCA-8A03-78474834C622}"/>
    <cellStyle name="Separador de milhares 3 2 7 7" xfId="19469" xr:uid="{CF4C2475-2EBA-4695-9D2E-5D54EE6F95C2}"/>
    <cellStyle name="Separador de milhares 3 2 8" xfId="1179" xr:uid="{A1963FE8-D2F3-467F-B0AA-8AE5E6C29EE7}"/>
    <cellStyle name="Separador de milhares 3 2 8 2" xfId="1180" xr:uid="{C3ADBD75-D2C1-4EFE-8CAC-880EDE042D49}"/>
    <cellStyle name="Separador de milhares 3 2 8 2 2" xfId="2903" xr:uid="{40D51458-C2AC-4AD1-AFE5-E5F549E920B5}"/>
    <cellStyle name="Separador de milhares 3 2 8 2 2 2" xfId="9059" xr:uid="{2625BD5F-69ED-4E23-B7F0-4B29F112874E}"/>
    <cellStyle name="Separador de milhares 3 2 8 2 2 2 2" xfId="17655" xr:uid="{66F9BF57-0522-4A6D-9A42-67B4FE174E94}"/>
    <cellStyle name="Separador de milhares 3 2 8 2 2 2 3" xfId="26691" xr:uid="{D43972F6-4722-4BC3-AEF6-3C0AA6357CD9}"/>
    <cellStyle name="Separador de milhares 3 2 8 2 2 3" xfId="5946" xr:uid="{CB6A7576-750F-4398-B209-EAFF9F41935E}"/>
    <cellStyle name="Separador de milhares 3 2 8 2 2 3 2" xfId="14799" xr:uid="{B0DCC8A3-CCCE-4BAA-A221-C1D772A3D47C}"/>
    <cellStyle name="Separador de milhares 3 2 8 2 2 3 3" xfId="23766" xr:uid="{B17B9584-C410-4D3A-8B5B-B4724FCCA9F3}"/>
    <cellStyle name="Separador de milhares 3 2 8 2 2 4" xfId="11947" xr:uid="{2A3E8814-23AC-4701-BB43-838CAA309069}"/>
    <cellStyle name="Separador de milhares 3 2 8 2 2 5" xfId="20915" xr:uid="{200C1D01-455D-4583-A237-49897D954EB2}"/>
    <cellStyle name="Separador de milhares 3 2 8 2 3" xfId="7564" xr:uid="{C00030A5-12FC-4D69-8A4F-81D8D9B01ECD}"/>
    <cellStyle name="Separador de milhares 3 2 8 2 3 2" xfId="16220" xr:uid="{34888D56-BB52-4D31-8771-FCBEE7E97FF4}"/>
    <cellStyle name="Separador de milhares 3 2 8 2 3 3" xfId="25201" xr:uid="{B3D0C03C-77BD-4E7A-8202-F2B8736148B1}"/>
    <cellStyle name="Separador de milhares 3 2 8 2 4" xfId="4511" xr:uid="{D05B91F4-1DFA-488F-9561-F96254BBCFD1}"/>
    <cellStyle name="Separador de milhares 3 2 8 2 4 2" xfId="13366" xr:uid="{DE06B19D-97D3-4A20-9125-3DFC89C31A08}"/>
    <cellStyle name="Separador de milhares 3 2 8 2 4 3" xfId="22336" xr:uid="{E432D44C-756C-47BA-92ED-0CA8725983B3}"/>
    <cellStyle name="Separador de milhares 3 2 8 2 5" xfId="10501" xr:uid="{2C40BCE0-3672-49C6-96A8-6D470AA8D7A3}"/>
    <cellStyle name="Separador de milhares 3 2 8 2 6" xfId="19472" xr:uid="{D3E9F629-70E6-4BBB-BBFD-BDF4ED301E16}"/>
    <cellStyle name="Separador de milhares 3 2 8 3" xfId="2902" xr:uid="{9A031408-BDD6-4CC0-B291-5D5D021A7AF0}"/>
    <cellStyle name="Separador de milhares 3 2 8 3 2" xfId="9058" xr:uid="{E86A6065-05CF-4470-8429-A2EA15B14462}"/>
    <cellStyle name="Separador de milhares 3 2 8 3 2 2" xfId="17654" xr:uid="{CA6507F3-3878-457F-A60D-5FEBDB14245F}"/>
    <cellStyle name="Separador de milhares 3 2 8 3 2 3" xfId="26690" xr:uid="{4444AA7D-84FC-4C5B-8888-25A8AD528197}"/>
    <cellStyle name="Separador de milhares 3 2 8 3 3" xfId="5945" xr:uid="{FDFF183C-BCC5-4305-9595-BD94E188BCD4}"/>
    <cellStyle name="Separador de milhares 3 2 8 3 3 2" xfId="14798" xr:uid="{1B15F2A6-95FA-42CB-8B75-E5C4988BF53B}"/>
    <cellStyle name="Separador de milhares 3 2 8 3 3 3" xfId="23765" xr:uid="{FF40E927-9272-4B62-B430-40D8518905FB}"/>
    <cellStyle name="Separador de milhares 3 2 8 3 4" xfId="11946" xr:uid="{9AD9450E-6B32-4D83-A8A0-623F856485A3}"/>
    <cellStyle name="Separador de milhares 3 2 8 3 5" xfId="20914" xr:uid="{B945D999-CB19-47B8-8527-6DD40D651B87}"/>
    <cellStyle name="Separador de milhares 3 2 8 4" xfId="7563" xr:uid="{AB7CC127-D82E-4AA2-8FF9-15F7F0C84B99}"/>
    <cellStyle name="Separador de milhares 3 2 8 4 2" xfId="16219" xr:uid="{3D0CDFDE-1243-463B-90A9-A040CE072640}"/>
    <cellStyle name="Separador de milhares 3 2 8 4 3" xfId="25200" xr:uid="{2E98AA0B-BB12-418F-8C28-43C274322D00}"/>
    <cellStyle name="Separador de milhares 3 2 8 5" xfId="4510" xr:uid="{BAFE0A7E-4FAF-42DB-B6DE-CC62FA05D5D5}"/>
    <cellStyle name="Separador de milhares 3 2 8 5 2" xfId="13365" xr:uid="{A59C8000-AE39-4455-B9B2-C22177D86F5A}"/>
    <cellStyle name="Separador de milhares 3 2 8 5 3" xfId="22335" xr:uid="{6E735FC6-4054-418B-8359-CE8D49873766}"/>
    <cellStyle name="Separador de milhares 3 2 8 6" xfId="10500" xr:uid="{4C062E3E-1BC9-4FBC-B8C7-62FF00D72333}"/>
    <cellStyle name="Separador de milhares 3 2 8 7" xfId="19471" xr:uid="{BDB8F255-55E8-4682-A178-4465B3D6D076}"/>
    <cellStyle name="Separador de milhares 3 2 9" xfId="1181" xr:uid="{FC8D2D8A-56B0-4C3D-9D84-D3803431F097}"/>
    <cellStyle name="Separador de milhares 3 2 9 2" xfId="2904" xr:uid="{B49F56A9-51F4-4CED-9A65-4FB2AAC3DB32}"/>
    <cellStyle name="Separador de milhares 3 2 9 2 2" xfId="9060" xr:uid="{44A66FB5-4EF1-43C1-9849-98FD6A349402}"/>
    <cellStyle name="Separador de milhares 3 2 9 2 2 2" xfId="17656" xr:uid="{2D427CC8-876E-4FFA-9E65-26F7BE1B698E}"/>
    <cellStyle name="Separador de milhares 3 2 9 2 2 3" xfId="26692" xr:uid="{D774432E-EFDB-491A-9070-4C19096CAD4F}"/>
    <cellStyle name="Separador de milhares 3 2 9 2 3" xfId="5947" xr:uid="{61C2CB7F-BC39-4465-BA17-7B1C0A4C972B}"/>
    <cellStyle name="Separador de milhares 3 2 9 2 3 2" xfId="14800" xr:uid="{B226B6B4-6CD4-4B66-B97A-408A7051F55B}"/>
    <cellStyle name="Separador de milhares 3 2 9 2 3 3" xfId="23767" xr:uid="{FF7E62E3-D1C2-4A2D-9A94-A1FE84F7EC2C}"/>
    <cellStyle name="Separador de milhares 3 2 9 2 4" xfId="11948" xr:uid="{A4BD590C-66FC-49DB-9174-8949F46404C4}"/>
    <cellStyle name="Separador de milhares 3 2 9 2 5" xfId="20916" xr:uid="{43DAE2A2-0094-4D95-98F1-456438F76661}"/>
    <cellStyle name="Separador de milhares 3 2 9 3" xfId="7565" xr:uid="{B2D4D7F8-D2A0-4F19-A196-6BE5EA3FE0FE}"/>
    <cellStyle name="Separador de milhares 3 2 9 3 2" xfId="16221" xr:uid="{36EA3159-DB81-4942-8148-AD9487F91899}"/>
    <cellStyle name="Separador de milhares 3 2 9 3 3" xfId="25202" xr:uid="{D15C0D57-FE31-48B2-8673-29981ECA087D}"/>
    <cellStyle name="Separador de milhares 3 2 9 4" xfId="4512" xr:uid="{872DB320-7C31-4B7A-82F3-F284FF750679}"/>
    <cellStyle name="Separador de milhares 3 2 9 4 2" xfId="13367" xr:uid="{3FE4DCCC-CC30-41A1-ADAE-D081D70CD8AD}"/>
    <cellStyle name="Separador de milhares 3 2 9 4 3" xfId="22337" xr:uid="{D639CD30-2169-40C4-9572-35D00461A871}"/>
    <cellStyle name="Separador de milhares 3 2 9 5" xfId="10502" xr:uid="{359114FB-E7F6-4E05-B6AF-84DC40EC703B}"/>
    <cellStyle name="Separador de milhares 3 2 9 6" xfId="19473" xr:uid="{E0286463-905E-4573-BE9D-EB194A3ACCC6}"/>
    <cellStyle name="Separador de milhares 3 3" xfId="1182" xr:uid="{11F36932-35EE-423D-855D-DADFFAABCDFA}"/>
    <cellStyle name="Separador de milhares 3 3 2" xfId="1183" xr:uid="{64864138-6853-43C5-82FD-0E90AD5F30FD}"/>
    <cellStyle name="Separador de milhares 3 3 2 2" xfId="2906" xr:uid="{A254E0C8-60FE-4966-A3E7-AF60C9E38467}"/>
    <cellStyle name="Separador de milhares 3 3 2 2 2" xfId="9062" xr:uid="{4B42044F-6182-44BB-8109-C0674F657804}"/>
    <cellStyle name="Separador de milhares 3 3 2 2 2 2" xfId="17658" xr:uid="{6593518C-A6C9-4362-8765-9893A3294D67}"/>
    <cellStyle name="Separador de milhares 3 3 2 2 2 3" xfId="26694" xr:uid="{1EE4736B-2164-4624-BE7F-433716B75F5F}"/>
    <cellStyle name="Separador de milhares 3 3 2 2 3" xfId="5949" xr:uid="{3E6E9961-DDFC-4E1F-9472-80668E456E1F}"/>
    <cellStyle name="Separador de milhares 3 3 2 2 3 2" xfId="14802" xr:uid="{F09ACB56-8CEA-44A8-9117-B3F4AE31870F}"/>
    <cellStyle name="Separador de milhares 3 3 2 2 3 3" xfId="23769" xr:uid="{52108150-971D-4ACB-A494-5FF499AD8055}"/>
    <cellStyle name="Separador de milhares 3 3 2 2 4" xfId="11950" xr:uid="{DC2E6EE4-3034-4791-BFC9-40C46426256C}"/>
    <cellStyle name="Separador de milhares 3 3 2 2 5" xfId="20918" xr:uid="{014D24CF-EED8-47A3-AADD-56A75EA5D8CE}"/>
    <cellStyle name="Separador de milhares 3 3 2 3" xfId="7567" xr:uid="{7D29EC10-74D9-42C0-BDA1-A03E31A681E9}"/>
    <cellStyle name="Separador de milhares 3 3 2 3 2" xfId="16223" xr:uid="{FF87E0D5-919A-4315-B00B-405CCF6AFC61}"/>
    <cellStyle name="Separador de milhares 3 3 2 3 3" xfId="25204" xr:uid="{670FD398-B200-4C7C-B098-2D7239161B9D}"/>
    <cellStyle name="Separador de milhares 3 3 2 4" xfId="4514" xr:uid="{50D065C7-EE3B-494C-8378-EF2A789A4D6F}"/>
    <cellStyle name="Separador de milhares 3 3 2 4 2" xfId="13369" xr:uid="{34BBC696-F961-4B90-80D0-67B057300664}"/>
    <cellStyle name="Separador de milhares 3 3 2 4 3" xfId="22339" xr:uid="{2C4EA41D-5487-41CB-A7F3-E22A40C0B925}"/>
    <cellStyle name="Separador de milhares 3 3 2 5" xfId="10504" xr:uid="{99F35EA2-CDE1-48A5-8D01-D4B286FBAD48}"/>
    <cellStyle name="Separador de milhares 3 3 2 6" xfId="19475" xr:uid="{1776BAFB-5AA1-4229-98E9-D07E764BA2B3}"/>
    <cellStyle name="Separador de milhares 3 3 3" xfId="2905" xr:uid="{639364BD-2CAA-4D5C-8E7F-297286E3E0A1}"/>
    <cellStyle name="Separador de milhares 3 3 3 2" xfId="9061" xr:uid="{99BA1EAC-B1E6-49F8-A48D-F648BD7BB041}"/>
    <cellStyle name="Separador de milhares 3 3 3 2 2" xfId="17657" xr:uid="{AF01AC47-1970-42B8-876F-3B65CF620D59}"/>
    <cellStyle name="Separador de milhares 3 3 3 2 3" xfId="26693" xr:uid="{AEB61E7F-F7C8-48FC-A97F-D6B43892F70E}"/>
    <cellStyle name="Separador de milhares 3 3 3 3" xfId="5948" xr:uid="{F65A433C-68C1-44A6-A197-C75651818678}"/>
    <cellStyle name="Separador de milhares 3 3 3 3 2" xfId="14801" xr:uid="{02FBBFAD-F509-4359-92E4-C7E413144A5E}"/>
    <cellStyle name="Separador de milhares 3 3 3 3 3" xfId="23768" xr:uid="{CC97EF85-42C0-49E9-9A2A-337461CDF3FB}"/>
    <cellStyle name="Separador de milhares 3 3 3 4" xfId="11949" xr:uid="{C0752CD0-85DD-4F88-AB5D-D33040D37443}"/>
    <cellStyle name="Separador de milhares 3 3 3 5" xfId="20917" xr:uid="{97DFF0EE-011C-4082-8F43-C1A81135C361}"/>
    <cellStyle name="Separador de milhares 3 3 4" xfId="7566" xr:uid="{CAAB87C8-6668-4D7E-AAF5-8A50B167F6DA}"/>
    <cellStyle name="Separador de milhares 3 3 4 2" xfId="16222" xr:uid="{865C88D4-396B-4BFE-9863-874135E32A36}"/>
    <cellStyle name="Separador de milhares 3 3 4 3" xfId="25203" xr:uid="{A153938C-26A0-4F75-8E71-65CEC2E0F98A}"/>
    <cellStyle name="Separador de milhares 3 3 5" xfId="4513" xr:uid="{12863208-F02B-4526-BD08-996920886CD5}"/>
    <cellStyle name="Separador de milhares 3 3 5 2" xfId="13368" xr:uid="{B29BCB37-B64B-4C9F-8231-A0C98D9631EE}"/>
    <cellStyle name="Separador de milhares 3 3 5 3" xfId="22338" xr:uid="{04AE021E-944F-484D-8063-2EF6A8EEFCDF}"/>
    <cellStyle name="Separador de milhares 3 3 6" xfId="10503" xr:uid="{54DFC1C8-F574-4120-87AF-71B0654A7F69}"/>
    <cellStyle name="Separador de milhares 3 3 7" xfId="19474" xr:uid="{F60DA15F-22B0-4341-BFA8-4D76CD180E13}"/>
    <cellStyle name="Separador de milhares 3 4" xfId="1184" xr:uid="{BF32A683-16EA-41EA-89FF-E022A99B73DF}"/>
    <cellStyle name="Separador de milhares 3 4 2" xfId="1185" xr:uid="{D00DA761-91F2-42FB-89CB-EF4171FB5B29}"/>
    <cellStyle name="Separador de milhares 3 4 2 2" xfId="2908" xr:uid="{88E7B1FE-7D70-43EC-8EA6-037725133A35}"/>
    <cellStyle name="Separador de milhares 3 4 2 2 2" xfId="9064" xr:uid="{5B7CBCB2-F2BD-460F-9DFE-718A8BBA32DB}"/>
    <cellStyle name="Separador de milhares 3 4 2 2 2 2" xfId="17660" xr:uid="{9AACF53B-1A31-487E-885A-D832187E629F}"/>
    <cellStyle name="Separador de milhares 3 4 2 2 2 3" xfId="26696" xr:uid="{C4B9915F-2F70-4D31-87AF-C2F4BD400676}"/>
    <cellStyle name="Separador de milhares 3 4 2 2 3" xfId="5951" xr:uid="{C40B1FF6-6DD4-4026-A1E4-CE13E1D8D647}"/>
    <cellStyle name="Separador de milhares 3 4 2 2 3 2" xfId="14804" xr:uid="{41360904-A334-43C4-821B-5D90272420A2}"/>
    <cellStyle name="Separador de milhares 3 4 2 2 3 3" xfId="23771" xr:uid="{DE91F254-689A-4BD9-B724-A50F2F706D69}"/>
    <cellStyle name="Separador de milhares 3 4 2 2 4" xfId="11952" xr:uid="{09C987D7-A722-4B3A-97B2-DB87844C6BDB}"/>
    <cellStyle name="Separador de milhares 3 4 2 2 5" xfId="20920" xr:uid="{3FDF5492-7484-4343-9C61-2A04CBB0B900}"/>
    <cellStyle name="Separador de milhares 3 4 2 3" xfId="7569" xr:uid="{F0F6F91A-57EB-4998-B183-6D6411EAC121}"/>
    <cellStyle name="Separador de milhares 3 4 2 3 2" xfId="16225" xr:uid="{A60C8554-1F6B-431B-A1CD-026B5496DB8C}"/>
    <cellStyle name="Separador de milhares 3 4 2 3 3" xfId="25206" xr:uid="{D635CD81-59E4-4577-B342-1864BFD0D47E}"/>
    <cellStyle name="Separador de milhares 3 4 2 4" xfId="4516" xr:uid="{8941CD0F-3360-4143-B771-77B5BBCD14BE}"/>
    <cellStyle name="Separador de milhares 3 4 2 4 2" xfId="13371" xr:uid="{57229CF4-DF32-4B3B-87D4-F26D358BFB80}"/>
    <cellStyle name="Separador de milhares 3 4 2 4 3" xfId="22341" xr:uid="{0A3FCE0B-2696-42BA-86BF-D62A720BB8C5}"/>
    <cellStyle name="Separador de milhares 3 4 2 5" xfId="10506" xr:uid="{BA3931E2-E24F-4D98-9C5C-89BA7A3B289D}"/>
    <cellStyle name="Separador de milhares 3 4 2 6" xfId="19477" xr:uid="{56BD7CDA-0CEE-431E-855A-99065C655665}"/>
    <cellStyle name="Separador de milhares 3 4 3" xfId="2907" xr:uid="{A2F0D5CB-A0A1-4070-8D40-A4E797C925F7}"/>
    <cellStyle name="Separador de milhares 3 4 3 2" xfId="9063" xr:uid="{68664C72-4F08-45D3-BC88-6D339A1D54C8}"/>
    <cellStyle name="Separador de milhares 3 4 3 2 2" xfId="17659" xr:uid="{A5704F25-6101-4326-9A3A-FA8C6CD8CAF2}"/>
    <cellStyle name="Separador de milhares 3 4 3 2 3" xfId="26695" xr:uid="{04378EB9-277F-44A5-B16C-7E5C62BBE375}"/>
    <cellStyle name="Separador de milhares 3 4 3 3" xfId="5950" xr:uid="{54C954CE-89C2-464F-A063-4215986B3C51}"/>
    <cellStyle name="Separador de milhares 3 4 3 3 2" xfId="14803" xr:uid="{D6A3D149-3035-4558-945D-AEBA9EAE19CC}"/>
    <cellStyle name="Separador de milhares 3 4 3 3 3" xfId="23770" xr:uid="{36701C0A-0CCD-48F9-90F9-CDD6FA6C51FF}"/>
    <cellStyle name="Separador de milhares 3 4 3 4" xfId="11951" xr:uid="{8A5E485B-5EB5-4B38-8DE6-8631C56BA9D6}"/>
    <cellStyle name="Separador de milhares 3 4 3 5" xfId="20919" xr:uid="{40947DE3-0624-4A78-9477-E74A8B490B01}"/>
    <cellStyle name="Separador de milhares 3 4 4" xfId="7568" xr:uid="{D3EB9B03-5FDF-4B1F-BD93-7E0F60340A66}"/>
    <cellStyle name="Separador de milhares 3 4 4 2" xfId="16224" xr:uid="{BBEB8F24-A369-4C4B-B7BB-53A638462B64}"/>
    <cellStyle name="Separador de milhares 3 4 4 3" xfId="25205" xr:uid="{11F9F6C6-91E8-4CB1-9023-D53FF24AA401}"/>
    <cellStyle name="Separador de milhares 3 4 5" xfId="4515" xr:uid="{0D43FEE2-C7A2-4A13-A35E-825DBB18D8E4}"/>
    <cellStyle name="Separador de milhares 3 4 5 2" xfId="13370" xr:uid="{8A68E1A9-1777-40A6-90AD-9AE442848B3C}"/>
    <cellStyle name="Separador de milhares 3 4 5 3" xfId="22340" xr:uid="{94494306-41DE-4D0B-8048-5716176E0A60}"/>
    <cellStyle name="Separador de milhares 3 4 6" xfId="10505" xr:uid="{46D3E337-FAB2-4DBC-A76E-926B83EAC478}"/>
    <cellStyle name="Separador de milhares 3 4 7" xfId="19476" xr:uid="{24CEDEE9-13FB-4A00-87C4-A021BAD0B20B}"/>
    <cellStyle name="Separador de milhares 3 5" xfId="1186" xr:uid="{A282889A-82FD-4B38-B26D-53F014BA1542}"/>
    <cellStyle name="Separador de milhares 3 5 2" xfId="2909" xr:uid="{DEF2BB5E-B45C-4B36-8E8B-87F3481C2A13}"/>
    <cellStyle name="Separador de milhares 3 5 2 2" xfId="9065" xr:uid="{4DCE07DC-9E4A-4F6C-9A40-B151153708CA}"/>
    <cellStyle name="Separador de milhares 3 5 2 2 2" xfId="17661" xr:uid="{FCB131AE-F5E6-472D-9523-5094315DD51E}"/>
    <cellStyle name="Separador de milhares 3 5 2 2 3" xfId="26697" xr:uid="{B870624F-3FC4-4A93-83D2-B71D0B4497B1}"/>
    <cellStyle name="Separador de milhares 3 5 2 3" xfId="5952" xr:uid="{F70FE997-D258-4B43-85E5-CAD0C76E4532}"/>
    <cellStyle name="Separador de milhares 3 5 2 3 2" xfId="14805" xr:uid="{512F8C67-A804-4E7B-8329-D5ADC0D35784}"/>
    <cellStyle name="Separador de milhares 3 5 2 3 3" xfId="23772" xr:uid="{F8AD0D1A-1148-417B-8CCA-4FB4C45D91D5}"/>
    <cellStyle name="Separador de milhares 3 5 2 4" xfId="11953" xr:uid="{354B1892-C5FC-4900-A5F9-E0F60F8F9C26}"/>
    <cellStyle name="Separador de milhares 3 5 2 5" xfId="20921" xr:uid="{1791A780-16C4-455C-B8F2-6D8B82863F5F}"/>
    <cellStyle name="Separador de milhares 3 5 3" xfId="7570" xr:uid="{8832EF71-80DF-4D02-A476-21E2BDDB2813}"/>
    <cellStyle name="Separador de milhares 3 5 3 2" xfId="16226" xr:uid="{4D4FE8CA-6E0C-41DE-B296-EA4F2929D46B}"/>
    <cellStyle name="Separador de milhares 3 5 3 3" xfId="25207" xr:uid="{3320FA5C-27B4-48D7-AB54-BDFDF101307C}"/>
    <cellStyle name="Separador de milhares 3 5 4" xfId="4517" xr:uid="{6B77B224-68FC-4FF9-BA1C-E03FD2BAF284}"/>
    <cellStyle name="Separador de milhares 3 5 4 2" xfId="13372" xr:uid="{A6436744-7ACD-4F36-8DE7-04F9AD68D134}"/>
    <cellStyle name="Separador de milhares 3 5 4 3" xfId="22342" xr:uid="{C70FA593-6636-4687-B07C-BCB239FDBD43}"/>
    <cellStyle name="Separador de milhares 3 5 5" xfId="10507" xr:uid="{2196B712-31E6-4926-A593-65FB1929BC9B}"/>
    <cellStyle name="Separador de milhares 3 5 6" xfId="19478" xr:uid="{3C2E9A6D-AB2C-4CBA-B6B4-FECB4B3520CA}"/>
    <cellStyle name="Separador de milhares 3 6" xfId="2826" xr:uid="{CAAC595B-658A-45EF-806B-2EFC9E2CD598}"/>
    <cellStyle name="Separador de milhares 3 6 2" xfId="8982" xr:uid="{33844752-0041-42AA-AC2A-6BABA4308D94}"/>
    <cellStyle name="Separador de milhares 3 6 2 2" xfId="17578" xr:uid="{E20B29B5-10AB-49BC-9B23-81A5C76CA276}"/>
    <cellStyle name="Separador de milhares 3 6 2 3" xfId="26614" xr:uid="{ACEFC798-4A5E-4D1F-919E-6BE813174605}"/>
    <cellStyle name="Separador de milhares 3 6 3" xfId="5869" xr:uid="{B7D16178-2B1F-42BF-AF17-B0C7797E55C3}"/>
    <cellStyle name="Separador de milhares 3 6 3 2" xfId="14722" xr:uid="{39B658D0-DC45-44C2-886B-755DB29F7A48}"/>
    <cellStyle name="Separador de milhares 3 6 3 3" xfId="23689" xr:uid="{DA873E8B-5F90-4846-8A2B-77D434266F30}"/>
    <cellStyle name="Separador de milhares 3 6 4" xfId="11870" xr:uid="{BAFF0C38-F246-49ED-AA74-2297F7FA67D3}"/>
    <cellStyle name="Separador de milhares 3 6 5" xfId="20838" xr:uid="{10FE1906-EE59-41BF-A929-F2E506381E09}"/>
    <cellStyle name="Separador de milhares 3 7" xfId="7487" xr:uid="{B316FC93-C110-42BD-BF30-9E92F51DF6E4}"/>
    <cellStyle name="Separador de milhares 3 7 2" xfId="16143" xr:uid="{71860996-EED4-49AA-92C0-1F60B84B805A}"/>
    <cellStyle name="Separador de milhares 3 7 3" xfId="25124" xr:uid="{D5E0C0E5-D537-49D2-B5C0-6F251CDFBD77}"/>
    <cellStyle name="Separador de milhares 3 8" xfId="4434" xr:uid="{DAA204D7-1E4D-4066-BBFD-1822FB8C02A9}"/>
    <cellStyle name="Separador de milhares 3 8 2" xfId="13289" xr:uid="{F9F71727-E6FB-4BF7-B1CD-A47A690FAC95}"/>
    <cellStyle name="Separador de milhares 3 8 3" xfId="22259" xr:uid="{F583CA67-766E-4E1D-899C-86C5F6A5CCC3}"/>
    <cellStyle name="Separador de milhares 3 9" xfId="10424" xr:uid="{91F93CFF-5087-4438-9A83-D7B42017856A}"/>
    <cellStyle name="Separador de milhares 4" xfId="1187" xr:uid="{B8F89BB4-6B43-41FE-A8B6-3B847848C9CB}"/>
    <cellStyle name="Separador de milhares 4 10" xfId="19479" xr:uid="{CCDB4C8E-A03E-49EB-9905-13BA10E6C6F8}"/>
    <cellStyle name="Separador de milhares 4 2" xfId="1188" xr:uid="{845A1FB3-01EE-4972-AD8F-ED3C0331B151}"/>
    <cellStyle name="Separador de milhares 4 2 10" xfId="7572" xr:uid="{182156DA-6E2A-421B-ACE1-261A266A5AE7}"/>
    <cellStyle name="Separador de milhares 4 2 10 2" xfId="16228" xr:uid="{A82B8F6A-3595-49CE-8326-E085CA732153}"/>
    <cellStyle name="Separador de milhares 4 2 10 3" xfId="25209" xr:uid="{1AC73701-CFA7-4102-8ED1-ED0E228FAB61}"/>
    <cellStyle name="Separador de milhares 4 2 11" xfId="4519" xr:uid="{BAEB039A-2CE6-4D3D-825F-E5D2786E817D}"/>
    <cellStyle name="Separador de milhares 4 2 11 2" xfId="13374" xr:uid="{B2349030-7D4E-4D8F-AC69-BD3F7ECCF918}"/>
    <cellStyle name="Separador de milhares 4 2 11 3" xfId="22344" xr:uid="{BA4F8FCD-A285-42FE-8912-0D97F6BC4E30}"/>
    <cellStyle name="Separador de milhares 4 2 12" xfId="10509" xr:uid="{007994DB-BFCC-42FC-AAE8-0678BC0AAF47}"/>
    <cellStyle name="Separador de milhares 4 2 13" xfId="19480" xr:uid="{BE81417F-0039-4D5C-BD4A-2A758DBBFDAE}"/>
    <cellStyle name="Separador de milhares 4 2 2" xfId="1189" xr:uid="{BB4ABAD6-20AC-4413-AA17-627C0321CFD1}"/>
    <cellStyle name="Separador de milhares 4 2 2 10" xfId="4520" xr:uid="{9F25F756-E20A-41A3-ABDE-0B55A7B13DE5}"/>
    <cellStyle name="Separador de milhares 4 2 2 10 2" xfId="13375" xr:uid="{D340BEF4-EE99-4A0C-BEE9-4EB7F42FB042}"/>
    <cellStyle name="Separador de milhares 4 2 2 10 3" xfId="22345" xr:uid="{D7853C75-200B-4E3E-B64E-902BFB079123}"/>
    <cellStyle name="Separador de milhares 4 2 2 11" xfId="10510" xr:uid="{6D8B71AC-8AA4-43B2-B072-00EAB7E07C4A}"/>
    <cellStyle name="Separador de milhares 4 2 2 12" xfId="19481" xr:uid="{882F6803-B623-477A-8701-56991BDFFFF7}"/>
    <cellStyle name="Separador de milhares 4 2 2 2" xfId="1190" xr:uid="{49B74C32-8370-4E2D-83F4-0EB4753B5820}"/>
    <cellStyle name="Separador de milhares 4 2 2 2 10" xfId="10511" xr:uid="{5E1D9923-7A94-47B4-865B-913D144787F7}"/>
    <cellStyle name="Separador de milhares 4 2 2 2 11" xfId="19482" xr:uid="{6D669BF4-B065-4DA8-8AC2-411ABD20521F}"/>
    <cellStyle name="Separador de milhares 4 2 2 2 2" xfId="1191" xr:uid="{C6144E1B-2591-4E0C-8D84-10DD1E8EE645}"/>
    <cellStyle name="Separador de milhares 4 2 2 2 2 2" xfId="1192" xr:uid="{6B0CF7EC-8F57-49D3-84DF-1853657A2923}"/>
    <cellStyle name="Separador de milhares 4 2 2 2 2 2 2" xfId="1193" xr:uid="{8356A768-EC21-4882-9AF4-4D09920E9EBE}"/>
    <cellStyle name="Separador de milhares 4 2 2 2 2 2 2 2" xfId="2916" xr:uid="{8A0854A5-3E6D-48DD-B7CF-A1734D507682}"/>
    <cellStyle name="Separador de milhares 4 2 2 2 2 2 2 2 2" xfId="9072" xr:uid="{9CE10288-A0C9-4C63-B333-A5A183B773AF}"/>
    <cellStyle name="Separador de milhares 4 2 2 2 2 2 2 2 2 2" xfId="17668" xr:uid="{BC7A4D59-9EC0-4F39-BDB5-D09A2AB49FBF}"/>
    <cellStyle name="Separador de milhares 4 2 2 2 2 2 2 2 2 3" xfId="26704" xr:uid="{B978A501-7F57-475C-93F2-07EF441715B3}"/>
    <cellStyle name="Separador de milhares 4 2 2 2 2 2 2 2 3" xfId="5959" xr:uid="{A357E484-0040-4803-84FC-7CED090F6808}"/>
    <cellStyle name="Separador de milhares 4 2 2 2 2 2 2 2 3 2" xfId="14812" xr:uid="{03378787-EF4B-4576-9A42-6D8485603906}"/>
    <cellStyle name="Separador de milhares 4 2 2 2 2 2 2 2 3 3" xfId="23779" xr:uid="{4C1604C6-6FCD-4E0D-BA74-0BB73D73E3F8}"/>
    <cellStyle name="Separador de milhares 4 2 2 2 2 2 2 2 4" xfId="11960" xr:uid="{B03AD7B0-A78D-4D43-8671-7BBF9E3B0F4D}"/>
    <cellStyle name="Separador de milhares 4 2 2 2 2 2 2 2 5" xfId="20928" xr:uid="{FF07E0C7-3745-4425-BDA2-9D54D1C3864D}"/>
    <cellStyle name="Separador de milhares 4 2 2 2 2 2 2 3" xfId="7577" xr:uid="{2872AAF9-0A34-4738-A807-CC783C3BFBAC}"/>
    <cellStyle name="Separador de milhares 4 2 2 2 2 2 2 3 2" xfId="16233" xr:uid="{CFAD73DF-47D2-45CC-BB67-FD6902F6F4D9}"/>
    <cellStyle name="Separador de milhares 4 2 2 2 2 2 2 3 3" xfId="25214" xr:uid="{D6C73EB5-4E1D-44DE-B83B-325CFED58377}"/>
    <cellStyle name="Separador de milhares 4 2 2 2 2 2 2 4" xfId="4524" xr:uid="{4924B3E5-30A8-4832-8626-63B14E996D3A}"/>
    <cellStyle name="Separador de milhares 4 2 2 2 2 2 2 4 2" xfId="13379" xr:uid="{D17D847E-EB47-45E7-896F-C765AFCE7126}"/>
    <cellStyle name="Separador de milhares 4 2 2 2 2 2 2 4 3" xfId="22349" xr:uid="{B3C0B531-2ABE-42A7-A1C3-862B5F5D873D}"/>
    <cellStyle name="Separador de milhares 4 2 2 2 2 2 2 5" xfId="10514" xr:uid="{1F38AA76-D3F4-4139-87C7-97F42D048E51}"/>
    <cellStyle name="Separador de milhares 4 2 2 2 2 2 2 6" xfId="19485" xr:uid="{39899D0F-D515-4481-9973-888A588C40C5}"/>
    <cellStyle name="Separador de milhares 4 2 2 2 2 2 3" xfId="2915" xr:uid="{2007485D-E7A3-476D-BD46-50FCBA1E19EE}"/>
    <cellStyle name="Separador de milhares 4 2 2 2 2 2 3 2" xfId="9071" xr:uid="{B66FE567-F092-4EE8-A21B-D5ECA4D4A26A}"/>
    <cellStyle name="Separador de milhares 4 2 2 2 2 2 3 2 2" xfId="17667" xr:uid="{16B17AB5-B38F-4B23-B770-034E3E5E05C6}"/>
    <cellStyle name="Separador de milhares 4 2 2 2 2 2 3 2 3" xfId="26703" xr:uid="{A394BC14-F39C-4DDB-B0A5-F9826C8BD58A}"/>
    <cellStyle name="Separador de milhares 4 2 2 2 2 2 3 3" xfId="5958" xr:uid="{B5C0BC6F-6FCC-4ECB-9D97-658452339D8B}"/>
    <cellStyle name="Separador de milhares 4 2 2 2 2 2 3 3 2" xfId="14811" xr:uid="{9D4C8BB7-7F94-47A2-8ECC-866B7FA00294}"/>
    <cellStyle name="Separador de milhares 4 2 2 2 2 2 3 3 3" xfId="23778" xr:uid="{0828B02A-BE14-4874-B9C6-5A3AC5080FBF}"/>
    <cellStyle name="Separador de milhares 4 2 2 2 2 2 3 4" xfId="11959" xr:uid="{376D7FDC-561F-48D3-8E29-07832998ACB0}"/>
    <cellStyle name="Separador de milhares 4 2 2 2 2 2 3 5" xfId="20927" xr:uid="{2DAAFE60-110B-44E3-BEA6-D72CCCCDE650}"/>
    <cellStyle name="Separador de milhares 4 2 2 2 2 2 4" xfId="7576" xr:uid="{0F988A51-0175-47BC-8FE9-3143CE79F8A4}"/>
    <cellStyle name="Separador de milhares 4 2 2 2 2 2 4 2" xfId="16232" xr:uid="{001DD849-36F8-432E-B032-7EE3173E5B72}"/>
    <cellStyle name="Separador de milhares 4 2 2 2 2 2 4 3" xfId="25213" xr:uid="{B94EDB5F-9267-48C3-A34C-E85C97FDB216}"/>
    <cellStyle name="Separador de milhares 4 2 2 2 2 2 5" xfId="4523" xr:uid="{3C2BDAB7-A2B6-4A85-9F47-9A74F5B7BD78}"/>
    <cellStyle name="Separador de milhares 4 2 2 2 2 2 5 2" xfId="13378" xr:uid="{9F50FA53-314B-4C1A-822E-7BDD3DB0BFBB}"/>
    <cellStyle name="Separador de milhares 4 2 2 2 2 2 5 3" xfId="22348" xr:uid="{F5C5E1A8-3908-496E-A449-315D1558B683}"/>
    <cellStyle name="Separador de milhares 4 2 2 2 2 2 6" xfId="10513" xr:uid="{B56DC340-CD91-4420-95C9-092947CEA2E8}"/>
    <cellStyle name="Separador de milhares 4 2 2 2 2 2 7" xfId="19484" xr:uid="{13E8A58A-B1D0-43C4-8592-F6E23CACF6DE}"/>
    <cellStyle name="Separador de milhares 4 2 2 2 2 3" xfId="1194" xr:uid="{E37D13CB-EDBF-4D04-ADF7-A9377E2AE826}"/>
    <cellStyle name="Separador de milhares 4 2 2 2 2 3 2" xfId="1195" xr:uid="{87080D56-F963-4683-B34B-18F7C1C6F7AB}"/>
    <cellStyle name="Separador de milhares 4 2 2 2 2 3 2 2" xfId="2918" xr:uid="{2CE124FA-62A8-4424-A400-ED8C515B95C3}"/>
    <cellStyle name="Separador de milhares 4 2 2 2 2 3 2 2 2" xfId="9074" xr:uid="{906AB42F-7773-435C-81A2-0092F87A915A}"/>
    <cellStyle name="Separador de milhares 4 2 2 2 2 3 2 2 2 2" xfId="17670" xr:uid="{85705195-5FBB-4455-B9A5-DF638DAFFD71}"/>
    <cellStyle name="Separador de milhares 4 2 2 2 2 3 2 2 2 3" xfId="26706" xr:uid="{51C9642C-FB2C-4657-B192-3EA2FD20F900}"/>
    <cellStyle name="Separador de milhares 4 2 2 2 2 3 2 2 3" xfId="5961" xr:uid="{D64F91BE-9CF4-4DBF-9F06-9CF49CD485B1}"/>
    <cellStyle name="Separador de milhares 4 2 2 2 2 3 2 2 3 2" xfId="14814" xr:uid="{064A0472-10CE-4914-B674-978E47B588DD}"/>
    <cellStyle name="Separador de milhares 4 2 2 2 2 3 2 2 3 3" xfId="23781" xr:uid="{0E0D113A-218F-46CA-AD3C-BC9DF3A99837}"/>
    <cellStyle name="Separador de milhares 4 2 2 2 2 3 2 2 4" xfId="11962" xr:uid="{A3D8EDAD-1586-40AE-A205-CB174EC84565}"/>
    <cellStyle name="Separador de milhares 4 2 2 2 2 3 2 2 5" xfId="20930" xr:uid="{4F037D53-C3CA-4E36-AEBC-B91A02AEFA39}"/>
    <cellStyle name="Separador de milhares 4 2 2 2 2 3 2 3" xfId="7579" xr:uid="{3C6C13E8-8099-47DB-A08B-89E7214F9F38}"/>
    <cellStyle name="Separador de milhares 4 2 2 2 2 3 2 3 2" xfId="16235" xr:uid="{68CFCCC7-2400-44F3-91B1-8ABF7D137DEA}"/>
    <cellStyle name="Separador de milhares 4 2 2 2 2 3 2 3 3" xfId="25216" xr:uid="{143E9D36-8FFB-4DC7-8D7B-3A47CA0F0B0D}"/>
    <cellStyle name="Separador de milhares 4 2 2 2 2 3 2 4" xfId="4526" xr:uid="{621BFAB3-385C-4B73-A7D8-C591F72EBB1B}"/>
    <cellStyle name="Separador de milhares 4 2 2 2 2 3 2 4 2" xfId="13381" xr:uid="{3176F834-D269-4F4E-8B60-7C278F369E7C}"/>
    <cellStyle name="Separador de milhares 4 2 2 2 2 3 2 4 3" xfId="22351" xr:uid="{AC661B19-8D07-4A54-820F-B23ACACF7680}"/>
    <cellStyle name="Separador de milhares 4 2 2 2 2 3 2 5" xfId="10516" xr:uid="{47521E2C-3184-41CE-B00B-EC3104DB483A}"/>
    <cellStyle name="Separador de milhares 4 2 2 2 2 3 2 6" xfId="19487" xr:uid="{89148BE5-E513-40FD-8A46-5674AFFD9164}"/>
    <cellStyle name="Separador de milhares 4 2 2 2 2 3 3" xfId="2917" xr:uid="{84ADAB3B-1B6C-4712-A31F-6ABE3EACAB52}"/>
    <cellStyle name="Separador de milhares 4 2 2 2 2 3 3 2" xfId="9073" xr:uid="{B69A2AF0-7110-48A8-9C70-8B4676A4086E}"/>
    <cellStyle name="Separador de milhares 4 2 2 2 2 3 3 2 2" xfId="17669" xr:uid="{482FF2FE-BA0F-4C39-850A-AA7F09EC1E81}"/>
    <cellStyle name="Separador de milhares 4 2 2 2 2 3 3 2 3" xfId="26705" xr:uid="{21A13571-C17F-426F-90DB-847C146B8DFE}"/>
    <cellStyle name="Separador de milhares 4 2 2 2 2 3 3 3" xfId="5960" xr:uid="{4C0B0E0A-811D-4DA5-A74D-FFC0E4C77043}"/>
    <cellStyle name="Separador de milhares 4 2 2 2 2 3 3 3 2" xfId="14813" xr:uid="{806A4160-5D40-474C-8A0F-581270D985E6}"/>
    <cellStyle name="Separador de milhares 4 2 2 2 2 3 3 3 3" xfId="23780" xr:uid="{552219BD-BAE8-4D9D-920F-6D198206BE10}"/>
    <cellStyle name="Separador de milhares 4 2 2 2 2 3 3 4" xfId="11961" xr:uid="{BE01A53C-4706-4A2F-8948-6BB225A89FC3}"/>
    <cellStyle name="Separador de milhares 4 2 2 2 2 3 3 5" xfId="20929" xr:uid="{FDCD52C5-4F8E-4DDF-A62C-6B67C2D6D435}"/>
    <cellStyle name="Separador de milhares 4 2 2 2 2 3 4" xfId="7578" xr:uid="{96904199-276F-474B-8708-C470D59A46D5}"/>
    <cellStyle name="Separador de milhares 4 2 2 2 2 3 4 2" xfId="16234" xr:uid="{C56C959F-EB19-4127-AA11-62D644A0B665}"/>
    <cellStyle name="Separador de milhares 4 2 2 2 2 3 4 3" xfId="25215" xr:uid="{542960F1-1FBB-4BA4-9BAC-833D3AD36CB8}"/>
    <cellStyle name="Separador de milhares 4 2 2 2 2 3 5" xfId="4525" xr:uid="{C4EB6642-FFC0-4BCE-BE47-E912D8C77FB3}"/>
    <cellStyle name="Separador de milhares 4 2 2 2 2 3 5 2" xfId="13380" xr:uid="{101E407C-2D40-44FA-B73D-41D99DEB84EC}"/>
    <cellStyle name="Separador de milhares 4 2 2 2 2 3 5 3" xfId="22350" xr:uid="{08E34B51-9E95-4242-88E1-F70D699B3724}"/>
    <cellStyle name="Separador de milhares 4 2 2 2 2 3 6" xfId="10515" xr:uid="{359FFECA-ED93-4CBE-B01C-870ECBB78EB4}"/>
    <cellStyle name="Separador de milhares 4 2 2 2 2 3 7" xfId="19486" xr:uid="{2FC682DC-1516-4116-B942-DE7A9C556BB8}"/>
    <cellStyle name="Separador de milhares 4 2 2 2 2 4" xfId="1196" xr:uid="{77DBAEFF-2811-43B8-96BB-408BF230A7AA}"/>
    <cellStyle name="Separador de milhares 4 2 2 2 2 4 2" xfId="2919" xr:uid="{F786C38E-5729-4229-9940-1FA645A7BDC0}"/>
    <cellStyle name="Separador de milhares 4 2 2 2 2 4 2 2" xfId="9075" xr:uid="{6D58BB4A-14F2-4626-A2E7-ED6FDB43D9C3}"/>
    <cellStyle name="Separador de milhares 4 2 2 2 2 4 2 2 2" xfId="17671" xr:uid="{F188CFCF-748C-426F-8920-A8DA3FF8E3F3}"/>
    <cellStyle name="Separador de milhares 4 2 2 2 2 4 2 2 3" xfId="26707" xr:uid="{88CB03BF-DB23-4810-B594-10879A229EA5}"/>
    <cellStyle name="Separador de milhares 4 2 2 2 2 4 2 3" xfId="5962" xr:uid="{F0A1EEBC-C15B-4C5F-AD73-066CA6FE5818}"/>
    <cellStyle name="Separador de milhares 4 2 2 2 2 4 2 3 2" xfId="14815" xr:uid="{F49FAE73-FA23-4EFE-B2DB-19E8356137B8}"/>
    <cellStyle name="Separador de milhares 4 2 2 2 2 4 2 3 3" xfId="23782" xr:uid="{6536E42B-5355-4E81-83FF-DB74BDC2314C}"/>
    <cellStyle name="Separador de milhares 4 2 2 2 2 4 2 4" xfId="11963" xr:uid="{31DDDD9C-D225-4DFB-91F8-C1A0EE5C39F1}"/>
    <cellStyle name="Separador de milhares 4 2 2 2 2 4 2 5" xfId="20931" xr:uid="{70C261F7-E030-4C0F-99E2-65C571C73A97}"/>
    <cellStyle name="Separador de milhares 4 2 2 2 2 4 3" xfId="7580" xr:uid="{E9626B91-A9B9-44AA-A439-A0DA0E4DFE0D}"/>
    <cellStyle name="Separador de milhares 4 2 2 2 2 4 3 2" xfId="16236" xr:uid="{E6325B69-88BF-462F-8ECE-5C722972F900}"/>
    <cellStyle name="Separador de milhares 4 2 2 2 2 4 3 3" xfId="25217" xr:uid="{D2D077F9-719C-481C-996C-78CCBBD1258A}"/>
    <cellStyle name="Separador de milhares 4 2 2 2 2 4 4" xfId="4527" xr:uid="{5BF6A3EC-BAB6-40B4-990E-FF8F3F03A79E}"/>
    <cellStyle name="Separador de milhares 4 2 2 2 2 4 4 2" xfId="13382" xr:uid="{EA153E02-9E11-4686-AAF2-428525C95C4B}"/>
    <cellStyle name="Separador de milhares 4 2 2 2 2 4 4 3" xfId="22352" xr:uid="{1AD365B2-D83D-4641-8135-05D8F7550D5E}"/>
    <cellStyle name="Separador de milhares 4 2 2 2 2 4 5" xfId="10517" xr:uid="{9A0F262F-6D34-4E2C-99F0-954E995669C2}"/>
    <cellStyle name="Separador de milhares 4 2 2 2 2 4 6" xfId="19488" xr:uid="{CA5C33AB-1122-4FBE-A2E7-0993689A32B6}"/>
    <cellStyle name="Separador de milhares 4 2 2 2 2 5" xfId="2914" xr:uid="{B2BD2D4C-BD69-4C82-804E-D07447FD0414}"/>
    <cellStyle name="Separador de milhares 4 2 2 2 2 5 2" xfId="9070" xr:uid="{6904098B-43D0-46E5-848F-138FA41CB5D5}"/>
    <cellStyle name="Separador de milhares 4 2 2 2 2 5 2 2" xfId="17666" xr:uid="{6EB5DC8F-A135-4EA9-A22D-9D731A47F5CA}"/>
    <cellStyle name="Separador de milhares 4 2 2 2 2 5 2 3" xfId="26702" xr:uid="{6FDB683B-BBA1-4C06-A0F1-4D8C94EFD051}"/>
    <cellStyle name="Separador de milhares 4 2 2 2 2 5 3" xfId="5957" xr:uid="{AE67CE72-02F8-425B-8180-EEFA14A76FAE}"/>
    <cellStyle name="Separador de milhares 4 2 2 2 2 5 3 2" xfId="14810" xr:uid="{D676F943-324F-4702-B248-DDBF0B4F61D8}"/>
    <cellStyle name="Separador de milhares 4 2 2 2 2 5 3 3" xfId="23777" xr:uid="{79F835DA-AFD2-4504-A8C5-BBDB8346FD69}"/>
    <cellStyle name="Separador de milhares 4 2 2 2 2 5 4" xfId="11958" xr:uid="{B17E7F6D-6BDB-4040-8FA3-FC0C4354CD86}"/>
    <cellStyle name="Separador de milhares 4 2 2 2 2 5 5" xfId="20926" xr:uid="{AF75238F-0C01-48DB-9765-C057CCB7961D}"/>
    <cellStyle name="Separador de milhares 4 2 2 2 2 6" xfId="7575" xr:uid="{4F3DEB35-6BFB-4F18-8D20-CA1533660FEF}"/>
    <cellStyle name="Separador de milhares 4 2 2 2 2 6 2" xfId="16231" xr:uid="{119599DC-066B-4F1F-8EBB-6727ACF6EEF2}"/>
    <cellStyle name="Separador de milhares 4 2 2 2 2 6 3" xfId="25212" xr:uid="{B24BF040-7D1F-4B42-8247-E2C94EB284B7}"/>
    <cellStyle name="Separador de milhares 4 2 2 2 2 7" xfId="4522" xr:uid="{937A9153-E018-4D50-A370-38D37FA24358}"/>
    <cellStyle name="Separador de milhares 4 2 2 2 2 7 2" xfId="13377" xr:uid="{F1BFDF39-0ED5-4F02-9F04-36E3A4441673}"/>
    <cellStyle name="Separador de milhares 4 2 2 2 2 7 3" xfId="22347" xr:uid="{EA57ED0B-001A-46A4-BDAF-4ED0D32A654E}"/>
    <cellStyle name="Separador de milhares 4 2 2 2 2 8" xfId="10512" xr:uid="{14B648F5-ED4D-474C-BB67-DF1298647C3B}"/>
    <cellStyle name="Separador de milhares 4 2 2 2 2 9" xfId="19483" xr:uid="{BF896EBA-248F-490F-A7CC-5C67D19A7525}"/>
    <cellStyle name="Separador de milhares 4 2 2 2 3" xfId="1197" xr:uid="{CEA43ED6-D6D6-4AF7-9A3E-1493EEE8C72C}"/>
    <cellStyle name="Separador de milhares 4 2 2 2 3 2" xfId="1198" xr:uid="{6A2DB2B8-6495-4FD4-8B52-40C839F696C7}"/>
    <cellStyle name="Separador de milhares 4 2 2 2 3 2 2" xfId="1199" xr:uid="{A03EBA1C-D861-43A0-A476-5FD904C9E05B}"/>
    <cellStyle name="Separador de milhares 4 2 2 2 3 2 2 2" xfId="2922" xr:uid="{7D172EB1-0CCF-41C1-A4CE-A934EEB9204B}"/>
    <cellStyle name="Separador de milhares 4 2 2 2 3 2 2 2 2" xfId="9078" xr:uid="{93E70154-9DC0-42F4-95C6-F4EFF17899E9}"/>
    <cellStyle name="Separador de milhares 4 2 2 2 3 2 2 2 2 2" xfId="17674" xr:uid="{BAB33883-E661-4535-A0B4-86997A4B325C}"/>
    <cellStyle name="Separador de milhares 4 2 2 2 3 2 2 2 2 3" xfId="26710" xr:uid="{994D169F-F949-457D-A820-C69F4834B4D0}"/>
    <cellStyle name="Separador de milhares 4 2 2 2 3 2 2 2 3" xfId="5965" xr:uid="{93A2F293-3ED5-41F3-96E3-B1BF6D2ECD7E}"/>
    <cellStyle name="Separador de milhares 4 2 2 2 3 2 2 2 3 2" xfId="14818" xr:uid="{1A30E343-198F-4827-95C6-F77F61558C06}"/>
    <cellStyle name="Separador de milhares 4 2 2 2 3 2 2 2 3 3" xfId="23785" xr:uid="{50A6824C-A643-4301-AB92-139B1278F071}"/>
    <cellStyle name="Separador de milhares 4 2 2 2 3 2 2 2 4" xfId="11966" xr:uid="{05A67CF5-A3F3-405D-AFAF-61DDA53010EA}"/>
    <cellStyle name="Separador de milhares 4 2 2 2 3 2 2 2 5" xfId="20934" xr:uid="{1C91A732-C7D2-4E43-8AB2-941D2CB4DAD3}"/>
    <cellStyle name="Separador de milhares 4 2 2 2 3 2 2 3" xfId="7583" xr:uid="{D36070A9-51DE-4828-9386-CA1C8C2D4535}"/>
    <cellStyle name="Separador de milhares 4 2 2 2 3 2 2 3 2" xfId="16239" xr:uid="{CDE32A63-A4E7-47C1-A7FE-2EF136FF93B8}"/>
    <cellStyle name="Separador de milhares 4 2 2 2 3 2 2 3 3" xfId="25220" xr:uid="{8032BC59-1A89-4E36-BFB2-756EE00B9DA5}"/>
    <cellStyle name="Separador de milhares 4 2 2 2 3 2 2 4" xfId="4530" xr:uid="{E440D060-6DAE-4E46-8F21-8DBE481724EA}"/>
    <cellStyle name="Separador de milhares 4 2 2 2 3 2 2 4 2" xfId="13385" xr:uid="{1E4B5443-FD2A-44C0-801E-1C9230C9608B}"/>
    <cellStyle name="Separador de milhares 4 2 2 2 3 2 2 4 3" xfId="22355" xr:uid="{10A01FDF-77E3-420E-A9B3-11C07FF05CB1}"/>
    <cellStyle name="Separador de milhares 4 2 2 2 3 2 2 5" xfId="10520" xr:uid="{F6014130-DAC6-4338-B665-CA12D535013C}"/>
    <cellStyle name="Separador de milhares 4 2 2 2 3 2 2 6" xfId="19491" xr:uid="{F429D5B8-F0E6-4C23-B8A7-FA4522353F37}"/>
    <cellStyle name="Separador de milhares 4 2 2 2 3 2 3" xfId="2921" xr:uid="{D02A862C-39BE-4FF7-AB2B-0334D68A69F6}"/>
    <cellStyle name="Separador de milhares 4 2 2 2 3 2 3 2" xfId="9077" xr:uid="{27ADB8E5-0BD8-485B-A383-06C95A0C4A0C}"/>
    <cellStyle name="Separador de milhares 4 2 2 2 3 2 3 2 2" xfId="17673" xr:uid="{A35B1AFC-CA4D-433C-8EFD-F2E5936051A3}"/>
    <cellStyle name="Separador de milhares 4 2 2 2 3 2 3 2 3" xfId="26709" xr:uid="{6D23D8E8-3C33-4B92-95C7-C36E24B98389}"/>
    <cellStyle name="Separador de milhares 4 2 2 2 3 2 3 3" xfId="5964" xr:uid="{91670FD4-3C9B-4728-9186-5A4F595E96E7}"/>
    <cellStyle name="Separador de milhares 4 2 2 2 3 2 3 3 2" xfId="14817" xr:uid="{BDAC4DB8-A862-43E9-8512-677FC83C9A80}"/>
    <cellStyle name="Separador de milhares 4 2 2 2 3 2 3 3 3" xfId="23784" xr:uid="{5971E4A7-33F9-479F-ABA1-3498ED666BBC}"/>
    <cellStyle name="Separador de milhares 4 2 2 2 3 2 3 4" xfId="11965" xr:uid="{5E3EBD91-118D-4BE3-956D-6641D816E93D}"/>
    <cellStyle name="Separador de milhares 4 2 2 2 3 2 3 5" xfId="20933" xr:uid="{A11D0403-8974-479E-B223-C63F4782925C}"/>
    <cellStyle name="Separador de milhares 4 2 2 2 3 2 4" xfId="7582" xr:uid="{3F1AAB17-D74F-4E35-89E9-9F2A1029A04E}"/>
    <cellStyle name="Separador de milhares 4 2 2 2 3 2 4 2" xfId="16238" xr:uid="{2CF28DD6-CFB8-4EB3-82BE-B89E68AC7D86}"/>
    <cellStyle name="Separador de milhares 4 2 2 2 3 2 4 3" xfId="25219" xr:uid="{E4EFE5FA-73E3-483C-9274-B3B874B62DB6}"/>
    <cellStyle name="Separador de milhares 4 2 2 2 3 2 5" xfId="4529" xr:uid="{1EC06B32-F19E-4346-A551-728BCC8B2785}"/>
    <cellStyle name="Separador de milhares 4 2 2 2 3 2 5 2" xfId="13384" xr:uid="{93477856-CA3D-4347-B77B-22A29AA3700D}"/>
    <cellStyle name="Separador de milhares 4 2 2 2 3 2 5 3" xfId="22354" xr:uid="{B0567DAE-2079-4EFF-9058-0CE0D69AC83B}"/>
    <cellStyle name="Separador de milhares 4 2 2 2 3 2 6" xfId="10519" xr:uid="{C2CAC052-FDA5-4EB2-A427-5CAD0807C3FB}"/>
    <cellStyle name="Separador de milhares 4 2 2 2 3 2 7" xfId="19490" xr:uid="{5E7A876F-DD1E-4A87-AEDF-69B943556CA9}"/>
    <cellStyle name="Separador de milhares 4 2 2 2 3 3" xfId="1200" xr:uid="{CFD726DA-247E-43A0-B693-09D8840CA078}"/>
    <cellStyle name="Separador de milhares 4 2 2 2 3 3 2" xfId="1201" xr:uid="{889CFA4E-2B7D-475D-B709-28C9C164A8B7}"/>
    <cellStyle name="Separador de milhares 4 2 2 2 3 3 2 2" xfId="2924" xr:uid="{1CF26D6C-D3D8-43AB-A0FE-56B6F6565A6E}"/>
    <cellStyle name="Separador de milhares 4 2 2 2 3 3 2 2 2" xfId="9080" xr:uid="{4A71A359-257A-4E38-8726-B6AFF022EFFB}"/>
    <cellStyle name="Separador de milhares 4 2 2 2 3 3 2 2 2 2" xfId="17676" xr:uid="{C897C8F4-9FDD-4CAD-B1FC-958F9526409D}"/>
    <cellStyle name="Separador de milhares 4 2 2 2 3 3 2 2 2 3" xfId="26712" xr:uid="{A036150A-B79E-473F-9CE1-D7FEFEFA9AD5}"/>
    <cellStyle name="Separador de milhares 4 2 2 2 3 3 2 2 3" xfId="5967" xr:uid="{B40EE73C-CE09-45B3-89AE-5C361F337296}"/>
    <cellStyle name="Separador de milhares 4 2 2 2 3 3 2 2 3 2" xfId="14820" xr:uid="{455E1290-F4DC-47D8-B019-01A560482F01}"/>
    <cellStyle name="Separador de milhares 4 2 2 2 3 3 2 2 3 3" xfId="23787" xr:uid="{B8782821-6B1C-43D7-999F-ECA1D7F9F4F8}"/>
    <cellStyle name="Separador de milhares 4 2 2 2 3 3 2 2 4" xfId="11968" xr:uid="{ABEF1F18-303D-430E-B7DD-96F56D934817}"/>
    <cellStyle name="Separador de milhares 4 2 2 2 3 3 2 2 5" xfId="20936" xr:uid="{31457E46-EDBA-4894-9A62-0BC5A8CA8181}"/>
    <cellStyle name="Separador de milhares 4 2 2 2 3 3 2 3" xfId="7585" xr:uid="{EA19DF25-8FD9-4FD9-8F5F-549650CB9829}"/>
    <cellStyle name="Separador de milhares 4 2 2 2 3 3 2 3 2" xfId="16241" xr:uid="{E4FD53A6-56E9-44EC-A334-1BC0084DE511}"/>
    <cellStyle name="Separador de milhares 4 2 2 2 3 3 2 3 3" xfId="25222" xr:uid="{47E0B9C4-9825-41B2-99EA-AC23B43C4CBF}"/>
    <cellStyle name="Separador de milhares 4 2 2 2 3 3 2 4" xfId="4532" xr:uid="{1212AD92-7BBC-4948-B154-F199795952D3}"/>
    <cellStyle name="Separador de milhares 4 2 2 2 3 3 2 4 2" xfId="13387" xr:uid="{783C380E-EE5F-4620-A9AD-0F447BD080DF}"/>
    <cellStyle name="Separador de milhares 4 2 2 2 3 3 2 4 3" xfId="22357" xr:uid="{E31324BF-4DEC-4433-B2DB-10709694D16F}"/>
    <cellStyle name="Separador de milhares 4 2 2 2 3 3 2 5" xfId="10522" xr:uid="{46B17775-6CB4-488E-93FD-BBAC34914C4B}"/>
    <cellStyle name="Separador de milhares 4 2 2 2 3 3 2 6" xfId="19493" xr:uid="{94B04BA6-1263-4DF8-BAD7-5C08FB11C46A}"/>
    <cellStyle name="Separador de milhares 4 2 2 2 3 3 3" xfId="2923" xr:uid="{562D09C1-EA72-4665-AE26-4E17A60DA021}"/>
    <cellStyle name="Separador de milhares 4 2 2 2 3 3 3 2" xfId="9079" xr:uid="{21E0B00F-CBC1-4D33-B792-73AF30182883}"/>
    <cellStyle name="Separador de milhares 4 2 2 2 3 3 3 2 2" xfId="17675" xr:uid="{F0284552-2376-4E7B-95ED-C41FA86C1E1E}"/>
    <cellStyle name="Separador de milhares 4 2 2 2 3 3 3 2 3" xfId="26711" xr:uid="{216EBA4C-3597-4E58-B7DB-57AB60EC1EE7}"/>
    <cellStyle name="Separador de milhares 4 2 2 2 3 3 3 3" xfId="5966" xr:uid="{BDA7E81B-733E-4495-B513-21F5BF8CBA06}"/>
    <cellStyle name="Separador de milhares 4 2 2 2 3 3 3 3 2" xfId="14819" xr:uid="{8B4114AF-8B5C-41FB-AC02-4FC89663B358}"/>
    <cellStyle name="Separador de milhares 4 2 2 2 3 3 3 3 3" xfId="23786" xr:uid="{807694C5-A5EA-442B-AF37-5DED67E02724}"/>
    <cellStyle name="Separador de milhares 4 2 2 2 3 3 3 4" xfId="11967" xr:uid="{DD9241EB-83B3-4E5F-853D-6406623D9845}"/>
    <cellStyle name="Separador de milhares 4 2 2 2 3 3 3 5" xfId="20935" xr:uid="{CD23D5AF-8C1D-4D9F-8825-4CF1E9DB5DC3}"/>
    <cellStyle name="Separador de milhares 4 2 2 2 3 3 4" xfId="7584" xr:uid="{F6D70C0D-816A-4F95-92EC-CC10F79F3DE4}"/>
    <cellStyle name="Separador de milhares 4 2 2 2 3 3 4 2" xfId="16240" xr:uid="{2CD9801E-F625-4B14-BF2C-5E630067819B}"/>
    <cellStyle name="Separador de milhares 4 2 2 2 3 3 4 3" xfId="25221" xr:uid="{747CD7E5-2061-4CEF-B1F5-A94595200578}"/>
    <cellStyle name="Separador de milhares 4 2 2 2 3 3 5" xfId="4531" xr:uid="{1665B285-E01A-4573-A82E-583D6EB82F12}"/>
    <cellStyle name="Separador de milhares 4 2 2 2 3 3 5 2" xfId="13386" xr:uid="{D324E3C3-15FA-42B0-B90B-362C679A1397}"/>
    <cellStyle name="Separador de milhares 4 2 2 2 3 3 5 3" xfId="22356" xr:uid="{5ADC8D37-5EC9-4CCC-A1C5-701C39AE7244}"/>
    <cellStyle name="Separador de milhares 4 2 2 2 3 3 6" xfId="10521" xr:uid="{5DFA9D47-2058-40E9-A259-96E42E0CE5AE}"/>
    <cellStyle name="Separador de milhares 4 2 2 2 3 3 7" xfId="19492" xr:uid="{E8835FF5-92FF-4D4E-AF05-D418D7B6C15C}"/>
    <cellStyle name="Separador de milhares 4 2 2 2 3 4" xfId="1202" xr:uid="{757E81C9-BA8B-4803-AE71-967C627B1E72}"/>
    <cellStyle name="Separador de milhares 4 2 2 2 3 4 2" xfId="2925" xr:uid="{E4B2C1CA-89D4-4008-BC12-26F47FC80BFD}"/>
    <cellStyle name="Separador de milhares 4 2 2 2 3 4 2 2" xfId="9081" xr:uid="{5596FA77-63BD-4358-9417-8FD250F6E18E}"/>
    <cellStyle name="Separador de milhares 4 2 2 2 3 4 2 2 2" xfId="17677" xr:uid="{3AF03C27-465E-4F11-AD6A-361D44DD2C21}"/>
    <cellStyle name="Separador de milhares 4 2 2 2 3 4 2 2 3" xfId="26713" xr:uid="{916079F4-6BED-4067-BE9A-68A5F6387EFA}"/>
    <cellStyle name="Separador de milhares 4 2 2 2 3 4 2 3" xfId="5968" xr:uid="{58F691CA-B9D7-4732-9FC8-FB1E481430BC}"/>
    <cellStyle name="Separador de milhares 4 2 2 2 3 4 2 3 2" xfId="14821" xr:uid="{C0E8E664-9ACD-47DB-B5E5-F77ADFF58F9D}"/>
    <cellStyle name="Separador de milhares 4 2 2 2 3 4 2 3 3" xfId="23788" xr:uid="{CCA9E37B-4B9F-4289-9D78-DF3803567F06}"/>
    <cellStyle name="Separador de milhares 4 2 2 2 3 4 2 4" xfId="11969" xr:uid="{B60C3DFF-A525-4DFA-BE2C-05ECCA01B31C}"/>
    <cellStyle name="Separador de milhares 4 2 2 2 3 4 2 5" xfId="20937" xr:uid="{4860E3D6-C758-46B6-B228-B8F48E467B4F}"/>
    <cellStyle name="Separador de milhares 4 2 2 2 3 4 3" xfId="7586" xr:uid="{34EC0971-D986-49E9-AC8B-446014777CDF}"/>
    <cellStyle name="Separador de milhares 4 2 2 2 3 4 3 2" xfId="16242" xr:uid="{19D380F3-1F52-4FF7-B7E3-F9996B1F57B4}"/>
    <cellStyle name="Separador de milhares 4 2 2 2 3 4 3 3" xfId="25223" xr:uid="{1DC415A7-39A7-45D6-88A1-A1F09D9E8991}"/>
    <cellStyle name="Separador de milhares 4 2 2 2 3 4 4" xfId="4533" xr:uid="{BC556EAC-7D71-4A95-8301-32EA226478BC}"/>
    <cellStyle name="Separador de milhares 4 2 2 2 3 4 4 2" xfId="13388" xr:uid="{1DBADF4C-3ACC-4132-BEFB-4B788D0021E7}"/>
    <cellStyle name="Separador de milhares 4 2 2 2 3 4 4 3" xfId="22358" xr:uid="{1F05A6C6-4F6B-4D1A-A22E-6A46B3B9EE00}"/>
    <cellStyle name="Separador de milhares 4 2 2 2 3 4 5" xfId="10523" xr:uid="{D4F986B8-2D86-41C3-A562-5B841E58CDBB}"/>
    <cellStyle name="Separador de milhares 4 2 2 2 3 4 6" xfId="19494" xr:uid="{C8743E87-A9C1-4A36-A7D4-73086ABFC804}"/>
    <cellStyle name="Separador de milhares 4 2 2 2 3 5" xfId="2920" xr:uid="{5981ECAC-90EF-4975-BCE8-96009E073F0F}"/>
    <cellStyle name="Separador de milhares 4 2 2 2 3 5 2" xfId="9076" xr:uid="{78DE845F-75B8-43B4-84CB-75DE2EC5C222}"/>
    <cellStyle name="Separador de milhares 4 2 2 2 3 5 2 2" xfId="17672" xr:uid="{95BF1D1F-2BAB-4594-9DE8-AE1C4C7A312C}"/>
    <cellStyle name="Separador de milhares 4 2 2 2 3 5 2 3" xfId="26708" xr:uid="{49DCED5F-5C7A-4FD1-85A2-711287AA081B}"/>
    <cellStyle name="Separador de milhares 4 2 2 2 3 5 3" xfId="5963" xr:uid="{94733020-3E21-4075-B5CC-67BD4D3BB796}"/>
    <cellStyle name="Separador de milhares 4 2 2 2 3 5 3 2" xfId="14816" xr:uid="{F2AFB7FC-5507-406A-BF92-E8D17A0F192D}"/>
    <cellStyle name="Separador de milhares 4 2 2 2 3 5 3 3" xfId="23783" xr:uid="{61F372F1-20E8-4C1A-8AF9-31107E02E143}"/>
    <cellStyle name="Separador de milhares 4 2 2 2 3 5 4" xfId="11964" xr:uid="{130BBE12-4618-4173-831F-72050335D480}"/>
    <cellStyle name="Separador de milhares 4 2 2 2 3 5 5" xfId="20932" xr:uid="{49956085-B42E-48BD-86FC-48E2FAFD0BED}"/>
    <cellStyle name="Separador de milhares 4 2 2 2 3 6" xfId="7581" xr:uid="{37D5DF46-E25F-46F6-8897-4F7ECFE77217}"/>
    <cellStyle name="Separador de milhares 4 2 2 2 3 6 2" xfId="16237" xr:uid="{1F62D2EC-E255-4446-92CF-C425E0B48287}"/>
    <cellStyle name="Separador de milhares 4 2 2 2 3 6 3" xfId="25218" xr:uid="{01B6E003-D7DD-47B7-A676-7F01F7B5ED15}"/>
    <cellStyle name="Separador de milhares 4 2 2 2 3 7" xfId="4528" xr:uid="{E1CD3D04-8629-4357-AD37-EF587982A0C4}"/>
    <cellStyle name="Separador de milhares 4 2 2 2 3 7 2" xfId="13383" xr:uid="{AD2DD6A0-E688-4C8A-8BCB-A5E94B5FF67C}"/>
    <cellStyle name="Separador de milhares 4 2 2 2 3 7 3" xfId="22353" xr:uid="{E28DF6D6-0BD1-49AF-9E9C-CFBF78A63C71}"/>
    <cellStyle name="Separador de milhares 4 2 2 2 3 8" xfId="10518" xr:uid="{DB38B3D8-EA23-4A0E-B99F-5251ABDB184B}"/>
    <cellStyle name="Separador de milhares 4 2 2 2 3 9" xfId="19489" xr:uid="{9DD814C8-69E0-4386-9D63-9890927EB6D1}"/>
    <cellStyle name="Separador de milhares 4 2 2 2 4" xfId="1203" xr:uid="{4A83B1AF-B46A-4F57-AABE-264A21430E70}"/>
    <cellStyle name="Separador de milhares 4 2 2 2 4 2" xfId="1204" xr:uid="{59002D5C-FCD6-4AF3-B3D7-C6AFB2BCAD22}"/>
    <cellStyle name="Separador de milhares 4 2 2 2 4 2 2" xfId="2927" xr:uid="{E83B9772-CB5B-4991-91DE-B08B62CBB3A9}"/>
    <cellStyle name="Separador de milhares 4 2 2 2 4 2 2 2" xfId="9083" xr:uid="{12D7E558-F586-41FB-ABCC-446B88CA18A9}"/>
    <cellStyle name="Separador de milhares 4 2 2 2 4 2 2 2 2" xfId="17679" xr:uid="{B94E2831-5D9F-4C8E-880B-78F4970F261C}"/>
    <cellStyle name="Separador de milhares 4 2 2 2 4 2 2 2 3" xfId="26715" xr:uid="{72E9146B-46AE-4797-BB55-F5D97742971A}"/>
    <cellStyle name="Separador de milhares 4 2 2 2 4 2 2 3" xfId="5970" xr:uid="{9B8F16D5-8E23-4E37-B973-220191B026D3}"/>
    <cellStyle name="Separador de milhares 4 2 2 2 4 2 2 3 2" xfId="14823" xr:uid="{910B17C9-C3DF-4F81-9772-02AC8EA1B833}"/>
    <cellStyle name="Separador de milhares 4 2 2 2 4 2 2 3 3" xfId="23790" xr:uid="{3167355B-5745-4C35-A71D-1621E7E909AC}"/>
    <cellStyle name="Separador de milhares 4 2 2 2 4 2 2 4" xfId="11971" xr:uid="{427C336E-8EE1-4640-BFE7-29342CBE26B1}"/>
    <cellStyle name="Separador de milhares 4 2 2 2 4 2 2 5" xfId="20939" xr:uid="{46C00AD8-B616-4992-AE97-76A0E5DD4028}"/>
    <cellStyle name="Separador de milhares 4 2 2 2 4 2 3" xfId="7588" xr:uid="{B7ACE247-A31F-4027-AB4A-804C86B5B384}"/>
    <cellStyle name="Separador de milhares 4 2 2 2 4 2 3 2" xfId="16244" xr:uid="{FBE6493E-7E86-482F-8F94-E41CFECB027C}"/>
    <cellStyle name="Separador de milhares 4 2 2 2 4 2 3 3" xfId="25225" xr:uid="{C703481F-FA1E-4426-B95F-595A58E2BA25}"/>
    <cellStyle name="Separador de milhares 4 2 2 2 4 2 4" xfId="4535" xr:uid="{60BECE80-4CFF-428C-B402-55A292D68223}"/>
    <cellStyle name="Separador de milhares 4 2 2 2 4 2 4 2" xfId="13390" xr:uid="{CCCE4F65-8F4E-4AD1-888C-5E244C829669}"/>
    <cellStyle name="Separador de milhares 4 2 2 2 4 2 4 3" xfId="22360" xr:uid="{CD0C3D19-0604-4A36-83B6-D951E9E00695}"/>
    <cellStyle name="Separador de milhares 4 2 2 2 4 2 5" xfId="10525" xr:uid="{603B509E-D089-4F96-A41D-51B345386AD7}"/>
    <cellStyle name="Separador de milhares 4 2 2 2 4 2 6" xfId="19496" xr:uid="{36AEAD17-4059-4C54-8AA1-7958BB15C374}"/>
    <cellStyle name="Separador de milhares 4 2 2 2 4 3" xfId="2926" xr:uid="{2EE381E5-3FCB-432F-8DE6-71BADB6AB42F}"/>
    <cellStyle name="Separador de milhares 4 2 2 2 4 3 2" xfId="9082" xr:uid="{C187F283-6B82-4138-A5DA-C4E7A4101611}"/>
    <cellStyle name="Separador de milhares 4 2 2 2 4 3 2 2" xfId="17678" xr:uid="{5DDC5419-9952-475C-B859-33C154C6C3F8}"/>
    <cellStyle name="Separador de milhares 4 2 2 2 4 3 2 3" xfId="26714" xr:uid="{F27CE2BE-4DB8-416F-AAD8-6381326F2D71}"/>
    <cellStyle name="Separador de milhares 4 2 2 2 4 3 3" xfId="5969" xr:uid="{4B489FBA-10C5-4432-B579-804AA5DF1A9D}"/>
    <cellStyle name="Separador de milhares 4 2 2 2 4 3 3 2" xfId="14822" xr:uid="{9A0EC1CE-6AD0-4031-AD38-C3336EE4A1E7}"/>
    <cellStyle name="Separador de milhares 4 2 2 2 4 3 3 3" xfId="23789" xr:uid="{56AE3FE5-96B7-4B92-9E9C-729170176B4C}"/>
    <cellStyle name="Separador de milhares 4 2 2 2 4 3 4" xfId="11970" xr:uid="{9E8F11B8-21C5-447D-81B6-C9EF7FE8EB78}"/>
    <cellStyle name="Separador de milhares 4 2 2 2 4 3 5" xfId="20938" xr:uid="{166F1955-84E6-4B08-BCFC-3CBA2CD1CC3F}"/>
    <cellStyle name="Separador de milhares 4 2 2 2 4 4" xfId="7587" xr:uid="{2C6BC0E5-8D06-4F9C-A767-CA6A42BAFE18}"/>
    <cellStyle name="Separador de milhares 4 2 2 2 4 4 2" xfId="16243" xr:uid="{8B3131D4-A9E7-48E2-B6D3-5DA41619BE43}"/>
    <cellStyle name="Separador de milhares 4 2 2 2 4 4 3" xfId="25224" xr:uid="{E281E04E-B669-4624-8E01-69D42A39DE0F}"/>
    <cellStyle name="Separador de milhares 4 2 2 2 4 5" xfId="4534" xr:uid="{FB533EC1-E790-442A-8750-ACE866725918}"/>
    <cellStyle name="Separador de milhares 4 2 2 2 4 5 2" xfId="13389" xr:uid="{69A5BEEB-966C-4E8C-AB8D-6A294E59F35E}"/>
    <cellStyle name="Separador de milhares 4 2 2 2 4 5 3" xfId="22359" xr:uid="{4B28E3B2-166C-4E43-B5BE-0CECB6AE5308}"/>
    <cellStyle name="Separador de milhares 4 2 2 2 4 6" xfId="10524" xr:uid="{5FADB059-74ED-41B1-9625-29559E31780A}"/>
    <cellStyle name="Separador de milhares 4 2 2 2 4 7" xfId="19495" xr:uid="{ACD23B06-F776-4FCC-B54F-C1FAF91A3F77}"/>
    <cellStyle name="Separador de milhares 4 2 2 2 5" xfId="1205" xr:uid="{D57603F5-2576-4EDB-8365-055151643448}"/>
    <cellStyle name="Separador de milhares 4 2 2 2 5 2" xfId="1206" xr:uid="{2C7C6665-8E79-4F07-8658-310CF46E881C}"/>
    <cellStyle name="Separador de milhares 4 2 2 2 5 2 2" xfId="2929" xr:uid="{1E0048B2-CE9C-4B7A-957E-79A9B81DD82A}"/>
    <cellStyle name="Separador de milhares 4 2 2 2 5 2 2 2" xfId="9085" xr:uid="{9FDC9583-F0E8-47B4-929A-6364A33743F6}"/>
    <cellStyle name="Separador de milhares 4 2 2 2 5 2 2 2 2" xfId="17681" xr:uid="{92D0F55C-D37C-44CA-9B4D-D499AB406DD7}"/>
    <cellStyle name="Separador de milhares 4 2 2 2 5 2 2 2 3" xfId="26717" xr:uid="{40012FF4-793F-4333-883A-2F072E56D04A}"/>
    <cellStyle name="Separador de milhares 4 2 2 2 5 2 2 3" xfId="5972" xr:uid="{C07504F2-23CD-40EE-BBD8-45EEBA536FE3}"/>
    <cellStyle name="Separador de milhares 4 2 2 2 5 2 2 3 2" xfId="14825" xr:uid="{BA13D84F-7424-4151-8AB7-CF94FA4E875C}"/>
    <cellStyle name="Separador de milhares 4 2 2 2 5 2 2 3 3" xfId="23792" xr:uid="{6C4C3253-082B-46E2-B3E3-B0A862571840}"/>
    <cellStyle name="Separador de milhares 4 2 2 2 5 2 2 4" xfId="11973" xr:uid="{481BA07A-1227-4952-ABB9-82CE0993B364}"/>
    <cellStyle name="Separador de milhares 4 2 2 2 5 2 2 5" xfId="20941" xr:uid="{92AE2355-FAF6-4E1C-8C3B-6D4EF75B5D7D}"/>
    <cellStyle name="Separador de milhares 4 2 2 2 5 2 3" xfId="7590" xr:uid="{0882AEAE-7FD0-45FF-9678-5477E017B95B}"/>
    <cellStyle name="Separador de milhares 4 2 2 2 5 2 3 2" xfId="16246" xr:uid="{1064FA1D-7DCE-4207-8E58-E45BC37DFAD3}"/>
    <cellStyle name="Separador de milhares 4 2 2 2 5 2 3 3" xfId="25227" xr:uid="{6F7FD54C-6D46-4DFF-AFAB-C58211BC2D95}"/>
    <cellStyle name="Separador de milhares 4 2 2 2 5 2 4" xfId="4537" xr:uid="{A29948F3-F313-45C3-8F72-EA08DC7A5B89}"/>
    <cellStyle name="Separador de milhares 4 2 2 2 5 2 4 2" xfId="13392" xr:uid="{DC9C240A-F8C9-4542-961E-46161560810B}"/>
    <cellStyle name="Separador de milhares 4 2 2 2 5 2 4 3" xfId="22362" xr:uid="{965AFF36-5013-453E-AC6E-947F6F3D4E71}"/>
    <cellStyle name="Separador de milhares 4 2 2 2 5 2 5" xfId="10527" xr:uid="{4B124BC2-36AD-49EB-9896-F74C75AA3D44}"/>
    <cellStyle name="Separador de milhares 4 2 2 2 5 2 6" xfId="19498" xr:uid="{11AFBD7F-20E9-4A5E-A869-F465914A066F}"/>
    <cellStyle name="Separador de milhares 4 2 2 2 5 3" xfId="2928" xr:uid="{94555CA7-85CC-446B-A199-27EA8E58A814}"/>
    <cellStyle name="Separador de milhares 4 2 2 2 5 3 2" xfId="9084" xr:uid="{C8E846F1-5C34-4BA0-A671-E111F70BE09F}"/>
    <cellStyle name="Separador de milhares 4 2 2 2 5 3 2 2" xfId="17680" xr:uid="{CEF29C43-B8C3-41F8-BA97-2090401A3EC9}"/>
    <cellStyle name="Separador de milhares 4 2 2 2 5 3 2 3" xfId="26716" xr:uid="{20F5EBD4-591F-43B9-8B6F-C4CBEEBC961C}"/>
    <cellStyle name="Separador de milhares 4 2 2 2 5 3 3" xfId="5971" xr:uid="{B8979B01-FBCA-44F5-8F54-56AE37DA1ABB}"/>
    <cellStyle name="Separador de milhares 4 2 2 2 5 3 3 2" xfId="14824" xr:uid="{0A864427-6C7A-407F-B3A8-B0BB848407BD}"/>
    <cellStyle name="Separador de milhares 4 2 2 2 5 3 3 3" xfId="23791" xr:uid="{873272EE-1504-4580-8D98-6D79B4557584}"/>
    <cellStyle name="Separador de milhares 4 2 2 2 5 3 4" xfId="11972" xr:uid="{0B9F92B4-E09C-4EE7-A82D-9D705F1D640F}"/>
    <cellStyle name="Separador de milhares 4 2 2 2 5 3 5" xfId="20940" xr:uid="{BD3413A4-DF57-4E65-99D7-06494070160E}"/>
    <cellStyle name="Separador de milhares 4 2 2 2 5 4" xfId="7589" xr:uid="{AADCF971-E11A-4273-B7A4-4661226C14A1}"/>
    <cellStyle name="Separador de milhares 4 2 2 2 5 4 2" xfId="16245" xr:uid="{99A8AD74-28F0-4210-ADA3-CB73BF15AD77}"/>
    <cellStyle name="Separador de milhares 4 2 2 2 5 4 3" xfId="25226" xr:uid="{5E73C3C0-A4E2-44D1-995D-6D111387BCB8}"/>
    <cellStyle name="Separador de milhares 4 2 2 2 5 5" xfId="4536" xr:uid="{00627E36-67ED-4788-83D3-87F675425577}"/>
    <cellStyle name="Separador de milhares 4 2 2 2 5 5 2" xfId="13391" xr:uid="{E9A9598E-8BE9-410C-95C9-AC8AFC00A55B}"/>
    <cellStyle name="Separador de milhares 4 2 2 2 5 5 3" xfId="22361" xr:uid="{96E3762B-3901-468E-9790-CA35593DCA0C}"/>
    <cellStyle name="Separador de milhares 4 2 2 2 5 6" xfId="10526" xr:uid="{58ED4C50-ABFB-4A2E-A333-746A5DA28226}"/>
    <cellStyle name="Separador de milhares 4 2 2 2 5 7" xfId="19497" xr:uid="{E3BE2241-471A-4B9A-8D94-6A83831017B3}"/>
    <cellStyle name="Separador de milhares 4 2 2 2 6" xfId="1207" xr:uid="{6ED3131A-C29F-4E83-AE73-FEDFD7C28A81}"/>
    <cellStyle name="Separador de milhares 4 2 2 2 6 2" xfId="2930" xr:uid="{7A79989B-1470-4665-AB38-3D0A24261C28}"/>
    <cellStyle name="Separador de milhares 4 2 2 2 6 2 2" xfId="9086" xr:uid="{2572A784-377B-47F8-A473-8543F00781EB}"/>
    <cellStyle name="Separador de milhares 4 2 2 2 6 2 2 2" xfId="17682" xr:uid="{4667223F-6B60-489B-9A2C-920497528FDD}"/>
    <cellStyle name="Separador de milhares 4 2 2 2 6 2 2 3" xfId="26718" xr:uid="{AA5FD643-4A0A-478B-98FF-8C2E7D39E0A7}"/>
    <cellStyle name="Separador de milhares 4 2 2 2 6 2 3" xfId="5973" xr:uid="{5C8213E6-A3A2-4E5E-A014-2D96147B227D}"/>
    <cellStyle name="Separador de milhares 4 2 2 2 6 2 3 2" xfId="14826" xr:uid="{DE57A3AE-94BA-4EF6-861B-9769806DAF1B}"/>
    <cellStyle name="Separador de milhares 4 2 2 2 6 2 3 3" xfId="23793" xr:uid="{447BE28D-D12C-41DD-8474-52705BC74AC8}"/>
    <cellStyle name="Separador de milhares 4 2 2 2 6 2 4" xfId="11974" xr:uid="{56EA7701-2D1F-451B-ACFB-4B55A29E389C}"/>
    <cellStyle name="Separador de milhares 4 2 2 2 6 2 5" xfId="20942" xr:uid="{234C71EB-801E-42C1-9EF8-AB94230AFB07}"/>
    <cellStyle name="Separador de milhares 4 2 2 2 6 3" xfId="7591" xr:uid="{4518B523-4A36-4EC2-9690-2E93308760F9}"/>
    <cellStyle name="Separador de milhares 4 2 2 2 6 3 2" xfId="16247" xr:uid="{72500740-B132-4B9A-8040-42CE8A54B9D0}"/>
    <cellStyle name="Separador de milhares 4 2 2 2 6 3 3" xfId="25228" xr:uid="{81A65B41-FBD7-46BF-85EB-0E435390B035}"/>
    <cellStyle name="Separador de milhares 4 2 2 2 6 4" xfId="4538" xr:uid="{801F24F4-5C19-499D-B565-CF7BA02912BB}"/>
    <cellStyle name="Separador de milhares 4 2 2 2 6 4 2" xfId="13393" xr:uid="{DA9EA125-AFF3-4A61-97C9-E34A99B5B853}"/>
    <cellStyle name="Separador de milhares 4 2 2 2 6 4 3" xfId="22363" xr:uid="{86C8BD58-AD3E-4BB2-9800-E36ADF3BB4FC}"/>
    <cellStyle name="Separador de milhares 4 2 2 2 6 5" xfId="10528" xr:uid="{FBC6CEE6-5D5D-4FC6-9994-F634890A423A}"/>
    <cellStyle name="Separador de milhares 4 2 2 2 6 6" xfId="19499" xr:uid="{8069809A-5478-478A-B50D-F37495168D79}"/>
    <cellStyle name="Separador de milhares 4 2 2 2 7" xfId="2913" xr:uid="{83C9260E-4BF4-42AF-98A7-46F05093CEF6}"/>
    <cellStyle name="Separador de milhares 4 2 2 2 7 2" xfId="9069" xr:uid="{8009DC4D-EAA1-485F-A78B-7DF0BBFF6618}"/>
    <cellStyle name="Separador de milhares 4 2 2 2 7 2 2" xfId="17665" xr:uid="{D1A01C11-2B43-433D-896A-0F2F5C3E5D54}"/>
    <cellStyle name="Separador de milhares 4 2 2 2 7 2 3" xfId="26701" xr:uid="{D72EDDBD-DBD4-4D81-BC96-AED3FB58910B}"/>
    <cellStyle name="Separador de milhares 4 2 2 2 7 3" xfId="5956" xr:uid="{9A9C35D8-BD24-4558-852A-1791777C78B5}"/>
    <cellStyle name="Separador de milhares 4 2 2 2 7 3 2" xfId="14809" xr:uid="{1F9B4F50-17A7-4331-ABA5-ED7110FE1CCF}"/>
    <cellStyle name="Separador de milhares 4 2 2 2 7 3 3" xfId="23776" xr:uid="{EEBD5B3D-0A6D-4ECE-AD03-1F11526AAE95}"/>
    <cellStyle name="Separador de milhares 4 2 2 2 7 4" xfId="11957" xr:uid="{22C39A8C-DDC3-4299-8C97-4A3E6359138B}"/>
    <cellStyle name="Separador de milhares 4 2 2 2 7 5" xfId="20925" xr:uid="{FA781F35-1315-4CF3-A585-C3306ECBBC01}"/>
    <cellStyle name="Separador de milhares 4 2 2 2 8" xfId="7574" xr:uid="{B61FF4F3-4509-4099-A042-718C41F65C43}"/>
    <cellStyle name="Separador de milhares 4 2 2 2 8 2" xfId="16230" xr:uid="{A8ABF4F4-F55A-4AAF-997E-2D4E9316A628}"/>
    <cellStyle name="Separador de milhares 4 2 2 2 8 3" xfId="25211" xr:uid="{20C78CFC-73F1-446D-ADAE-DFBE1471AF74}"/>
    <cellStyle name="Separador de milhares 4 2 2 2 9" xfId="4521" xr:uid="{545349A1-7A58-4A62-8009-916E1C9AE7B3}"/>
    <cellStyle name="Separador de milhares 4 2 2 2 9 2" xfId="13376" xr:uid="{5C9D74E4-30CC-4566-86BD-4C80A5286150}"/>
    <cellStyle name="Separador de milhares 4 2 2 2 9 3" xfId="22346" xr:uid="{32D16AB0-4932-48A2-9D36-7CD7DD073EE4}"/>
    <cellStyle name="Separador de milhares 4 2 2 3" xfId="1208" xr:uid="{8E7073A7-40C3-4509-9475-54AF6C240F0B}"/>
    <cellStyle name="Separador de milhares 4 2 2 3 2" xfId="1209" xr:uid="{F39EC494-4752-4F31-BEFF-8FADED2B9E2F}"/>
    <cellStyle name="Separador de milhares 4 2 2 3 2 2" xfId="1210" xr:uid="{9089A8F7-B315-4418-8266-62E2E463D403}"/>
    <cellStyle name="Separador de milhares 4 2 2 3 2 2 2" xfId="2933" xr:uid="{FA63E2C9-7B10-4CE0-AC6F-7CD6032BBDD6}"/>
    <cellStyle name="Separador de milhares 4 2 2 3 2 2 2 2" xfId="9089" xr:uid="{59DC35A7-0EC0-417D-8768-04DDA15E1FC9}"/>
    <cellStyle name="Separador de milhares 4 2 2 3 2 2 2 2 2" xfId="17685" xr:uid="{0FD7C37D-282F-446F-9D6D-E9F2E5E5BDB8}"/>
    <cellStyle name="Separador de milhares 4 2 2 3 2 2 2 2 3" xfId="26721" xr:uid="{F196CE96-946C-4FF3-84CB-13D3D537884D}"/>
    <cellStyle name="Separador de milhares 4 2 2 3 2 2 2 3" xfId="5976" xr:uid="{A9A4E167-8FC6-4DC9-A2E9-D0EE5D4EFF38}"/>
    <cellStyle name="Separador de milhares 4 2 2 3 2 2 2 3 2" xfId="14829" xr:uid="{8753CE21-2F9B-46D1-B56C-9FDDA362E35D}"/>
    <cellStyle name="Separador de milhares 4 2 2 3 2 2 2 3 3" xfId="23796" xr:uid="{2C19B5A1-45FC-4880-AB13-1A10AA5B4DE8}"/>
    <cellStyle name="Separador de milhares 4 2 2 3 2 2 2 4" xfId="11977" xr:uid="{AFEE87D1-27ED-4CC3-82FA-BD890051A57E}"/>
    <cellStyle name="Separador de milhares 4 2 2 3 2 2 2 5" xfId="20945" xr:uid="{5E86168E-872A-4E46-B995-EAEB32A821F0}"/>
    <cellStyle name="Separador de milhares 4 2 2 3 2 2 3" xfId="7594" xr:uid="{2C354FAC-D8F9-458D-B491-052D9794CC07}"/>
    <cellStyle name="Separador de milhares 4 2 2 3 2 2 3 2" xfId="16250" xr:uid="{850C100B-1AB0-4336-B6DB-E10357F47DF4}"/>
    <cellStyle name="Separador de milhares 4 2 2 3 2 2 3 3" xfId="25231" xr:uid="{AC9C0FF2-2255-4389-9870-0064EF356BED}"/>
    <cellStyle name="Separador de milhares 4 2 2 3 2 2 4" xfId="4541" xr:uid="{11BA122B-E7EC-4444-98D6-8F9B731F245A}"/>
    <cellStyle name="Separador de milhares 4 2 2 3 2 2 4 2" xfId="13396" xr:uid="{9717E29F-8A91-4DA1-831B-143C450AB008}"/>
    <cellStyle name="Separador de milhares 4 2 2 3 2 2 4 3" xfId="22366" xr:uid="{45F11CE6-72E8-46F6-AD31-7A0FFC223B72}"/>
    <cellStyle name="Separador de milhares 4 2 2 3 2 2 5" xfId="10531" xr:uid="{841661F7-E25F-413F-A841-E45E9376D888}"/>
    <cellStyle name="Separador de milhares 4 2 2 3 2 2 6" xfId="19502" xr:uid="{53D5BCBF-A420-44BF-A47E-5FBCCAE85355}"/>
    <cellStyle name="Separador de milhares 4 2 2 3 2 3" xfId="2932" xr:uid="{6BB4C8C3-22D5-4774-8549-92042DC95C1D}"/>
    <cellStyle name="Separador de milhares 4 2 2 3 2 3 2" xfId="9088" xr:uid="{B631815B-6ED1-4B5B-BD90-E5C1D713459A}"/>
    <cellStyle name="Separador de milhares 4 2 2 3 2 3 2 2" xfId="17684" xr:uid="{F42CCEEF-7F6A-4B66-9E79-CEF8C689ED8E}"/>
    <cellStyle name="Separador de milhares 4 2 2 3 2 3 2 3" xfId="26720" xr:uid="{4E6D701D-17CE-480E-AB9D-C0E5AC316408}"/>
    <cellStyle name="Separador de milhares 4 2 2 3 2 3 3" xfId="5975" xr:uid="{BE02A48F-6E8E-4284-8994-BDDC9A04F096}"/>
    <cellStyle name="Separador de milhares 4 2 2 3 2 3 3 2" xfId="14828" xr:uid="{B22BBC01-52DF-4DB6-A5F5-8B798F3643A8}"/>
    <cellStyle name="Separador de milhares 4 2 2 3 2 3 3 3" xfId="23795" xr:uid="{72365AB6-CD54-44C3-9C77-F0F1EE63EE76}"/>
    <cellStyle name="Separador de milhares 4 2 2 3 2 3 4" xfId="11976" xr:uid="{49526620-D27D-4F59-A36A-FE671114748E}"/>
    <cellStyle name="Separador de milhares 4 2 2 3 2 3 5" xfId="20944" xr:uid="{82868BC5-B538-4ED3-A9DA-9526571318C8}"/>
    <cellStyle name="Separador de milhares 4 2 2 3 2 4" xfId="7593" xr:uid="{5FCD857C-15EE-4C51-8E03-C8FDB7F433EE}"/>
    <cellStyle name="Separador de milhares 4 2 2 3 2 4 2" xfId="16249" xr:uid="{9D23D87A-C662-484F-A387-95DB52178348}"/>
    <cellStyle name="Separador de milhares 4 2 2 3 2 4 3" xfId="25230" xr:uid="{1C95A0C7-C968-4E43-AD09-BB2C11B4B931}"/>
    <cellStyle name="Separador de milhares 4 2 2 3 2 5" xfId="4540" xr:uid="{06A96167-F5C7-407A-B883-07117EAAD70C}"/>
    <cellStyle name="Separador de milhares 4 2 2 3 2 5 2" xfId="13395" xr:uid="{F1C6B911-0469-491D-B7F0-2CC0B238CF2B}"/>
    <cellStyle name="Separador de milhares 4 2 2 3 2 5 3" xfId="22365" xr:uid="{1B708C1B-C0BA-4BEC-8954-AF0D09D660B6}"/>
    <cellStyle name="Separador de milhares 4 2 2 3 2 6" xfId="10530" xr:uid="{BB0865E8-F817-480C-ABFB-6DF798B7D829}"/>
    <cellStyle name="Separador de milhares 4 2 2 3 2 7" xfId="19501" xr:uid="{9DE8D53A-7A65-4D4F-BEDF-EF4AC65DD533}"/>
    <cellStyle name="Separador de milhares 4 2 2 3 3" xfId="1211" xr:uid="{A027EEFC-50FF-47C9-8E4F-E9E922628332}"/>
    <cellStyle name="Separador de milhares 4 2 2 3 3 2" xfId="1212" xr:uid="{A565299D-677D-4BF9-86BC-1D405032A147}"/>
    <cellStyle name="Separador de milhares 4 2 2 3 3 2 2" xfId="2935" xr:uid="{3406E528-0367-453C-AB9C-52FF3A823B7D}"/>
    <cellStyle name="Separador de milhares 4 2 2 3 3 2 2 2" xfId="9091" xr:uid="{3A80A214-D609-45C7-9CE5-626C8800E264}"/>
    <cellStyle name="Separador de milhares 4 2 2 3 3 2 2 2 2" xfId="17687" xr:uid="{33FD7D8F-2D73-41C2-BFA0-7E09BF9C7933}"/>
    <cellStyle name="Separador de milhares 4 2 2 3 3 2 2 2 3" xfId="26723" xr:uid="{CEA01EDF-FBE6-46A2-99E7-147CB7548F7C}"/>
    <cellStyle name="Separador de milhares 4 2 2 3 3 2 2 3" xfId="5978" xr:uid="{E239594F-7F9D-4DA6-AEC2-A01DC1BEE036}"/>
    <cellStyle name="Separador de milhares 4 2 2 3 3 2 2 3 2" xfId="14831" xr:uid="{383E498C-F7B0-4D38-8458-BBEDFAC2F127}"/>
    <cellStyle name="Separador de milhares 4 2 2 3 3 2 2 3 3" xfId="23798" xr:uid="{35C4CC22-A1A4-48AF-9579-36E0DBECD044}"/>
    <cellStyle name="Separador de milhares 4 2 2 3 3 2 2 4" xfId="11979" xr:uid="{CD1E91AA-E363-4036-BCA5-CF29B52A74A7}"/>
    <cellStyle name="Separador de milhares 4 2 2 3 3 2 2 5" xfId="20947" xr:uid="{FFA72E2D-CC4A-4472-AC52-3C6A6977A990}"/>
    <cellStyle name="Separador de milhares 4 2 2 3 3 2 3" xfId="7596" xr:uid="{E05BFEED-859F-4106-B6C9-5EE49A157AE4}"/>
    <cellStyle name="Separador de milhares 4 2 2 3 3 2 3 2" xfId="16252" xr:uid="{90492C66-F38E-4196-BD8C-66B4F04535FC}"/>
    <cellStyle name="Separador de milhares 4 2 2 3 3 2 3 3" xfId="25233" xr:uid="{E1904246-229A-4AA3-A58A-65449B3C580B}"/>
    <cellStyle name="Separador de milhares 4 2 2 3 3 2 4" xfId="4543" xr:uid="{F51E88A0-7073-444E-A26D-AE5023ED278D}"/>
    <cellStyle name="Separador de milhares 4 2 2 3 3 2 4 2" xfId="13398" xr:uid="{6375F8C9-7D58-4D50-AC15-BD093296DBF5}"/>
    <cellStyle name="Separador de milhares 4 2 2 3 3 2 4 3" xfId="22368" xr:uid="{4D275085-C9A6-4487-800C-D4CA9C5B6AD5}"/>
    <cellStyle name="Separador de milhares 4 2 2 3 3 2 5" xfId="10533" xr:uid="{23EC0F08-EFD8-4738-AEC5-0B345DAC50AD}"/>
    <cellStyle name="Separador de milhares 4 2 2 3 3 2 6" xfId="19504" xr:uid="{DE065001-34A5-4364-AB36-33F1FF921665}"/>
    <cellStyle name="Separador de milhares 4 2 2 3 3 3" xfId="2934" xr:uid="{C198B7B0-9C79-4C95-B292-7851C115D8C6}"/>
    <cellStyle name="Separador de milhares 4 2 2 3 3 3 2" xfId="9090" xr:uid="{50A06CE4-B17A-4C4A-A7B9-9B767BE1CD3B}"/>
    <cellStyle name="Separador de milhares 4 2 2 3 3 3 2 2" xfId="17686" xr:uid="{7D5F530A-FC36-4EA3-89D7-F5BF51C72557}"/>
    <cellStyle name="Separador de milhares 4 2 2 3 3 3 2 3" xfId="26722" xr:uid="{2AC8F336-DF3B-4D30-BDB6-CDAF2BA22322}"/>
    <cellStyle name="Separador de milhares 4 2 2 3 3 3 3" xfId="5977" xr:uid="{590BDA87-1A3F-45AF-9F0F-426D9E28F46D}"/>
    <cellStyle name="Separador de milhares 4 2 2 3 3 3 3 2" xfId="14830" xr:uid="{7751180E-7155-4735-8F45-584645434281}"/>
    <cellStyle name="Separador de milhares 4 2 2 3 3 3 3 3" xfId="23797" xr:uid="{1B00CE0F-C34D-4803-87E4-57F4EC096529}"/>
    <cellStyle name="Separador de milhares 4 2 2 3 3 3 4" xfId="11978" xr:uid="{B536F57A-4A2E-4B3B-AFBE-23C06C109CEA}"/>
    <cellStyle name="Separador de milhares 4 2 2 3 3 3 5" xfId="20946" xr:uid="{78ED69EE-A23A-4220-89D8-06B9B8B2A600}"/>
    <cellStyle name="Separador de milhares 4 2 2 3 3 4" xfId="7595" xr:uid="{EF2BB146-C3D2-41C3-A747-DA568D0B34E3}"/>
    <cellStyle name="Separador de milhares 4 2 2 3 3 4 2" xfId="16251" xr:uid="{97BD6641-9083-4AF3-8E68-0508A32C7046}"/>
    <cellStyle name="Separador de milhares 4 2 2 3 3 4 3" xfId="25232" xr:uid="{50921644-20E7-4AD3-9DF7-92E1DF241F84}"/>
    <cellStyle name="Separador de milhares 4 2 2 3 3 5" xfId="4542" xr:uid="{42E38396-C0DD-436C-8346-BADCBA05F97A}"/>
    <cellStyle name="Separador de milhares 4 2 2 3 3 5 2" xfId="13397" xr:uid="{9F37A1BE-04D2-413D-99A3-2884C00AF4BE}"/>
    <cellStyle name="Separador de milhares 4 2 2 3 3 5 3" xfId="22367" xr:uid="{7865059E-1D09-4B78-A422-65254FA7EC46}"/>
    <cellStyle name="Separador de milhares 4 2 2 3 3 6" xfId="10532" xr:uid="{173D5B39-5065-44BC-871D-C1290B0B1823}"/>
    <cellStyle name="Separador de milhares 4 2 2 3 3 7" xfId="19503" xr:uid="{ABEE3060-FB92-46C3-8315-6908D5B3FD38}"/>
    <cellStyle name="Separador de milhares 4 2 2 3 4" xfId="1213" xr:uid="{B6457079-3CFA-4FE9-B425-AD7E6B7AB348}"/>
    <cellStyle name="Separador de milhares 4 2 2 3 4 2" xfId="2936" xr:uid="{15405483-A62C-4A7B-96F7-8BAAD5A2C2A1}"/>
    <cellStyle name="Separador de milhares 4 2 2 3 4 2 2" xfId="9092" xr:uid="{C24CFC47-32EE-4882-BA75-5D413957F4D6}"/>
    <cellStyle name="Separador de milhares 4 2 2 3 4 2 2 2" xfId="17688" xr:uid="{7FA23458-CEB4-4841-A22E-FAD5605EB5E1}"/>
    <cellStyle name="Separador de milhares 4 2 2 3 4 2 2 3" xfId="26724" xr:uid="{2A05A737-DB19-4408-B111-21441D07FF5B}"/>
    <cellStyle name="Separador de milhares 4 2 2 3 4 2 3" xfId="5979" xr:uid="{4B8CA9DA-A26F-49E1-921C-DFF1445402FA}"/>
    <cellStyle name="Separador de milhares 4 2 2 3 4 2 3 2" xfId="14832" xr:uid="{6252FC2B-0DB1-4AD7-A861-017939896866}"/>
    <cellStyle name="Separador de milhares 4 2 2 3 4 2 3 3" xfId="23799" xr:uid="{24ECC6DC-1E37-4A91-B078-CF63F246837B}"/>
    <cellStyle name="Separador de milhares 4 2 2 3 4 2 4" xfId="11980" xr:uid="{8B4D9B1C-4187-4D75-A521-8B938153B6DC}"/>
    <cellStyle name="Separador de milhares 4 2 2 3 4 2 5" xfId="20948" xr:uid="{9E9E0AFE-E7B5-4EBD-8D76-AB091A4AF9DB}"/>
    <cellStyle name="Separador de milhares 4 2 2 3 4 3" xfId="7597" xr:uid="{469F7FEF-1546-4510-AC32-DCBCFEAF2E31}"/>
    <cellStyle name="Separador de milhares 4 2 2 3 4 3 2" xfId="16253" xr:uid="{55C7934A-0598-4529-9D66-857CF5C1AF2B}"/>
    <cellStyle name="Separador de milhares 4 2 2 3 4 3 3" xfId="25234" xr:uid="{7044DF17-176B-40E4-A92A-0E9D4B2BBF39}"/>
    <cellStyle name="Separador de milhares 4 2 2 3 4 4" xfId="4544" xr:uid="{C6909119-E63F-48AF-941A-BFE266B1C265}"/>
    <cellStyle name="Separador de milhares 4 2 2 3 4 4 2" xfId="13399" xr:uid="{EC4030F6-F7F1-4323-88C7-F71522BEE0A0}"/>
    <cellStyle name="Separador de milhares 4 2 2 3 4 4 3" xfId="22369" xr:uid="{2CB842EF-C463-4CE1-9DD2-C157861404A2}"/>
    <cellStyle name="Separador de milhares 4 2 2 3 4 5" xfId="10534" xr:uid="{87D54FC7-0D78-42FB-83F8-C5FD4EA16808}"/>
    <cellStyle name="Separador de milhares 4 2 2 3 4 6" xfId="19505" xr:uid="{794C9F4B-FA0E-46C9-AC5C-4E32453121C2}"/>
    <cellStyle name="Separador de milhares 4 2 2 3 5" xfId="2931" xr:uid="{5F1E3EB4-4B40-4780-AC44-A8A3E96DAC68}"/>
    <cellStyle name="Separador de milhares 4 2 2 3 5 2" xfId="9087" xr:uid="{91BD5399-EE7B-488A-9869-325DF6AAEE46}"/>
    <cellStyle name="Separador de milhares 4 2 2 3 5 2 2" xfId="17683" xr:uid="{331A8D98-3CCD-472C-90F3-AC4A5DB4AE3F}"/>
    <cellStyle name="Separador de milhares 4 2 2 3 5 2 3" xfId="26719" xr:uid="{A6B06441-0DC5-4BC0-9A10-ED747CA94FBE}"/>
    <cellStyle name="Separador de milhares 4 2 2 3 5 3" xfId="5974" xr:uid="{BB0C0964-AFD9-4797-A31D-492133D2B83A}"/>
    <cellStyle name="Separador de milhares 4 2 2 3 5 3 2" xfId="14827" xr:uid="{237080C9-CC9A-4DD3-99E6-3C4D5EE3DA52}"/>
    <cellStyle name="Separador de milhares 4 2 2 3 5 3 3" xfId="23794" xr:uid="{06DC2ACE-AA88-4412-912D-D50CE152B7E0}"/>
    <cellStyle name="Separador de milhares 4 2 2 3 5 4" xfId="11975" xr:uid="{305411A4-862B-43CE-8EA9-0381322149E5}"/>
    <cellStyle name="Separador de milhares 4 2 2 3 5 5" xfId="20943" xr:uid="{6158A546-63DB-4FD3-A471-3D1E831BF56A}"/>
    <cellStyle name="Separador de milhares 4 2 2 3 6" xfId="7592" xr:uid="{C91A8E89-BCA0-4FDC-9213-6648C84FDDDA}"/>
    <cellStyle name="Separador de milhares 4 2 2 3 6 2" xfId="16248" xr:uid="{E9D05B0B-3B50-480C-901D-73B9558C2080}"/>
    <cellStyle name="Separador de milhares 4 2 2 3 6 3" xfId="25229" xr:uid="{C7DA9319-8F25-4424-95C3-CEAD4960278F}"/>
    <cellStyle name="Separador de milhares 4 2 2 3 7" xfId="4539" xr:uid="{FBD9790C-04E4-4695-A0A6-CC0DF24F579D}"/>
    <cellStyle name="Separador de milhares 4 2 2 3 7 2" xfId="13394" xr:uid="{5D176882-51FB-4B43-99D1-3C8AF1645BDA}"/>
    <cellStyle name="Separador de milhares 4 2 2 3 7 3" xfId="22364" xr:uid="{49648B8C-115D-419E-AE55-C83D399A6C2E}"/>
    <cellStyle name="Separador de milhares 4 2 2 3 8" xfId="10529" xr:uid="{4ED380A2-7111-4FD7-B66A-000E4401DA01}"/>
    <cellStyle name="Separador de milhares 4 2 2 3 9" xfId="19500" xr:uid="{B40A35BE-695D-4A10-9675-51AE1EA9FCB1}"/>
    <cellStyle name="Separador de milhares 4 2 2 4" xfId="1214" xr:uid="{37C1A01D-46E4-4A3F-B632-14CA793EF80B}"/>
    <cellStyle name="Separador de milhares 4 2 2 4 2" xfId="1215" xr:uid="{8DE3B7E3-9473-4C94-81C1-D009860D3EC1}"/>
    <cellStyle name="Separador de milhares 4 2 2 4 2 2" xfId="1216" xr:uid="{9FCAE129-CB10-4E3A-93A6-30F5863720ED}"/>
    <cellStyle name="Separador de milhares 4 2 2 4 2 2 2" xfId="2939" xr:uid="{17201F8B-0C64-4CCB-B79B-C5FA70F97B92}"/>
    <cellStyle name="Separador de milhares 4 2 2 4 2 2 2 2" xfId="9095" xr:uid="{2676C581-948E-40C1-BE21-B707DB088DC6}"/>
    <cellStyle name="Separador de milhares 4 2 2 4 2 2 2 2 2" xfId="17691" xr:uid="{3BA8EC21-3F10-4050-88EF-C9F542858999}"/>
    <cellStyle name="Separador de milhares 4 2 2 4 2 2 2 2 3" xfId="26727" xr:uid="{66A25ED0-77E3-4177-9202-C9450198756B}"/>
    <cellStyle name="Separador de milhares 4 2 2 4 2 2 2 3" xfId="5982" xr:uid="{C16D060D-2F8C-4701-8EBA-FC982D2A850E}"/>
    <cellStyle name="Separador de milhares 4 2 2 4 2 2 2 3 2" xfId="14835" xr:uid="{192AEB7A-238C-40F2-A324-B53C9A517227}"/>
    <cellStyle name="Separador de milhares 4 2 2 4 2 2 2 3 3" xfId="23802" xr:uid="{9AB5C7FD-D7AD-4465-82BB-0C736A537A8D}"/>
    <cellStyle name="Separador de milhares 4 2 2 4 2 2 2 4" xfId="11983" xr:uid="{53305567-501E-4C43-9E1E-93DD9BA7229F}"/>
    <cellStyle name="Separador de milhares 4 2 2 4 2 2 2 5" xfId="20951" xr:uid="{B1129BB3-FFC8-47B5-9593-9F288F4553C4}"/>
    <cellStyle name="Separador de milhares 4 2 2 4 2 2 3" xfId="7600" xr:uid="{8BEE1D9D-8AD5-4C27-950F-2DE5F72940F5}"/>
    <cellStyle name="Separador de milhares 4 2 2 4 2 2 3 2" xfId="16256" xr:uid="{7951732B-0C6F-4738-8ABC-24CD031AF2B9}"/>
    <cellStyle name="Separador de milhares 4 2 2 4 2 2 3 3" xfId="25237" xr:uid="{54F77321-D86D-4491-9F88-7AAFF02B8325}"/>
    <cellStyle name="Separador de milhares 4 2 2 4 2 2 4" xfId="4547" xr:uid="{73182813-A130-4C17-B458-66831E4F3975}"/>
    <cellStyle name="Separador de milhares 4 2 2 4 2 2 4 2" xfId="13402" xr:uid="{63E50CDD-0CFB-4B49-B64A-2FF3D00D0CB7}"/>
    <cellStyle name="Separador de milhares 4 2 2 4 2 2 4 3" xfId="22372" xr:uid="{206E9953-8FA6-4750-9FCE-A4039433632F}"/>
    <cellStyle name="Separador de milhares 4 2 2 4 2 2 5" xfId="10537" xr:uid="{B9F36F30-D8AC-4695-95A8-39DFCAB9EB73}"/>
    <cellStyle name="Separador de milhares 4 2 2 4 2 2 6" xfId="19508" xr:uid="{3E36E0FD-B099-4E8E-87FF-3F41820BBDC7}"/>
    <cellStyle name="Separador de milhares 4 2 2 4 2 3" xfId="2938" xr:uid="{5964D7A4-D95F-42CD-884B-CDFE6CBA6A48}"/>
    <cellStyle name="Separador de milhares 4 2 2 4 2 3 2" xfId="9094" xr:uid="{14819DBB-A055-4326-A8AA-E47394E25699}"/>
    <cellStyle name="Separador de milhares 4 2 2 4 2 3 2 2" xfId="17690" xr:uid="{74FB4A79-0D24-45EB-AC0E-BBD40A2FCD85}"/>
    <cellStyle name="Separador de milhares 4 2 2 4 2 3 2 3" xfId="26726" xr:uid="{E80E3D7A-2A5C-47CC-B7FE-852DB88E10E5}"/>
    <cellStyle name="Separador de milhares 4 2 2 4 2 3 3" xfId="5981" xr:uid="{3F3B871F-721E-496A-A313-7AB30ADBF8BB}"/>
    <cellStyle name="Separador de milhares 4 2 2 4 2 3 3 2" xfId="14834" xr:uid="{CCFFE684-F24B-4B77-9500-B1930DF97E3D}"/>
    <cellStyle name="Separador de milhares 4 2 2 4 2 3 3 3" xfId="23801" xr:uid="{A20E65BF-3118-4EF7-8050-FC4AC632D193}"/>
    <cellStyle name="Separador de milhares 4 2 2 4 2 3 4" xfId="11982" xr:uid="{FBB96790-6AD1-48DE-A7C9-2FE3AE60067A}"/>
    <cellStyle name="Separador de milhares 4 2 2 4 2 3 5" xfId="20950" xr:uid="{A8555588-7C7C-4C4D-8325-C63D872D1C31}"/>
    <cellStyle name="Separador de milhares 4 2 2 4 2 4" xfId="7599" xr:uid="{27ECDC80-004A-4A87-A4E4-BBBF0112FDEC}"/>
    <cellStyle name="Separador de milhares 4 2 2 4 2 4 2" xfId="16255" xr:uid="{9D1E1F01-E2B9-4C3D-B5C3-FFB75C98F830}"/>
    <cellStyle name="Separador de milhares 4 2 2 4 2 4 3" xfId="25236" xr:uid="{4E734FAC-8637-4AF0-939B-15A359BDF136}"/>
    <cellStyle name="Separador de milhares 4 2 2 4 2 5" xfId="4546" xr:uid="{57A593A6-0B59-4E26-B937-8515CE073CA4}"/>
    <cellStyle name="Separador de milhares 4 2 2 4 2 5 2" xfId="13401" xr:uid="{B38319B0-A543-4E52-9630-2BA8313C0CCB}"/>
    <cellStyle name="Separador de milhares 4 2 2 4 2 5 3" xfId="22371" xr:uid="{5B3CAC4A-9D4E-401C-8410-09797E254790}"/>
    <cellStyle name="Separador de milhares 4 2 2 4 2 6" xfId="10536" xr:uid="{1D9CF4F4-4DA4-4381-8D46-487012149694}"/>
    <cellStyle name="Separador de milhares 4 2 2 4 2 7" xfId="19507" xr:uid="{C7DB773B-9717-43E3-B308-704A25AD907D}"/>
    <cellStyle name="Separador de milhares 4 2 2 4 3" xfId="1217" xr:uid="{22F7ED32-AD28-4A4A-82BA-245A3E4576D8}"/>
    <cellStyle name="Separador de milhares 4 2 2 4 3 2" xfId="1218" xr:uid="{95CFF9D2-1838-459A-8C87-3A9BD7CF195C}"/>
    <cellStyle name="Separador de milhares 4 2 2 4 3 2 2" xfId="2941" xr:uid="{0A96C9A7-EF65-4D30-A73E-E84A80254485}"/>
    <cellStyle name="Separador de milhares 4 2 2 4 3 2 2 2" xfId="9097" xr:uid="{68A6E14A-2E3B-407A-9F3B-036647C8E276}"/>
    <cellStyle name="Separador de milhares 4 2 2 4 3 2 2 2 2" xfId="17693" xr:uid="{74E61E99-B1BA-4ACE-B3BA-2A6A00AD5508}"/>
    <cellStyle name="Separador de milhares 4 2 2 4 3 2 2 2 3" xfId="26729" xr:uid="{15B105E8-AA6B-4EF1-860D-0573C18B6EB2}"/>
    <cellStyle name="Separador de milhares 4 2 2 4 3 2 2 3" xfId="5984" xr:uid="{5F028395-A444-4667-9824-C4108A813093}"/>
    <cellStyle name="Separador de milhares 4 2 2 4 3 2 2 3 2" xfId="14837" xr:uid="{C27B6B7B-7A58-4522-AD1D-32A0F5BB8F28}"/>
    <cellStyle name="Separador de milhares 4 2 2 4 3 2 2 3 3" xfId="23804" xr:uid="{6C8B2FCC-8CE0-4A6C-8486-7595E48306CE}"/>
    <cellStyle name="Separador de milhares 4 2 2 4 3 2 2 4" xfId="11985" xr:uid="{A8BB00FD-4528-4A7E-BBB0-A51D68CF0F61}"/>
    <cellStyle name="Separador de milhares 4 2 2 4 3 2 2 5" xfId="20953" xr:uid="{680EBA85-6F7B-45D9-8D91-E2E9EE346753}"/>
    <cellStyle name="Separador de milhares 4 2 2 4 3 2 3" xfId="7602" xr:uid="{3C706E4A-4A83-4F9D-ABDC-67F33176B3D2}"/>
    <cellStyle name="Separador de milhares 4 2 2 4 3 2 3 2" xfId="16258" xr:uid="{0A6CFC9A-0081-4854-997E-A7BE0397A18E}"/>
    <cellStyle name="Separador de milhares 4 2 2 4 3 2 3 3" xfId="25239" xr:uid="{6C926DBD-AF03-45D6-9E2A-4D1B493F6364}"/>
    <cellStyle name="Separador de milhares 4 2 2 4 3 2 4" xfId="4549" xr:uid="{B98723B3-1D38-4CE4-AE47-40A2FF9661A4}"/>
    <cellStyle name="Separador de milhares 4 2 2 4 3 2 4 2" xfId="13404" xr:uid="{AF27EC88-7263-4189-B466-3A16DE7359EA}"/>
    <cellStyle name="Separador de milhares 4 2 2 4 3 2 4 3" xfId="22374" xr:uid="{2660ABCA-6750-4093-B75F-A251AFBF681D}"/>
    <cellStyle name="Separador de milhares 4 2 2 4 3 2 5" xfId="10539" xr:uid="{BFF7268A-856A-4142-859C-7AFF82CE967B}"/>
    <cellStyle name="Separador de milhares 4 2 2 4 3 2 6" xfId="19510" xr:uid="{1BC766B5-5B34-4A63-9543-B8454353CE1F}"/>
    <cellStyle name="Separador de milhares 4 2 2 4 3 3" xfId="2940" xr:uid="{0EC9A1BD-3BD2-49EC-8232-8D4269643466}"/>
    <cellStyle name="Separador de milhares 4 2 2 4 3 3 2" xfId="9096" xr:uid="{4B5C9BC7-91B1-4ACC-A06E-172BC86C9A9B}"/>
    <cellStyle name="Separador de milhares 4 2 2 4 3 3 2 2" xfId="17692" xr:uid="{A3E92893-E368-44CB-BF46-4D9F807C8050}"/>
    <cellStyle name="Separador de milhares 4 2 2 4 3 3 2 3" xfId="26728" xr:uid="{3B063761-FABA-4F69-BDDB-CA98B333AC4C}"/>
    <cellStyle name="Separador de milhares 4 2 2 4 3 3 3" xfId="5983" xr:uid="{760768AF-B4FC-46C3-AC80-E77E73AABBC1}"/>
    <cellStyle name="Separador de milhares 4 2 2 4 3 3 3 2" xfId="14836" xr:uid="{20BE773E-C5A6-4120-A036-6A17E38D682D}"/>
    <cellStyle name="Separador de milhares 4 2 2 4 3 3 3 3" xfId="23803" xr:uid="{393D2038-D551-495C-838E-9D50366AD843}"/>
    <cellStyle name="Separador de milhares 4 2 2 4 3 3 4" xfId="11984" xr:uid="{3FC952A9-F696-4E3F-BEF8-9954F2DCB921}"/>
    <cellStyle name="Separador de milhares 4 2 2 4 3 3 5" xfId="20952" xr:uid="{E4CD3005-54D0-401F-83D3-B49C4AE705EE}"/>
    <cellStyle name="Separador de milhares 4 2 2 4 3 4" xfId="7601" xr:uid="{CDEFBB0E-8414-451B-AC75-86F0F533693A}"/>
    <cellStyle name="Separador de milhares 4 2 2 4 3 4 2" xfId="16257" xr:uid="{E3FF1A0A-95EA-4203-BEBD-BFB26197DA80}"/>
    <cellStyle name="Separador de milhares 4 2 2 4 3 4 3" xfId="25238" xr:uid="{F2A297FC-EF3D-434B-B3EB-193EE5E7484D}"/>
    <cellStyle name="Separador de milhares 4 2 2 4 3 5" xfId="4548" xr:uid="{7D0ACC05-E848-4095-815E-04EB0F09E081}"/>
    <cellStyle name="Separador de milhares 4 2 2 4 3 5 2" xfId="13403" xr:uid="{C49895C1-A2C7-4648-A162-E9B6B0E5F5F8}"/>
    <cellStyle name="Separador de milhares 4 2 2 4 3 5 3" xfId="22373" xr:uid="{07973230-5BD3-4F49-9CEC-6C0231D86A9B}"/>
    <cellStyle name="Separador de milhares 4 2 2 4 3 6" xfId="10538" xr:uid="{1AB617A9-3AB5-482C-A69C-675CA1F3232E}"/>
    <cellStyle name="Separador de milhares 4 2 2 4 3 7" xfId="19509" xr:uid="{42F42C36-018B-40EC-9F77-DAB1FB815A29}"/>
    <cellStyle name="Separador de milhares 4 2 2 4 4" xfId="1219" xr:uid="{2A05991E-2452-4EF0-A643-E574AB3709E2}"/>
    <cellStyle name="Separador de milhares 4 2 2 4 4 2" xfId="2942" xr:uid="{146BDBA8-2FFE-409A-8896-80C378310690}"/>
    <cellStyle name="Separador de milhares 4 2 2 4 4 2 2" xfId="9098" xr:uid="{8DA0ABD7-5785-43FC-A6C2-556858713344}"/>
    <cellStyle name="Separador de milhares 4 2 2 4 4 2 2 2" xfId="17694" xr:uid="{EE414289-85EE-4198-8A21-42968280AD86}"/>
    <cellStyle name="Separador de milhares 4 2 2 4 4 2 2 3" xfId="26730" xr:uid="{6A69A440-A82E-4CB0-AD80-34C562C437A3}"/>
    <cellStyle name="Separador de milhares 4 2 2 4 4 2 3" xfId="5985" xr:uid="{1D78C655-112C-4447-8312-ED851AC02394}"/>
    <cellStyle name="Separador de milhares 4 2 2 4 4 2 3 2" xfId="14838" xr:uid="{272ABB0F-00EE-433A-9CF6-89F04326A99C}"/>
    <cellStyle name="Separador de milhares 4 2 2 4 4 2 3 3" xfId="23805" xr:uid="{6C4448B2-AB26-46B0-8475-46468746DC9C}"/>
    <cellStyle name="Separador de milhares 4 2 2 4 4 2 4" xfId="11986" xr:uid="{7701C4AA-366D-4E31-B998-3EF45C495398}"/>
    <cellStyle name="Separador de milhares 4 2 2 4 4 2 5" xfId="20954" xr:uid="{47FEFC29-6768-4A71-876B-F1C685915539}"/>
    <cellStyle name="Separador de milhares 4 2 2 4 4 3" xfId="7603" xr:uid="{E209A94A-A730-4D5D-B41E-690A5BC5A833}"/>
    <cellStyle name="Separador de milhares 4 2 2 4 4 3 2" xfId="16259" xr:uid="{85C61969-91A1-4052-AC42-A70786F9813D}"/>
    <cellStyle name="Separador de milhares 4 2 2 4 4 3 3" xfId="25240" xr:uid="{3A3EFB0D-E0CA-49C8-9DF4-CD1B71BC447F}"/>
    <cellStyle name="Separador de milhares 4 2 2 4 4 4" xfId="4550" xr:uid="{67551BB8-9AD8-417E-8FEB-1FE6ACF34CCA}"/>
    <cellStyle name="Separador de milhares 4 2 2 4 4 4 2" xfId="13405" xr:uid="{F361B34D-6D4F-4ACB-AB2D-D9C12A810268}"/>
    <cellStyle name="Separador de milhares 4 2 2 4 4 4 3" xfId="22375" xr:uid="{40070EF5-FC7B-47FB-8663-3156CAC8E364}"/>
    <cellStyle name="Separador de milhares 4 2 2 4 4 5" xfId="10540" xr:uid="{3CF5D299-BB57-426F-93C4-87BB12E73AB7}"/>
    <cellStyle name="Separador de milhares 4 2 2 4 4 6" xfId="19511" xr:uid="{E0132B79-3060-43E2-A78A-4779BD52C3F6}"/>
    <cellStyle name="Separador de milhares 4 2 2 4 5" xfId="2937" xr:uid="{52A55CE5-9790-4A5C-AA09-75EB0CB2B555}"/>
    <cellStyle name="Separador de milhares 4 2 2 4 5 2" xfId="9093" xr:uid="{9CAC2330-9762-4DCA-9B1F-528B06051E01}"/>
    <cellStyle name="Separador de milhares 4 2 2 4 5 2 2" xfId="17689" xr:uid="{368980D2-E22D-4D8D-A8E7-F24AF788AC50}"/>
    <cellStyle name="Separador de milhares 4 2 2 4 5 2 3" xfId="26725" xr:uid="{0E015AE3-D70E-4742-A76B-0A917FB8EAAE}"/>
    <cellStyle name="Separador de milhares 4 2 2 4 5 3" xfId="5980" xr:uid="{C510A995-BE36-4670-8692-1C9870D9C2B6}"/>
    <cellStyle name="Separador de milhares 4 2 2 4 5 3 2" xfId="14833" xr:uid="{DFB5549A-0FCD-48B4-BFBB-4FD3D08FACE0}"/>
    <cellStyle name="Separador de milhares 4 2 2 4 5 3 3" xfId="23800" xr:uid="{00F479AB-97B1-4551-861D-B980C227E9D5}"/>
    <cellStyle name="Separador de milhares 4 2 2 4 5 4" xfId="11981" xr:uid="{8049C9DF-C55E-42F5-87BA-227655DE2F2A}"/>
    <cellStyle name="Separador de milhares 4 2 2 4 5 5" xfId="20949" xr:uid="{6A6C859B-BDA4-415A-8AE2-62E62CCE2796}"/>
    <cellStyle name="Separador de milhares 4 2 2 4 6" xfId="7598" xr:uid="{96B94FF8-0AB2-4EDA-ADB3-3AEF8E12380C}"/>
    <cellStyle name="Separador de milhares 4 2 2 4 6 2" xfId="16254" xr:uid="{EE7D49A3-3976-4B90-A04B-3A036A58C726}"/>
    <cellStyle name="Separador de milhares 4 2 2 4 6 3" xfId="25235" xr:uid="{75EB5088-CEDC-461D-B837-D21785703AD2}"/>
    <cellStyle name="Separador de milhares 4 2 2 4 7" xfId="4545" xr:uid="{CFAE52CA-DE84-462F-BC91-9615FD4B0B5B}"/>
    <cellStyle name="Separador de milhares 4 2 2 4 7 2" xfId="13400" xr:uid="{E86AF3C5-9EE0-4C3B-8EAF-AF485BE06FC8}"/>
    <cellStyle name="Separador de milhares 4 2 2 4 7 3" xfId="22370" xr:uid="{29F34E5B-B4BD-49DA-9289-858D4C1B79D5}"/>
    <cellStyle name="Separador de milhares 4 2 2 4 8" xfId="10535" xr:uid="{51D66706-93FE-4536-926D-65ADDC3F6214}"/>
    <cellStyle name="Separador de milhares 4 2 2 4 9" xfId="19506" xr:uid="{7D2BE706-0EE5-4680-BCB1-2B669846F33A}"/>
    <cellStyle name="Separador de milhares 4 2 2 5" xfId="1220" xr:uid="{3C21285B-6A3F-4E67-B5A4-7911072A8CBB}"/>
    <cellStyle name="Separador de milhares 4 2 2 5 2" xfId="1221" xr:uid="{45BF064C-4732-4F6A-8739-3E215F0D7D56}"/>
    <cellStyle name="Separador de milhares 4 2 2 5 2 2" xfId="2944" xr:uid="{07DFA192-0434-48AE-9FC2-A5A81A946180}"/>
    <cellStyle name="Separador de milhares 4 2 2 5 2 2 2" xfId="9100" xr:uid="{2634CDBC-0026-4AAE-8A50-DCA9B073CE97}"/>
    <cellStyle name="Separador de milhares 4 2 2 5 2 2 2 2" xfId="17696" xr:uid="{A0113A1C-754D-49B8-B344-5FCC9473AC33}"/>
    <cellStyle name="Separador de milhares 4 2 2 5 2 2 2 3" xfId="26732" xr:uid="{1900AC52-14F8-4C56-850B-84716A049C55}"/>
    <cellStyle name="Separador de milhares 4 2 2 5 2 2 3" xfId="5987" xr:uid="{818A1606-A678-4C64-8352-2D528FFCE679}"/>
    <cellStyle name="Separador de milhares 4 2 2 5 2 2 3 2" xfId="14840" xr:uid="{C1C9334C-6062-403D-B8DB-BC718E6797E0}"/>
    <cellStyle name="Separador de milhares 4 2 2 5 2 2 3 3" xfId="23807" xr:uid="{C70A43CC-553A-4DC0-B01C-69315B7150B6}"/>
    <cellStyle name="Separador de milhares 4 2 2 5 2 2 4" xfId="11988" xr:uid="{A87F4B93-7115-41A8-BD27-17DB30861387}"/>
    <cellStyle name="Separador de milhares 4 2 2 5 2 2 5" xfId="20956" xr:uid="{2B02F2E5-CA57-46E1-8858-05D3B16AF2F5}"/>
    <cellStyle name="Separador de milhares 4 2 2 5 2 3" xfId="7605" xr:uid="{EA33CA7E-962C-4A04-A1C3-95876701F60D}"/>
    <cellStyle name="Separador de milhares 4 2 2 5 2 3 2" xfId="16261" xr:uid="{F000B63D-22FD-4DB5-90C1-5A84F15A0DAE}"/>
    <cellStyle name="Separador de milhares 4 2 2 5 2 3 3" xfId="25242" xr:uid="{B509EB07-5EBC-4080-9119-9B96BC84F003}"/>
    <cellStyle name="Separador de milhares 4 2 2 5 2 4" xfId="4552" xr:uid="{FD00F271-27ED-45D9-8D87-B5B0A083A66C}"/>
    <cellStyle name="Separador de milhares 4 2 2 5 2 4 2" xfId="13407" xr:uid="{22E04B38-9B48-4CC7-86BA-76A602F95B14}"/>
    <cellStyle name="Separador de milhares 4 2 2 5 2 4 3" xfId="22377" xr:uid="{4D99F11A-C1BD-4E2E-AFC8-F49368C996C7}"/>
    <cellStyle name="Separador de milhares 4 2 2 5 2 5" xfId="10542" xr:uid="{33909169-4DD7-483F-910C-06BA10A61C91}"/>
    <cellStyle name="Separador de milhares 4 2 2 5 2 6" xfId="19513" xr:uid="{80D37C02-9917-4240-89EB-4909D0FB105B}"/>
    <cellStyle name="Separador de milhares 4 2 2 5 3" xfId="2943" xr:uid="{169D199B-C41F-4545-BE3C-46DFA8BC8F52}"/>
    <cellStyle name="Separador de milhares 4 2 2 5 3 2" xfId="9099" xr:uid="{8B330347-08BA-485B-8124-CC2E5C96A050}"/>
    <cellStyle name="Separador de milhares 4 2 2 5 3 2 2" xfId="17695" xr:uid="{70952330-B2EA-4A86-AE60-4C123F328059}"/>
    <cellStyle name="Separador de milhares 4 2 2 5 3 2 3" xfId="26731" xr:uid="{070F1454-E36C-4002-AA80-559B7CE6D7FC}"/>
    <cellStyle name="Separador de milhares 4 2 2 5 3 3" xfId="5986" xr:uid="{D16C38AE-55A3-4099-AA6A-0F26AB3963F6}"/>
    <cellStyle name="Separador de milhares 4 2 2 5 3 3 2" xfId="14839" xr:uid="{9DA00A8B-3AD2-4747-81BC-952FA1E7DF68}"/>
    <cellStyle name="Separador de milhares 4 2 2 5 3 3 3" xfId="23806" xr:uid="{061704D0-5D87-42F2-9406-72F7CC17A046}"/>
    <cellStyle name="Separador de milhares 4 2 2 5 3 4" xfId="11987" xr:uid="{7BC69E2E-63BA-40CC-BA9A-0A97254A25E1}"/>
    <cellStyle name="Separador de milhares 4 2 2 5 3 5" xfId="20955" xr:uid="{BF0A9299-EE98-4239-848A-135DDBFA56A7}"/>
    <cellStyle name="Separador de milhares 4 2 2 5 4" xfId="7604" xr:uid="{202946E1-0B12-4C0A-9BE8-2A8F727929EA}"/>
    <cellStyle name="Separador de milhares 4 2 2 5 4 2" xfId="16260" xr:uid="{B4731F2D-4D15-463A-B4F3-14042DED4212}"/>
    <cellStyle name="Separador de milhares 4 2 2 5 4 3" xfId="25241" xr:uid="{DE6D108D-D82E-426C-A80C-6E73A63681B1}"/>
    <cellStyle name="Separador de milhares 4 2 2 5 5" xfId="4551" xr:uid="{4FF2B5D1-86E0-4FBC-8ABB-5213CDE7C7B7}"/>
    <cellStyle name="Separador de milhares 4 2 2 5 5 2" xfId="13406" xr:uid="{A403EC3E-5ADA-45C4-8A3F-AFDBB6E89888}"/>
    <cellStyle name="Separador de milhares 4 2 2 5 5 3" xfId="22376" xr:uid="{DE98C027-78B9-4B04-B036-836834F42045}"/>
    <cellStyle name="Separador de milhares 4 2 2 5 6" xfId="10541" xr:uid="{3ED83CCC-F3D5-4B93-8EE5-4702B1FA4B37}"/>
    <cellStyle name="Separador de milhares 4 2 2 5 7" xfId="19512" xr:uid="{EDF4FC4A-7106-433E-A23A-3C86ED1346F8}"/>
    <cellStyle name="Separador de milhares 4 2 2 6" xfId="1222" xr:uid="{DA4E4A1D-585D-4768-BB21-1D9A3D5A3A06}"/>
    <cellStyle name="Separador de milhares 4 2 2 6 2" xfId="1223" xr:uid="{C56ED272-578A-4618-82C6-FBF380EF1F45}"/>
    <cellStyle name="Separador de milhares 4 2 2 6 2 2" xfId="2946" xr:uid="{339F25C8-8263-4CD4-BE01-8ADBFA92941E}"/>
    <cellStyle name="Separador de milhares 4 2 2 6 2 2 2" xfId="9102" xr:uid="{50E5091E-80F5-474E-AF0E-066839EBD4BC}"/>
    <cellStyle name="Separador de milhares 4 2 2 6 2 2 2 2" xfId="17698" xr:uid="{F56CB4F1-DFB7-4B53-9CEB-44B9ED81BFDC}"/>
    <cellStyle name="Separador de milhares 4 2 2 6 2 2 2 3" xfId="26734" xr:uid="{F6C2DA6F-B2FC-45E3-B3A4-1E05F8D54BC4}"/>
    <cellStyle name="Separador de milhares 4 2 2 6 2 2 3" xfId="5989" xr:uid="{804E9C37-86EC-4ED5-BE81-4035AA431D99}"/>
    <cellStyle name="Separador de milhares 4 2 2 6 2 2 3 2" xfId="14842" xr:uid="{5788DE8F-B5D0-4D2D-B908-7C5C57C3404E}"/>
    <cellStyle name="Separador de milhares 4 2 2 6 2 2 3 3" xfId="23809" xr:uid="{F85963AB-42BE-44DC-B875-CBE5AEB69963}"/>
    <cellStyle name="Separador de milhares 4 2 2 6 2 2 4" xfId="11990" xr:uid="{7A8EA418-3A35-4811-A495-BB421FAB9ACF}"/>
    <cellStyle name="Separador de milhares 4 2 2 6 2 2 5" xfId="20958" xr:uid="{512353A1-D2EF-4F4C-AEE8-E824F5A74B8C}"/>
    <cellStyle name="Separador de milhares 4 2 2 6 2 3" xfId="7607" xr:uid="{D9F86246-E8C2-40E6-A1FC-EA8B22831BA0}"/>
    <cellStyle name="Separador de milhares 4 2 2 6 2 3 2" xfId="16263" xr:uid="{1474E892-222E-4EE5-8B45-BA52ACF59CB1}"/>
    <cellStyle name="Separador de milhares 4 2 2 6 2 3 3" xfId="25244" xr:uid="{5406E36F-E939-46C1-A756-92D5B9A6DB7B}"/>
    <cellStyle name="Separador de milhares 4 2 2 6 2 4" xfId="4554" xr:uid="{01A4ABAA-A07E-4DC2-A9CA-AA413DC467E0}"/>
    <cellStyle name="Separador de milhares 4 2 2 6 2 4 2" xfId="13409" xr:uid="{DB266DED-6E95-4A8D-8FE9-D8D5B9A9A801}"/>
    <cellStyle name="Separador de milhares 4 2 2 6 2 4 3" xfId="22379" xr:uid="{393C6A9D-DD0E-47A2-8F8A-010218D78E52}"/>
    <cellStyle name="Separador de milhares 4 2 2 6 2 5" xfId="10544" xr:uid="{B16623DB-3EB5-4816-9377-EE14E5C8D2A1}"/>
    <cellStyle name="Separador de milhares 4 2 2 6 2 6" xfId="19515" xr:uid="{87714F60-25D6-4D62-A355-3E988776FDA5}"/>
    <cellStyle name="Separador de milhares 4 2 2 6 3" xfId="2945" xr:uid="{F1657B37-BF69-4D32-886F-A79F939BE0B0}"/>
    <cellStyle name="Separador de milhares 4 2 2 6 3 2" xfId="9101" xr:uid="{A49C4691-4D2C-4850-85BC-03A94D5A8C08}"/>
    <cellStyle name="Separador de milhares 4 2 2 6 3 2 2" xfId="17697" xr:uid="{C70EFB6C-4C8D-41D6-9708-E7C42F8DD7FA}"/>
    <cellStyle name="Separador de milhares 4 2 2 6 3 2 3" xfId="26733" xr:uid="{8A3BAF37-9374-4D80-A5E3-2830F816335E}"/>
    <cellStyle name="Separador de milhares 4 2 2 6 3 3" xfId="5988" xr:uid="{6A1BA519-8E45-40E3-AEA0-7150EE3D414C}"/>
    <cellStyle name="Separador de milhares 4 2 2 6 3 3 2" xfId="14841" xr:uid="{39304F1C-CA2A-4019-940E-E0755EA641C3}"/>
    <cellStyle name="Separador de milhares 4 2 2 6 3 3 3" xfId="23808" xr:uid="{8E1DE9D1-DE53-4EBE-A312-6CE174856153}"/>
    <cellStyle name="Separador de milhares 4 2 2 6 3 4" xfId="11989" xr:uid="{3C30E6DB-45BA-448D-9839-A24AC7B96C03}"/>
    <cellStyle name="Separador de milhares 4 2 2 6 3 5" xfId="20957" xr:uid="{C807E201-DC3C-4F98-87EF-61BADC3E3D0B}"/>
    <cellStyle name="Separador de milhares 4 2 2 6 4" xfId="7606" xr:uid="{45C1DEB4-596C-4A05-8226-5EB7195CF06B}"/>
    <cellStyle name="Separador de milhares 4 2 2 6 4 2" xfId="16262" xr:uid="{E6DDA5EA-AE56-4BD1-9DAC-DF00AA47435D}"/>
    <cellStyle name="Separador de milhares 4 2 2 6 4 3" xfId="25243" xr:uid="{46E04001-EF35-4D56-BD6F-E06996E2F28A}"/>
    <cellStyle name="Separador de milhares 4 2 2 6 5" xfId="4553" xr:uid="{8AD2F19A-8BBD-4A05-BDE6-8D38887018E1}"/>
    <cellStyle name="Separador de milhares 4 2 2 6 5 2" xfId="13408" xr:uid="{809C0E26-0A95-4DB8-A912-405772812067}"/>
    <cellStyle name="Separador de milhares 4 2 2 6 5 3" xfId="22378" xr:uid="{2DAE28F7-E916-4538-9CE2-B0F0415F3FFD}"/>
    <cellStyle name="Separador de milhares 4 2 2 6 6" xfId="10543" xr:uid="{3E6160A5-526E-405E-836D-266FE9AB008B}"/>
    <cellStyle name="Separador de milhares 4 2 2 6 7" xfId="19514" xr:uid="{602A39EC-7CEF-4768-8FA4-AB8E24CEEDA8}"/>
    <cellStyle name="Separador de milhares 4 2 2 7" xfId="1224" xr:uid="{F542448E-3659-4B51-8AED-3F890A6E9D3A}"/>
    <cellStyle name="Separador de milhares 4 2 2 7 2" xfId="2947" xr:uid="{1943E362-E174-48C6-B3FB-DAABD768A35D}"/>
    <cellStyle name="Separador de milhares 4 2 2 7 2 2" xfId="9103" xr:uid="{A509B987-2C1C-48A3-BDE6-DCBB4EDAE1D9}"/>
    <cellStyle name="Separador de milhares 4 2 2 7 2 2 2" xfId="17699" xr:uid="{75395283-1484-4FA5-B145-1BB125DEF76D}"/>
    <cellStyle name="Separador de milhares 4 2 2 7 2 2 3" xfId="26735" xr:uid="{23A0ED0A-C14F-4EB8-9223-B7FDAE668BCC}"/>
    <cellStyle name="Separador de milhares 4 2 2 7 2 3" xfId="5990" xr:uid="{2E0C2009-C642-4D52-9C5E-BE30CE76F3D0}"/>
    <cellStyle name="Separador de milhares 4 2 2 7 2 3 2" xfId="14843" xr:uid="{61E23BA0-7E8D-4D99-ADC5-886A496E0175}"/>
    <cellStyle name="Separador de milhares 4 2 2 7 2 3 3" xfId="23810" xr:uid="{2964A72A-6AE8-40E8-9C65-CDF09C928853}"/>
    <cellStyle name="Separador de milhares 4 2 2 7 2 4" xfId="11991" xr:uid="{23451E90-9664-4420-A93A-2ECB116B1E89}"/>
    <cellStyle name="Separador de milhares 4 2 2 7 2 5" xfId="20959" xr:uid="{6555725D-F3CF-48A0-AF93-D840CDA567CC}"/>
    <cellStyle name="Separador de milhares 4 2 2 7 3" xfId="7608" xr:uid="{797A5B32-7401-49B8-A3A6-E80B3DEC750B}"/>
    <cellStyle name="Separador de milhares 4 2 2 7 3 2" xfId="16264" xr:uid="{36A7355F-AFFA-4E40-9754-30E181482C2C}"/>
    <cellStyle name="Separador de milhares 4 2 2 7 3 3" xfId="25245" xr:uid="{1AE947F4-B731-4870-9052-CB1CC626DEEC}"/>
    <cellStyle name="Separador de milhares 4 2 2 7 4" xfId="4555" xr:uid="{84B23F1F-0DC2-41DA-AE0D-BA767FDA4A66}"/>
    <cellStyle name="Separador de milhares 4 2 2 7 4 2" xfId="13410" xr:uid="{BB1680EB-94CE-4745-84B0-C9F740CD04F3}"/>
    <cellStyle name="Separador de milhares 4 2 2 7 4 3" xfId="22380" xr:uid="{95DF5157-5DB6-43CD-A384-4D2AF78D30A0}"/>
    <cellStyle name="Separador de milhares 4 2 2 7 5" xfId="10545" xr:uid="{A0764F37-359B-46A3-8145-7E335D715AA3}"/>
    <cellStyle name="Separador de milhares 4 2 2 7 6" xfId="19516" xr:uid="{0FFD505E-4014-4DFE-9193-A150C7D83DD8}"/>
    <cellStyle name="Separador de milhares 4 2 2 8" xfId="2912" xr:uid="{A99CB85A-35B4-4651-94DE-5C5D93C23183}"/>
    <cellStyle name="Separador de milhares 4 2 2 8 2" xfId="9068" xr:uid="{1C84DC57-90FA-477B-B70E-FC672980FC78}"/>
    <cellStyle name="Separador de milhares 4 2 2 8 2 2" xfId="17664" xr:uid="{B08D6DAD-1449-4D51-9EF0-6196559DB4CC}"/>
    <cellStyle name="Separador de milhares 4 2 2 8 2 3" xfId="26700" xr:uid="{C2542853-DE36-4B43-9B23-DE6790B2731B}"/>
    <cellStyle name="Separador de milhares 4 2 2 8 3" xfId="5955" xr:uid="{C1FC08A1-653C-498E-9084-468D606D4347}"/>
    <cellStyle name="Separador de milhares 4 2 2 8 3 2" xfId="14808" xr:uid="{70038EC9-3732-4ABB-8F24-DCE590D81982}"/>
    <cellStyle name="Separador de milhares 4 2 2 8 3 3" xfId="23775" xr:uid="{08D458C5-44F7-41E4-A2DE-62AA431C6754}"/>
    <cellStyle name="Separador de milhares 4 2 2 8 4" xfId="11956" xr:uid="{DFEA58B2-3BED-4606-A5D0-FCA6B8584049}"/>
    <cellStyle name="Separador de milhares 4 2 2 8 5" xfId="20924" xr:uid="{9A6B2F84-BEE1-4849-988F-C0F887BE2CA7}"/>
    <cellStyle name="Separador de milhares 4 2 2 9" xfId="7573" xr:uid="{47659C42-66A8-49B8-A559-3B9CDC8CC335}"/>
    <cellStyle name="Separador de milhares 4 2 2 9 2" xfId="16229" xr:uid="{2FF56DCF-C83A-4373-AC61-1C9C4CFC47D7}"/>
    <cellStyle name="Separador de milhares 4 2 2 9 3" xfId="25210" xr:uid="{B4713383-E822-4B8F-BA62-ED9F3145DD9A}"/>
    <cellStyle name="Separador de milhares 4 2 3" xfId="1225" xr:uid="{60C5A7AD-1A52-481F-9CA1-5C294BAD2ABC}"/>
    <cellStyle name="Separador de milhares 4 2 3 10" xfId="10546" xr:uid="{C19F7DB9-8641-44E7-A064-1E874C263FA5}"/>
    <cellStyle name="Separador de milhares 4 2 3 11" xfId="19517" xr:uid="{5ADDD6A6-4DF0-493E-AEF5-98640F8B7E82}"/>
    <cellStyle name="Separador de milhares 4 2 3 2" xfId="1226" xr:uid="{E8985C24-A863-48FE-BE62-587728405A41}"/>
    <cellStyle name="Separador de milhares 4 2 3 2 2" xfId="1227" xr:uid="{95990CA5-D2EA-4ABF-A56E-6FBD0F236958}"/>
    <cellStyle name="Separador de milhares 4 2 3 2 2 2" xfId="1228" xr:uid="{2699F630-539B-4DC1-8C30-E60C5216EC07}"/>
    <cellStyle name="Separador de milhares 4 2 3 2 2 2 2" xfId="2951" xr:uid="{CFB5713E-ECBF-4189-A78F-87820BF56566}"/>
    <cellStyle name="Separador de milhares 4 2 3 2 2 2 2 2" xfId="9107" xr:uid="{4712906B-49C4-4750-9B1F-969306EAB499}"/>
    <cellStyle name="Separador de milhares 4 2 3 2 2 2 2 2 2" xfId="17703" xr:uid="{D981809B-7896-4217-B67F-F672535940C6}"/>
    <cellStyle name="Separador de milhares 4 2 3 2 2 2 2 2 3" xfId="26739" xr:uid="{94E2BD6F-A445-420D-9429-5BC31DBFADEE}"/>
    <cellStyle name="Separador de milhares 4 2 3 2 2 2 2 3" xfId="5994" xr:uid="{A5CAF2AC-99D5-4B23-B4F2-4D754A96C47F}"/>
    <cellStyle name="Separador de milhares 4 2 3 2 2 2 2 3 2" xfId="14847" xr:uid="{4AD62F42-7162-4AB0-B613-268F53516B0A}"/>
    <cellStyle name="Separador de milhares 4 2 3 2 2 2 2 3 3" xfId="23814" xr:uid="{E09CBF5C-1C67-4691-B0A4-0A12A3551385}"/>
    <cellStyle name="Separador de milhares 4 2 3 2 2 2 2 4" xfId="11995" xr:uid="{3587AE4C-D612-4DCA-B582-B8A2CFFDD328}"/>
    <cellStyle name="Separador de milhares 4 2 3 2 2 2 2 5" xfId="20963" xr:uid="{D732D4C6-D0DE-4C3B-93CE-3E8860B118BF}"/>
    <cellStyle name="Separador de milhares 4 2 3 2 2 2 3" xfId="7612" xr:uid="{6C452020-11AB-4314-9BFE-A9F418DB1506}"/>
    <cellStyle name="Separador de milhares 4 2 3 2 2 2 3 2" xfId="16268" xr:uid="{DA1CB714-7691-4D65-86A3-D999299DF2C0}"/>
    <cellStyle name="Separador de milhares 4 2 3 2 2 2 3 3" xfId="25249" xr:uid="{F675837D-16F9-4A42-B20A-1E5F70C94E67}"/>
    <cellStyle name="Separador de milhares 4 2 3 2 2 2 4" xfId="4559" xr:uid="{68EDDD26-CDDE-42B3-83BD-E132832F4834}"/>
    <cellStyle name="Separador de milhares 4 2 3 2 2 2 4 2" xfId="13414" xr:uid="{A2718093-4CEE-4386-8B93-05C4D6CDF7AF}"/>
    <cellStyle name="Separador de milhares 4 2 3 2 2 2 4 3" xfId="22384" xr:uid="{D0397AEC-AEE4-49EF-B391-3B957D0AFBFF}"/>
    <cellStyle name="Separador de milhares 4 2 3 2 2 2 5" xfId="10549" xr:uid="{7451BE09-52BE-4D5C-A5B4-73F4F6D22365}"/>
    <cellStyle name="Separador de milhares 4 2 3 2 2 2 6" xfId="19520" xr:uid="{3838EE57-A224-4D3D-986B-A9E85C6E0B5B}"/>
    <cellStyle name="Separador de milhares 4 2 3 2 2 3" xfId="2950" xr:uid="{78F8522C-2653-4D2E-88EF-6646C9E39DD3}"/>
    <cellStyle name="Separador de milhares 4 2 3 2 2 3 2" xfId="9106" xr:uid="{23042DE0-C9CA-4F7B-9243-37BAD464FFA6}"/>
    <cellStyle name="Separador de milhares 4 2 3 2 2 3 2 2" xfId="17702" xr:uid="{BF1AEA44-E1E2-40AA-BF2F-FD7D7EC7822C}"/>
    <cellStyle name="Separador de milhares 4 2 3 2 2 3 2 3" xfId="26738" xr:uid="{175A4CD0-40B8-4ACE-BED1-D19EF57BE422}"/>
    <cellStyle name="Separador de milhares 4 2 3 2 2 3 3" xfId="5993" xr:uid="{0F4DCAB9-538F-4C46-8E06-72CCBD022361}"/>
    <cellStyle name="Separador de milhares 4 2 3 2 2 3 3 2" xfId="14846" xr:uid="{3F10C1D4-13D5-4F68-9500-1178D8ECCFCC}"/>
    <cellStyle name="Separador de milhares 4 2 3 2 2 3 3 3" xfId="23813" xr:uid="{618F62CC-8B88-43B4-B5D7-F4A09B716BFC}"/>
    <cellStyle name="Separador de milhares 4 2 3 2 2 3 4" xfId="11994" xr:uid="{D8D33B81-EBEB-48CB-A6CF-5E4A7ABB9A0A}"/>
    <cellStyle name="Separador de milhares 4 2 3 2 2 3 5" xfId="20962" xr:uid="{ED5B9EA6-71C3-48F3-96EF-673599FD6AAA}"/>
    <cellStyle name="Separador de milhares 4 2 3 2 2 4" xfId="7611" xr:uid="{AAF9E703-A16B-4A24-8E14-71DA184B1473}"/>
    <cellStyle name="Separador de milhares 4 2 3 2 2 4 2" xfId="16267" xr:uid="{7B0B257C-DF83-4F85-A703-42639DC0B7E8}"/>
    <cellStyle name="Separador de milhares 4 2 3 2 2 4 3" xfId="25248" xr:uid="{4EAFC0AB-93AC-4F4F-83EA-2A916E9705C7}"/>
    <cellStyle name="Separador de milhares 4 2 3 2 2 5" xfId="4558" xr:uid="{6D3046FA-28D7-4406-81A7-EDC37A4D6A32}"/>
    <cellStyle name="Separador de milhares 4 2 3 2 2 5 2" xfId="13413" xr:uid="{10726C23-7011-4B34-8B8A-5ABF0ACB135B}"/>
    <cellStyle name="Separador de milhares 4 2 3 2 2 5 3" xfId="22383" xr:uid="{07963CBA-65C1-4012-A30A-97BC4C62CDBE}"/>
    <cellStyle name="Separador de milhares 4 2 3 2 2 6" xfId="10548" xr:uid="{BEA8F04B-1B27-4C5A-BADD-B04986FF8FC9}"/>
    <cellStyle name="Separador de milhares 4 2 3 2 2 7" xfId="19519" xr:uid="{8D485445-FBA2-4F07-927B-9CC659F6BB13}"/>
    <cellStyle name="Separador de milhares 4 2 3 2 3" xfId="1229" xr:uid="{C57E00A7-C50A-48B3-9086-D9ECEF351846}"/>
    <cellStyle name="Separador de milhares 4 2 3 2 3 2" xfId="1230" xr:uid="{DFCFC996-331D-4E1C-B7EF-47C5ECFE0F1E}"/>
    <cellStyle name="Separador de milhares 4 2 3 2 3 2 2" xfId="2953" xr:uid="{3D89728A-8E9F-4B4F-8E5F-814D70B0007B}"/>
    <cellStyle name="Separador de milhares 4 2 3 2 3 2 2 2" xfId="9109" xr:uid="{9C55B633-867B-413C-AB83-561C859EC607}"/>
    <cellStyle name="Separador de milhares 4 2 3 2 3 2 2 2 2" xfId="17705" xr:uid="{D8282D6A-6500-4F5F-A6D8-6B875F3B8454}"/>
    <cellStyle name="Separador de milhares 4 2 3 2 3 2 2 2 3" xfId="26741" xr:uid="{F46D273A-CC4C-4511-A80D-B413371CFCEF}"/>
    <cellStyle name="Separador de milhares 4 2 3 2 3 2 2 3" xfId="5996" xr:uid="{E4A00F47-EBDE-4BE4-92DD-CABBBCFEEDCF}"/>
    <cellStyle name="Separador de milhares 4 2 3 2 3 2 2 3 2" xfId="14849" xr:uid="{6C8F64E2-7FE8-4853-8976-17659F8A96B6}"/>
    <cellStyle name="Separador de milhares 4 2 3 2 3 2 2 3 3" xfId="23816" xr:uid="{50B9112E-80CE-4A00-BCB3-05244173B2EA}"/>
    <cellStyle name="Separador de milhares 4 2 3 2 3 2 2 4" xfId="11997" xr:uid="{A28C6EF6-5338-41F7-AEB9-2B37608399FB}"/>
    <cellStyle name="Separador de milhares 4 2 3 2 3 2 2 5" xfId="20965" xr:uid="{C2358884-07A6-4391-A7C0-D528B124632C}"/>
    <cellStyle name="Separador de milhares 4 2 3 2 3 2 3" xfId="7614" xr:uid="{677FEB21-A887-4CC0-9FE8-C28F794B7F08}"/>
    <cellStyle name="Separador de milhares 4 2 3 2 3 2 3 2" xfId="16270" xr:uid="{F2BA73BB-F1A7-4D13-856A-5B73B427E783}"/>
    <cellStyle name="Separador de milhares 4 2 3 2 3 2 3 3" xfId="25251" xr:uid="{5AF62934-3BDF-4EF0-9D62-94E9B8CB5E19}"/>
    <cellStyle name="Separador de milhares 4 2 3 2 3 2 4" xfId="4561" xr:uid="{436B5BAE-9A9E-4F60-A648-2A9F9C9E09B2}"/>
    <cellStyle name="Separador de milhares 4 2 3 2 3 2 4 2" xfId="13416" xr:uid="{DB2A1FCC-E108-47A9-8280-B8D084E8268A}"/>
    <cellStyle name="Separador de milhares 4 2 3 2 3 2 4 3" xfId="22386" xr:uid="{300159FD-7B1B-4968-B716-CC4CF9162A57}"/>
    <cellStyle name="Separador de milhares 4 2 3 2 3 2 5" xfId="10551" xr:uid="{F4F59861-2CBE-4154-B4F1-75348AC6C6D5}"/>
    <cellStyle name="Separador de milhares 4 2 3 2 3 2 6" xfId="19522" xr:uid="{DE7FED04-DB4C-4A76-B6E9-45D3DD5DAE9C}"/>
    <cellStyle name="Separador de milhares 4 2 3 2 3 3" xfId="2952" xr:uid="{3A44E6F1-F5E3-488E-95C7-B6E32C7B26CD}"/>
    <cellStyle name="Separador de milhares 4 2 3 2 3 3 2" xfId="9108" xr:uid="{4B58A6B2-1DBA-44D4-81E6-F405E155ACE7}"/>
    <cellStyle name="Separador de milhares 4 2 3 2 3 3 2 2" xfId="17704" xr:uid="{8586620E-F230-4756-88A4-46F279617751}"/>
    <cellStyle name="Separador de milhares 4 2 3 2 3 3 2 3" xfId="26740" xr:uid="{4C50C4F4-6F83-45E5-99FB-D79D071372B4}"/>
    <cellStyle name="Separador de milhares 4 2 3 2 3 3 3" xfId="5995" xr:uid="{B89128E3-35DE-4B8B-9A09-DF85059D5414}"/>
    <cellStyle name="Separador de milhares 4 2 3 2 3 3 3 2" xfId="14848" xr:uid="{BF417BDB-90A0-4DDF-81C5-CBE1D77B6E73}"/>
    <cellStyle name="Separador de milhares 4 2 3 2 3 3 3 3" xfId="23815" xr:uid="{98B90509-B2B1-440A-BC6E-9D07046CBF77}"/>
    <cellStyle name="Separador de milhares 4 2 3 2 3 3 4" xfId="11996" xr:uid="{4C90FE4F-1D0D-4228-A232-2614E7A8114B}"/>
    <cellStyle name="Separador de milhares 4 2 3 2 3 3 5" xfId="20964" xr:uid="{F68DB0C5-0F96-464F-84A5-D0275AB30156}"/>
    <cellStyle name="Separador de milhares 4 2 3 2 3 4" xfId="7613" xr:uid="{234AAC0A-63CC-442D-A61C-93E23FB80354}"/>
    <cellStyle name="Separador de milhares 4 2 3 2 3 4 2" xfId="16269" xr:uid="{C4FC0204-7BA0-4C3F-9F03-812E334F6A21}"/>
    <cellStyle name="Separador de milhares 4 2 3 2 3 4 3" xfId="25250" xr:uid="{A19828D5-B5C3-4747-8C37-F20BA0710C68}"/>
    <cellStyle name="Separador de milhares 4 2 3 2 3 5" xfId="4560" xr:uid="{AB3CF769-A28C-494E-8600-B865EE254771}"/>
    <cellStyle name="Separador de milhares 4 2 3 2 3 5 2" xfId="13415" xr:uid="{FABCD197-780B-48B1-BE2E-C8F98B819385}"/>
    <cellStyle name="Separador de milhares 4 2 3 2 3 5 3" xfId="22385" xr:uid="{9B775637-AD87-4C02-A8B6-BFAB7E7FCA3D}"/>
    <cellStyle name="Separador de milhares 4 2 3 2 3 6" xfId="10550" xr:uid="{702ABFAF-F65A-4C85-AF25-B84F4063969C}"/>
    <cellStyle name="Separador de milhares 4 2 3 2 3 7" xfId="19521" xr:uid="{6640B687-8C02-43EC-865F-43A98CE724BE}"/>
    <cellStyle name="Separador de milhares 4 2 3 2 4" xfId="1231" xr:uid="{5B36E3CF-445D-4175-B5F4-7A3031B4D4AC}"/>
    <cellStyle name="Separador de milhares 4 2 3 2 4 2" xfId="2954" xr:uid="{1061612F-7339-44D1-904F-9A46F8012F42}"/>
    <cellStyle name="Separador de milhares 4 2 3 2 4 2 2" xfId="9110" xr:uid="{EC5BE269-A371-4792-8558-B01BEB4FBCA7}"/>
    <cellStyle name="Separador de milhares 4 2 3 2 4 2 2 2" xfId="17706" xr:uid="{1B2D6F36-ACFE-4D21-86A9-5DF8D8EE42E4}"/>
    <cellStyle name="Separador de milhares 4 2 3 2 4 2 2 3" xfId="26742" xr:uid="{5D677D79-65FD-4077-9083-B8F3A9389FE7}"/>
    <cellStyle name="Separador de milhares 4 2 3 2 4 2 3" xfId="5997" xr:uid="{A7BCE092-2304-40F7-B902-A997BB0E248A}"/>
    <cellStyle name="Separador de milhares 4 2 3 2 4 2 3 2" xfId="14850" xr:uid="{017D048A-058F-4E67-A3BC-06AD9BA06A20}"/>
    <cellStyle name="Separador de milhares 4 2 3 2 4 2 3 3" xfId="23817" xr:uid="{649BC1B0-CC92-4E6B-95A7-6E179044DCDC}"/>
    <cellStyle name="Separador de milhares 4 2 3 2 4 2 4" xfId="11998" xr:uid="{E636A448-615C-4AED-A4E4-026EBE90153E}"/>
    <cellStyle name="Separador de milhares 4 2 3 2 4 2 5" xfId="20966" xr:uid="{6BFE7433-FF7C-48DF-BD38-82DF3B8E3A0B}"/>
    <cellStyle name="Separador de milhares 4 2 3 2 4 3" xfId="7615" xr:uid="{BB93C14C-9EFC-4DC9-AEC4-7765FEABB16B}"/>
    <cellStyle name="Separador de milhares 4 2 3 2 4 3 2" xfId="16271" xr:uid="{E33A9EBF-95CF-4CA4-981E-DFCDC9927FDE}"/>
    <cellStyle name="Separador de milhares 4 2 3 2 4 3 3" xfId="25252" xr:uid="{4FCB4AEE-90D6-4344-8B5E-48D72EF22616}"/>
    <cellStyle name="Separador de milhares 4 2 3 2 4 4" xfId="4562" xr:uid="{0BCA1013-C062-4E21-B4A0-2BDEC6DAFE0F}"/>
    <cellStyle name="Separador de milhares 4 2 3 2 4 4 2" xfId="13417" xr:uid="{085E161E-E84F-4813-BE86-0B4640A62A74}"/>
    <cellStyle name="Separador de milhares 4 2 3 2 4 4 3" xfId="22387" xr:uid="{0B2283A1-4906-4870-9AAC-0A80C949EB63}"/>
    <cellStyle name="Separador de milhares 4 2 3 2 4 5" xfId="10552" xr:uid="{07521048-AD63-442D-869D-6FB277057019}"/>
    <cellStyle name="Separador de milhares 4 2 3 2 4 6" xfId="19523" xr:uid="{47F04902-7623-4386-A85F-F82DE38F3345}"/>
    <cellStyle name="Separador de milhares 4 2 3 2 5" xfId="2949" xr:uid="{86DA488A-4B28-4B67-A8EA-066BCE14921D}"/>
    <cellStyle name="Separador de milhares 4 2 3 2 5 2" xfId="9105" xr:uid="{912C12E8-6720-4181-ABEF-C4DACB7E0847}"/>
    <cellStyle name="Separador de milhares 4 2 3 2 5 2 2" xfId="17701" xr:uid="{0AEAAAE7-8970-463D-AA26-8399561D7845}"/>
    <cellStyle name="Separador de milhares 4 2 3 2 5 2 3" xfId="26737" xr:uid="{1DA18074-52C4-4837-A9FD-80049663976A}"/>
    <cellStyle name="Separador de milhares 4 2 3 2 5 3" xfId="5992" xr:uid="{8B149747-077F-45C1-84EF-764161DCE20D}"/>
    <cellStyle name="Separador de milhares 4 2 3 2 5 3 2" xfId="14845" xr:uid="{56C33223-02A6-47AE-912D-EA7EDDC64794}"/>
    <cellStyle name="Separador de milhares 4 2 3 2 5 3 3" xfId="23812" xr:uid="{C9C04BDB-7D91-430E-8AD1-92DD452AB969}"/>
    <cellStyle name="Separador de milhares 4 2 3 2 5 4" xfId="11993" xr:uid="{4C99272F-9498-49E2-8D4F-BB0BE22C7EBF}"/>
    <cellStyle name="Separador de milhares 4 2 3 2 5 5" xfId="20961" xr:uid="{7136FFC9-E96D-4B30-A105-879447BD58D6}"/>
    <cellStyle name="Separador de milhares 4 2 3 2 6" xfId="7610" xr:uid="{78EF3D55-692B-4490-8200-49739F2D6890}"/>
    <cellStyle name="Separador de milhares 4 2 3 2 6 2" xfId="16266" xr:uid="{5E46FEBC-B3EF-4EAE-ABF3-C11CE09DF939}"/>
    <cellStyle name="Separador de milhares 4 2 3 2 6 3" xfId="25247" xr:uid="{A4D9886B-FC02-4457-9883-EE5CEE1337E9}"/>
    <cellStyle name="Separador de milhares 4 2 3 2 7" xfId="4557" xr:uid="{176C5029-F48D-42B8-BD13-B71139938289}"/>
    <cellStyle name="Separador de milhares 4 2 3 2 7 2" xfId="13412" xr:uid="{619DDF74-1465-4450-A4A3-A9663A7689E1}"/>
    <cellStyle name="Separador de milhares 4 2 3 2 7 3" xfId="22382" xr:uid="{5E98C8FD-4501-4E2B-9A05-CE3E98A0C1AF}"/>
    <cellStyle name="Separador de milhares 4 2 3 2 8" xfId="10547" xr:uid="{0653F3E5-08BA-4589-A0BE-B051B91A0385}"/>
    <cellStyle name="Separador de milhares 4 2 3 2 9" xfId="19518" xr:uid="{80DC8EBE-A68F-40C5-A931-042632E4C939}"/>
    <cellStyle name="Separador de milhares 4 2 3 3" xfId="1232" xr:uid="{28B7788B-DFEA-431A-AB29-A60ACB7F8898}"/>
    <cellStyle name="Separador de milhares 4 2 3 3 2" xfId="1233" xr:uid="{791F9D24-8636-4858-A5D3-0C62BC53735C}"/>
    <cellStyle name="Separador de milhares 4 2 3 3 2 2" xfId="1234" xr:uid="{DC91526D-8A3A-4E61-8E2E-A85DE54CFE85}"/>
    <cellStyle name="Separador de milhares 4 2 3 3 2 2 2" xfId="2957" xr:uid="{3DA5EF08-4249-4723-8DBE-E94034913C7E}"/>
    <cellStyle name="Separador de milhares 4 2 3 3 2 2 2 2" xfId="9113" xr:uid="{BF780CF4-23DE-4F2F-ABE9-9F1B317DD362}"/>
    <cellStyle name="Separador de milhares 4 2 3 3 2 2 2 2 2" xfId="17709" xr:uid="{1205AC58-9858-4ABC-A80C-BB4C03704BBD}"/>
    <cellStyle name="Separador de milhares 4 2 3 3 2 2 2 2 3" xfId="26745" xr:uid="{515E9FD2-AEB2-46FD-A4FA-E93468571FFF}"/>
    <cellStyle name="Separador de milhares 4 2 3 3 2 2 2 3" xfId="6000" xr:uid="{87844590-5E76-4395-B00C-A595FC91F3CA}"/>
    <cellStyle name="Separador de milhares 4 2 3 3 2 2 2 3 2" xfId="14853" xr:uid="{C81F757C-0C16-4F84-8A67-C02F2D1424E5}"/>
    <cellStyle name="Separador de milhares 4 2 3 3 2 2 2 3 3" xfId="23820" xr:uid="{471BB6E0-52D3-443A-B87F-93ED54D5F861}"/>
    <cellStyle name="Separador de milhares 4 2 3 3 2 2 2 4" xfId="12001" xr:uid="{509C260C-014C-431B-8E59-780BD6E57571}"/>
    <cellStyle name="Separador de milhares 4 2 3 3 2 2 2 5" xfId="20969" xr:uid="{E381BB04-A7A2-4DD1-BA0E-C024DCB587F3}"/>
    <cellStyle name="Separador de milhares 4 2 3 3 2 2 3" xfId="7618" xr:uid="{7765A4D6-244F-458D-A37B-A4D93FA5231E}"/>
    <cellStyle name="Separador de milhares 4 2 3 3 2 2 3 2" xfId="16274" xr:uid="{192BF8C3-161C-4EBC-A9AD-EE345B3AB808}"/>
    <cellStyle name="Separador de milhares 4 2 3 3 2 2 3 3" xfId="25255" xr:uid="{1B9A037F-3B53-418B-8369-1D7092EE1A58}"/>
    <cellStyle name="Separador de milhares 4 2 3 3 2 2 4" xfId="4565" xr:uid="{6BBD4EFA-E255-4FB2-BCE0-DE382F659241}"/>
    <cellStyle name="Separador de milhares 4 2 3 3 2 2 4 2" xfId="13420" xr:uid="{4A0BE3CA-A7FE-436E-9101-2CD4580897BE}"/>
    <cellStyle name="Separador de milhares 4 2 3 3 2 2 4 3" xfId="22390" xr:uid="{605556ED-3A54-462D-BDCE-345DE9598C33}"/>
    <cellStyle name="Separador de milhares 4 2 3 3 2 2 5" xfId="10555" xr:uid="{F251AE1B-EA81-4404-8DD8-907AE344EE4F}"/>
    <cellStyle name="Separador de milhares 4 2 3 3 2 2 6" xfId="19526" xr:uid="{373E0BDB-EA8E-4CF1-A362-49E6A1A26152}"/>
    <cellStyle name="Separador de milhares 4 2 3 3 2 3" xfId="2956" xr:uid="{A763F73C-FA35-4FD6-99FD-415697167125}"/>
    <cellStyle name="Separador de milhares 4 2 3 3 2 3 2" xfId="9112" xr:uid="{1361D8A5-76D1-4C28-B206-632428E6682E}"/>
    <cellStyle name="Separador de milhares 4 2 3 3 2 3 2 2" xfId="17708" xr:uid="{ED880CF1-730D-4D99-BEAA-B348AE565EA0}"/>
    <cellStyle name="Separador de milhares 4 2 3 3 2 3 2 3" xfId="26744" xr:uid="{B3FDB068-4A2B-4FF3-A288-161237FE4251}"/>
    <cellStyle name="Separador de milhares 4 2 3 3 2 3 3" xfId="5999" xr:uid="{190592FD-7FDF-4288-A36F-5817E7C0B011}"/>
    <cellStyle name="Separador de milhares 4 2 3 3 2 3 3 2" xfId="14852" xr:uid="{379F7766-4955-4D4D-86A9-4797248970BB}"/>
    <cellStyle name="Separador de milhares 4 2 3 3 2 3 3 3" xfId="23819" xr:uid="{8957189D-E541-45C9-814E-8B2D0F6E431E}"/>
    <cellStyle name="Separador de milhares 4 2 3 3 2 3 4" xfId="12000" xr:uid="{BD8CFAB6-C490-4870-BA5C-0808B98750EE}"/>
    <cellStyle name="Separador de milhares 4 2 3 3 2 3 5" xfId="20968" xr:uid="{26BDFD21-53AE-41DF-A0CD-F87DEEB3A97B}"/>
    <cellStyle name="Separador de milhares 4 2 3 3 2 4" xfId="7617" xr:uid="{A72DEDD7-6FD2-4FC9-824C-65A0A39B8FF9}"/>
    <cellStyle name="Separador de milhares 4 2 3 3 2 4 2" xfId="16273" xr:uid="{2366228D-D7F7-49FB-AAC7-6BEE48F7C6FE}"/>
    <cellStyle name="Separador de milhares 4 2 3 3 2 4 3" xfId="25254" xr:uid="{55A89370-ADD9-44DF-B8D6-F70A385D3591}"/>
    <cellStyle name="Separador de milhares 4 2 3 3 2 5" xfId="4564" xr:uid="{3023ED3F-4F85-46AE-9207-D34053261123}"/>
    <cellStyle name="Separador de milhares 4 2 3 3 2 5 2" xfId="13419" xr:uid="{60C85A1F-EC0A-406F-97C3-86FAB46DAA7E}"/>
    <cellStyle name="Separador de milhares 4 2 3 3 2 5 3" xfId="22389" xr:uid="{B7E832D3-948D-4E8E-B1C4-562E477A8968}"/>
    <cellStyle name="Separador de milhares 4 2 3 3 2 6" xfId="10554" xr:uid="{5A111468-AFF0-4F2C-8397-F8F9880188B8}"/>
    <cellStyle name="Separador de milhares 4 2 3 3 2 7" xfId="19525" xr:uid="{779C08FE-34B7-4B5A-A991-3D906726817C}"/>
    <cellStyle name="Separador de milhares 4 2 3 3 3" xfId="1235" xr:uid="{673A4AC4-BFAA-47DA-91EE-350DAB0273A2}"/>
    <cellStyle name="Separador de milhares 4 2 3 3 3 2" xfId="1236" xr:uid="{33330FB1-09A8-4125-B866-7B9BF0A32D33}"/>
    <cellStyle name="Separador de milhares 4 2 3 3 3 2 2" xfId="2959" xr:uid="{0D722503-8D1D-4073-86D1-3BFCE57961E4}"/>
    <cellStyle name="Separador de milhares 4 2 3 3 3 2 2 2" xfId="9115" xr:uid="{22036606-4373-4E1E-81AE-52D7E7211DEA}"/>
    <cellStyle name="Separador de milhares 4 2 3 3 3 2 2 2 2" xfId="17711" xr:uid="{BC05F6BA-B554-4F62-AB4A-5C0AB06625DE}"/>
    <cellStyle name="Separador de milhares 4 2 3 3 3 2 2 2 3" xfId="26747" xr:uid="{E2AB094C-FF87-46E7-AA0A-83782C61ECAC}"/>
    <cellStyle name="Separador de milhares 4 2 3 3 3 2 2 3" xfId="6002" xr:uid="{02BF0C7E-4CC2-47C7-BFE6-B616D9B027DD}"/>
    <cellStyle name="Separador de milhares 4 2 3 3 3 2 2 3 2" xfId="14855" xr:uid="{D2CA1F6D-7A98-4C95-A91E-5A4E1A0DBA6D}"/>
    <cellStyle name="Separador de milhares 4 2 3 3 3 2 2 3 3" xfId="23822" xr:uid="{CC58706B-90AF-4C3A-9D9B-47F5688A3FBB}"/>
    <cellStyle name="Separador de milhares 4 2 3 3 3 2 2 4" xfId="12003" xr:uid="{1B5C3BD8-B88B-4D18-B9A2-9469F49A8EC7}"/>
    <cellStyle name="Separador de milhares 4 2 3 3 3 2 2 5" xfId="20971" xr:uid="{B630D0F2-0711-46D0-85ED-3973EA52C032}"/>
    <cellStyle name="Separador de milhares 4 2 3 3 3 2 3" xfId="7620" xr:uid="{C90FEECC-0555-44A5-9D29-CB56375582FE}"/>
    <cellStyle name="Separador de milhares 4 2 3 3 3 2 3 2" xfId="16276" xr:uid="{54088C8D-C548-43A6-997F-D654565DF302}"/>
    <cellStyle name="Separador de milhares 4 2 3 3 3 2 3 3" xfId="25257" xr:uid="{08CF7437-EA5F-44F4-9AB7-97148E0DCAF7}"/>
    <cellStyle name="Separador de milhares 4 2 3 3 3 2 4" xfId="4567" xr:uid="{3852929D-AD62-4CF2-8EA8-9DE528362E77}"/>
    <cellStyle name="Separador de milhares 4 2 3 3 3 2 4 2" xfId="13422" xr:uid="{CFF075EE-B2EB-4B20-BC9B-6E5A7F3240C2}"/>
    <cellStyle name="Separador de milhares 4 2 3 3 3 2 4 3" xfId="22392" xr:uid="{0B811821-AF51-4020-80D7-363880F6D2BA}"/>
    <cellStyle name="Separador de milhares 4 2 3 3 3 2 5" xfId="10557" xr:uid="{9ADCB8FE-484C-4CB7-923E-7F51D881C6CB}"/>
    <cellStyle name="Separador de milhares 4 2 3 3 3 2 6" xfId="19528" xr:uid="{926625F3-038C-4B01-8BAD-BD7DE89F4908}"/>
    <cellStyle name="Separador de milhares 4 2 3 3 3 3" xfId="2958" xr:uid="{FAAA20F0-2692-47D7-9D42-9AA616BB4C6C}"/>
    <cellStyle name="Separador de milhares 4 2 3 3 3 3 2" xfId="9114" xr:uid="{394BBE9C-4E27-4C35-9159-F59E1B9FA92F}"/>
    <cellStyle name="Separador de milhares 4 2 3 3 3 3 2 2" xfId="17710" xr:uid="{E37C9F60-C905-4A37-979B-D61FCC698B5C}"/>
    <cellStyle name="Separador de milhares 4 2 3 3 3 3 2 3" xfId="26746" xr:uid="{C666538F-D99C-49E4-A17B-CAAFBCAA81DB}"/>
    <cellStyle name="Separador de milhares 4 2 3 3 3 3 3" xfId="6001" xr:uid="{CFED5540-3747-4AA6-9C84-EE7AA7983DE8}"/>
    <cellStyle name="Separador de milhares 4 2 3 3 3 3 3 2" xfId="14854" xr:uid="{70BDDCDA-58BC-499F-8BE0-C82751D95164}"/>
    <cellStyle name="Separador de milhares 4 2 3 3 3 3 3 3" xfId="23821" xr:uid="{6D5B2B00-50A0-44BE-92A9-6C51885010B9}"/>
    <cellStyle name="Separador de milhares 4 2 3 3 3 3 4" xfId="12002" xr:uid="{AE1FDA75-DED2-4E0E-AC43-807C5429ED09}"/>
    <cellStyle name="Separador de milhares 4 2 3 3 3 3 5" xfId="20970" xr:uid="{CB706A49-238E-4FD0-A06D-CFB3BD33CF38}"/>
    <cellStyle name="Separador de milhares 4 2 3 3 3 4" xfId="7619" xr:uid="{3A44D591-A37E-47C1-B475-1DF953FAFC26}"/>
    <cellStyle name="Separador de milhares 4 2 3 3 3 4 2" xfId="16275" xr:uid="{8A6914B1-F70B-4071-B7CB-A20FFEDBEB82}"/>
    <cellStyle name="Separador de milhares 4 2 3 3 3 4 3" xfId="25256" xr:uid="{59CE415F-D0D8-4F74-8FF9-33B67B0A04C8}"/>
    <cellStyle name="Separador de milhares 4 2 3 3 3 5" xfId="4566" xr:uid="{2271F21D-C56C-46F8-8AF9-156B28C75B35}"/>
    <cellStyle name="Separador de milhares 4 2 3 3 3 5 2" xfId="13421" xr:uid="{5F05CC0C-3B27-45EF-A956-0B23A135CABD}"/>
    <cellStyle name="Separador de milhares 4 2 3 3 3 5 3" xfId="22391" xr:uid="{A156ACCE-7B6C-4BA0-AAD7-0C18680F60E8}"/>
    <cellStyle name="Separador de milhares 4 2 3 3 3 6" xfId="10556" xr:uid="{C94F0475-7472-436C-A039-D812A1A37FDA}"/>
    <cellStyle name="Separador de milhares 4 2 3 3 3 7" xfId="19527" xr:uid="{EEEFFE2E-8B67-46D0-8730-C6C630080CC7}"/>
    <cellStyle name="Separador de milhares 4 2 3 3 4" xfId="1237" xr:uid="{6CA97A67-152A-4E79-8313-C2A20306FAE7}"/>
    <cellStyle name="Separador de milhares 4 2 3 3 4 2" xfId="2960" xr:uid="{43BB997A-065B-452D-ABE3-DE207D9DE68C}"/>
    <cellStyle name="Separador de milhares 4 2 3 3 4 2 2" xfId="9116" xr:uid="{1A66551D-CCF6-4BE4-93C2-8F266A386169}"/>
    <cellStyle name="Separador de milhares 4 2 3 3 4 2 2 2" xfId="17712" xr:uid="{3CE5FFE1-3C00-4180-93BA-4356502AFBF2}"/>
    <cellStyle name="Separador de milhares 4 2 3 3 4 2 2 3" xfId="26748" xr:uid="{1E658465-1C22-4CF1-B9BF-3282946A816E}"/>
    <cellStyle name="Separador de milhares 4 2 3 3 4 2 3" xfId="6003" xr:uid="{72FCD996-E6F8-49B9-A165-89C90157B600}"/>
    <cellStyle name="Separador de milhares 4 2 3 3 4 2 3 2" xfId="14856" xr:uid="{252E5169-C7BD-4352-B969-7605A6B602B1}"/>
    <cellStyle name="Separador de milhares 4 2 3 3 4 2 3 3" xfId="23823" xr:uid="{D8CE29C9-A477-4A1E-8567-97186939644D}"/>
    <cellStyle name="Separador de milhares 4 2 3 3 4 2 4" xfId="12004" xr:uid="{7D406D0A-8D2D-423A-81AB-58C0EA904D34}"/>
    <cellStyle name="Separador de milhares 4 2 3 3 4 2 5" xfId="20972" xr:uid="{90557F21-A165-46A2-8732-BB04E14DBDDC}"/>
    <cellStyle name="Separador de milhares 4 2 3 3 4 3" xfId="7621" xr:uid="{46A8A5AD-89E7-418A-9670-1E534F23658D}"/>
    <cellStyle name="Separador de milhares 4 2 3 3 4 3 2" xfId="16277" xr:uid="{1F3F2C52-70FB-43BB-AE45-1070D015EDDA}"/>
    <cellStyle name="Separador de milhares 4 2 3 3 4 3 3" xfId="25258" xr:uid="{949F7FC9-0020-4EC0-945B-757E62894566}"/>
    <cellStyle name="Separador de milhares 4 2 3 3 4 4" xfId="4568" xr:uid="{BC5354BA-2DD0-405C-BA81-2DC74BAC0A38}"/>
    <cellStyle name="Separador de milhares 4 2 3 3 4 4 2" xfId="13423" xr:uid="{8617009E-FFCB-4BE6-AE3C-A335D60292F9}"/>
    <cellStyle name="Separador de milhares 4 2 3 3 4 4 3" xfId="22393" xr:uid="{0C260772-827C-45A1-9F28-3B8566E7E8DC}"/>
    <cellStyle name="Separador de milhares 4 2 3 3 4 5" xfId="10558" xr:uid="{D3DE3EBC-7D8E-46BB-9280-588A01DF04CB}"/>
    <cellStyle name="Separador de milhares 4 2 3 3 4 6" xfId="19529" xr:uid="{77AF5BC5-FB6F-42E0-954E-C72C746B53D6}"/>
    <cellStyle name="Separador de milhares 4 2 3 3 5" xfId="2955" xr:uid="{051B63D6-A883-4F51-BBA3-BEBCEE58324C}"/>
    <cellStyle name="Separador de milhares 4 2 3 3 5 2" xfId="9111" xr:uid="{2A1E101C-4CC7-43A1-BC9C-8A985704FF38}"/>
    <cellStyle name="Separador de milhares 4 2 3 3 5 2 2" xfId="17707" xr:uid="{43334CC9-BEBD-490D-86B9-F2F2F039A224}"/>
    <cellStyle name="Separador de milhares 4 2 3 3 5 2 3" xfId="26743" xr:uid="{83F0C3DF-C27E-4501-93F8-E18AD127262F}"/>
    <cellStyle name="Separador de milhares 4 2 3 3 5 3" xfId="5998" xr:uid="{73AF5AEA-4512-4586-997E-F502F88EE29C}"/>
    <cellStyle name="Separador de milhares 4 2 3 3 5 3 2" xfId="14851" xr:uid="{99F3E3AD-D766-4443-81E9-CE2565F6C98B}"/>
    <cellStyle name="Separador de milhares 4 2 3 3 5 3 3" xfId="23818" xr:uid="{EEA1783F-BB5A-4B5C-9BB5-048DA92FF3D6}"/>
    <cellStyle name="Separador de milhares 4 2 3 3 5 4" xfId="11999" xr:uid="{C12C2BE7-8EF5-4F05-AD80-D175C4D537C6}"/>
    <cellStyle name="Separador de milhares 4 2 3 3 5 5" xfId="20967" xr:uid="{E64EE275-7FDC-438E-BE1B-921ADB8BD3E8}"/>
    <cellStyle name="Separador de milhares 4 2 3 3 6" xfId="7616" xr:uid="{6C977FA1-BE0C-4961-846E-C17D48198FE1}"/>
    <cellStyle name="Separador de milhares 4 2 3 3 6 2" xfId="16272" xr:uid="{A869CF1C-60EF-409F-A21F-5308EF97683C}"/>
    <cellStyle name="Separador de milhares 4 2 3 3 6 3" xfId="25253" xr:uid="{670FB963-2430-41B8-A235-3939BEF41936}"/>
    <cellStyle name="Separador de milhares 4 2 3 3 7" xfId="4563" xr:uid="{F42A3E3F-8300-487A-BDCE-AE2EF6D3826C}"/>
    <cellStyle name="Separador de milhares 4 2 3 3 7 2" xfId="13418" xr:uid="{C8A5D236-8DDC-4090-9DD6-7DAD9A6DAB4F}"/>
    <cellStyle name="Separador de milhares 4 2 3 3 7 3" xfId="22388" xr:uid="{8D8005A8-50AE-4972-A4D8-E70250946014}"/>
    <cellStyle name="Separador de milhares 4 2 3 3 8" xfId="10553" xr:uid="{8CD0CDC4-6E77-4604-AE86-2606B48BA7F7}"/>
    <cellStyle name="Separador de milhares 4 2 3 3 9" xfId="19524" xr:uid="{1F9A710E-7B58-4361-B06F-A2835C79EA4D}"/>
    <cellStyle name="Separador de milhares 4 2 3 4" xfId="1238" xr:uid="{F2CB8BFD-85AE-4DEB-A7E5-2E2BA4E85AAE}"/>
    <cellStyle name="Separador de milhares 4 2 3 4 2" xfId="1239" xr:uid="{6AC024C9-0EDA-42FE-9CCF-C52A35775C8B}"/>
    <cellStyle name="Separador de milhares 4 2 3 4 2 2" xfId="2962" xr:uid="{8C3D15BA-D444-49D9-8664-42CCE5E22935}"/>
    <cellStyle name="Separador de milhares 4 2 3 4 2 2 2" xfId="9118" xr:uid="{816E0541-A7EA-4058-8B75-5317B09A3A10}"/>
    <cellStyle name="Separador de milhares 4 2 3 4 2 2 2 2" xfId="17714" xr:uid="{1A938D86-B7FF-45E8-8DD6-EC4C3F9749AC}"/>
    <cellStyle name="Separador de milhares 4 2 3 4 2 2 2 3" xfId="26750" xr:uid="{ADD34ECD-6595-49EF-9A67-DEEB2816BE4F}"/>
    <cellStyle name="Separador de milhares 4 2 3 4 2 2 3" xfId="6005" xr:uid="{FB1F752E-80D4-47A4-8415-203A3FD0ACDF}"/>
    <cellStyle name="Separador de milhares 4 2 3 4 2 2 3 2" xfId="14858" xr:uid="{DAA0DFCC-3B35-4A17-9037-13AEC601BCB4}"/>
    <cellStyle name="Separador de milhares 4 2 3 4 2 2 3 3" xfId="23825" xr:uid="{DE2C0438-77C2-4E7D-B0A7-16E934EB6593}"/>
    <cellStyle name="Separador de milhares 4 2 3 4 2 2 4" xfId="12006" xr:uid="{75B9C123-DF58-4269-AEF9-A0F06D94BD5F}"/>
    <cellStyle name="Separador de milhares 4 2 3 4 2 2 5" xfId="20974" xr:uid="{7234D98A-01B8-4BB3-BD1C-E260DE44AED9}"/>
    <cellStyle name="Separador de milhares 4 2 3 4 2 3" xfId="7623" xr:uid="{B9727E64-7993-42A7-ACD3-5CD81844DF3E}"/>
    <cellStyle name="Separador de milhares 4 2 3 4 2 3 2" xfId="16279" xr:uid="{35722EBD-65CA-4BC0-A5CE-2600EE6747F5}"/>
    <cellStyle name="Separador de milhares 4 2 3 4 2 3 3" xfId="25260" xr:uid="{70CC3B72-DDE0-4126-BA22-2BA313470681}"/>
    <cellStyle name="Separador de milhares 4 2 3 4 2 4" xfId="4570" xr:uid="{F716277F-B8F2-4166-8F35-032B0D0A538A}"/>
    <cellStyle name="Separador de milhares 4 2 3 4 2 4 2" xfId="13425" xr:uid="{726EE061-9EBB-47A0-9FDA-BB1BEEE82C49}"/>
    <cellStyle name="Separador de milhares 4 2 3 4 2 4 3" xfId="22395" xr:uid="{34E150E6-F5CD-485D-9F1C-183684B565D8}"/>
    <cellStyle name="Separador de milhares 4 2 3 4 2 5" xfId="10560" xr:uid="{D989BD43-6A4E-49E0-976C-17A6E0133954}"/>
    <cellStyle name="Separador de milhares 4 2 3 4 2 6" xfId="19531" xr:uid="{446D53FD-D2F1-4DD1-9810-6446395388F9}"/>
    <cellStyle name="Separador de milhares 4 2 3 4 3" xfId="2961" xr:uid="{A29683FF-1CB3-4C8F-89AD-42A898221ECA}"/>
    <cellStyle name="Separador de milhares 4 2 3 4 3 2" xfId="9117" xr:uid="{0A59B01E-077A-4554-BD51-14E7254C6FF9}"/>
    <cellStyle name="Separador de milhares 4 2 3 4 3 2 2" xfId="17713" xr:uid="{2C96C784-7852-4761-89A0-5055EC8DA73B}"/>
    <cellStyle name="Separador de milhares 4 2 3 4 3 2 3" xfId="26749" xr:uid="{96E78341-21F8-4F6A-B7A0-BF44043A3C61}"/>
    <cellStyle name="Separador de milhares 4 2 3 4 3 3" xfId="6004" xr:uid="{9DAC9C32-F79B-45C3-9AD7-979E64FD9751}"/>
    <cellStyle name="Separador de milhares 4 2 3 4 3 3 2" xfId="14857" xr:uid="{551E36F2-71A1-45A5-A420-955E743DED14}"/>
    <cellStyle name="Separador de milhares 4 2 3 4 3 3 3" xfId="23824" xr:uid="{AE20D444-D2D3-40DA-8DB0-A4B588A7E509}"/>
    <cellStyle name="Separador de milhares 4 2 3 4 3 4" xfId="12005" xr:uid="{D1869D7A-DAFE-4C94-B279-0CDF06FC2992}"/>
    <cellStyle name="Separador de milhares 4 2 3 4 3 5" xfId="20973" xr:uid="{2402FD9B-9C1C-457E-B04F-E20CEC51B5BF}"/>
    <cellStyle name="Separador de milhares 4 2 3 4 4" xfId="7622" xr:uid="{22EF7E83-D7F1-424A-8089-B3E7A816065B}"/>
    <cellStyle name="Separador de milhares 4 2 3 4 4 2" xfId="16278" xr:uid="{3BDFF2A8-3506-438E-BF01-99A4C3B48728}"/>
    <cellStyle name="Separador de milhares 4 2 3 4 4 3" xfId="25259" xr:uid="{36642136-8046-49B1-A564-5B105B5621BA}"/>
    <cellStyle name="Separador de milhares 4 2 3 4 5" xfId="4569" xr:uid="{F9CBFA9C-BF20-48B2-A7C1-66A690FBCE57}"/>
    <cellStyle name="Separador de milhares 4 2 3 4 5 2" xfId="13424" xr:uid="{A11E9DCE-3F17-4B19-8E83-C83499D7C1D1}"/>
    <cellStyle name="Separador de milhares 4 2 3 4 5 3" xfId="22394" xr:uid="{CBF319C3-276A-4A61-9CA0-832B6CD41CFD}"/>
    <cellStyle name="Separador de milhares 4 2 3 4 6" xfId="10559" xr:uid="{CEE249FB-C7C0-440D-9B6E-C4730B06A25D}"/>
    <cellStyle name="Separador de milhares 4 2 3 4 7" xfId="19530" xr:uid="{E11254D5-95E7-487F-89D5-93F76BB8E729}"/>
    <cellStyle name="Separador de milhares 4 2 3 5" xfId="1240" xr:uid="{C61FDDD5-327B-4791-9093-191CB3C0109C}"/>
    <cellStyle name="Separador de milhares 4 2 3 5 2" xfId="1241" xr:uid="{625AC943-C398-4942-8887-235FCBD8F00F}"/>
    <cellStyle name="Separador de milhares 4 2 3 5 2 2" xfId="2964" xr:uid="{8B0A560A-FE1C-41F6-A0B3-5ED6F496AFAA}"/>
    <cellStyle name="Separador de milhares 4 2 3 5 2 2 2" xfId="9120" xr:uid="{FD8385A1-6892-4258-96A6-289422AE1971}"/>
    <cellStyle name="Separador de milhares 4 2 3 5 2 2 2 2" xfId="17716" xr:uid="{330ADD76-ADA2-4556-A58D-AF2CF7B227C2}"/>
    <cellStyle name="Separador de milhares 4 2 3 5 2 2 2 3" xfId="26752" xr:uid="{87D7FA0D-CCB6-4B9F-90C2-F427D2604490}"/>
    <cellStyle name="Separador de milhares 4 2 3 5 2 2 3" xfId="6007" xr:uid="{18DAFB08-A7E1-4F68-8524-0E582BD9F045}"/>
    <cellStyle name="Separador de milhares 4 2 3 5 2 2 3 2" xfId="14860" xr:uid="{3C9A6225-7CEB-4EDB-B830-7AE0CA9629D1}"/>
    <cellStyle name="Separador de milhares 4 2 3 5 2 2 3 3" xfId="23827" xr:uid="{9B5A9C26-922E-4B98-8B0B-2C5A3EED64E0}"/>
    <cellStyle name="Separador de milhares 4 2 3 5 2 2 4" xfId="12008" xr:uid="{BC35B308-49CC-40DA-9885-FB254FED1295}"/>
    <cellStyle name="Separador de milhares 4 2 3 5 2 2 5" xfId="20976" xr:uid="{31EAF538-12D8-4EE9-9D34-92524C250425}"/>
    <cellStyle name="Separador de milhares 4 2 3 5 2 3" xfId="7625" xr:uid="{1E49D7D7-3B79-42BF-9A4A-95F6D215F4CA}"/>
    <cellStyle name="Separador de milhares 4 2 3 5 2 3 2" xfId="16281" xr:uid="{2377C162-D089-46B0-BC1D-FFC9E69DD5F5}"/>
    <cellStyle name="Separador de milhares 4 2 3 5 2 3 3" xfId="25262" xr:uid="{A5D7E987-47D0-4234-AFF0-269D072A9E8E}"/>
    <cellStyle name="Separador de milhares 4 2 3 5 2 4" xfId="4572" xr:uid="{6BAF03FE-F51B-4A76-B1FF-066B356331B6}"/>
    <cellStyle name="Separador de milhares 4 2 3 5 2 4 2" xfId="13427" xr:uid="{B421E5FE-7768-4C8D-991A-C68956420615}"/>
    <cellStyle name="Separador de milhares 4 2 3 5 2 4 3" xfId="22397" xr:uid="{BCA815D8-B674-42EA-9228-8511A239B156}"/>
    <cellStyle name="Separador de milhares 4 2 3 5 2 5" xfId="10562" xr:uid="{2975C9B4-682C-415D-BED9-95D4E6DA2FA4}"/>
    <cellStyle name="Separador de milhares 4 2 3 5 2 6" xfId="19533" xr:uid="{400833C5-7149-4153-8B1A-AD83FD6E7C04}"/>
    <cellStyle name="Separador de milhares 4 2 3 5 3" xfId="2963" xr:uid="{FC1B7A04-CC79-49ED-A240-939A7C7867D8}"/>
    <cellStyle name="Separador de milhares 4 2 3 5 3 2" xfId="9119" xr:uid="{8908D95A-D899-4970-BCBB-83C8ABC9693A}"/>
    <cellStyle name="Separador de milhares 4 2 3 5 3 2 2" xfId="17715" xr:uid="{B77F6CCC-B178-47A4-8DE8-2FB9EB0D270F}"/>
    <cellStyle name="Separador de milhares 4 2 3 5 3 2 3" xfId="26751" xr:uid="{9A312336-657A-439B-8481-0EF8318DF3E6}"/>
    <cellStyle name="Separador de milhares 4 2 3 5 3 3" xfId="6006" xr:uid="{E98B76C6-71A6-402C-AC15-6297895540F6}"/>
    <cellStyle name="Separador de milhares 4 2 3 5 3 3 2" xfId="14859" xr:uid="{2E602B0F-2FF5-49A8-A20E-1E1CAD59C916}"/>
    <cellStyle name="Separador de milhares 4 2 3 5 3 3 3" xfId="23826" xr:uid="{12A05AC9-6C73-4EC5-81E3-CD812C5E636C}"/>
    <cellStyle name="Separador de milhares 4 2 3 5 3 4" xfId="12007" xr:uid="{181608AC-7906-4D12-B97E-E224F370EC81}"/>
    <cellStyle name="Separador de milhares 4 2 3 5 3 5" xfId="20975" xr:uid="{62C38275-2F16-4EA2-9780-EC6ABFA65704}"/>
    <cellStyle name="Separador de milhares 4 2 3 5 4" xfId="7624" xr:uid="{E50B8AAD-749B-4471-B210-091621FD688D}"/>
    <cellStyle name="Separador de milhares 4 2 3 5 4 2" xfId="16280" xr:uid="{BE6A7B37-A79A-4FD2-ABA3-C22D8F7D8CA0}"/>
    <cellStyle name="Separador de milhares 4 2 3 5 4 3" xfId="25261" xr:uid="{D89C1D13-17CB-4F36-B125-FD407B555712}"/>
    <cellStyle name="Separador de milhares 4 2 3 5 5" xfId="4571" xr:uid="{05363607-0F3D-4F9C-B143-424FE6F616DF}"/>
    <cellStyle name="Separador de milhares 4 2 3 5 5 2" xfId="13426" xr:uid="{89F057FC-656A-4717-A238-32845F049749}"/>
    <cellStyle name="Separador de milhares 4 2 3 5 5 3" xfId="22396" xr:uid="{6E042DF7-F74B-463F-BB36-5435C6F9C976}"/>
    <cellStyle name="Separador de milhares 4 2 3 5 6" xfId="10561" xr:uid="{CB59DDA9-F585-49D1-84D2-28E6C38DABB9}"/>
    <cellStyle name="Separador de milhares 4 2 3 5 7" xfId="19532" xr:uid="{8B8492F6-A512-42BA-B63D-99817EBA0711}"/>
    <cellStyle name="Separador de milhares 4 2 3 6" xfId="1242" xr:uid="{930F591A-7845-4CCE-A0A1-856F44343FEE}"/>
    <cellStyle name="Separador de milhares 4 2 3 6 2" xfId="2965" xr:uid="{99116E01-F188-48AB-8FE7-8727EFF3AA42}"/>
    <cellStyle name="Separador de milhares 4 2 3 6 2 2" xfId="9121" xr:uid="{27384FEF-AEEA-4364-A258-DE7DBE44C127}"/>
    <cellStyle name="Separador de milhares 4 2 3 6 2 2 2" xfId="17717" xr:uid="{857CA474-B6A4-4D1C-9F43-606CC01EBF67}"/>
    <cellStyle name="Separador de milhares 4 2 3 6 2 2 3" xfId="26753" xr:uid="{5B7AC482-9E26-4746-99BC-9DA867197599}"/>
    <cellStyle name="Separador de milhares 4 2 3 6 2 3" xfId="6008" xr:uid="{7A094152-4D8A-41F8-831E-088AAC8220A0}"/>
    <cellStyle name="Separador de milhares 4 2 3 6 2 3 2" xfId="14861" xr:uid="{C97DE3F4-AD58-4831-96EA-81ADBE686CF7}"/>
    <cellStyle name="Separador de milhares 4 2 3 6 2 3 3" xfId="23828" xr:uid="{CB7574F4-FA91-434E-9CF8-156DAEDA3334}"/>
    <cellStyle name="Separador de milhares 4 2 3 6 2 4" xfId="12009" xr:uid="{6DF59080-7CD5-48DD-8C1C-961D116EDE40}"/>
    <cellStyle name="Separador de milhares 4 2 3 6 2 5" xfId="20977" xr:uid="{63045CC5-E035-4AB5-9D6F-AFF0CF06C9D1}"/>
    <cellStyle name="Separador de milhares 4 2 3 6 3" xfId="7626" xr:uid="{0FCFC536-44C1-4FB0-8FE7-1702E1526412}"/>
    <cellStyle name="Separador de milhares 4 2 3 6 3 2" xfId="16282" xr:uid="{22777F2D-BD8F-47C8-AA58-EC7925D15A0D}"/>
    <cellStyle name="Separador de milhares 4 2 3 6 3 3" xfId="25263" xr:uid="{57CDC83E-1DCB-458D-AD42-300DB99E4AD6}"/>
    <cellStyle name="Separador de milhares 4 2 3 6 4" xfId="4573" xr:uid="{20C47574-C2F0-42D6-ADDD-8DB13C0CFAD0}"/>
    <cellStyle name="Separador de milhares 4 2 3 6 4 2" xfId="13428" xr:uid="{7967688A-94EA-4185-ADF0-E5D116A09E39}"/>
    <cellStyle name="Separador de milhares 4 2 3 6 4 3" xfId="22398" xr:uid="{49340D1C-0599-473B-929E-CAF552E1FFD1}"/>
    <cellStyle name="Separador de milhares 4 2 3 6 5" xfId="10563" xr:uid="{C1A734BB-9A75-4B6B-8B22-AF7586AE29D7}"/>
    <cellStyle name="Separador de milhares 4 2 3 6 6" xfId="19534" xr:uid="{BD7E133D-89DA-42AE-A01F-9733EDC2C096}"/>
    <cellStyle name="Separador de milhares 4 2 3 7" xfId="2948" xr:uid="{8C6EFB22-F2A9-4F98-98FA-D0754E7E0B99}"/>
    <cellStyle name="Separador de milhares 4 2 3 7 2" xfId="9104" xr:uid="{363CF789-803A-4916-A8A5-D3EAEE06B023}"/>
    <cellStyle name="Separador de milhares 4 2 3 7 2 2" xfId="17700" xr:uid="{B5ADD5D9-E9BD-4B47-BAAE-EA56328E0288}"/>
    <cellStyle name="Separador de milhares 4 2 3 7 2 3" xfId="26736" xr:uid="{8598EA4D-66E2-46C2-976A-BD570F40A4F1}"/>
    <cellStyle name="Separador de milhares 4 2 3 7 3" xfId="5991" xr:uid="{1D549ED6-97B4-421B-B046-4C23B6E596AB}"/>
    <cellStyle name="Separador de milhares 4 2 3 7 3 2" xfId="14844" xr:uid="{EC5CEDDE-C1C1-425C-8563-8C71470420E1}"/>
    <cellStyle name="Separador de milhares 4 2 3 7 3 3" xfId="23811" xr:uid="{CE11DF2A-1377-402E-BEE6-19C05C29AFB5}"/>
    <cellStyle name="Separador de milhares 4 2 3 7 4" xfId="11992" xr:uid="{594683B2-90F1-42A4-994E-E4A74BCEB894}"/>
    <cellStyle name="Separador de milhares 4 2 3 7 5" xfId="20960" xr:uid="{46AA66FB-7856-47D4-AF71-0C0B2C2AE514}"/>
    <cellStyle name="Separador de milhares 4 2 3 8" xfId="7609" xr:uid="{21025052-1ED6-4083-9704-748718639CB5}"/>
    <cellStyle name="Separador de milhares 4 2 3 8 2" xfId="16265" xr:uid="{C43F2533-647C-4103-A562-B5A15A9E2A98}"/>
    <cellStyle name="Separador de milhares 4 2 3 8 3" xfId="25246" xr:uid="{0AA8E01C-5281-4755-911B-CAD98F9BD109}"/>
    <cellStyle name="Separador de milhares 4 2 3 9" xfId="4556" xr:uid="{26B462AB-85BF-4F4E-A05E-DF7F035978C6}"/>
    <cellStyle name="Separador de milhares 4 2 3 9 2" xfId="13411" xr:uid="{AFEDF77A-4BD7-4D79-AEB1-5D5A912B65F7}"/>
    <cellStyle name="Separador de milhares 4 2 3 9 3" xfId="22381" xr:uid="{B914F262-9D0A-4DA6-AEC3-784FD5F7B9E6}"/>
    <cellStyle name="Separador de milhares 4 2 4" xfId="1243" xr:uid="{62618DFF-E5D3-40F0-9AD0-0138363F1AE1}"/>
    <cellStyle name="Separador de milhares 4 2 4 2" xfId="1244" xr:uid="{8F930F0F-B52E-463D-9667-E0BF67EA14ED}"/>
    <cellStyle name="Separador de milhares 4 2 4 2 2" xfId="1245" xr:uid="{7552174B-16B6-4348-B5D6-23F607B7E80F}"/>
    <cellStyle name="Separador de milhares 4 2 4 2 2 2" xfId="2968" xr:uid="{F1C3AD80-3D43-42CB-9483-98B5010448D5}"/>
    <cellStyle name="Separador de milhares 4 2 4 2 2 2 2" xfId="9124" xr:uid="{3F8E4892-214D-4B77-964F-59AD0C108519}"/>
    <cellStyle name="Separador de milhares 4 2 4 2 2 2 2 2" xfId="17720" xr:uid="{F6804B63-0F7C-4089-9AAF-5618409FB856}"/>
    <cellStyle name="Separador de milhares 4 2 4 2 2 2 2 3" xfId="26756" xr:uid="{08BDF155-F79A-4851-8307-3CF5DE4E1E70}"/>
    <cellStyle name="Separador de milhares 4 2 4 2 2 2 3" xfId="6011" xr:uid="{1DA6515A-09D6-4032-B146-18E4E481C83D}"/>
    <cellStyle name="Separador de milhares 4 2 4 2 2 2 3 2" xfId="14864" xr:uid="{6CCE75BE-1709-4F53-8DB1-5425B50089F1}"/>
    <cellStyle name="Separador de milhares 4 2 4 2 2 2 3 3" xfId="23831" xr:uid="{2CCB1A19-466B-40D8-9447-BEDDA177574E}"/>
    <cellStyle name="Separador de milhares 4 2 4 2 2 2 4" xfId="12012" xr:uid="{164DEC06-48A6-454F-B063-D5D6462FBD6B}"/>
    <cellStyle name="Separador de milhares 4 2 4 2 2 2 5" xfId="20980" xr:uid="{89AA8A73-07D6-446C-BB5A-AF692407A2A5}"/>
    <cellStyle name="Separador de milhares 4 2 4 2 2 3" xfId="7629" xr:uid="{9301B8C2-66DA-4419-9FB5-C979D2C576B6}"/>
    <cellStyle name="Separador de milhares 4 2 4 2 2 3 2" xfId="16285" xr:uid="{EDE9AEB3-BFBC-42E9-9EC5-34C2B001F53E}"/>
    <cellStyle name="Separador de milhares 4 2 4 2 2 3 3" xfId="25266" xr:uid="{83F31D3B-78DA-4731-B24A-A98679981BE6}"/>
    <cellStyle name="Separador de milhares 4 2 4 2 2 4" xfId="4576" xr:uid="{D6C289F8-0BF5-4426-9EB9-EA776EC948F8}"/>
    <cellStyle name="Separador de milhares 4 2 4 2 2 4 2" xfId="13431" xr:uid="{9D9715A1-7349-4BCE-A912-B942B1B7D4C6}"/>
    <cellStyle name="Separador de milhares 4 2 4 2 2 4 3" xfId="22401" xr:uid="{0A83ECE7-EB05-4554-9342-69EDB932EDE6}"/>
    <cellStyle name="Separador de milhares 4 2 4 2 2 5" xfId="10566" xr:uid="{F0397BD1-B55F-4BB0-9635-60F98B544CC4}"/>
    <cellStyle name="Separador de milhares 4 2 4 2 2 6" xfId="19537" xr:uid="{3BA0ED13-131B-472F-A1A9-B28C55136B20}"/>
    <cellStyle name="Separador de milhares 4 2 4 2 3" xfId="2967" xr:uid="{F5E85881-3CF0-4D55-B5DD-55AE4D4E8DB9}"/>
    <cellStyle name="Separador de milhares 4 2 4 2 3 2" xfId="9123" xr:uid="{CEA58D17-8F35-4CC2-B969-0D5EBA32BBA9}"/>
    <cellStyle name="Separador de milhares 4 2 4 2 3 2 2" xfId="17719" xr:uid="{8B088B9F-5657-47FB-BA1D-8F71914F0633}"/>
    <cellStyle name="Separador de milhares 4 2 4 2 3 2 3" xfId="26755" xr:uid="{81D1BBE6-266B-4CD3-877B-B2BBAC9C0C9D}"/>
    <cellStyle name="Separador de milhares 4 2 4 2 3 3" xfId="6010" xr:uid="{6625A17D-1F52-4291-A5FD-72F930C49496}"/>
    <cellStyle name="Separador de milhares 4 2 4 2 3 3 2" xfId="14863" xr:uid="{8237EDE9-0057-402C-BD51-FCD06AF881E9}"/>
    <cellStyle name="Separador de milhares 4 2 4 2 3 3 3" xfId="23830" xr:uid="{AD2A3BA8-6141-4FF4-BF73-74F26E94B100}"/>
    <cellStyle name="Separador de milhares 4 2 4 2 3 4" xfId="12011" xr:uid="{206C708F-EF61-4DEA-AE50-CECC50ACECB9}"/>
    <cellStyle name="Separador de milhares 4 2 4 2 3 5" xfId="20979" xr:uid="{BCDC543B-9FD2-4E03-AF5B-CEA22ACCDFC6}"/>
    <cellStyle name="Separador de milhares 4 2 4 2 4" xfId="7628" xr:uid="{6D825664-9223-4E06-8AB5-C27CEB809E62}"/>
    <cellStyle name="Separador de milhares 4 2 4 2 4 2" xfId="16284" xr:uid="{6303CB67-4BF2-45F5-9BF2-057AA02951DA}"/>
    <cellStyle name="Separador de milhares 4 2 4 2 4 3" xfId="25265" xr:uid="{1ADF49C4-244E-4F94-B9B3-C33279DDAB0E}"/>
    <cellStyle name="Separador de milhares 4 2 4 2 5" xfId="4575" xr:uid="{2F0B1C7F-498E-44A4-AB80-154354C3B009}"/>
    <cellStyle name="Separador de milhares 4 2 4 2 5 2" xfId="13430" xr:uid="{50FF0D42-A23C-42ED-AAD9-7FFFB2186AAD}"/>
    <cellStyle name="Separador de milhares 4 2 4 2 5 3" xfId="22400" xr:uid="{42331DFE-3083-45C7-88AC-6212D7718838}"/>
    <cellStyle name="Separador de milhares 4 2 4 2 6" xfId="10565" xr:uid="{B27BF68B-F579-418D-9496-C71386AF1998}"/>
    <cellStyle name="Separador de milhares 4 2 4 2 7" xfId="19536" xr:uid="{EAA3F6E9-DC40-459A-9D17-655F84AF783A}"/>
    <cellStyle name="Separador de milhares 4 2 4 3" xfId="1246" xr:uid="{87C717E3-00E5-476D-9FCE-BA52D69DAE2F}"/>
    <cellStyle name="Separador de milhares 4 2 4 3 2" xfId="1247" xr:uid="{BA9BB6D3-FF1F-4D06-847D-3739228B448B}"/>
    <cellStyle name="Separador de milhares 4 2 4 3 2 2" xfId="2970" xr:uid="{79791D9B-B8CF-400B-AFA4-FEC980A28968}"/>
    <cellStyle name="Separador de milhares 4 2 4 3 2 2 2" xfId="9126" xr:uid="{4B6428A5-33EA-42A2-8922-1CD1D5CA7807}"/>
    <cellStyle name="Separador de milhares 4 2 4 3 2 2 2 2" xfId="17722" xr:uid="{5C7FD828-32DF-4718-8461-1CFFE1BAC95A}"/>
    <cellStyle name="Separador de milhares 4 2 4 3 2 2 2 3" xfId="26758" xr:uid="{ADB2869C-9DA9-47DA-BBBE-75F7CE40D6B4}"/>
    <cellStyle name="Separador de milhares 4 2 4 3 2 2 3" xfId="6013" xr:uid="{5B88F0FF-230D-4909-A2AE-4A41A874DC3A}"/>
    <cellStyle name="Separador de milhares 4 2 4 3 2 2 3 2" xfId="14866" xr:uid="{4A7C345D-B7C4-463D-A01A-3F0A65B59918}"/>
    <cellStyle name="Separador de milhares 4 2 4 3 2 2 3 3" xfId="23833" xr:uid="{998A9EDA-8093-455C-A86D-3745FCE6F29E}"/>
    <cellStyle name="Separador de milhares 4 2 4 3 2 2 4" xfId="12014" xr:uid="{9E2BB009-5446-4244-841F-552119DF81F5}"/>
    <cellStyle name="Separador de milhares 4 2 4 3 2 2 5" xfId="20982" xr:uid="{6FE1D2FF-746F-4F97-AE6B-93BBD36FE32E}"/>
    <cellStyle name="Separador de milhares 4 2 4 3 2 3" xfId="7631" xr:uid="{15EF3FD3-F876-4560-AA4D-2D814277B895}"/>
    <cellStyle name="Separador de milhares 4 2 4 3 2 3 2" xfId="16287" xr:uid="{2F457FA2-16B3-4DF1-84F6-7989168CEE23}"/>
    <cellStyle name="Separador de milhares 4 2 4 3 2 3 3" xfId="25268" xr:uid="{CB6668DC-D5E5-4B8C-8817-7695F9217AFE}"/>
    <cellStyle name="Separador de milhares 4 2 4 3 2 4" xfId="4578" xr:uid="{BC7C2869-469B-4E3E-83E2-7C0F18360558}"/>
    <cellStyle name="Separador de milhares 4 2 4 3 2 4 2" xfId="13433" xr:uid="{853FCE86-AAD1-48E4-9888-45024E823C91}"/>
    <cellStyle name="Separador de milhares 4 2 4 3 2 4 3" xfId="22403" xr:uid="{51CF6289-D2D3-4970-BD9D-2CF402832F22}"/>
    <cellStyle name="Separador de milhares 4 2 4 3 2 5" xfId="10568" xr:uid="{07B08676-46D0-4DEE-BCD9-D6B3B48D1B71}"/>
    <cellStyle name="Separador de milhares 4 2 4 3 2 6" xfId="19539" xr:uid="{52039266-B511-4783-B239-4B29399770F9}"/>
    <cellStyle name="Separador de milhares 4 2 4 3 3" xfId="2969" xr:uid="{D2580D66-214F-496B-A48B-C21E01C014F0}"/>
    <cellStyle name="Separador de milhares 4 2 4 3 3 2" xfId="9125" xr:uid="{2193AFBF-C93E-4034-A753-2D52F993FDC3}"/>
    <cellStyle name="Separador de milhares 4 2 4 3 3 2 2" xfId="17721" xr:uid="{170F3DA7-42BE-4217-B21B-0E6CC9489BEA}"/>
    <cellStyle name="Separador de milhares 4 2 4 3 3 2 3" xfId="26757" xr:uid="{9F3A13E2-DE2E-4F4C-B35F-A30FE91C7600}"/>
    <cellStyle name="Separador de milhares 4 2 4 3 3 3" xfId="6012" xr:uid="{D2D97022-F148-4735-952A-63E935BCFFA9}"/>
    <cellStyle name="Separador de milhares 4 2 4 3 3 3 2" xfId="14865" xr:uid="{A5A8E460-1975-4088-A9E4-AEE3648A92B7}"/>
    <cellStyle name="Separador de milhares 4 2 4 3 3 3 3" xfId="23832" xr:uid="{2BE64931-F9D7-4CCA-A901-519923BDB9FC}"/>
    <cellStyle name="Separador de milhares 4 2 4 3 3 4" xfId="12013" xr:uid="{60B1704A-3685-4A88-9A3A-7E0E0CCF639D}"/>
    <cellStyle name="Separador de milhares 4 2 4 3 3 5" xfId="20981" xr:uid="{4240DBAF-37B5-4EAC-A7D3-68761E008A2D}"/>
    <cellStyle name="Separador de milhares 4 2 4 3 4" xfId="7630" xr:uid="{34641195-5941-4549-802C-4D8C1C6C08C1}"/>
    <cellStyle name="Separador de milhares 4 2 4 3 4 2" xfId="16286" xr:uid="{17A19145-AC2B-4CC5-B93A-6D86808CF075}"/>
    <cellStyle name="Separador de milhares 4 2 4 3 4 3" xfId="25267" xr:uid="{8F84B95B-92BC-4D97-B83C-04E1AFFC624F}"/>
    <cellStyle name="Separador de milhares 4 2 4 3 5" xfId="4577" xr:uid="{0E15E94A-3809-4EA1-B2F3-8FB094B33521}"/>
    <cellStyle name="Separador de milhares 4 2 4 3 5 2" xfId="13432" xr:uid="{CBF4A35B-68D4-4F05-B9A8-EC2019BE7C16}"/>
    <cellStyle name="Separador de milhares 4 2 4 3 5 3" xfId="22402" xr:uid="{40EBEA12-7069-4A85-81D1-97A32FFEC495}"/>
    <cellStyle name="Separador de milhares 4 2 4 3 6" xfId="10567" xr:uid="{DAC88D4A-8086-491D-A28D-42CF0DB7CC2D}"/>
    <cellStyle name="Separador de milhares 4 2 4 3 7" xfId="19538" xr:uid="{0464DA0D-0585-459A-8731-7622655D9148}"/>
    <cellStyle name="Separador de milhares 4 2 4 4" xfId="1248" xr:uid="{2E0C6208-B0B5-4B5C-9170-B102BDE6B7E4}"/>
    <cellStyle name="Separador de milhares 4 2 4 4 2" xfId="2971" xr:uid="{02FAC49E-7D63-4C58-BA98-674C5BCFD850}"/>
    <cellStyle name="Separador de milhares 4 2 4 4 2 2" xfId="9127" xr:uid="{7C340BD6-1BC1-4479-BD59-CF4764AF95EC}"/>
    <cellStyle name="Separador de milhares 4 2 4 4 2 2 2" xfId="17723" xr:uid="{A79D092E-118B-4DF2-A258-EDD39F92A829}"/>
    <cellStyle name="Separador de milhares 4 2 4 4 2 2 3" xfId="26759" xr:uid="{60D44546-0C8E-4749-9978-2F89D2C1CCC0}"/>
    <cellStyle name="Separador de milhares 4 2 4 4 2 3" xfId="6014" xr:uid="{70BB01ED-99F6-43A8-8B9C-88415A4884F6}"/>
    <cellStyle name="Separador de milhares 4 2 4 4 2 3 2" xfId="14867" xr:uid="{4AFB7E01-CD45-4024-8649-0172EBAA1132}"/>
    <cellStyle name="Separador de milhares 4 2 4 4 2 3 3" xfId="23834" xr:uid="{CB7CE11F-6AA0-4BBB-BF91-F75A9F2EC515}"/>
    <cellStyle name="Separador de milhares 4 2 4 4 2 4" xfId="12015" xr:uid="{BDCD2DA3-FAEA-4BB3-8CD8-DC3264F1EFFC}"/>
    <cellStyle name="Separador de milhares 4 2 4 4 2 5" xfId="20983" xr:uid="{1DDEE390-1BA5-43B7-8A57-F3E354403AAD}"/>
    <cellStyle name="Separador de milhares 4 2 4 4 3" xfId="7632" xr:uid="{DAF2863F-2CAA-4B3C-A32C-ED22D2FDB79E}"/>
    <cellStyle name="Separador de milhares 4 2 4 4 3 2" xfId="16288" xr:uid="{64CFFB8A-21E3-4FF7-845B-58CF87EB0C4B}"/>
    <cellStyle name="Separador de milhares 4 2 4 4 3 3" xfId="25269" xr:uid="{4EF365B7-47BD-4CFC-A238-F6FE035502FE}"/>
    <cellStyle name="Separador de milhares 4 2 4 4 4" xfId="4579" xr:uid="{DE674D2C-1906-41AD-8EDF-404B4C5ACF96}"/>
    <cellStyle name="Separador de milhares 4 2 4 4 4 2" xfId="13434" xr:uid="{93D04384-DB6D-411B-A322-1ECFB1EAF6F8}"/>
    <cellStyle name="Separador de milhares 4 2 4 4 4 3" xfId="22404" xr:uid="{14A72F02-5306-4B99-BB8B-2EBA0B79D26A}"/>
    <cellStyle name="Separador de milhares 4 2 4 4 5" xfId="10569" xr:uid="{61C631F8-BC6B-4005-BA81-F33C7D165B73}"/>
    <cellStyle name="Separador de milhares 4 2 4 4 6" xfId="19540" xr:uid="{1325EDC0-A8B3-4D26-A86E-C1527B500B0F}"/>
    <cellStyle name="Separador de milhares 4 2 4 5" xfId="2966" xr:uid="{3678844C-D2B7-4105-97FF-C984476D4D5A}"/>
    <cellStyle name="Separador de milhares 4 2 4 5 2" xfId="9122" xr:uid="{ED44E0CD-90FB-4A0E-A649-884220A5FE8C}"/>
    <cellStyle name="Separador de milhares 4 2 4 5 2 2" xfId="17718" xr:uid="{3EE86C03-0B68-441F-AE40-476651E78520}"/>
    <cellStyle name="Separador de milhares 4 2 4 5 2 3" xfId="26754" xr:uid="{CA71686D-7DF3-4879-B369-B61CCB43C37C}"/>
    <cellStyle name="Separador de milhares 4 2 4 5 3" xfId="6009" xr:uid="{B5577FB4-6825-4559-814F-D30548F2AE60}"/>
    <cellStyle name="Separador de milhares 4 2 4 5 3 2" xfId="14862" xr:uid="{00C9AD02-7E17-4677-A610-A7578B1693AA}"/>
    <cellStyle name="Separador de milhares 4 2 4 5 3 3" xfId="23829" xr:uid="{E53D6BC1-BFA1-4281-A559-ABD686432BE1}"/>
    <cellStyle name="Separador de milhares 4 2 4 5 4" xfId="12010" xr:uid="{62425DB8-DB40-4798-832E-C448430BEFE9}"/>
    <cellStyle name="Separador de milhares 4 2 4 5 5" xfId="20978" xr:uid="{BE25FB02-96E3-4AF4-9103-7AD28341F04A}"/>
    <cellStyle name="Separador de milhares 4 2 4 6" xfId="7627" xr:uid="{12A83CE0-AEBB-4BE6-9CBB-1970C72EE454}"/>
    <cellStyle name="Separador de milhares 4 2 4 6 2" xfId="16283" xr:uid="{6D14B0A3-E370-45D9-B7A7-31597D9332EC}"/>
    <cellStyle name="Separador de milhares 4 2 4 6 3" xfId="25264" xr:uid="{BC4103DA-46F6-4087-A466-5802C365A7EE}"/>
    <cellStyle name="Separador de milhares 4 2 4 7" xfId="4574" xr:uid="{B8E31FC5-284B-4FAA-B3B6-3AB00B48AC57}"/>
    <cellStyle name="Separador de milhares 4 2 4 7 2" xfId="13429" xr:uid="{0078F7F5-8296-477A-AFF1-4CDD1DDDB997}"/>
    <cellStyle name="Separador de milhares 4 2 4 7 3" xfId="22399" xr:uid="{9D56A454-2056-40A4-A0D4-CBEBC34F5BCF}"/>
    <cellStyle name="Separador de milhares 4 2 4 8" xfId="10564" xr:uid="{F95EBB4C-6C00-4C62-BA89-0CDDE9B46A19}"/>
    <cellStyle name="Separador de milhares 4 2 4 9" xfId="19535" xr:uid="{20279D2A-60B8-4168-A838-49A77AA4C8BE}"/>
    <cellStyle name="Separador de milhares 4 2 5" xfId="1249" xr:uid="{906224FC-B545-4068-9056-254E9155CF9A}"/>
    <cellStyle name="Separador de milhares 4 2 5 2" xfId="1250" xr:uid="{7A232060-D7CA-4411-AB0B-E68526121B54}"/>
    <cellStyle name="Separador de milhares 4 2 5 2 2" xfId="1251" xr:uid="{00AE2B3A-3C74-4F6D-93D9-885B72B21F20}"/>
    <cellStyle name="Separador de milhares 4 2 5 2 2 2" xfId="2974" xr:uid="{08C52749-EB54-4730-88CC-A51E211698CA}"/>
    <cellStyle name="Separador de milhares 4 2 5 2 2 2 2" xfId="9130" xr:uid="{9B0EC34B-EFDE-48C4-AD60-BFD1E80F2D33}"/>
    <cellStyle name="Separador de milhares 4 2 5 2 2 2 2 2" xfId="17726" xr:uid="{F194240F-D149-4EB9-A5E2-F8B9486CBFF5}"/>
    <cellStyle name="Separador de milhares 4 2 5 2 2 2 2 3" xfId="26762" xr:uid="{89CBEEBD-D03B-48C4-BB72-7B89A18170BC}"/>
    <cellStyle name="Separador de milhares 4 2 5 2 2 2 3" xfId="6017" xr:uid="{3AF0F29B-D3BA-44C0-8457-A2A778548F52}"/>
    <cellStyle name="Separador de milhares 4 2 5 2 2 2 3 2" xfId="14870" xr:uid="{ACCCDBDD-31C3-4ED7-94EA-40F8AF2F7A45}"/>
    <cellStyle name="Separador de milhares 4 2 5 2 2 2 3 3" xfId="23837" xr:uid="{02A7939C-485E-4ACA-8D50-4B16C1C7FB84}"/>
    <cellStyle name="Separador de milhares 4 2 5 2 2 2 4" xfId="12018" xr:uid="{2A23E855-8EAA-4DB4-9900-FB6FF944C23E}"/>
    <cellStyle name="Separador de milhares 4 2 5 2 2 2 5" xfId="20986" xr:uid="{6FD96678-EED2-4156-9FD8-B83F2CA8041A}"/>
    <cellStyle name="Separador de milhares 4 2 5 2 2 3" xfId="7635" xr:uid="{BFBEE0EC-66B0-484D-9027-06C08ECEFFFD}"/>
    <cellStyle name="Separador de milhares 4 2 5 2 2 3 2" xfId="16291" xr:uid="{31B617AA-3C49-4BF9-8A28-AD1C20931FE2}"/>
    <cellStyle name="Separador de milhares 4 2 5 2 2 3 3" xfId="25272" xr:uid="{9DFC7687-A8D4-4F8B-ADD3-031B58A49427}"/>
    <cellStyle name="Separador de milhares 4 2 5 2 2 4" xfId="4582" xr:uid="{4EAE10DB-F3F5-48D6-B5CE-F7C2EC235209}"/>
    <cellStyle name="Separador de milhares 4 2 5 2 2 4 2" xfId="13437" xr:uid="{22F95D92-4155-48DB-8247-2F64CC6B585D}"/>
    <cellStyle name="Separador de milhares 4 2 5 2 2 4 3" xfId="22407" xr:uid="{CC43F499-E751-4DED-8FBB-CB4F45762264}"/>
    <cellStyle name="Separador de milhares 4 2 5 2 2 5" xfId="10572" xr:uid="{8F21CF61-E9AC-4C7E-A898-EE1B421B753F}"/>
    <cellStyle name="Separador de milhares 4 2 5 2 2 6" xfId="19543" xr:uid="{ED2932FF-2A2B-4F0B-9B88-AA62AF18D3B7}"/>
    <cellStyle name="Separador de milhares 4 2 5 2 3" xfId="2973" xr:uid="{518B3662-EDF1-4E92-AE97-927DE34F9A60}"/>
    <cellStyle name="Separador de milhares 4 2 5 2 3 2" xfId="9129" xr:uid="{07706C11-A32F-42B2-9D97-0E92D57AB43C}"/>
    <cellStyle name="Separador de milhares 4 2 5 2 3 2 2" xfId="17725" xr:uid="{F8F8A52F-B934-49C6-A8F0-188FF8BE606D}"/>
    <cellStyle name="Separador de milhares 4 2 5 2 3 2 3" xfId="26761" xr:uid="{B883E5AB-3E98-4C15-A0AD-E63BD4072D8D}"/>
    <cellStyle name="Separador de milhares 4 2 5 2 3 3" xfId="6016" xr:uid="{8BB35E74-E013-4C61-A8FB-1EEFB4312AB6}"/>
    <cellStyle name="Separador de milhares 4 2 5 2 3 3 2" xfId="14869" xr:uid="{04267E67-F900-419D-9F35-413E19182493}"/>
    <cellStyle name="Separador de milhares 4 2 5 2 3 3 3" xfId="23836" xr:uid="{0E36312A-B33C-4002-B340-4266F4157474}"/>
    <cellStyle name="Separador de milhares 4 2 5 2 3 4" xfId="12017" xr:uid="{33C683B2-8F01-4835-BDBF-CE326100B754}"/>
    <cellStyle name="Separador de milhares 4 2 5 2 3 5" xfId="20985" xr:uid="{780ACF13-E830-4A5E-BAF0-8D252D53BD09}"/>
    <cellStyle name="Separador de milhares 4 2 5 2 4" xfId="7634" xr:uid="{3A78A5D7-C3EA-45A7-AEE2-021750E8EAE1}"/>
    <cellStyle name="Separador de milhares 4 2 5 2 4 2" xfId="16290" xr:uid="{5072677C-D496-4215-9546-0B0E87677314}"/>
    <cellStyle name="Separador de milhares 4 2 5 2 4 3" xfId="25271" xr:uid="{EA61436B-79D7-4637-AFA5-CFFCA21BE1EA}"/>
    <cellStyle name="Separador de milhares 4 2 5 2 5" xfId="4581" xr:uid="{05DD3898-89FF-4D49-B0D5-37700BB74F38}"/>
    <cellStyle name="Separador de milhares 4 2 5 2 5 2" xfId="13436" xr:uid="{BCB43734-B000-4331-BDFC-D52770443240}"/>
    <cellStyle name="Separador de milhares 4 2 5 2 5 3" xfId="22406" xr:uid="{98027514-F3B4-48CF-BD4A-E645A775ED8C}"/>
    <cellStyle name="Separador de milhares 4 2 5 2 6" xfId="10571" xr:uid="{BBC7E910-EC3A-456D-B374-6E6752833B22}"/>
    <cellStyle name="Separador de milhares 4 2 5 2 7" xfId="19542" xr:uid="{5E78B49C-FECE-4AD1-BC74-6FF0E335BDF6}"/>
    <cellStyle name="Separador de milhares 4 2 5 3" xfId="1252" xr:uid="{908D330C-63CB-4A46-A0BB-A82FE3D57286}"/>
    <cellStyle name="Separador de milhares 4 2 5 3 2" xfId="1253" xr:uid="{F05CE743-B7A3-4DC0-BA0E-D9B78CB6716C}"/>
    <cellStyle name="Separador de milhares 4 2 5 3 2 2" xfId="2976" xr:uid="{62DD70EE-DE7F-4532-9D1D-A1E85C269AE1}"/>
    <cellStyle name="Separador de milhares 4 2 5 3 2 2 2" xfId="9132" xr:uid="{47A1399C-0936-4BE5-B1FE-A2E6523D6D0B}"/>
    <cellStyle name="Separador de milhares 4 2 5 3 2 2 2 2" xfId="17728" xr:uid="{80A1EAAB-E6EA-4381-AB47-F67E0391A6AC}"/>
    <cellStyle name="Separador de milhares 4 2 5 3 2 2 2 3" xfId="26764" xr:uid="{C9D4ACBC-5A00-4C04-9C98-608B45C9E6A0}"/>
    <cellStyle name="Separador de milhares 4 2 5 3 2 2 3" xfId="6019" xr:uid="{9058B8B2-251D-46F2-B7B7-1FDFF30F2981}"/>
    <cellStyle name="Separador de milhares 4 2 5 3 2 2 3 2" xfId="14872" xr:uid="{34A5060D-64FB-41B8-BC23-BAC9A1C7EFFA}"/>
    <cellStyle name="Separador de milhares 4 2 5 3 2 2 3 3" xfId="23839" xr:uid="{2E8E284D-C6C1-4C6E-801D-8795C5949713}"/>
    <cellStyle name="Separador de milhares 4 2 5 3 2 2 4" xfId="12020" xr:uid="{340C8F1E-82D5-41A5-BD16-AB5F03233626}"/>
    <cellStyle name="Separador de milhares 4 2 5 3 2 2 5" xfId="20988" xr:uid="{D96AEB72-EAAF-406B-94AF-2C95C43E08A0}"/>
    <cellStyle name="Separador de milhares 4 2 5 3 2 3" xfId="7637" xr:uid="{B72DC670-4F3B-4301-A660-AAE1C524A99C}"/>
    <cellStyle name="Separador de milhares 4 2 5 3 2 3 2" xfId="16293" xr:uid="{76622CE1-4968-48A2-8FA3-D10C8E21462E}"/>
    <cellStyle name="Separador de milhares 4 2 5 3 2 3 3" xfId="25274" xr:uid="{E40D0507-8394-4FB6-A5CB-6043E4C9AE96}"/>
    <cellStyle name="Separador de milhares 4 2 5 3 2 4" xfId="4584" xr:uid="{5CB496BB-09B0-405E-B194-546BC34205B8}"/>
    <cellStyle name="Separador de milhares 4 2 5 3 2 4 2" xfId="13439" xr:uid="{A6580456-C207-4728-9632-E029E5B3E571}"/>
    <cellStyle name="Separador de milhares 4 2 5 3 2 4 3" xfId="22409" xr:uid="{46B17A9C-2815-433C-8629-BDA15908BDAB}"/>
    <cellStyle name="Separador de milhares 4 2 5 3 2 5" xfId="10574" xr:uid="{DEB576B9-B6B1-4A19-A9EF-E45FF1C0D90E}"/>
    <cellStyle name="Separador de milhares 4 2 5 3 2 6" xfId="19545" xr:uid="{AF873E34-5BBA-4E01-89FF-588FB88BE6F6}"/>
    <cellStyle name="Separador de milhares 4 2 5 3 3" xfId="2975" xr:uid="{8C6878CE-2551-45FB-9D7E-00424E94963D}"/>
    <cellStyle name="Separador de milhares 4 2 5 3 3 2" xfId="9131" xr:uid="{7D24F4F3-4821-4002-B54E-93591311DD7E}"/>
    <cellStyle name="Separador de milhares 4 2 5 3 3 2 2" xfId="17727" xr:uid="{8EA43585-184B-45AA-BD75-CC233DE85642}"/>
    <cellStyle name="Separador de milhares 4 2 5 3 3 2 3" xfId="26763" xr:uid="{3C3D7353-D161-4F38-87BE-205B19DFBE5D}"/>
    <cellStyle name="Separador de milhares 4 2 5 3 3 3" xfId="6018" xr:uid="{FE97221D-F3C8-4D69-A6FF-A9957A3119F7}"/>
    <cellStyle name="Separador de milhares 4 2 5 3 3 3 2" xfId="14871" xr:uid="{80FEA00C-822B-443E-959A-72A25ED47AE3}"/>
    <cellStyle name="Separador de milhares 4 2 5 3 3 3 3" xfId="23838" xr:uid="{EAB30CEF-4AE4-4698-ABBE-86B18FF8308E}"/>
    <cellStyle name="Separador de milhares 4 2 5 3 3 4" xfId="12019" xr:uid="{E34ACD44-18AD-42DB-B2FF-8B94DC6484EF}"/>
    <cellStyle name="Separador de milhares 4 2 5 3 3 5" xfId="20987" xr:uid="{DA3A0E39-FF2F-40B1-AC28-04AC92C2A873}"/>
    <cellStyle name="Separador de milhares 4 2 5 3 4" xfId="7636" xr:uid="{E0C22D6D-D69C-42F6-A69F-3DDFCF96C7E6}"/>
    <cellStyle name="Separador de milhares 4 2 5 3 4 2" xfId="16292" xr:uid="{DBE62294-346D-48FD-894E-CF50229D0B24}"/>
    <cellStyle name="Separador de milhares 4 2 5 3 4 3" xfId="25273" xr:uid="{B39D1217-CD6D-4050-8DAB-69D9CD83051D}"/>
    <cellStyle name="Separador de milhares 4 2 5 3 5" xfId="4583" xr:uid="{A12CED03-2F20-4720-84A8-EF0200C8D191}"/>
    <cellStyle name="Separador de milhares 4 2 5 3 5 2" xfId="13438" xr:uid="{0A531384-E240-46F6-9BC5-8D5253E76581}"/>
    <cellStyle name="Separador de milhares 4 2 5 3 5 3" xfId="22408" xr:uid="{1B2EE1A6-858B-45BB-97C7-C809FEE0E57E}"/>
    <cellStyle name="Separador de milhares 4 2 5 3 6" xfId="10573" xr:uid="{C379B614-F195-41A4-BAE3-703113E9A691}"/>
    <cellStyle name="Separador de milhares 4 2 5 3 7" xfId="19544" xr:uid="{5AE80FB1-21A4-437D-8564-8B919EDA4799}"/>
    <cellStyle name="Separador de milhares 4 2 5 4" xfId="1254" xr:uid="{B9B276BE-2E0A-4238-81DB-487B622B7CB1}"/>
    <cellStyle name="Separador de milhares 4 2 5 4 2" xfId="2977" xr:uid="{AB59F0CA-500F-4031-AE4D-002CF92CBD53}"/>
    <cellStyle name="Separador de milhares 4 2 5 4 2 2" xfId="9133" xr:uid="{C6C46276-9EE4-4133-93BE-29108A6A872C}"/>
    <cellStyle name="Separador de milhares 4 2 5 4 2 2 2" xfId="17729" xr:uid="{946B5DF3-FB40-484F-9918-1C77ACFD7E7F}"/>
    <cellStyle name="Separador de milhares 4 2 5 4 2 2 3" xfId="26765" xr:uid="{58545E5B-D972-41CC-B1AD-595FC392606E}"/>
    <cellStyle name="Separador de milhares 4 2 5 4 2 3" xfId="6020" xr:uid="{5FF19F63-4A1B-4822-99BA-29051A5EA850}"/>
    <cellStyle name="Separador de milhares 4 2 5 4 2 3 2" xfId="14873" xr:uid="{EBB7730E-D02D-44A9-B918-7DDC1B6CCB77}"/>
    <cellStyle name="Separador de milhares 4 2 5 4 2 3 3" xfId="23840" xr:uid="{9CE262F0-FA4A-4393-9E15-FA6ADB849571}"/>
    <cellStyle name="Separador de milhares 4 2 5 4 2 4" xfId="12021" xr:uid="{301E1CA4-915B-4552-B6A4-C8E7E33E459F}"/>
    <cellStyle name="Separador de milhares 4 2 5 4 2 5" xfId="20989" xr:uid="{2A8EAF46-A37B-432E-ADD0-BD38BEC66DC8}"/>
    <cellStyle name="Separador de milhares 4 2 5 4 3" xfId="7638" xr:uid="{315B3B95-797F-4327-8D3F-992A5D51C458}"/>
    <cellStyle name="Separador de milhares 4 2 5 4 3 2" xfId="16294" xr:uid="{648716E8-49BD-4243-B12B-C7ADBB0C5AD4}"/>
    <cellStyle name="Separador de milhares 4 2 5 4 3 3" xfId="25275" xr:uid="{13064B30-FC7A-4669-8BC2-90FB92E5C0B1}"/>
    <cellStyle name="Separador de milhares 4 2 5 4 4" xfId="4585" xr:uid="{8194AF08-BCCC-442E-BE16-5203E646C49E}"/>
    <cellStyle name="Separador de milhares 4 2 5 4 4 2" xfId="13440" xr:uid="{77EF0E27-63A4-4808-85B3-55424C995212}"/>
    <cellStyle name="Separador de milhares 4 2 5 4 4 3" xfId="22410" xr:uid="{BFD39F4B-7C8F-4B66-8AD5-236C6AF9C45D}"/>
    <cellStyle name="Separador de milhares 4 2 5 4 5" xfId="10575" xr:uid="{51CA8CB5-C073-4E57-AD8B-93B62005E21D}"/>
    <cellStyle name="Separador de milhares 4 2 5 4 6" xfId="19546" xr:uid="{83A52F62-448A-4080-B5E0-34ABEFB8FFBA}"/>
    <cellStyle name="Separador de milhares 4 2 5 5" xfId="2972" xr:uid="{E9BB7B2E-F52F-4632-90BA-BF30CD475CC6}"/>
    <cellStyle name="Separador de milhares 4 2 5 5 2" xfId="9128" xr:uid="{6E637A95-1C65-44B2-B5AC-03DDFE8B5394}"/>
    <cellStyle name="Separador de milhares 4 2 5 5 2 2" xfId="17724" xr:uid="{85BC9671-934E-4A97-A1A5-1F0583497093}"/>
    <cellStyle name="Separador de milhares 4 2 5 5 2 3" xfId="26760" xr:uid="{BCCCB135-DD7A-432B-8B6E-2FF64A00CA4F}"/>
    <cellStyle name="Separador de milhares 4 2 5 5 3" xfId="6015" xr:uid="{90F09106-7013-47AD-87DA-85069DC0086E}"/>
    <cellStyle name="Separador de milhares 4 2 5 5 3 2" xfId="14868" xr:uid="{66CC2E60-1935-4856-AFDA-D71C3286D6B9}"/>
    <cellStyle name="Separador de milhares 4 2 5 5 3 3" xfId="23835" xr:uid="{01B9CC74-E32B-4A54-B550-5E8C3D8FC760}"/>
    <cellStyle name="Separador de milhares 4 2 5 5 4" xfId="12016" xr:uid="{4B6B600C-9AF1-42C2-B76E-40E6044A2363}"/>
    <cellStyle name="Separador de milhares 4 2 5 5 5" xfId="20984" xr:uid="{C7F94D7E-BBCD-4BCC-A057-57D9F35BD5E2}"/>
    <cellStyle name="Separador de milhares 4 2 5 6" xfId="7633" xr:uid="{0D124E16-5665-436A-99BE-30A8C3C78820}"/>
    <cellStyle name="Separador de milhares 4 2 5 6 2" xfId="16289" xr:uid="{15BFA6E4-69FD-4C5C-A574-E3A357E5BE3C}"/>
    <cellStyle name="Separador de milhares 4 2 5 6 3" xfId="25270" xr:uid="{36757E11-9ABA-47A4-A2AC-8F1004CF343C}"/>
    <cellStyle name="Separador de milhares 4 2 5 7" xfId="4580" xr:uid="{D9CED955-141F-4D01-A699-39FC08D6A75D}"/>
    <cellStyle name="Separador de milhares 4 2 5 7 2" xfId="13435" xr:uid="{51BCFEAE-6871-40AD-AE32-024F5A6EC50A}"/>
    <cellStyle name="Separador de milhares 4 2 5 7 3" xfId="22405" xr:uid="{006A0175-A62B-49DA-BCE4-7AF02999CB2E}"/>
    <cellStyle name="Separador de milhares 4 2 5 8" xfId="10570" xr:uid="{EFD9E44C-2F30-46A2-B851-538BF2FC60BF}"/>
    <cellStyle name="Separador de milhares 4 2 5 9" xfId="19541" xr:uid="{415B5C5E-37EE-4B14-BC37-B6767900885D}"/>
    <cellStyle name="Separador de milhares 4 2 6" xfId="1255" xr:uid="{5E65C18A-F266-4695-BB6C-816DF6B8B772}"/>
    <cellStyle name="Separador de milhares 4 2 6 2" xfId="1256" xr:uid="{0A7E2C4A-5519-431D-A14D-A9CD72D16B90}"/>
    <cellStyle name="Separador de milhares 4 2 6 2 2" xfId="2979" xr:uid="{5C7947C5-676E-4CA1-98F9-EC2E7F014BCE}"/>
    <cellStyle name="Separador de milhares 4 2 6 2 2 2" xfId="9135" xr:uid="{4E4F8850-01CC-4AEE-B539-F51B622BE38D}"/>
    <cellStyle name="Separador de milhares 4 2 6 2 2 2 2" xfId="17731" xr:uid="{0B1BA2F6-B7CC-4B39-8725-EA78DB6E6865}"/>
    <cellStyle name="Separador de milhares 4 2 6 2 2 2 3" xfId="26767" xr:uid="{2D4E90EF-60A8-4D6B-BD42-7C8F2913633E}"/>
    <cellStyle name="Separador de milhares 4 2 6 2 2 3" xfId="6022" xr:uid="{704D071E-B49E-4F8C-9F3C-093BB78B71A5}"/>
    <cellStyle name="Separador de milhares 4 2 6 2 2 3 2" xfId="14875" xr:uid="{4EFA3B2F-40A5-463E-867A-EAB8C3865413}"/>
    <cellStyle name="Separador de milhares 4 2 6 2 2 3 3" xfId="23842" xr:uid="{687FCACF-A260-4A09-A844-5ED04C6CAE76}"/>
    <cellStyle name="Separador de milhares 4 2 6 2 2 4" xfId="12023" xr:uid="{479DAE8A-A1F3-4235-897E-1E364761CE09}"/>
    <cellStyle name="Separador de milhares 4 2 6 2 2 5" xfId="20991" xr:uid="{F5D7B513-BC1F-4CFD-94E5-E9DA35DFE5B9}"/>
    <cellStyle name="Separador de milhares 4 2 6 2 3" xfId="7640" xr:uid="{8C99C2E8-FF83-4637-B374-15BF5E27B7DE}"/>
    <cellStyle name="Separador de milhares 4 2 6 2 3 2" xfId="16296" xr:uid="{35FABE3C-75EB-435A-B22E-EAD6680618B2}"/>
    <cellStyle name="Separador de milhares 4 2 6 2 3 3" xfId="25277" xr:uid="{16F1751D-88D6-416E-A6D8-5CEAECE7710F}"/>
    <cellStyle name="Separador de milhares 4 2 6 2 4" xfId="4587" xr:uid="{71E8B937-83C9-4F3E-AEC0-7887CC3B7141}"/>
    <cellStyle name="Separador de milhares 4 2 6 2 4 2" xfId="13442" xr:uid="{3DBFC0C0-BC9B-4314-86ED-638442FC61BF}"/>
    <cellStyle name="Separador de milhares 4 2 6 2 4 3" xfId="22412" xr:uid="{F7070CD2-B403-45BA-A836-2B2B578CD43A}"/>
    <cellStyle name="Separador de milhares 4 2 6 2 5" xfId="10577" xr:uid="{8F9AF826-3EFE-4322-AAC1-BE72C3E616E5}"/>
    <cellStyle name="Separador de milhares 4 2 6 2 6" xfId="19548" xr:uid="{277F8C27-7CF2-4FD3-88D8-4B25C5FD0B2E}"/>
    <cellStyle name="Separador de milhares 4 2 6 3" xfId="2978" xr:uid="{B50CF43C-BF44-4295-9BEA-B8CEA1E2C428}"/>
    <cellStyle name="Separador de milhares 4 2 6 3 2" xfId="9134" xr:uid="{4745464A-132C-4B3F-8304-BFFEAA50EE4C}"/>
    <cellStyle name="Separador de milhares 4 2 6 3 2 2" xfId="17730" xr:uid="{C03943B7-6F31-429D-BCE4-BD49424C2962}"/>
    <cellStyle name="Separador de milhares 4 2 6 3 2 3" xfId="26766" xr:uid="{4DE9BF22-308E-47EE-B874-497C68A069B5}"/>
    <cellStyle name="Separador de milhares 4 2 6 3 3" xfId="6021" xr:uid="{17007C7F-AF3F-44EE-AC76-4A440EE509D8}"/>
    <cellStyle name="Separador de milhares 4 2 6 3 3 2" xfId="14874" xr:uid="{C53B9044-88B2-401F-A990-AAD64E78660A}"/>
    <cellStyle name="Separador de milhares 4 2 6 3 3 3" xfId="23841" xr:uid="{660D6A61-F9B4-4BA5-BC10-01B2BBD50F93}"/>
    <cellStyle name="Separador de milhares 4 2 6 3 4" xfId="12022" xr:uid="{E90FA8E9-3687-4CAA-8BE7-36805B7CA6C4}"/>
    <cellStyle name="Separador de milhares 4 2 6 3 5" xfId="20990" xr:uid="{161C4870-3AA7-4130-AADE-E47B5A3FF709}"/>
    <cellStyle name="Separador de milhares 4 2 6 4" xfId="7639" xr:uid="{9B21C1AD-7071-43C8-B0D0-383EBD3E4536}"/>
    <cellStyle name="Separador de milhares 4 2 6 4 2" xfId="16295" xr:uid="{BBA8BBAD-A4B3-44A4-8729-4069EFE71F29}"/>
    <cellStyle name="Separador de milhares 4 2 6 4 3" xfId="25276" xr:uid="{245A41EB-DF96-4D65-9DD9-5E69753DCDDD}"/>
    <cellStyle name="Separador de milhares 4 2 6 5" xfId="4586" xr:uid="{5BA8D5E1-A670-4030-B11C-E7A9950E9197}"/>
    <cellStyle name="Separador de milhares 4 2 6 5 2" xfId="13441" xr:uid="{CBCA2642-C449-48D4-BCD7-8ED4B361257B}"/>
    <cellStyle name="Separador de milhares 4 2 6 5 3" xfId="22411" xr:uid="{92DD1452-4CC3-40D5-A05F-3ECEB8B832C9}"/>
    <cellStyle name="Separador de milhares 4 2 6 6" xfId="10576" xr:uid="{545B9BF6-766C-4B4B-AA5C-A34F41202190}"/>
    <cellStyle name="Separador de milhares 4 2 6 7" xfId="19547" xr:uid="{89EB9B1A-BB6A-46D8-A601-06FFAC9FE18C}"/>
    <cellStyle name="Separador de milhares 4 2 7" xfId="1257" xr:uid="{826C2408-6124-444B-937D-3F35C4DAE4AF}"/>
    <cellStyle name="Separador de milhares 4 2 7 2" xfId="1258" xr:uid="{2B3F9DC0-D0D6-4112-8543-1CA55616E100}"/>
    <cellStyle name="Separador de milhares 4 2 7 2 2" xfId="2981" xr:uid="{4F6AF843-3A48-4CA6-92D3-A81D880C0D18}"/>
    <cellStyle name="Separador de milhares 4 2 7 2 2 2" xfId="9137" xr:uid="{90B94D83-F76D-4FD0-9F32-D0E3E1289D92}"/>
    <cellStyle name="Separador de milhares 4 2 7 2 2 2 2" xfId="17733" xr:uid="{96CED836-BF1E-456B-85FF-D22201A3CB8F}"/>
    <cellStyle name="Separador de milhares 4 2 7 2 2 2 3" xfId="26769" xr:uid="{9876E25C-599F-4894-94DA-3D84FFDA84B2}"/>
    <cellStyle name="Separador de milhares 4 2 7 2 2 3" xfId="6024" xr:uid="{343E8FAC-9996-4E37-8859-54838B95831F}"/>
    <cellStyle name="Separador de milhares 4 2 7 2 2 3 2" xfId="14877" xr:uid="{A4850A19-93E5-40CA-92AA-EC75579F2A81}"/>
    <cellStyle name="Separador de milhares 4 2 7 2 2 3 3" xfId="23844" xr:uid="{2579E517-382F-4349-BEE3-F442623675D4}"/>
    <cellStyle name="Separador de milhares 4 2 7 2 2 4" xfId="12025" xr:uid="{E2C10D46-F5AD-4DCC-A5D6-49888A525793}"/>
    <cellStyle name="Separador de milhares 4 2 7 2 2 5" xfId="20993" xr:uid="{E6C14D5D-86D5-4D21-8BDA-8F3C65451C37}"/>
    <cellStyle name="Separador de milhares 4 2 7 2 3" xfId="7642" xr:uid="{07AF1225-B702-4203-99CE-7485AD82D165}"/>
    <cellStyle name="Separador de milhares 4 2 7 2 3 2" xfId="16298" xr:uid="{5B9F2B26-D56D-4821-8BC6-ACA66E1B8D94}"/>
    <cellStyle name="Separador de milhares 4 2 7 2 3 3" xfId="25279" xr:uid="{BEBDD2A3-1BA9-4139-8088-73A63D44F13C}"/>
    <cellStyle name="Separador de milhares 4 2 7 2 4" xfId="4589" xr:uid="{859AEB65-EE1F-44F8-8FC7-F6AF5AF74792}"/>
    <cellStyle name="Separador de milhares 4 2 7 2 4 2" xfId="13444" xr:uid="{AC02EEEF-327C-4566-B7B9-A15481D7FB16}"/>
    <cellStyle name="Separador de milhares 4 2 7 2 4 3" xfId="22414" xr:uid="{5E9CB71A-1CB3-4182-A779-EDB314EFF586}"/>
    <cellStyle name="Separador de milhares 4 2 7 2 5" xfId="10579" xr:uid="{C81A3C98-1A68-4059-8876-2B0F0719A4F7}"/>
    <cellStyle name="Separador de milhares 4 2 7 2 6" xfId="19550" xr:uid="{45F3A2D8-53C4-4FC4-9D5E-26FF5B35C83B}"/>
    <cellStyle name="Separador de milhares 4 2 7 3" xfId="2980" xr:uid="{00A281CC-F813-4186-A69C-AC9B91AB2053}"/>
    <cellStyle name="Separador de milhares 4 2 7 3 2" xfId="9136" xr:uid="{DDB2B870-557E-4DEA-BDE4-37ECE86A49E2}"/>
    <cellStyle name="Separador de milhares 4 2 7 3 2 2" xfId="17732" xr:uid="{C6846E2E-5305-43B5-A97F-8224AD840956}"/>
    <cellStyle name="Separador de milhares 4 2 7 3 2 3" xfId="26768" xr:uid="{9317BE6E-7A0E-4AE7-B431-AEB4E00D46D2}"/>
    <cellStyle name="Separador de milhares 4 2 7 3 3" xfId="6023" xr:uid="{F9244460-FC3A-4673-AAAE-303A465CE4DE}"/>
    <cellStyle name="Separador de milhares 4 2 7 3 3 2" xfId="14876" xr:uid="{026A248E-DF1C-4248-80BE-53E897918CD9}"/>
    <cellStyle name="Separador de milhares 4 2 7 3 3 3" xfId="23843" xr:uid="{83483EA8-B949-4933-82BA-7AFD16C82894}"/>
    <cellStyle name="Separador de milhares 4 2 7 3 4" xfId="12024" xr:uid="{1B503856-DCE0-4549-8832-8A2FA13DCC63}"/>
    <cellStyle name="Separador de milhares 4 2 7 3 5" xfId="20992" xr:uid="{1AE1E74D-B841-4F15-9641-41908EB8EBF8}"/>
    <cellStyle name="Separador de milhares 4 2 7 4" xfId="7641" xr:uid="{B7E3F308-17E7-4B61-A7CD-E12D67427429}"/>
    <cellStyle name="Separador de milhares 4 2 7 4 2" xfId="16297" xr:uid="{01353B0D-2876-428C-BD5C-C3D7C4A1F465}"/>
    <cellStyle name="Separador de milhares 4 2 7 4 3" xfId="25278" xr:uid="{6842A188-D7DB-495B-8E48-9BA50B25CDA0}"/>
    <cellStyle name="Separador de milhares 4 2 7 5" xfId="4588" xr:uid="{0BC5A38A-7E4F-4571-93DD-2B470AF9CE1E}"/>
    <cellStyle name="Separador de milhares 4 2 7 5 2" xfId="13443" xr:uid="{A92A62EA-7585-4028-85D8-3F85572F1AD4}"/>
    <cellStyle name="Separador de milhares 4 2 7 5 3" xfId="22413" xr:uid="{4A7729B3-8AA9-47F5-875E-A50D65A0577C}"/>
    <cellStyle name="Separador de milhares 4 2 7 6" xfId="10578" xr:uid="{47F04C9D-233E-4078-962C-E957490E7C1E}"/>
    <cellStyle name="Separador de milhares 4 2 7 7" xfId="19549" xr:uid="{A483382C-FF35-4F71-8E72-345286A5B8AD}"/>
    <cellStyle name="Separador de milhares 4 2 8" xfId="1259" xr:uid="{696A8A0F-47B1-4A6C-8B2F-6A10CAE10AB2}"/>
    <cellStyle name="Separador de milhares 4 2 8 2" xfId="2982" xr:uid="{CBF9B94D-778A-4035-ADD2-51915F6954B4}"/>
    <cellStyle name="Separador de milhares 4 2 8 2 2" xfId="9138" xr:uid="{2FB54AA7-D7EA-490F-9E98-C88DDD550FBD}"/>
    <cellStyle name="Separador de milhares 4 2 8 2 2 2" xfId="17734" xr:uid="{B98F86D4-9EAB-4DBA-914C-2B13235C67F3}"/>
    <cellStyle name="Separador de milhares 4 2 8 2 2 3" xfId="26770" xr:uid="{AC9B8FE2-1B64-477D-A0A1-92D7B36AFDBE}"/>
    <cellStyle name="Separador de milhares 4 2 8 2 3" xfId="6025" xr:uid="{F9E5E312-8C40-4DDE-9538-ED39885584F3}"/>
    <cellStyle name="Separador de milhares 4 2 8 2 3 2" xfId="14878" xr:uid="{85AAD24F-C295-4425-96D4-AB20BAC83EFA}"/>
    <cellStyle name="Separador de milhares 4 2 8 2 3 3" xfId="23845" xr:uid="{788DFB1B-42C3-4480-8194-38FF053AA655}"/>
    <cellStyle name="Separador de milhares 4 2 8 2 4" xfId="12026" xr:uid="{C4C05229-66C3-4DE2-BC2A-A12E9BB98004}"/>
    <cellStyle name="Separador de milhares 4 2 8 2 5" xfId="20994" xr:uid="{42F0C480-4C6F-4489-86FF-54C962D3E04E}"/>
    <cellStyle name="Separador de milhares 4 2 8 3" xfId="7643" xr:uid="{7E6C01E6-B87C-412D-99B4-E91999B5529D}"/>
    <cellStyle name="Separador de milhares 4 2 8 3 2" xfId="16299" xr:uid="{C8F6980D-DC2B-47DD-93F4-27F2B54C37ED}"/>
    <cellStyle name="Separador de milhares 4 2 8 3 3" xfId="25280" xr:uid="{D3A5B6C2-3085-4E4F-A0BD-8EDFCE3D355E}"/>
    <cellStyle name="Separador de milhares 4 2 8 4" xfId="4590" xr:uid="{6BC2F92D-CD7A-4FE2-9666-34DABEF9B7F4}"/>
    <cellStyle name="Separador de milhares 4 2 8 4 2" xfId="13445" xr:uid="{94356D56-F78F-41EF-8DDB-9BBD8E50D2D7}"/>
    <cellStyle name="Separador de milhares 4 2 8 4 3" xfId="22415" xr:uid="{F30E6D97-E654-4B82-A3BD-733AD825868F}"/>
    <cellStyle name="Separador de milhares 4 2 8 5" xfId="10580" xr:uid="{498CDB3A-98E2-43C4-9BBC-1ACD1F28444B}"/>
    <cellStyle name="Separador de milhares 4 2 8 6" xfId="19551" xr:uid="{AD81EBD3-B9AE-4764-B9BA-DDBD4C4666F3}"/>
    <cellStyle name="Separador de milhares 4 2 9" xfId="2911" xr:uid="{1D5F339D-178F-429F-93D6-8EB19200463B}"/>
    <cellStyle name="Separador de milhares 4 2 9 2" xfId="9067" xr:uid="{ED2E8186-F806-4857-9582-DDD86F83E6C6}"/>
    <cellStyle name="Separador de milhares 4 2 9 2 2" xfId="17663" xr:uid="{DD5BC0D0-C4C0-4213-86FD-D53897DFBC84}"/>
    <cellStyle name="Separador de milhares 4 2 9 2 3" xfId="26699" xr:uid="{B95DF148-33B8-4AE0-9C5A-F61BDF3D0173}"/>
    <cellStyle name="Separador de milhares 4 2 9 3" xfId="5954" xr:uid="{ECF68B53-987F-43D8-9103-027123B62E0F}"/>
    <cellStyle name="Separador de milhares 4 2 9 3 2" xfId="14807" xr:uid="{AB77F22F-7EA4-47CC-B677-DAC3EE92B5FD}"/>
    <cellStyle name="Separador de milhares 4 2 9 3 3" xfId="23774" xr:uid="{49A0968E-A5D3-4B41-BA51-55420760B0EF}"/>
    <cellStyle name="Separador de milhares 4 2 9 4" xfId="11955" xr:uid="{1B4A6188-05E3-4DF6-8084-8DCCB78867F4}"/>
    <cellStyle name="Separador de milhares 4 2 9 5" xfId="20923" xr:uid="{D8C05B39-CB44-4729-AD28-79C76E070EB7}"/>
    <cellStyle name="Separador de milhares 4 3" xfId="1260" xr:uid="{B7BE62A8-D320-4008-B781-A791F2E1776E}"/>
    <cellStyle name="Separador de milhares 4 3 2" xfId="1261" xr:uid="{BAA8A637-69E6-4DA7-BCAA-DD3ACEC8FA6C}"/>
    <cellStyle name="Separador de milhares 4 3 2 2" xfId="2984" xr:uid="{4742F66E-8503-4CB6-9531-0EEE48557069}"/>
    <cellStyle name="Separador de milhares 4 3 2 2 2" xfId="9140" xr:uid="{475EE2C4-466F-465A-844D-60316D071BF2}"/>
    <cellStyle name="Separador de milhares 4 3 2 2 2 2" xfId="17736" xr:uid="{2A0699FF-6943-44E0-A51B-16CA3D6B70EF}"/>
    <cellStyle name="Separador de milhares 4 3 2 2 2 3" xfId="26772" xr:uid="{0F16547D-AECE-4209-9A94-FDD290713701}"/>
    <cellStyle name="Separador de milhares 4 3 2 2 3" xfId="6027" xr:uid="{001D80D6-7AC3-4DBC-9311-6E417F62FFDF}"/>
    <cellStyle name="Separador de milhares 4 3 2 2 3 2" xfId="14880" xr:uid="{27477E17-3F95-4381-ABCF-F1D2EEEC3675}"/>
    <cellStyle name="Separador de milhares 4 3 2 2 3 3" xfId="23847" xr:uid="{57F31EF1-D311-49E8-BDCD-3F80FA08363A}"/>
    <cellStyle name="Separador de milhares 4 3 2 2 4" xfId="12028" xr:uid="{708DE879-0365-4A75-8092-B8E02AA6CCDC}"/>
    <cellStyle name="Separador de milhares 4 3 2 2 5" xfId="20996" xr:uid="{D6D3D05E-7A8D-4CDA-ABEF-53674033AF8D}"/>
    <cellStyle name="Separador de milhares 4 3 2 3" xfId="7645" xr:uid="{784F96C0-BE93-4960-9161-C4E0FC2817A7}"/>
    <cellStyle name="Separador de milhares 4 3 2 3 2" xfId="16301" xr:uid="{23BEECEC-0E60-4009-A97C-BFF307353F9C}"/>
    <cellStyle name="Separador de milhares 4 3 2 3 3" xfId="25282" xr:uid="{ADA0EF25-2104-4CF6-BECF-6BEB33CBD7FF}"/>
    <cellStyle name="Separador de milhares 4 3 2 4" xfId="4592" xr:uid="{2F7A8697-C88E-42D4-BA94-694341472183}"/>
    <cellStyle name="Separador de milhares 4 3 2 4 2" xfId="13447" xr:uid="{3FD699FD-7C09-459B-933E-E86F51E76721}"/>
    <cellStyle name="Separador de milhares 4 3 2 4 3" xfId="22417" xr:uid="{2FE18F3B-52CD-4EAD-AA20-EE2C927E78C9}"/>
    <cellStyle name="Separador de milhares 4 3 2 5" xfId="10582" xr:uid="{1786020F-C5FA-4A67-B9A7-F765B4D934E1}"/>
    <cellStyle name="Separador de milhares 4 3 2 6" xfId="19553" xr:uid="{D1E5CD00-DF19-4D2D-B272-906617BC4804}"/>
    <cellStyle name="Separador de milhares 4 3 3" xfId="2983" xr:uid="{D08E30AD-C064-48E8-B9A5-93E6F9822E60}"/>
    <cellStyle name="Separador de milhares 4 3 3 2" xfId="9139" xr:uid="{F39B0F9B-EBB6-4189-A5D5-0431F0F29F39}"/>
    <cellStyle name="Separador de milhares 4 3 3 2 2" xfId="17735" xr:uid="{35E6C4FB-9E62-48B4-861E-A03392425ACF}"/>
    <cellStyle name="Separador de milhares 4 3 3 2 3" xfId="26771" xr:uid="{DA8EE2BC-D2F5-44CB-A329-4518FB1FBD18}"/>
    <cellStyle name="Separador de milhares 4 3 3 3" xfId="6026" xr:uid="{77F1DEE7-30C8-412B-9690-19C846188E29}"/>
    <cellStyle name="Separador de milhares 4 3 3 3 2" xfId="14879" xr:uid="{BEAF6888-9582-42AE-BC7A-8E1AF053A2AA}"/>
    <cellStyle name="Separador de milhares 4 3 3 3 3" xfId="23846" xr:uid="{A35746D4-FF5D-4BB3-92AB-1259D73C0FD4}"/>
    <cellStyle name="Separador de milhares 4 3 3 4" xfId="12027" xr:uid="{17B9C4E2-C40B-471D-BF1D-EB723BB28760}"/>
    <cellStyle name="Separador de milhares 4 3 3 5" xfId="20995" xr:uid="{B025CA82-B189-4724-A89A-29C6DAB37442}"/>
    <cellStyle name="Separador de milhares 4 3 4" xfId="7644" xr:uid="{6912078D-BC04-489D-A576-E8691F13B52C}"/>
    <cellStyle name="Separador de milhares 4 3 4 2" xfId="16300" xr:uid="{D3601686-6416-4ADC-A404-06F512B51FD6}"/>
    <cellStyle name="Separador de milhares 4 3 4 3" xfId="25281" xr:uid="{870C9EE1-A3D5-4612-8D0E-D9B42D8F894D}"/>
    <cellStyle name="Separador de milhares 4 3 5" xfId="4591" xr:uid="{79BE9A40-1AEC-4288-A597-DC88394BCA4C}"/>
    <cellStyle name="Separador de milhares 4 3 5 2" xfId="13446" xr:uid="{377F004E-D3E5-495E-955A-4397313E4BC0}"/>
    <cellStyle name="Separador de milhares 4 3 5 3" xfId="22416" xr:uid="{89B87094-B694-477B-96DA-9EF328C66AC4}"/>
    <cellStyle name="Separador de milhares 4 3 6" xfId="10581" xr:uid="{C337598D-2BA0-43B2-8067-517C09C276C3}"/>
    <cellStyle name="Separador de milhares 4 3 7" xfId="19552" xr:uid="{4201DC9E-E666-432A-8633-8AB97D075418}"/>
    <cellStyle name="Separador de milhares 4 4" xfId="1262" xr:uid="{52F8B6CA-7D8C-4C34-BEAD-6D199123B852}"/>
    <cellStyle name="Separador de milhares 4 4 2" xfId="1263" xr:uid="{FAD58E1E-0C12-4D9D-8F6A-6B6E5FD051B6}"/>
    <cellStyle name="Separador de milhares 4 4 2 2" xfId="2986" xr:uid="{EAEB8440-AB3D-44F4-96C4-B0EBFA3F9BF2}"/>
    <cellStyle name="Separador de milhares 4 4 2 2 2" xfId="9142" xr:uid="{B1DFA54F-2AF3-4843-8A57-CE1CAEA2FFBA}"/>
    <cellStyle name="Separador de milhares 4 4 2 2 2 2" xfId="17738" xr:uid="{98D14F09-F9E0-4E1B-ADA2-2632D44BA12B}"/>
    <cellStyle name="Separador de milhares 4 4 2 2 2 3" xfId="26774" xr:uid="{11988E99-50A9-49AA-ADEB-F570A375808B}"/>
    <cellStyle name="Separador de milhares 4 4 2 2 3" xfId="6029" xr:uid="{558DBFF7-CA44-4614-ABE1-CC442A28A3D2}"/>
    <cellStyle name="Separador de milhares 4 4 2 2 3 2" xfId="14882" xr:uid="{6BD685EC-B9CA-4D07-AC29-C6EF9A67EB60}"/>
    <cellStyle name="Separador de milhares 4 4 2 2 3 3" xfId="23849" xr:uid="{5AB64F53-C3D7-4CAB-AC8B-8E681E2DF1F1}"/>
    <cellStyle name="Separador de milhares 4 4 2 2 4" xfId="12030" xr:uid="{40BD8641-48AE-4E72-9574-0370A6F1D07C}"/>
    <cellStyle name="Separador de milhares 4 4 2 2 5" xfId="20998" xr:uid="{25D8CBC4-E710-4F3C-9DA4-CE5763AE7710}"/>
    <cellStyle name="Separador de milhares 4 4 2 3" xfId="7647" xr:uid="{DF2A3F93-7DA7-49E3-B0AB-66C206B6402A}"/>
    <cellStyle name="Separador de milhares 4 4 2 3 2" xfId="16303" xr:uid="{B17D7506-AABA-48A1-9797-204E8354BC17}"/>
    <cellStyle name="Separador de milhares 4 4 2 3 3" xfId="25284" xr:uid="{E9D1596F-0958-48AF-8FA1-49B8B23807BE}"/>
    <cellStyle name="Separador de milhares 4 4 2 4" xfId="4594" xr:uid="{AC68CB35-4999-4676-BE44-C6B162955ADF}"/>
    <cellStyle name="Separador de milhares 4 4 2 4 2" xfId="13449" xr:uid="{0C2CC555-A223-45AD-82FE-6D798AA7881C}"/>
    <cellStyle name="Separador de milhares 4 4 2 4 3" xfId="22419" xr:uid="{477CE7D9-134F-4F35-83E8-613ADED7D588}"/>
    <cellStyle name="Separador de milhares 4 4 2 5" xfId="10584" xr:uid="{9372AC2D-3EDB-47AE-AC98-45CC71990472}"/>
    <cellStyle name="Separador de milhares 4 4 2 6" xfId="19555" xr:uid="{4752B043-059F-400B-A602-2C4C92729529}"/>
    <cellStyle name="Separador de milhares 4 4 3" xfId="2985" xr:uid="{2C3D2A4F-89C0-4C8D-858A-91B65BFC924A}"/>
    <cellStyle name="Separador de milhares 4 4 3 2" xfId="9141" xr:uid="{D5894DA6-6A21-43EE-A85D-8E70F39C7E95}"/>
    <cellStyle name="Separador de milhares 4 4 3 2 2" xfId="17737" xr:uid="{5395F14F-184A-43B8-AA11-E96EC5FE0E97}"/>
    <cellStyle name="Separador de milhares 4 4 3 2 3" xfId="26773" xr:uid="{8936F659-B562-47D6-B39D-149BD2672CAB}"/>
    <cellStyle name="Separador de milhares 4 4 3 3" xfId="6028" xr:uid="{479F1F5F-E7A8-4FC3-88A0-F560558D8FC3}"/>
    <cellStyle name="Separador de milhares 4 4 3 3 2" xfId="14881" xr:uid="{2B9F9BF7-05F7-408B-AAEF-A32F9ED75181}"/>
    <cellStyle name="Separador de milhares 4 4 3 3 3" xfId="23848" xr:uid="{9F78E1CF-AB77-4E58-ABCB-32092A260C62}"/>
    <cellStyle name="Separador de milhares 4 4 3 4" xfId="12029" xr:uid="{B085E9C1-C120-4388-ACB5-CC3851EF856F}"/>
    <cellStyle name="Separador de milhares 4 4 3 5" xfId="20997" xr:uid="{CD121A62-B6CB-4EA5-9D59-6FC1B421665D}"/>
    <cellStyle name="Separador de milhares 4 4 4" xfId="7646" xr:uid="{968D0CA3-62B5-44C5-B11D-55D22931493B}"/>
    <cellStyle name="Separador de milhares 4 4 4 2" xfId="16302" xr:uid="{6B90C4B4-9CD5-499D-BE74-C80DD5EE609D}"/>
    <cellStyle name="Separador de milhares 4 4 4 3" xfId="25283" xr:uid="{FACABEE7-BFA0-46D8-8A07-48C642D1457E}"/>
    <cellStyle name="Separador de milhares 4 4 5" xfId="4593" xr:uid="{782B23A8-8BB9-439D-923B-97F4E198F2FD}"/>
    <cellStyle name="Separador de milhares 4 4 5 2" xfId="13448" xr:uid="{C8E2B073-7237-4563-A2AC-492EC83F7B7F}"/>
    <cellStyle name="Separador de milhares 4 4 5 3" xfId="22418" xr:uid="{2D434B57-B4F7-47A7-A8F4-724A50EE0AA6}"/>
    <cellStyle name="Separador de milhares 4 4 6" xfId="10583" xr:uid="{5735FC55-2695-493A-B071-F7F256E781B9}"/>
    <cellStyle name="Separador de milhares 4 4 7" xfId="19554" xr:uid="{267B4A59-5BF7-4A5A-A1B1-EB7282DB368B}"/>
    <cellStyle name="Separador de milhares 4 5" xfId="1264" xr:uid="{D9FC03D0-F814-48EE-A5F1-40D4EC3167CC}"/>
    <cellStyle name="Separador de milhares 4 5 2" xfId="2987" xr:uid="{0F655F67-7BDB-486F-9207-723DA0AD96ED}"/>
    <cellStyle name="Separador de milhares 4 5 2 2" xfId="9143" xr:uid="{AF0B9912-6E18-45F4-BF2C-E2C5CA8722EB}"/>
    <cellStyle name="Separador de milhares 4 5 2 2 2" xfId="17739" xr:uid="{83BDCC14-3A48-4677-9917-B1917635E98A}"/>
    <cellStyle name="Separador de milhares 4 5 2 2 3" xfId="26775" xr:uid="{2DF85B7B-84BF-42E9-94B1-5F2BE31851CF}"/>
    <cellStyle name="Separador de milhares 4 5 2 3" xfId="6030" xr:uid="{C4CD5EAE-6A2D-4508-83F8-DD90C2A0459C}"/>
    <cellStyle name="Separador de milhares 4 5 2 3 2" xfId="14883" xr:uid="{7F30DF60-1486-4F00-A862-BCF9903DE9FD}"/>
    <cellStyle name="Separador de milhares 4 5 2 3 3" xfId="23850" xr:uid="{C0C16A14-77BE-4D33-99D6-5A42946FD1EB}"/>
    <cellStyle name="Separador de milhares 4 5 2 4" xfId="12031" xr:uid="{6C6BD293-9E93-40E2-8108-E0F572AFD6D8}"/>
    <cellStyle name="Separador de milhares 4 5 2 5" xfId="20999" xr:uid="{D882F261-59E1-4FBA-A646-0BD61A660D0C}"/>
    <cellStyle name="Separador de milhares 4 5 3" xfId="7648" xr:uid="{5D546325-846D-460A-8D1A-AC2018D65EBB}"/>
    <cellStyle name="Separador de milhares 4 5 3 2" xfId="16304" xr:uid="{F5E633CC-1A36-40D7-80CE-60FBA8F04882}"/>
    <cellStyle name="Separador de milhares 4 5 3 3" xfId="25285" xr:uid="{886D6F49-4F5F-4090-931F-C728696404E1}"/>
    <cellStyle name="Separador de milhares 4 5 4" xfId="4595" xr:uid="{9F18FAC3-A060-4107-A00A-FB015086105F}"/>
    <cellStyle name="Separador de milhares 4 5 4 2" xfId="13450" xr:uid="{C8BC2D7A-05B0-4134-B7F2-2BED10758195}"/>
    <cellStyle name="Separador de milhares 4 5 4 3" xfId="22420" xr:uid="{DDAF0E8E-87CD-4D02-ABF2-A3687866CBFA}"/>
    <cellStyle name="Separador de milhares 4 5 5" xfId="10585" xr:uid="{565DD638-639C-4A98-8DFC-E4FDF39F796B}"/>
    <cellStyle name="Separador de milhares 4 5 6" xfId="19556" xr:uid="{0D1CDA6D-9805-43AD-B92D-6E469222277D}"/>
    <cellStyle name="Separador de milhares 4 6" xfId="2910" xr:uid="{5C9B807B-75E9-4D41-9FB7-1890F1B3E331}"/>
    <cellStyle name="Separador de milhares 4 6 2" xfId="9066" xr:uid="{11D5E608-0648-432E-AF35-7FA8C89F6A3D}"/>
    <cellStyle name="Separador de milhares 4 6 2 2" xfId="17662" xr:uid="{6FC527D1-517F-4931-8B22-D31D9F14A555}"/>
    <cellStyle name="Separador de milhares 4 6 2 3" xfId="26698" xr:uid="{3ABEE32B-9717-4D96-BF78-7483C2AFC9A2}"/>
    <cellStyle name="Separador de milhares 4 6 3" xfId="5953" xr:uid="{BB8D84AF-DD5B-4E8D-AB21-BC5DCF1C25F4}"/>
    <cellStyle name="Separador de milhares 4 6 3 2" xfId="14806" xr:uid="{98B93AB6-2749-45CC-92C7-104811B2B912}"/>
    <cellStyle name="Separador de milhares 4 6 3 3" xfId="23773" xr:uid="{7A942F05-6E1A-417B-BC9E-A60D02B2E5B7}"/>
    <cellStyle name="Separador de milhares 4 6 4" xfId="11954" xr:uid="{9976F304-A233-4229-8A81-69CA813D7183}"/>
    <cellStyle name="Separador de milhares 4 6 5" xfId="20922" xr:uid="{962E9FC9-9954-44C3-A719-4708D45B8E87}"/>
    <cellStyle name="Separador de milhares 4 7" xfId="7571" xr:uid="{E97829D6-D348-465F-AA8E-F9C4D1CA0CF8}"/>
    <cellStyle name="Separador de milhares 4 7 2" xfId="16227" xr:uid="{EFD6CE97-FD2E-484D-AC38-BCA52C842B1A}"/>
    <cellStyle name="Separador de milhares 4 7 3" xfId="25208" xr:uid="{AFD0072D-67C9-45B8-869C-5F2E043FFC86}"/>
    <cellStyle name="Separador de milhares 4 8" xfId="4518" xr:uid="{7E378A90-3306-447C-B566-1D66EA3C8CF2}"/>
    <cellStyle name="Separador de milhares 4 8 2" xfId="13373" xr:uid="{FAB63CED-0402-48F0-A54E-5D96825C337B}"/>
    <cellStyle name="Separador de milhares 4 8 3" xfId="22343" xr:uid="{EF3138E4-E229-47CC-82CC-88155A1B757F}"/>
    <cellStyle name="Separador de milhares 4 9" xfId="10508" xr:uid="{86889E61-8607-45C2-998B-4CFFD9FF37D1}"/>
    <cellStyle name="Separador de milhares 5" xfId="1265" xr:uid="{D0F9027D-A446-4989-9323-7C12A5999AA5}"/>
    <cellStyle name="Separador de milhares 5 10" xfId="19557" xr:uid="{866987BE-D83A-4E33-A049-1066C36D0983}"/>
    <cellStyle name="Separador de milhares 5 2" xfId="1266" xr:uid="{D2AA1770-2B6B-4FF7-97BA-F7E043682215}"/>
    <cellStyle name="Separador de milhares 5 2 10" xfId="7650" xr:uid="{AFEFED0E-F3E1-477F-B5A6-66AFEEFB96CC}"/>
    <cellStyle name="Separador de milhares 5 2 10 2" xfId="16306" xr:uid="{685BBD69-A6AB-4156-AE04-43F98F77F693}"/>
    <cellStyle name="Separador de milhares 5 2 10 3" xfId="25287" xr:uid="{A87FD38C-DDAB-4DD9-AD95-51D6C6B306F6}"/>
    <cellStyle name="Separador de milhares 5 2 11" xfId="4597" xr:uid="{A1300B5D-A9E7-45BA-8D1B-2A7DA97092C1}"/>
    <cellStyle name="Separador de milhares 5 2 11 2" xfId="13452" xr:uid="{9D6217AF-5858-4D13-845A-032F10B966AB}"/>
    <cellStyle name="Separador de milhares 5 2 11 3" xfId="22422" xr:uid="{8E09D779-DE9F-4CD5-985E-7DD4B334C3FE}"/>
    <cellStyle name="Separador de milhares 5 2 12" xfId="10587" xr:uid="{589778A2-6EBF-441D-A1B4-1B9F9D6BFB95}"/>
    <cellStyle name="Separador de milhares 5 2 13" xfId="19558" xr:uid="{D80AF22D-28B3-4369-BA45-68415084AA02}"/>
    <cellStyle name="Separador de milhares 5 2 2" xfId="1267" xr:uid="{0BC65AEB-EB12-4AD4-86DF-4204FCCF6D8E}"/>
    <cellStyle name="Separador de milhares 5 2 2 10" xfId="4598" xr:uid="{48AEED99-E50E-4B0B-AE50-C3F9D4F0BC3A}"/>
    <cellStyle name="Separador de milhares 5 2 2 10 2" xfId="13453" xr:uid="{08FADB71-D9A5-4C67-B01B-D1EEFA5FEA4C}"/>
    <cellStyle name="Separador de milhares 5 2 2 10 3" xfId="22423" xr:uid="{C7975B12-9301-4512-87C6-E8391683A0CF}"/>
    <cellStyle name="Separador de milhares 5 2 2 11" xfId="10588" xr:uid="{22D8C5AC-63EF-442C-A10A-FE8E0335D342}"/>
    <cellStyle name="Separador de milhares 5 2 2 12" xfId="19559" xr:uid="{D630D013-B7C0-4E81-BD1B-EE57EC1315A7}"/>
    <cellStyle name="Separador de milhares 5 2 2 2" xfId="1268" xr:uid="{F1F85843-A5BC-4F85-B23B-CADBDB423D05}"/>
    <cellStyle name="Separador de milhares 5 2 2 2 10" xfId="10589" xr:uid="{AC058852-92DD-412E-A6C6-61A24E9356EA}"/>
    <cellStyle name="Separador de milhares 5 2 2 2 11" xfId="19560" xr:uid="{9E085E7E-6AC1-4232-9877-8805C306F0BA}"/>
    <cellStyle name="Separador de milhares 5 2 2 2 2" xfId="1269" xr:uid="{668CD02B-10EE-4CDC-88E9-EFB00F7C754F}"/>
    <cellStyle name="Separador de milhares 5 2 2 2 2 2" xfId="1270" xr:uid="{496E2E6F-7FFE-4CCB-8E6D-E070C4C8CC5C}"/>
    <cellStyle name="Separador de milhares 5 2 2 2 2 2 2" xfId="1271" xr:uid="{17BA3ABD-A097-4007-8C63-293F122A33D0}"/>
    <cellStyle name="Separador de milhares 5 2 2 2 2 2 2 2" xfId="2994" xr:uid="{72DC48B6-103E-438D-B63F-262EDF607EDB}"/>
    <cellStyle name="Separador de milhares 5 2 2 2 2 2 2 2 2" xfId="9150" xr:uid="{421DEAD3-52F5-4EC6-8CC7-8F85669DC782}"/>
    <cellStyle name="Separador de milhares 5 2 2 2 2 2 2 2 2 2" xfId="17746" xr:uid="{D28D4440-3B74-4979-8B7B-6074A9479B0D}"/>
    <cellStyle name="Separador de milhares 5 2 2 2 2 2 2 2 2 3" xfId="26782" xr:uid="{C7767424-0D22-4E76-9B6A-D901F95496A9}"/>
    <cellStyle name="Separador de milhares 5 2 2 2 2 2 2 2 3" xfId="6037" xr:uid="{8CFE693C-1E0F-48A5-87FF-DCC535DAADC3}"/>
    <cellStyle name="Separador de milhares 5 2 2 2 2 2 2 2 3 2" xfId="14890" xr:uid="{6E9B148D-DAAB-4598-83A4-B7AC4873323A}"/>
    <cellStyle name="Separador de milhares 5 2 2 2 2 2 2 2 3 3" xfId="23857" xr:uid="{1489F45D-A483-44FD-B411-E0339CA3537F}"/>
    <cellStyle name="Separador de milhares 5 2 2 2 2 2 2 2 4" xfId="12038" xr:uid="{A4C57B5B-532B-4F07-B33A-DA1C6BC8DC11}"/>
    <cellStyle name="Separador de milhares 5 2 2 2 2 2 2 2 5" xfId="21006" xr:uid="{9AAF0B68-1A53-4C5E-9EDB-1464F26FA713}"/>
    <cellStyle name="Separador de milhares 5 2 2 2 2 2 2 3" xfId="7655" xr:uid="{26539A0F-CAEA-468A-9568-3A1E8C96945B}"/>
    <cellStyle name="Separador de milhares 5 2 2 2 2 2 2 3 2" xfId="16311" xr:uid="{90C7658B-133F-4842-AD34-98A3C7AF775B}"/>
    <cellStyle name="Separador de milhares 5 2 2 2 2 2 2 3 3" xfId="25292" xr:uid="{EB8EE34B-2969-454A-B4EC-FD629EDCF183}"/>
    <cellStyle name="Separador de milhares 5 2 2 2 2 2 2 4" xfId="4602" xr:uid="{A364FC41-4550-440B-89E7-3FF7662860D9}"/>
    <cellStyle name="Separador de milhares 5 2 2 2 2 2 2 4 2" xfId="13457" xr:uid="{B4EF6558-41AD-47DB-84CE-10B37676AEC5}"/>
    <cellStyle name="Separador de milhares 5 2 2 2 2 2 2 4 3" xfId="22427" xr:uid="{34257753-0DE5-4314-9416-EC9F0957C80E}"/>
    <cellStyle name="Separador de milhares 5 2 2 2 2 2 2 5" xfId="10592" xr:uid="{7129EF14-C49D-46CC-B4A6-BD0F8F7A774F}"/>
    <cellStyle name="Separador de milhares 5 2 2 2 2 2 2 6" xfId="19563" xr:uid="{125BEDBE-8F28-41BA-8834-C4D7DD414F00}"/>
    <cellStyle name="Separador de milhares 5 2 2 2 2 2 3" xfId="2993" xr:uid="{5B81F489-B2B5-4300-9CE7-E29A7DEA7FB3}"/>
    <cellStyle name="Separador de milhares 5 2 2 2 2 2 3 2" xfId="9149" xr:uid="{50BF15D9-1D7F-463B-930F-C97EBF506053}"/>
    <cellStyle name="Separador de milhares 5 2 2 2 2 2 3 2 2" xfId="17745" xr:uid="{2737A4DC-3E8B-45BE-A1AD-3908584948F3}"/>
    <cellStyle name="Separador de milhares 5 2 2 2 2 2 3 2 3" xfId="26781" xr:uid="{4CDC5635-4CC7-43B9-8D21-E2B77E08B041}"/>
    <cellStyle name="Separador de milhares 5 2 2 2 2 2 3 3" xfId="6036" xr:uid="{C983FEFB-77ED-4F80-904A-BA93B150BB0D}"/>
    <cellStyle name="Separador de milhares 5 2 2 2 2 2 3 3 2" xfId="14889" xr:uid="{D3B360D3-E7A1-40E7-88C9-84DF78530612}"/>
    <cellStyle name="Separador de milhares 5 2 2 2 2 2 3 3 3" xfId="23856" xr:uid="{D19A634F-45FC-4ECF-80AE-A6AE0AF026BB}"/>
    <cellStyle name="Separador de milhares 5 2 2 2 2 2 3 4" xfId="12037" xr:uid="{FCA26F8C-B026-4328-8902-2BE4C3FD3A9B}"/>
    <cellStyle name="Separador de milhares 5 2 2 2 2 2 3 5" xfId="21005" xr:uid="{C28E44DD-36ED-484C-843D-25FCD41FD048}"/>
    <cellStyle name="Separador de milhares 5 2 2 2 2 2 4" xfId="7654" xr:uid="{E5BF45A3-E83D-4182-93E5-E4210EEEF3A8}"/>
    <cellStyle name="Separador de milhares 5 2 2 2 2 2 4 2" xfId="16310" xr:uid="{72224291-DBC8-473C-8E16-0323841174AB}"/>
    <cellStyle name="Separador de milhares 5 2 2 2 2 2 4 3" xfId="25291" xr:uid="{7A9681CD-74EA-4D3D-9EBC-1601F3ADE264}"/>
    <cellStyle name="Separador de milhares 5 2 2 2 2 2 5" xfId="4601" xr:uid="{9143B246-B14E-4FEA-9296-8D91C7F7C9DB}"/>
    <cellStyle name="Separador de milhares 5 2 2 2 2 2 5 2" xfId="13456" xr:uid="{20348C42-7BF9-4C07-BE08-AC7C42AA8487}"/>
    <cellStyle name="Separador de milhares 5 2 2 2 2 2 5 3" xfId="22426" xr:uid="{3D5DCD34-17D0-4C8F-B66F-81E03E4453E0}"/>
    <cellStyle name="Separador de milhares 5 2 2 2 2 2 6" xfId="10591" xr:uid="{934B404C-A1DC-4865-A17B-ADC64DCD301B}"/>
    <cellStyle name="Separador de milhares 5 2 2 2 2 2 7" xfId="19562" xr:uid="{F817B45B-5D36-48A5-BDD7-893ACEE3C749}"/>
    <cellStyle name="Separador de milhares 5 2 2 2 2 3" xfId="1272" xr:uid="{E0FBA48F-7828-44F4-905E-F999823258C8}"/>
    <cellStyle name="Separador de milhares 5 2 2 2 2 3 2" xfId="1273" xr:uid="{41DBDDE7-536F-43E0-825F-C816A7048D2C}"/>
    <cellStyle name="Separador de milhares 5 2 2 2 2 3 2 2" xfId="2996" xr:uid="{C338EAAB-FC6F-4CFB-B8BB-D8C350FFE82A}"/>
    <cellStyle name="Separador de milhares 5 2 2 2 2 3 2 2 2" xfId="9152" xr:uid="{9C20B4E8-0CE0-4B6B-BE06-0A48B4AFDBC6}"/>
    <cellStyle name="Separador de milhares 5 2 2 2 2 3 2 2 2 2" xfId="17748" xr:uid="{DAA3C7C3-741D-493C-A243-7F421987F3C0}"/>
    <cellStyle name="Separador de milhares 5 2 2 2 2 3 2 2 2 3" xfId="26784" xr:uid="{52363FEE-0E12-4947-B898-F84345E87AAA}"/>
    <cellStyle name="Separador de milhares 5 2 2 2 2 3 2 2 3" xfId="6039" xr:uid="{BA710AEE-21AF-45A0-BE64-32A3CDDD84A2}"/>
    <cellStyle name="Separador de milhares 5 2 2 2 2 3 2 2 3 2" xfId="14892" xr:uid="{3EAA0A13-067E-424C-A6D3-148810C8890A}"/>
    <cellStyle name="Separador de milhares 5 2 2 2 2 3 2 2 3 3" xfId="23859" xr:uid="{34DEB65D-FEAD-41FC-BEA8-AE641AEDC7C1}"/>
    <cellStyle name="Separador de milhares 5 2 2 2 2 3 2 2 4" xfId="12040" xr:uid="{3B55D578-3602-457D-9C2B-650C74FED450}"/>
    <cellStyle name="Separador de milhares 5 2 2 2 2 3 2 2 5" xfId="21008" xr:uid="{ECE2BAC5-49B5-45C0-9FA0-0A9CCCAA7298}"/>
    <cellStyle name="Separador de milhares 5 2 2 2 2 3 2 3" xfId="7657" xr:uid="{5F053266-2633-4A4D-A05A-B30E1BABA1FE}"/>
    <cellStyle name="Separador de milhares 5 2 2 2 2 3 2 3 2" xfId="16313" xr:uid="{16B93470-40D2-4C4F-BDEB-CB098308FEF4}"/>
    <cellStyle name="Separador de milhares 5 2 2 2 2 3 2 3 3" xfId="25294" xr:uid="{99593398-23CA-41C6-BDEB-D6DC6A498FBF}"/>
    <cellStyle name="Separador de milhares 5 2 2 2 2 3 2 4" xfId="4604" xr:uid="{39AD6B09-3E37-4180-961F-620EDE693C70}"/>
    <cellStyle name="Separador de milhares 5 2 2 2 2 3 2 4 2" xfId="13459" xr:uid="{E3D2A012-615C-4AFD-AC7C-5BD1C5AC94CE}"/>
    <cellStyle name="Separador de milhares 5 2 2 2 2 3 2 4 3" xfId="22429" xr:uid="{6F940887-E300-4048-8B93-9016558D32F0}"/>
    <cellStyle name="Separador de milhares 5 2 2 2 2 3 2 5" xfId="10594" xr:uid="{D2D7E71A-C2D8-4BC9-8883-2B6187944D16}"/>
    <cellStyle name="Separador de milhares 5 2 2 2 2 3 2 6" xfId="19565" xr:uid="{E957A934-5F21-4CFD-80DE-46724B93FA15}"/>
    <cellStyle name="Separador de milhares 5 2 2 2 2 3 3" xfId="2995" xr:uid="{84B00B0D-0AC3-44D0-9265-AEEBFB8FAA0D}"/>
    <cellStyle name="Separador de milhares 5 2 2 2 2 3 3 2" xfId="9151" xr:uid="{4F583BA4-C27B-4C6E-9850-624259B82D0B}"/>
    <cellStyle name="Separador de milhares 5 2 2 2 2 3 3 2 2" xfId="17747" xr:uid="{FAC3F4FB-727D-4551-B2A5-ADEFBE97EC15}"/>
    <cellStyle name="Separador de milhares 5 2 2 2 2 3 3 2 3" xfId="26783" xr:uid="{ED7E0703-8E2F-457B-8AB0-6DFDACA94A55}"/>
    <cellStyle name="Separador de milhares 5 2 2 2 2 3 3 3" xfId="6038" xr:uid="{E72DC28D-C42B-44D7-AD67-DC46F990F615}"/>
    <cellStyle name="Separador de milhares 5 2 2 2 2 3 3 3 2" xfId="14891" xr:uid="{08CC702A-9CA8-4EB0-BAEA-E4A835DBAA79}"/>
    <cellStyle name="Separador de milhares 5 2 2 2 2 3 3 3 3" xfId="23858" xr:uid="{76C77BCA-BB76-49FA-A49A-7B2DC12FE90D}"/>
    <cellStyle name="Separador de milhares 5 2 2 2 2 3 3 4" xfId="12039" xr:uid="{4F1E9CA9-CD8C-45E3-BEE1-23AF20C8A945}"/>
    <cellStyle name="Separador de milhares 5 2 2 2 2 3 3 5" xfId="21007" xr:uid="{CF1FF8C4-7C17-4834-9F37-160CD63F277C}"/>
    <cellStyle name="Separador de milhares 5 2 2 2 2 3 4" xfId="7656" xr:uid="{C27CF9A8-9884-4C58-A87E-EA2854EE18B6}"/>
    <cellStyle name="Separador de milhares 5 2 2 2 2 3 4 2" xfId="16312" xr:uid="{871216CA-3462-47E5-9635-5C4A7E1942E9}"/>
    <cellStyle name="Separador de milhares 5 2 2 2 2 3 4 3" xfId="25293" xr:uid="{15308CFE-1B7F-4164-9F9D-17AF1D724EEB}"/>
    <cellStyle name="Separador de milhares 5 2 2 2 2 3 5" xfId="4603" xr:uid="{CE8B5BF6-FE50-42A3-BD58-9DC2C50D0F8E}"/>
    <cellStyle name="Separador de milhares 5 2 2 2 2 3 5 2" xfId="13458" xr:uid="{7F598494-29D2-467F-9987-2A12113DA7D8}"/>
    <cellStyle name="Separador de milhares 5 2 2 2 2 3 5 3" xfId="22428" xr:uid="{8BAE802B-426E-4B84-A26D-1F3F6D51E56D}"/>
    <cellStyle name="Separador de milhares 5 2 2 2 2 3 6" xfId="10593" xr:uid="{60537EC8-CABD-4227-BCDC-8F7077ABEE74}"/>
    <cellStyle name="Separador de milhares 5 2 2 2 2 3 7" xfId="19564" xr:uid="{9456314A-F74E-4833-B756-D537397369F9}"/>
    <cellStyle name="Separador de milhares 5 2 2 2 2 4" xfId="1274" xr:uid="{469C79FC-E3D6-4426-AAC6-FFFDA81E4229}"/>
    <cellStyle name="Separador de milhares 5 2 2 2 2 4 2" xfId="2997" xr:uid="{893AA353-CBA7-427F-959A-FD968039D57D}"/>
    <cellStyle name="Separador de milhares 5 2 2 2 2 4 2 2" xfId="9153" xr:uid="{942846ED-B588-4532-96CC-3FEFD5FB688A}"/>
    <cellStyle name="Separador de milhares 5 2 2 2 2 4 2 2 2" xfId="17749" xr:uid="{DF0ABD60-4208-47A9-B68F-F6867B3B0503}"/>
    <cellStyle name="Separador de milhares 5 2 2 2 2 4 2 2 3" xfId="26785" xr:uid="{182267B3-6ED8-4167-8C3D-0BB5CF66772B}"/>
    <cellStyle name="Separador de milhares 5 2 2 2 2 4 2 3" xfId="6040" xr:uid="{29434D61-3DEA-4FBA-AF0C-604DBFC97C8D}"/>
    <cellStyle name="Separador de milhares 5 2 2 2 2 4 2 3 2" xfId="14893" xr:uid="{FB693803-709E-4215-ADC1-BC0154CDE15C}"/>
    <cellStyle name="Separador de milhares 5 2 2 2 2 4 2 3 3" xfId="23860" xr:uid="{32ADE595-C628-4284-8B9F-55F1788ABA1E}"/>
    <cellStyle name="Separador de milhares 5 2 2 2 2 4 2 4" xfId="12041" xr:uid="{401B3E9D-5804-4000-AA35-4E54F4E76170}"/>
    <cellStyle name="Separador de milhares 5 2 2 2 2 4 2 5" xfId="21009" xr:uid="{66A7EEA3-AEB0-4076-8DEE-CB50487A2404}"/>
    <cellStyle name="Separador de milhares 5 2 2 2 2 4 3" xfId="7658" xr:uid="{887A8DFB-798B-499C-A665-84A5B5376607}"/>
    <cellStyle name="Separador de milhares 5 2 2 2 2 4 3 2" xfId="16314" xr:uid="{2E692D92-4824-416F-8678-9C8B89AF9DF7}"/>
    <cellStyle name="Separador de milhares 5 2 2 2 2 4 3 3" xfId="25295" xr:uid="{5A2B1161-3490-4E75-8440-3764CB159D6D}"/>
    <cellStyle name="Separador de milhares 5 2 2 2 2 4 4" xfId="4605" xr:uid="{85B56072-67F1-4EA5-821D-DB8AB8C150AF}"/>
    <cellStyle name="Separador de milhares 5 2 2 2 2 4 4 2" xfId="13460" xr:uid="{0DA4BEC4-E1D9-45AF-A0A7-16DCCDD8179F}"/>
    <cellStyle name="Separador de milhares 5 2 2 2 2 4 4 3" xfId="22430" xr:uid="{705A0236-227B-4761-B5C2-448375A04241}"/>
    <cellStyle name="Separador de milhares 5 2 2 2 2 4 5" xfId="10595" xr:uid="{4C5D6E6D-7BF8-4869-982B-F6BC07B11C2B}"/>
    <cellStyle name="Separador de milhares 5 2 2 2 2 4 6" xfId="19566" xr:uid="{DB226E0C-A14E-4251-834A-D52BE58E1E78}"/>
    <cellStyle name="Separador de milhares 5 2 2 2 2 5" xfId="2992" xr:uid="{BBAA91C8-8294-4458-BEAF-977B17E88040}"/>
    <cellStyle name="Separador de milhares 5 2 2 2 2 5 2" xfId="9148" xr:uid="{2F87153A-E141-459E-81EB-148C106EAE76}"/>
    <cellStyle name="Separador de milhares 5 2 2 2 2 5 2 2" xfId="17744" xr:uid="{3A75F608-A2B0-48FF-A822-BEE099937A86}"/>
    <cellStyle name="Separador de milhares 5 2 2 2 2 5 2 3" xfId="26780" xr:uid="{681B0583-2E98-4884-90D9-8E57C498B61A}"/>
    <cellStyle name="Separador de milhares 5 2 2 2 2 5 3" xfId="6035" xr:uid="{D56F9BC8-8E62-4353-B5BB-07FC35B820DB}"/>
    <cellStyle name="Separador de milhares 5 2 2 2 2 5 3 2" xfId="14888" xr:uid="{199C9843-F68C-43AE-8D47-4226E4044B51}"/>
    <cellStyle name="Separador de milhares 5 2 2 2 2 5 3 3" xfId="23855" xr:uid="{AB068624-5F67-4156-A6C4-835DCFB4657A}"/>
    <cellStyle name="Separador de milhares 5 2 2 2 2 5 4" xfId="12036" xr:uid="{385CB617-AC2D-4C6D-82C6-A7ED05652886}"/>
    <cellStyle name="Separador de milhares 5 2 2 2 2 5 5" xfId="21004" xr:uid="{0C64113A-5F96-46F2-8C57-34600861FFE4}"/>
    <cellStyle name="Separador de milhares 5 2 2 2 2 6" xfId="7653" xr:uid="{43F73753-B5ED-45C1-9F43-FEAC938E9E3B}"/>
    <cellStyle name="Separador de milhares 5 2 2 2 2 6 2" xfId="16309" xr:uid="{2134E728-8060-4434-B44F-B25DC532D375}"/>
    <cellStyle name="Separador de milhares 5 2 2 2 2 6 3" xfId="25290" xr:uid="{581E8AD5-E160-4EB2-90DF-B1A3323B0D1A}"/>
    <cellStyle name="Separador de milhares 5 2 2 2 2 7" xfId="4600" xr:uid="{E8FD008B-3547-43C5-9491-4D4F1089400A}"/>
    <cellStyle name="Separador de milhares 5 2 2 2 2 7 2" xfId="13455" xr:uid="{C1EF4F5D-AC37-4401-AD5C-D9C5B8DC2811}"/>
    <cellStyle name="Separador de milhares 5 2 2 2 2 7 3" xfId="22425" xr:uid="{CCC0A19C-233C-4057-9113-F25AFEEDF61F}"/>
    <cellStyle name="Separador de milhares 5 2 2 2 2 8" xfId="10590" xr:uid="{663EE11D-6163-4963-8C02-25B2DD053971}"/>
    <cellStyle name="Separador de milhares 5 2 2 2 2 9" xfId="19561" xr:uid="{3AA2A0CF-6C54-496D-9524-50C206B84BBF}"/>
    <cellStyle name="Separador de milhares 5 2 2 2 3" xfId="1275" xr:uid="{744E5DBB-98BF-48F6-96FE-00CE7CC7F45E}"/>
    <cellStyle name="Separador de milhares 5 2 2 2 3 2" xfId="1276" xr:uid="{26E069C2-0101-40FA-910B-2A31CF84980F}"/>
    <cellStyle name="Separador de milhares 5 2 2 2 3 2 2" xfId="1277" xr:uid="{D5BE230A-F432-4DD8-812F-9DDEC8C0ADBA}"/>
    <cellStyle name="Separador de milhares 5 2 2 2 3 2 2 2" xfId="3000" xr:uid="{62831F8E-D04C-4519-86E2-734641AA525F}"/>
    <cellStyle name="Separador de milhares 5 2 2 2 3 2 2 2 2" xfId="9156" xr:uid="{F129572C-0F4E-4EC3-AE8C-3DCB2A504248}"/>
    <cellStyle name="Separador de milhares 5 2 2 2 3 2 2 2 2 2" xfId="17752" xr:uid="{6D9202B4-7267-46BB-9770-CA6C256E72E9}"/>
    <cellStyle name="Separador de milhares 5 2 2 2 3 2 2 2 2 3" xfId="26788" xr:uid="{297B783D-100A-411B-8163-D7D689101F47}"/>
    <cellStyle name="Separador de milhares 5 2 2 2 3 2 2 2 3" xfId="6043" xr:uid="{EC07364D-6F34-4151-B781-6D3A4C38FFDB}"/>
    <cellStyle name="Separador de milhares 5 2 2 2 3 2 2 2 3 2" xfId="14896" xr:uid="{59E6ACC3-03DB-47A1-9B7F-664A2CFB3CBB}"/>
    <cellStyle name="Separador de milhares 5 2 2 2 3 2 2 2 3 3" xfId="23863" xr:uid="{06DBCD77-853B-422F-8C23-6BEB4EF295C2}"/>
    <cellStyle name="Separador de milhares 5 2 2 2 3 2 2 2 4" xfId="12044" xr:uid="{3A7C14CA-1771-4A23-88C6-447B4BE231CF}"/>
    <cellStyle name="Separador de milhares 5 2 2 2 3 2 2 2 5" xfId="21012" xr:uid="{0081FE22-268B-447D-BF57-514F6D38C060}"/>
    <cellStyle name="Separador de milhares 5 2 2 2 3 2 2 3" xfId="7661" xr:uid="{89E72EAC-20A0-432D-9753-38BC8D573917}"/>
    <cellStyle name="Separador de milhares 5 2 2 2 3 2 2 3 2" xfId="16317" xr:uid="{1BC92141-A0D2-4786-A716-6C9DBE6083E4}"/>
    <cellStyle name="Separador de milhares 5 2 2 2 3 2 2 3 3" xfId="25298" xr:uid="{0D40DCC8-37A1-4ECE-92D4-FF940E87B2E1}"/>
    <cellStyle name="Separador de milhares 5 2 2 2 3 2 2 4" xfId="4608" xr:uid="{BA437034-E7CE-4950-A1F6-DD4778009D1F}"/>
    <cellStyle name="Separador de milhares 5 2 2 2 3 2 2 4 2" xfId="13463" xr:uid="{5390FCF2-3BB0-43F2-82B9-AB08AD091250}"/>
    <cellStyle name="Separador de milhares 5 2 2 2 3 2 2 4 3" xfId="22433" xr:uid="{E1A9F30A-5A87-413C-AD6B-E974D7A83009}"/>
    <cellStyle name="Separador de milhares 5 2 2 2 3 2 2 5" xfId="10598" xr:uid="{BDEE1889-FB7F-44D9-93FB-3DB2E5C5A71B}"/>
    <cellStyle name="Separador de milhares 5 2 2 2 3 2 2 6" xfId="19569" xr:uid="{1DF3CC60-2315-4819-8BE2-63B5262D4A89}"/>
    <cellStyle name="Separador de milhares 5 2 2 2 3 2 3" xfId="2999" xr:uid="{867B5559-6064-4170-BD07-1DE2E7176355}"/>
    <cellStyle name="Separador de milhares 5 2 2 2 3 2 3 2" xfId="9155" xr:uid="{CDFB308A-A164-41F7-937C-1741178E944C}"/>
    <cellStyle name="Separador de milhares 5 2 2 2 3 2 3 2 2" xfId="17751" xr:uid="{0684C781-97E4-4921-94C1-641915BBEF3B}"/>
    <cellStyle name="Separador de milhares 5 2 2 2 3 2 3 2 3" xfId="26787" xr:uid="{4DF3B590-AF12-410A-86B1-33806F16830A}"/>
    <cellStyle name="Separador de milhares 5 2 2 2 3 2 3 3" xfId="6042" xr:uid="{1E267EDF-1F9E-4062-B55A-7EAE659D9A11}"/>
    <cellStyle name="Separador de milhares 5 2 2 2 3 2 3 3 2" xfId="14895" xr:uid="{1F260E59-7A00-4383-874E-CDA3B559A475}"/>
    <cellStyle name="Separador de milhares 5 2 2 2 3 2 3 3 3" xfId="23862" xr:uid="{D31EF917-9CD6-43C8-9AB5-86C1409FFBC3}"/>
    <cellStyle name="Separador de milhares 5 2 2 2 3 2 3 4" xfId="12043" xr:uid="{A9320427-9E15-4D8C-931F-E7BE0E3CDE32}"/>
    <cellStyle name="Separador de milhares 5 2 2 2 3 2 3 5" xfId="21011" xr:uid="{DC439F13-754B-4058-9007-31DF178987E2}"/>
    <cellStyle name="Separador de milhares 5 2 2 2 3 2 4" xfId="7660" xr:uid="{5DC3390E-8274-432F-85E4-3BFDD4E2B09F}"/>
    <cellStyle name="Separador de milhares 5 2 2 2 3 2 4 2" xfId="16316" xr:uid="{2AA53D63-9C40-4311-BB42-39DAED5F5AED}"/>
    <cellStyle name="Separador de milhares 5 2 2 2 3 2 4 3" xfId="25297" xr:uid="{C22E64AB-A34F-43A2-9DED-FE85E76B4ED1}"/>
    <cellStyle name="Separador de milhares 5 2 2 2 3 2 5" xfId="4607" xr:uid="{61120640-8B61-4E06-A382-BBC2E68730D1}"/>
    <cellStyle name="Separador de milhares 5 2 2 2 3 2 5 2" xfId="13462" xr:uid="{4C6C419C-997D-4E5A-9AE7-FC1535258176}"/>
    <cellStyle name="Separador de milhares 5 2 2 2 3 2 5 3" xfId="22432" xr:uid="{73A4058A-3824-452B-9256-92AD96638C90}"/>
    <cellStyle name="Separador de milhares 5 2 2 2 3 2 6" xfId="10597" xr:uid="{464677D4-D2DB-449B-88D8-27C92B5C75A3}"/>
    <cellStyle name="Separador de milhares 5 2 2 2 3 2 7" xfId="19568" xr:uid="{2655883F-C986-4454-BED9-CC4604577E44}"/>
    <cellStyle name="Separador de milhares 5 2 2 2 3 3" xfId="1278" xr:uid="{A1D387AD-5E81-458F-80AC-8B956893C6A6}"/>
    <cellStyle name="Separador de milhares 5 2 2 2 3 3 2" xfId="1279" xr:uid="{018B1349-813B-4EAB-B050-F6D497FA2213}"/>
    <cellStyle name="Separador de milhares 5 2 2 2 3 3 2 2" xfId="3002" xr:uid="{BC54C928-A200-4436-A287-01C22BFF4417}"/>
    <cellStyle name="Separador de milhares 5 2 2 2 3 3 2 2 2" xfId="9158" xr:uid="{A349E8FB-DFBD-4B7F-9AFC-E8811B0BC9F2}"/>
    <cellStyle name="Separador de milhares 5 2 2 2 3 3 2 2 2 2" xfId="17754" xr:uid="{E8A78A27-29B8-4D81-B192-DFCF69B8697C}"/>
    <cellStyle name="Separador de milhares 5 2 2 2 3 3 2 2 2 3" xfId="26790" xr:uid="{03D364FC-26B9-4529-BA94-CA276457AC1D}"/>
    <cellStyle name="Separador de milhares 5 2 2 2 3 3 2 2 3" xfId="6045" xr:uid="{224301E5-B0F7-4372-A25B-4C0B924704E8}"/>
    <cellStyle name="Separador de milhares 5 2 2 2 3 3 2 2 3 2" xfId="14898" xr:uid="{5E5E85FC-0B82-4F9B-9E31-A707E20C9480}"/>
    <cellStyle name="Separador de milhares 5 2 2 2 3 3 2 2 3 3" xfId="23865" xr:uid="{87208DEF-A651-43E3-B2D4-5808804DBCCB}"/>
    <cellStyle name="Separador de milhares 5 2 2 2 3 3 2 2 4" xfId="12046" xr:uid="{7DCF641B-6029-4218-8801-26F5C8CB7ED1}"/>
    <cellStyle name="Separador de milhares 5 2 2 2 3 3 2 2 5" xfId="21014" xr:uid="{733FF7FC-4199-4558-B971-0D6A77FA7CCF}"/>
    <cellStyle name="Separador de milhares 5 2 2 2 3 3 2 3" xfId="7663" xr:uid="{18F2CDCE-6842-4ABE-8BA2-AEB50E6A9A30}"/>
    <cellStyle name="Separador de milhares 5 2 2 2 3 3 2 3 2" xfId="16319" xr:uid="{6D67487E-7EEC-41FA-9087-3D7ABD0D8D88}"/>
    <cellStyle name="Separador de milhares 5 2 2 2 3 3 2 3 3" xfId="25300" xr:uid="{49314A02-7F19-477C-A6A1-7E97771E1BBC}"/>
    <cellStyle name="Separador de milhares 5 2 2 2 3 3 2 4" xfId="4610" xr:uid="{3F77F42E-8383-4455-9E81-1671DDF59428}"/>
    <cellStyle name="Separador de milhares 5 2 2 2 3 3 2 4 2" xfId="13465" xr:uid="{BB7E8CF4-7DA6-45D7-9201-AB035EB4FFE4}"/>
    <cellStyle name="Separador de milhares 5 2 2 2 3 3 2 4 3" xfId="22435" xr:uid="{8C509303-D26F-4394-AA4D-324968CE2A21}"/>
    <cellStyle name="Separador de milhares 5 2 2 2 3 3 2 5" xfId="10600" xr:uid="{5370CD23-922C-44C2-B413-48B63CEA5BC3}"/>
    <cellStyle name="Separador de milhares 5 2 2 2 3 3 2 6" xfId="19571" xr:uid="{433B112F-4DC7-451C-AAB6-CAA6DF22D6CE}"/>
    <cellStyle name="Separador de milhares 5 2 2 2 3 3 3" xfId="3001" xr:uid="{102C7EB6-4B75-4F7A-8640-1232AF9809E0}"/>
    <cellStyle name="Separador de milhares 5 2 2 2 3 3 3 2" xfId="9157" xr:uid="{1BE0E157-D57B-4441-96C9-EBA567972278}"/>
    <cellStyle name="Separador de milhares 5 2 2 2 3 3 3 2 2" xfId="17753" xr:uid="{E97329EA-A28B-490B-AF45-035BE771BB25}"/>
    <cellStyle name="Separador de milhares 5 2 2 2 3 3 3 2 3" xfId="26789" xr:uid="{8D749F5B-0B28-4071-9075-392FE7248145}"/>
    <cellStyle name="Separador de milhares 5 2 2 2 3 3 3 3" xfId="6044" xr:uid="{D2216FA8-EE2F-4534-8241-C579FC3A84F0}"/>
    <cellStyle name="Separador de milhares 5 2 2 2 3 3 3 3 2" xfId="14897" xr:uid="{576F4B4A-970D-4453-97BF-8D4061308F38}"/>
    <cellStyle name="Separador de milhares 5 2 2 2 3 3 3 3 3" xfId="23864" xr:uid="{C3BCB7AE-84F8-497A-AF00-AEA05A371C27}"/>
    <cellStyle name="Separador de milhares 5 2 2 2 3 3 3 4" xfId="12045" xr:uid="{3C091589-8E10-4C4C-81A1-ECC916FE94EB}"/>
    <cellStyle name="Separador de milhares 5 2 2 2 3 3 3 5" xfId="21013" xr:uid="{71272C6B-3788-4539-B0F5-AE2E4CC1DE72}"/>
    <cellStyle name="Separador de milhares 5 2 2 2 3 3 4" xfId="7662" xr:uid="{989A4835-065C-4180-B44D-0431D04440A3}"/>
    <cellStyle name="Separador de milhares 5 2 2 2 3 3 4 2" xfId="16318" xr:uid="{86979D89-CB3C-4982-B9E6-4A863202B416}"/>
    <cellStyle name="Separador de milhares 5 2 2 2 3 3 4 3" xfId="25299" xr:uid="{5765486C-9EE7-49BC-BEC5-0F4AAFAB9D61}"/>
    <cellStyle name="Separador de milhares 5 2 2 2 3 3 5" xfId="4609" xr:uid="{C10C058C-42A2-420D-A757-A3332B39530B}"/>
    <cellStyle name="Separador de milhares 5 2 2 2 3 3 5 2" xfId="13464" xr:uid="{BAF8CE0A-8608-4DF8-9E48-1FD6584A45EC}"/>
    <cellStyle name="Separador de milhares 5 2 2 2 3 3 5 3" xfId="22434" xr:uid="{653383D4-67F1-46DA-892F-D7057CEFAA0D}"/>
    <cellStyle name="Separador de milhares 5 2 2 2 3 3 6" xfId="10599" xr:uid="{C7883C86-B43F-49F5-AE07-86A444CEDD10}"/>
    <cellStyle name="Separador de milhares 5 2 2 2 3 3 7" xfId="19570" xr:uid="{A219502A-039D-46E9-A9DE-3D3D19C237F8}"/>
    <cellStyle name="Separador de milhares 5 2 2 2 3 4" xfId="1280" xr:uid="{8B63F459-5A56-489C-B893-1402EAA9ACAF}"/>
    <cellStyle name="Separador de milhares 5 2 2 2 3 4 2" xfId="3003" xr:uid="{2158FDB4-1D62-41AF-A395-74F8153B46CF}"/>
    <cellStyle name="Separador de milhares 5 2 2 2 3 4 2 2" xfId="9159" xr:uid="{37214B39-0EC4-4686-86E0-EDE819541071}"/>
    <cellStyle name="Separador de milhares 5 2 2 2 3 4 2 2 2" xfId="17755" xr:uid="{169B176F-6167-44EB-8A73-BB1FBDF02E06}"/>
    <cellStyle name="Separador de milhares 5 2 2 2 3 4 2 2 3" xfId="26791" xr:uid="{740D2985-FB9C-4B8E-BDE1-DFFBD952E055}"/>
    <cellStyle name="Separador de milhares 5 2 2 2 3 4 2 3" xfId="6046" xr:uid="{51BFA6BE-9090-4F24-B176-3DF1BE5C9AFD}"/>
    <cellStyle name="Separador de milhares 5 2 2 2 3 4 2 3 2" xfId="14899" xr:uid="{54AB44F1-4DC4-41C5-9BCC-35753D44BA6F}"/>
    <cellStyle name="Separador de milhares 5 2 2 2 3 4 2 3 3" xfId="23866" xr:uid="{C8F9C63D-A63D-43E8-8F2D-7D8519964E90}"/>
    <cellStyle name="Separador de milhares 5 2 2 2 3 4 2 4" xfId="12047" xr:uid="{D3DD86A9-E0A2-47E2-BDC2-4B2C68BEC3F3}"/>
    <cellStyle name="Separador de milhares 5 2 2 2 3 4 2 5" xfId="21015" xr:uid="{280C56B9-E123-436C-965D-6CE2FD2D512F}"/>
    <cellStyle name="Separador de milhares 5 2 2 2 3 4 3" xfId="7664" xr:uid="{4E9F8804-BDC2-4334-B4A5-49C1DF57F23F}"/>
    <cellStyle name="Separador de milhares 5 2 2 2 3 4 3 2" xfId="16320" xr:uid="{D0532CF7-6552-4C89-9240-8D314328CE53}"/>
    <cellStyle name="Separador de milhares 5 2 2 2 3 4 3 3" xfId="25301" xr:uid="{9CE92479-B0D2-4230-AE7E-25E088C95036}"/>
    <cellStyle name="Separador de milhares 5 2 2 2 3 4 4" xfId="4611" xr:uid="{220A2F34-5E8E-45A0-A455-849F30C90478}"/>
    <cellStyle name="Separador de milhares 5 2 2 2 3 4 4 2" xfId="13466" xr:uid="{710AEF5D-8380-4C7E-8EC1-754FF6ABEB4E}"/>
    <cellStyle name="Separador de milhares 5 2 2 2 3 4 4 3" xfId="22436" xr:uid="{98041504-BB91-4A5D-98EC-14CA402956E5}"/>
    <cellStyle name="Separador de milhares 5 2 2 2 3 4 5" xfId="10601" xr:uid="{C5CFFED7-509E-4738-ADC6-B8CA872CD100}"/>
    <cellStyle name="Separador de milhares 5 2 2 2 3 4 6" xfId="19572" xr:uid="{71AB460C-44B1-45AB-84C4-51D4A48F8097}"/>
    <cellStyle name="Separador de milhares 5 2 2 2 3 5" xfId="2998" xr:uid="{0F751631-9BDD-4376-A21A-BFF29676B0D5}"/>
    <cellStyle name="Separador de milhares 5 2 2 2 3 5 2" xfId="9154" xr:uid="{99E761C8-983A-4242-B795-C1E7D9E1C180}"/>
    <cellStyle name="Separador de milhares 5 2 2 2 3 5 2 2" xfId="17750" xr:uid="{1C4D831C-FAD0-4895-B86A-5BED532342A4}"/>
    <cellStyle name="Separador de milhares 5 2 2 2 3 5 2 3" xfId="26786" xr:uid="{3FD0B534-2884-4BB8-912A-1BEC873AF697}"/>
    <cellStyle name="Separador de milhares 5 2 2 2 3 5 3" xfId="6041" xr:uid="{14DD1C6F-4A5A-4DA0-9880-AEE22C6468AA}"/>
    <cellStyle name="Separador de milhares 5 2 2 2 3 5 3 2" xfId="14894" xr:uid="{82485E2E-5868-4813-B3AC-A1E47CA0AFB9}"/>
    <cellStyle name="Separador de milhares 5 2 2 2 3 5 3 3" xfId="23861" xr:uid="{31C93F46-CB34-49A6-BBAE-141DCA3E91FB}"/>
    <cellStyle name="Separador de milhares 5 2 2 2 3 5 4" xfId="12042" xr:uid="{8DF07901-6CAD-4771-8460-D3157CC05182}"/>
    <cellStyle name="Separador de milhares 5 2 2 2 3 5 5" xfId="21010" xr:uid="{158D77E2-4E90-464F-80B5-A8A258055E13}"/>
    <cellStyle name="Separador de milhares 5 2 2 2 3 6" xfId="7659" xr:uid="{2C8B8834-6D9B-42D1-AF16-A90C2A02AFA2}"/>
    <cellStyle name="Separador de milhares 5 2 2 2 3 6 2" xfId="16315" xr:uid="{86A213ED-1E82-4ECF-B782-8C9D55A4347E}"/>
    <cellStyle name="Separador de milhares 5 2 2 2 3 6 3" xfId="25296" xr:uid="{9F3540C3-34CA-4130-9D8A-AC335F627A54}"/>
    <cellStyle name="Separador de milhares 5 2 2 2 3 7" xfId="4606" xr:uid="{2FC6B0BF-1A16-4E70-9404-9964FFAB90AE}"/>
    <cellStyle name="Separador de milhares 5 2 2 2 3 7 2" xfId="13461" xr:uid="{EF004BB9-A5D0-45E7-AF55-64C0CA8C9197}"/>
    <cellStyle name="Separador de milhares 5 2 2 2 3 7 3" xfId="22431" xr:uid="{911776DB-75D9-44D2-B201-CABA7A1CE72B}"/>
    <cellStyle name="Separador de milhares 5 2 2 2 3 8" xfId="10596" xr:uid="{D6C85E1A-0452-42A6-99CF-14B471C85B09}"/>
    <cellStyle name="Separador de milhares 5 2 2 2 3 9" xfId="19567" xr:uid="{6E6A302F-394C-4129-A2EA-BB62A418179A}"/>
    <cellStyle name="Separador de milhares 5 2 2 2 4" xfId="1281" xr:uid="{E97E5999-A8E5-4228-B345-EB80F2C891B5}"/>
    <cellStyle name="Separador de milhares 5 2 2 2 4 2" xfId="1282" xr:uid="{9652BA00-0985-4922-B3D7-D93E9F6444CC}"/>
    <cellStyle name="Separador de milhares 5 2 2 2 4 2 2" xfId="3005" xr:uid="{58737FB1-34D8-488E-9FAF-D55A644D28B5}"/>
    <cellStyle name="Separador de milhares 5 2 2 2 4 2 2 2" xfId="9161" xr:uid="{148CC808-D52C-4441-96F5-3C02FE303FBC}"/>
    <cellStyle name="Separador de milhares 5 2 2 2 4 2 2 2 2" xfId="17757" xr:uid="{823F303A-DA2D-43A3-B268-F26B89A1243D}"/>
    <cellStyle name="Separador de milhares 5 2 2 2 4 2 2 2 3" xfId="26793" xr:uid="{707D40F0-8AA4-435B-B046-C9921F7AE80E}"/>
    <cellStyle name="Separador de milhares 5 2 2 2 4 2 2 3" xfId="6048" xr:uid="{69E1A34F-B904-48DD-9354-2C062B13D08B}"/>
    <cellStyle name="Separador de milhares 5 2 2 2 4 2 2 3 2" xfId="14901" xr:uid="{929AC152-1B90-4FF9-9BA1-117F438634A6}"/>
    <cellStyle name="Separador de milhares 5 2 2 2 4 2 2 3 3" xfId="23868" xr:uid="{220DC2B1-96EA-4D0F-834A-7B832B77AF9D}"/>
    <cellStyle name="Separador de milhares 5 2 2 2 4 2 2 4" xfId="12049" xr:uid="{E66463B1-7710-4CB3-BB9B-C1D9EEF8E91B}"/>
    <cellStyle name="Separador de milhares 5 2 2 2 4 2 2 5" xfId="21017" xr:uid="{DC993241-510E-4E36-935B-125129BA8542}"/>
    <cellStyle name="Separador de milhares 5 2 2 2 4 2 3" xfId="7666" xr:uid="{DB2288A7-7F5F-4621-B599-7AF9D2C183DA}"/>
    <cellStyle name="Separador de milhares 5 2 2 2 4 2 3 2" xfId="16322" xr:uid="{BC1AAF6D-A0BC-4AF0-8E55-0219268E453F}"/>
    <cellStyle name="Separador de milhares 5 2 2 2 4 2 3 3" xfId="25303" xr:uid="{8602CBAF-0BD8-41FE-B7E4-E6A0F97706C4}"/>
    <cellStyle name="Separador de milhares 5 2 2 2 4 2 4" xfId="4613" xr:uid="{D91EB490-E7B0-49F3-BE44-A8E623017957}"/>
    <cellStyle name="Separador de milhares 5 2 2 2 4 2 4 2" xfId="13468" xr:uid="{25666AF1-EFF5-4F7C-B39E-70A59A04E691}"/>
    <cellStyle name="Separador de milhares 5 2 2 2 4 2 4 3" xfId="22438" xr:uid="{F7DE24BA-553D-4C9E-86FD-8D65CB5265C9}"/>
    <cellStyle name="Separador de milhares 5 2 2 2 4 2 5" xfId="10603" xr:uid="{7B3F30A2-E3B0-48A9-A973-39F18885FB5D}"/>
    <cellStyle name="Separador de milhares 5 2 2 2 4 2 6" xfId="19574" xr:uid="{6C2AAE4C-2721-472F-BF6A-6974D8516DBB}"/>
    <cellStyle name="Separador de milhares 5 2 2 2 4 3" xfId="3004" xr:uid="{D72E801E-C83F-4486-BCD9-9E863762F5D8}"/>
    <cellStyle name="Separador de milhares 5 2 2 2 4 3 2" xfId="9160" xr:uid="{6CCC3242-BBD0-4F2B-8FE9-37736E2CB42F}"/>
    <cellStyle name="Separador de milhares 5 2 2 2 4 3 2 2" xfId="17756" xr:uid="{DD92E22F-7E38-469D-9FD3-E8C6B7D9E939}"/>
    <cellStyle name="Separador de milhares 5 2 2 2 4 3 2 3" xfId="26792" xr:uid="{4D5114E9-E440-4CB7-8F1E-9B3254D08BA1}"/>
    <cellStyle name="Separador de milhares 5 2 2 2 4 3 3" xfId="6047" xr:uid="{B2948FBE-80D0-43BD-ACA8-FF8FF19FF6BD}"/>
    <cellStyle name="Separador de milhares 5 2 2 2 4 3 3 2" xfId="14900" xr:uid="{9E2BE470-9171-46BE-ABDC-DBA993EBE202}"/>
    <cellStyle name="Separador de milhares 5 2 2 2 4 3 3 3" xfId="23867" xr:uid="{140D6F96-43FC-4E19-98FD-C25106B28A35}"/>
    <cellStyle name="Separador de milhares 5 2 2 2 4 3 4" xfId="12048" xr:uid="{04266407-0DF2-433C-A60F-143A98C9FB5B}"/>
    <cellStyle name="Separador de milhares 5 2 2 2 4 3 5" xfId="21016" xr:uid="{6861DCCE-43A5-4C2A-B533-77591B81FD78}"/>
    <cellStyle name="Separador de milhares 5 2 2 2 4 4" xfId="7665" xr:uid="{FB9805A0-C17F-49BB-8332-16C277A6FA33}"/>
    <cellStyle name="Separador de milhares 5 2 2 2 4 4 2" xfId="16321" xr:uid="{FB78C560-3A2D-4F5D-82F6-9FAC822FC3F4}"/>
    <cellStyle name="Separador de milhares 5 2 2 2 4 4 3" xfId="25302" xr:uid="{59CC4970-6127-4C86-B7E5-C85A98014D2B}"/>
    <cellStyle name="Separador de milhares 5 2 2 2 4 5" xfId="4612" xr:uid="{B7F17B4F-0F2C-477B-AB39-C6AE127DE729}"/>
    <cellStyle name="Separador de milhares 5 2 2 2 4 5 2" xfId="13467" xr:uid="{DABDB244-16D7-41BB-96F4-6BE23ED35E64}"/>
    <cellStyle name="Separador de milhares 5 2 2 2 4 5 3" xfId="22437" xr:uid="{8B6408B3-F5FE-440C-B21C-66D10252CD62}"/>
    <cellStyle name="Separador de milhares 5 2 2 2 4 6" xfId="10602" xr:uid="{CCB009B8-E9B3-4017-85FF-DA3FB9E29A8D}"/>
    <cellStyle name="Separador de milhares 5 2 2 2 4 7" xfId="19573" xr:uid="{9B7F7B14-43A1-4DBE-8859-04274A4FCACF}"/>
    <cellStyle name="Separador de milhares 5 2 2 2 5" xfId="1283" xr:uid="{990EE81A-4B1A-4B78-86E6-2229CF99E02A}"/>
    <cellStyle name="Separador de milhares 5 2 2 2 5 2" xfId="1284" xr:uid="{B80805CD-950A-4C43-A74D-E9914B1BAF16}"/>
    <cellStyle name="Separador de milhares 5 2 2 2 5 2 2" xfId="3007" xr:uid="{96E422B6-60DE-4888-A311-D8B91ECCF1F8}"/>
    <cellStyle name="Separador de milhares 5 2 2 2 5 2 2 2" xfId="9163" xr:uid="{BE915F06-619E-4357-ABFF-7358C18AEEFF}"/>
    <cellStyle name="Separador de milhares 5 2 2 2 5 2 2 2 2" xfId="17759" xr:uid="{EFA5682F-FA35-40B5-91BE-60309EE174D4}"/>
    <cellStyle name="Separador de milhares 5 2 2 2 5 2 2 2 3" xfId="26795" xr:uid="{AD69BE30-32C2-4E49-8C1E-2659F1F01ACA}"/>
    <cellStyle name="Separador de milhares 5 2 2 2 5 2 2 3" xfId="6050" xr:uid="{6CDD9814-E581-49CC-B6B2-5CAE6E0DA70B}"/>
    <cellStyle name="Separador de milhares 5 2 2 2 5 2 2 3 2" xfId="14903" xr:uid="{A90972FB-A435-4726-A950-C13A93C8FCD7}"/>
    <cellStyle name="Separador de milhares 5 2 2 2 5 2 2 3 3" xfId="23870" xr:uid="{8104CA13-CAAC-4C4F-8695-5129F34846E2}"/>
    <cellStyle name="Separador de milhares 5 2 2 2 5 2 2 4" xfId="12051" xr:uid="{CD5DB8B9-9A8B-459F-98D1-0DADE50E8320}"/>
    <cellStyle name="Separador de milhares 5 2 2 2 5 2 2 5" xfId="21019" xr:uid="{67056E7F-2DC8-450D-BA58-31C109D10686}"/>
    <cellStyle name="Separador de milhares 5 2 2 2 5 2 3" xfId="7668" xr:uid="{1A2CE9D6-DD8C-4350-B19A-26603258EE04}"/>
    <cellStyle name="Separador de milhares 5 2 2 2 5 2 3 2" xfId="16324" xr:uid="{1D7BDDF6-DF18-45F6-9D83-5E549B22F840}"/>
    <cellStyle name="Separador de milhares 5 2 2 2 5 2 3 3" xfId="25305" xr:uid="{E0981627-E4F7-4B96-B901-5FDE31621701}"/>
    <cellStyle name="Separador de milhares 5 2 2 2 5 2 4" xfId="4615" xr:uid="{160FB189-96FD-448D-9CB6-9BDA9E5394DA}"/>
    <cellStyle name="Separador de milhares 5 2 2 2 5 2 4 2" xfId="13470" xr:uid="{038A4A2A-624F-4ABA-A0F5-6A4CA774348D}"/>
    <cellStyle name="Separador de milhares 5 2 2 2 5 2 4 3" xfId="22440" xr:uid="{5B5AAFD5-69AA-47AE-9A97-89DB481DA43F}"/>
    <cellStyle name="Separador de milhares 5 2 2 2 5 2 5" xfId="10605" xr:uid="{91F0D4CB-E3F5-4B1F-ACD5-2E4AD82D7339}"/>
    <cellStyle name="Separador de milhares 5 2 2 2 5 2 6" xfId="19576" xr:uid="{C1400E7A-8205-4114-8554-68BB374AA876}"/>
    <cellStyle name="Separador de milhares 5 2 2 2 5 3" xfId="3006" xr:uid="{5DB98F0A-A07F-4879-A1A1-7C445F01F4E4}"/>
    <cellStyle name="Separador de milhares 5 2 2 2 5 3 2" xfId="9162" xr:uid="{C3994C1D-02BB-4035-9D2D-A477422902AC}"/>
    <cellStyle name="Separador de milhares 5 2 2 2 5 3 2 2" xfId="17758" xr:uid="{C334826F-B6F4-427F-AF6A-2540D0CBD823}"/>
    <cellStyle name="Separador de milhares 5 2 2 2 5 3 2 3" xfId="26794" xr:uid="{1ADBD963-B1DD-4000-BF99-FB324145ECFD}"/>
    <cellStyle name="Separador de milhares 5 2 2 2 5 3 3" xfId="6049" xr:uid="{AB5AC792-93DF-49D4-85BC-970B90EDFBB4}"/>
    <cellStyle name="Separador de milhares 5 2 2 2 5 3 3 2" xfId="14902" xr:uid="{A7B63907-461E-4FF9-A931-382749D407B3}"/>
    <cellStyle name="Separador de milhares 5 2 2 2 5 3 3 3" xfId="23869" xr:uid="{518D6A45-BEBF-49D8-8CB6-F638E69E3C8A}"/>
    <cellStyle name="Separador de milhares 5 2 2 2 5 3 4" xfId="12050" xr:uid="{0C7BC10F-0AEB-46D5-904C-28B3F9A2AE0A}"/>
    <cellStyle name="Separador de milhares 5 2 2 2 5 3 5" xfId="21018" xr:uid="{E67111F9-3B18-4694-AF6F-8ACAD58E1609}"/>
    <cellStyle name="Separador de milhares 5 2 2 2 5 4" xfId="7667" xr:uid="{55894B93-2968-4592-A379-BD35996D4A29}"/>
    <cellStyle name="Separador de milhares 5 2 2 2 5 4 2" xfId="16323" xr:uid="{96DD25DE-C409-44CC-8CC1-B038F3AFC7F6}"/>
    <cellStyle name="Separador de milhares 5 2 2 2 5 4 3" xfId="25304" xr:uid="{D2910F68-EF36-453E-9DDA-948A4AEA39D5}"/>
    <cellStyle name="Separador de milhares 5 2 2 2 5 5" xfId="4614" xr:uid="{3DBD6D2B-2391-4A76-B6F8-25CC72791268}"/>
    <cellStyle name="Separador de milhares 5 2 2 2 5 5 2" xfId="13469" xr:uid="{6B4BD8DA-2D31-4820-8A20-A91C6CA4FBA3}"/>
    <cellStyle name="Separador de milhares 5 2 2 2 5 5 3" xfId="22439" xr:uid="{9FBC764F-D724-42B3-A5F5-CAF5E09650B1}"/>
    <cellStyle name="Separador de milhares 5 2 2 2 5 6" xfId="10604" xr:uid="{08A88341-6640-4D82-836A-176A1DD5E1D3}"/>
    <cellStyle name="Separador de milhares 5 2 2 2 5 7" xfId="19575" xr:uid="{89012372-0B5B-4074-82B5-610EE485D149}"/>
    <cellStyle name="Separador de milhares 5 2 2 2 6" xfId="1285" xr:uid="{08CB6F10-C873-45F9-9689-AA2FB8E29D75}"/>
    <cellStyle name="Separador de milhares 5 2 2 2 6 2" xfId="3008" xr:uid="{2ADEF913-FC1B-431E-8CD4-61E1AD8CD79D}"/>
    <cellStyle name="Separador de milhares 5 2 2 2 6 2 2" xfId="9164" xr:uid="{20C12F4B-D7AF-4ED4-B49C-DA8EF5CF5AAD}"/>
    <cellStyle name="Separador de milhares 5 2 2 2 6 2 2 2" xfId="17760" xr:uid="{D1A3403A-363F-4B33-B8AB-7E490A5106A5}"/>
    <cellStyle name="Separador de milhares 5 2 2 2 6 2 2 3" xfId="26796" xr:uid="{D01AC8CA-663E-4FF9-BBDF-87E05E3CA3F9}"/>
    <cellStyle name="Separador de milhares 5 2 2 2 6 2 3" xfId="6051" xr:uid="{B1CE0A24-CB95-4FD6-8DE2-92DABB5013C6}"/>
    <cellStyle name="Separador de milhares 5 2 2 2 6 2 3 2" xfId="14904" xr:uid="{C7A6F40C-E24C-40F4-8869-23852D3EB2AE}"/>
    <cellStyle name="Separador de milhares 5 2 2 2 6 2 3 3" xfId="23871" xr:uid="{D47A2337-BD5E-413D-9C65-3B8359ECB8F6}"/>
    <cellStyle name="Separador de milhares 5 2 2 2 6 2 4" xfId="12052" xr:uid="{75156C9D-7542-4E0F-AF2C-44EB95B6D7C9}"/>
    <cellStyle name="Separador de milhares 5 2 2 2 6 2 5" xfId="21020" xr:uid="{F22ED140-FDFF-430B-91EB-90762FD1F57B}"/>
    <cellStyle name="Separador de milhares 5 2 2 2 6 3" xfId="7669" xr:uid="{909AF32D-BAB0-4836-82DD-8CE871D893B1}"/>
    <cellStyle name="Separador de milhares 5 2 2 2 6 3 2" xfId="16325" xr:uid="{E274A309-C5DE-4B74-899E-4B3724AB34CB}"/>
    <cellStyle name="Separador de milhares 5 2 2 2 6 3 3" xfId="25306" xr:uid="{7EF11A00-CD8D-425A-88F0-61F0134EB677}"/>
    <cellStyle name="Separador de milhares 5 2 2 2 6 4" xfId="4616" xr:uid="{541E8A05-B15D-46E9-8767-64892DAAB11D}"/>
    <cellStyle name="Separador de milhares 5 2 2 2 6 4 2" xfId="13471" xr:uid="{FA04A56B-D996-4983-99DC-567D356A1552}"/>
    <cellStyle name="Separador de milhares 5 2 2 2 6 4 3" xfId="22441" xr:uid="{4826A78B-1DE8-4E21-A68E-DF11D04C5999}"/>
    <cellStyle name="Separador de milhares 5 2 2 2 6 5" xfId="10606" xr:uid="{CD9C4FFB-DA10-4506-A863-2767E1F08EEF}"/>
    <cellStyle name="Separador de milhares 5 2 2 2 6 6" xfId="19577" xr:uid="{CE8C5D47-E30B-44A2-8F26-A87CA3475A9E}"/>
    <cellStyle name="Separador de milhares 5 2 2 2 7" xfId="2991" xr:uid="{5ECE961E-8663-495D-8B8D-3E39E1E74181}"/>
    <cellStyle name="Separador de milhares 5 2 2 2 7 2" xfId="9147" xr:uid="{F0647C9B-F79E-41C9-B16E-6DCC0D9AE9D9}"/>
    <cellStyle name="Separador de milhares 5 2 2 2 7 2 2" xfId="17743" xr:uid="{95122949-81B8-4D7B-9897-2441A609EC07}"/>
    <cellStyle name="Separador de milhares 5 2 2 2 7 2 3" xfId="26779" xr:uid="{3D210DBE-AE72-4F91-BC8E-4BA13A291507}"/>
    <cellStyle name="Separador de milhares 5 2 2 2 7 3" xfId="6034" xr:uid="{DD04A78C-7455-448E-B022-6DDBBDE9C766}"/>
    <cellStyle name="Separador de milhares 5 2 2 2 7 3 2" xfId="14887" xr:uid="{20B18EF8-D5C7-4DBB-934E-9962D18F5D3D}"/>
    <cellStyle name="Separador de milhares 5 2 2 2 7 3 3" xfId="23854" xr:uid="{E58A99C6-F7E2-4248-BF03-E1D6442495EA}"/>
    <cellStyle name="Separador de milhares 5 2 2 2 7 4" xfId="12035" xr:uid="{8FBFB4FB-811B-4B0F-B7E1-3C7018E8475A}"/>
    <cellStyle name="Separador de milhares 5 2 2 2 7 5" xfId="21003" xr:uid="{5CC5D79B-08FD-429B-A747-4F8CBB8CD39A}"/>
    <cellStyle name="Separador de milhares 5 2 2 2 8" xfId="7652" xr:uid="{B3C4BBE4-BA29-42AD-B2EC-A945F55073B0}"/>
    <cellStyle name="Separador de milhares 5 2 2 2 8 2" xfId="16308" xr:uid="{9627AC85-A025-4A51-8FE4-0B39CB67775B}"/>
    <cellStyle name="Separador de milhares 5 2 2 2 8 3" xfId="25289" xr:uid="{1EE729C5-99D8-4556-A7AF-D90FF571AC3E}"/>
    <cellStyle name="Separador de milhares 5 2 2 2 9" xfId="4599" xr:uid="{5BC4D646-A952-4E54-97DD-CB336D0E500D}"/>
    <cellStyle name="Separador de milhares 5 2 2 2 9 2" xfId="13454" xr:uid="{7BA513FB-1511-4493-8138-8CC399CE7CD6}"/>
    <cellStyle name="Separador de milhares 5 2 2 2 9 3" xfId="22424" xr:uid="{F8DFBAA5-23CF-43D4-A361-9EEB8EDF5F7D}"/>
    <cellStyle name="Separador de milhares 5 2 2 3" xfId="1286" xr:uid="{FAE433AA-6A94-4BD4-BD53-5138CB1FFA0F}"/>
    <cellStyle name="Separador de milhares 5 2 2 3 2" xfId="1287" xr:uid="{2772C1BA-7EA9-4F5F-A8AA-269BD755FE24}"/>
    <cellStyle name="Separador de milhares 5 2 2 3 2 2" xfId="1288" xr:uid="{6A89B9BA-132D-456F-A753-95CE7E9F6FFC}"/>
    <cellStyle name="Separador de milhares 5 2 2 3 2 2 2" xfId="3011" xr:uid="{A402A061-3497-4D88-B233-142E475B2C85}"/>
    <cellStyle name="Separador de milhares 5 2 2 3 2 2 2 2" xfId="9167" xr:uid="{C23B0ED9-F206-4A40-9054-A12689A12273}"/>
    <cellStyle name="Separador de milhares 5 2 2 3 2 2 2 2 2" xfId="17763" xr:uid="{6CD81A22-808B-40CB-9AF9-20EEE71514A7}"/>
    <cellStyle name="Separador de milhares 5 2 2 3 2 2 2 2 3" xfId="26799" xr:uid="{8A2DD5E9-D07E-4118-9F72-37AF6FB6618B}"/>
    <cellStyle name="Separador de milhares 5 2 2 3 2 2 2 3" xfId="6054" xr:uid="{2DD876F1-8BE4-4DB6-9159-3804DE23431F}"/>
    <cellStyle name="Separador de milhares 5 2 2 3 2 2 2 3 2" xfId="14907" xr:uid="{92F1AB9E-68F5-44F1-B96E-DCA109FC8796}"/>
    <cellStyle name="Separador de milhares 5 2 2 3 2 2 2 3 3" xfId="23874" xr:uid="{6A02E12F-7A01-4F36-8459-A7D1C1BC0A2C}"/>
    <cellStyle name="Separador de milhares 5 2 2 3 2 2 2 4" xfId="12055" xr:uid="{E0432C3E-7121-4964-89F3-D89B18E323DD}"/>
    <cellStyle name="Separador de milhares 5 2 2 3 2 2 2 5" xfId="21023" xr:uid="{F3410206-81E6-4D27-A6F9-258B940FC4D8}"/>
    <cellStyle name="Separador de milhares 5 2 2 3 2 2 3" xfId="7672" xr:uid="{00BABA62-1E8A-4536-AA8B-D8257BA3084F}"/>
    <cellStyle name="Separador de milhares 5 2 2 3 2 2 3 2" xfId="16328" xr:uid="{A74C1CEB-0ACC-4114-965E-0A2EB558EFED}"/>
    <cellStyle name="Separador de milhares 5 2 2 3 2 2 3 3" xfId="25309" xr:uid="{1CAD5264-BA0E-4D05-92F0-A47F67FA89FA}"/>
    <cellStyle name="Separador de milhares 5 2 2 3 2 2 4" xfId="4619" xr:uid="{8EEDE9B2-0032-4D39-BE8E-F5ADB9EDB262}"/>
    <cellStyle name="Separador de milhares 5 2 2 3 2 2 4 2" xfId="13474" xr:uid="{E2D88291-3DDB-4DEA-AFEF-004203183D25}"/>
    <cellStyle name="Separador de milhares 5 2 2 3 2 2 4 3" xfId="22444" xr:uid="{02F3DFD8-9ADE-4323-8A5B-C7E6B76761A4}"/>
    <cellStyle name="Separador de milhares 5 2 2 3 2 2 5" xfId="10609" xr:uid="{55B9E553-8AC8-46EC-9456-26B6F1EECBC5}"/>
    <cellStyle name="Separador de milhares 5 2 2 3 2 2 6" xfId="19580" xr:uid="{5E28680A-7046-4842-9F04-6D0AEF98E8F5}"/>
    <cellStyle name="Separador de milhares 5 2 2 3 2 3" xfId="3010" xr:uid="{006DA976-D15C-4B64-A9EA-ACC6C5DDB9D1}"/>
    <cellStyle name="Separador de milhares 5 2 2 3 2 3 2" xfId="9166" xr:uid="{A2A28872-376F-4B93-9744-892881A3ED9F}"/>
    <cellStyle name="Separador de milhares 5 2 2 3 2 3 2 2" xfId="17762" xr:uid="{4D19F87E-3387-4866-95E4-B2F01FDA7B3D}"/>
    <cellStyle name="Separador de milhares 5 2 2 3 2 3 2 3" xfId="26798" xr:uid="{81F12D36-95DF-432B-B4D8-2A9F57FD7307}"/>
    <cellStyle name="Separador de milhares 5 2 2 3 2 3 3" xfId="6053" xr:uid="{58D4AB71-5835-4FED-9069-86187114E562}"/>
    <cellStyle name="Separador de milhares 5 2 2 3 2 3 3 2" xfId="14906" xr:uid="{B969D4A7-F2EE-43D1-BC4A-2A686E826A72}"/>
    <cellStyle name="Separador de milhares 5 2 2 3 2 3 3 3" xfId="23873" xr:uid="{62E00DAE-9B8D-4D81-B1A4-45490027F574}"/>
    <cellStyle name="Separador de milhares 5 2 2 3 2 3 4" xfId="12054" xr:uid="{83316ED8-C5FC-4E19-85AA-8330FFF5B719}"/>
    <cellStyle name="Separador de milhares 5 2 2 3 2 3 5" xfId="21022" xr:uid="{C8573FEF-2B54-4268-A339-E51E2B44E0DB}"/>
    <cellStyle name="Separador de milhares 5 2 2 3 2 4" xfId="7671" xr:uid="{4C8602E8-2BC4-4A03-B5EA-C691757B9B3E}"/>
    <cellStyle name="Separador de milhares 5 2 2 3 2 4 2" xfId="16327" xr:uid="{EE4ED14F-CD29-4944-AE8D-47640F3C2F98}"/>
    <cellStyle name="Separador de milhares 5 2 2 3 2 4 3" xfId="25308" xr:uid="{4F605FAC-40D1-4B45-A9A6-99E00EEF1F7F}"/>
    <cellStyle name="Separador de milhares 5 2 2 3 2 5" xfId="4618" xr:uid="{BFC9BFDD-4836-445F-AE68-84D7449F4B00}"/>
    <cellStyle name="Separador de milhares 5 2 2 3 2 5 2" xfId="13473" xr:uid="{8E7EF8F9-15CC-413A-B190-2D5C60A53A98}"/>
    <cellStyle name="Separador de milhares 5 2 2 3 2 5 3" xfId="22443" xr:uid="{5EF256FE-8757-45DB-B701-3F13F3160F42}"/>
    <cellStyle name="Separador de milhares 5 2 2 3 2 6" xfId="10608" xr:uid="{C06432EC-7B8D-40BF-AA5F-2F1CC1674336}"/>
    <cellStyle name="Separador de milhares 5 2 2 3 2 7" xfId="19579" xr:uid="{9169A180-3D45-47CC-BF82-F39B76447E72}"/>
    <cellStyle name="Separador de milhares 5 2 2 3 3" xfId="1289" xr:uid="{3729953C-A694-4F69-8A71-2783616068CA}"/>
    <cellStyle name="Separador de milhares 5 2 2 3 3 2" xfId="1290" xr:uid="{92BB189A-09A7-4E9F-ACE3-3B78C134EC92}"/>
    <cellStyle name="Separador de milhares 5 2 2 3 3 2 2" xfId="3013" xr:uid="{176BBA3C-F3A5-4E6D-92CE-DDA52BE059BC}"/>
    <cellStyle name="Separador de milhares 5 2 2 3 3 2 2 2" xfId="9169" xr:uid="{FCBC4148-25B2-4C3C-A810-B2FED37D15CE}"/>
    <cellStyle name="Separador de milhares 5 2 2 3 3 2 2 2 2" xfId="17765" xr:uid="{7DA429AF-122C-4EFC-9314-A5B10E181FAF}"/>
    <cellStyle name="Separador de milhares 5 2 2 3 3 2 2 2 3" xfId="26801" xr:uid="{814013A6-9B78-4BC7-905E-5F455F8B1FEE}"/>
    <cellStyle name="Separador de milhares 5 2 2 3 3 2 2 3" xfId="6056" xr:uid="{AE0603A5-FE4E-4540-8B59-AFFE86D4E47A}"/>
    <cellStyle name="Separador de milhares 5 2 2 3 3 2 2 3 2" xfId="14909" xr:uid="{E35F5978-821D-4FE6-BDFA-5C64C9F2200D}"/>
    <cellStyle name="Separador de milhares 5 2 2 3 3 2 2 3 3" xfId="23876" xr:uid="{7E44761B-624E-40A1-9938-E6ADCA899BB4}"/>
    <cellStyle name="Separador de milhares 5 2 2 3 3 2 2 4" xfId="12057" xr:uid="{4C266D11-DE6F-4935-ACB3-D1C55B1E8A30}"/>
    <cellStyle name="Separador de milhares 5 2 2 3 3 2 2 5" xfId="21025" xr:uid="{64D0648D-C39D-4509-A11F-703D39D3E1F9}"/>
    <cellStyle name="Separador de milhares 5 2 2 3 3 2 3" xfId="7674" xr:uid="{A081756B-2AE1-4167-A9AE-31AA75212A20}"/>
    <cellStyle name="Separador de milhares 5 2 2 3 3 2 3 2" xfId="16330" xr:uid="{A335F25A-056E-4731-B164-2548D4F7E3D4}"/>
    <cellStyle name="Separador de milhares 5 2 2 3 3 2 3 3" xfId="25311" xr:uid="{D2114C69-66A9-48BB-9D6A-9B92042C466A}"/>
    <cellStyle name="Separador de milhares 5 2 2 3 3 2 4" xfId="4621" xr:uid="{22CCBDA2-4416-4082-AB48-FC742C0A9942}"/>
    <cellStyle name="Separador de milhares 5 2 2 3 3 2 4 2" xfId="13476" xr:uid="{A376262B-0A94-4E29-BE76-0F1EF47D8C54}"/>
    <cellStyle name="Separador de milhares 5 2 2 3 3 2 4 3" xfId="22446" xr:uid="{4671BC2C-427C-4F45-A91D-B92FC2E79790}"/>
    <cellStyle name="Separador de milhares 5 2 2 3 3 2 5" xfId="10611" xr:uid="{9D88CACB-F4AE-4602-B364-0B6A7095D822}"/>
    <cellStyle name="Separador de milhares 5 2 2 3 3 2 6" xfId="19582" xr:uid="{8EFA7D8E-26C4-4F11-B69E-B5FE481629C5}"/>
    <cellStyle name="Separador de milhares 5 2 2 3 3 3" xfId="3012" xr:uid="{FDE1E183-0E80-4B6C-9FBF-28D57A61C01C}"/>
    <cellStyle name="Separador de milhares 5 2 2 3 3 3 2" xfId="9168" xr:uid="{937E8680-42E0-4879-83F2-F27EEE025ED7}"/>
    <cellStyle name="Separador de milhares 5 2 2 3 3 3 2 2" xfId="17764" xr:uid="{0CEE8707-0E0A-4A8F-880C-424B9260A97C}"/>
    <cellStyle name="Separador de milhares 5 2 2 3 3 3 2 3" xfId="26800" xr:uid="{ABF8935D-60A1-4380-8C90-B8BE44EFAA0A}"/>
    <cellStyle name="Separador de milhares 5 2 2 3 3 3 3" xfId="6055" xr:uid="{8F3C20B6-B201-4C17-80BA-D292E62B7C6A}"/>
    <cellStyle name="Separador de milhares 5 2 2 3 3 3 3 2" xfId="14908" xr:uid="{06FC9F85-C6F0-4A77-B57F-74D576C73B8A}"/>
    <cellStyle name="Separador de milhares 5 2 2 3 3 3 3 3" xfId="23875" xr:uid="{1E02EA5F-65C3-4E5D-BC68-D03AD6AC75AF}"/>
    <cellStyle name="Separador de milhares 5 2 2 3 3 3 4" xfId="12056" xr:uid="{28B4C3E7-20B8-46AF-88C9-D8BF0C63584E}"/>
    <cellStyle name="Separador de milhares 5 2 2 3 3 3 5" xfId="21024" xr:uid="{435A6360-69E5-4667-92DF-3BCD84B95865}"/>
    <cellStyle name="Separador de milhares 5 2 2 3 3 4" xfId="7673" xr:uid="{74E8EAB3-847C-4A6B-BCF9-408250B80810}"/>
    <cellStyle name="Separador de milhares 5 2 2 3 3 4 2" xfId="16329" xr:uid="{C31AA277-1FA3-4ECD-8FCE-E12CC94ACB32}"/>
    <cellStyle name="Separador de milhares 5 2 2 3 3 4 3" xfId="25310" xr:uid="{032CE088-C51C-4133-B33D-8CA89FBD0D53}"/>
    <cellStyle name="Separador de milhares 5 2 2 3 3 5" xfId="4620" xr:uid="{EEDBD1F1-D3A2-4C6B-8E2E-7D7F01095376}"/>
    <cellStyle name="Separador de milhares 5 2 2 3 3 5 2" xfId="13475" xr:uid="{E935FC76-C672-439B-95B7-459DB0B6D751}"/>
    <cellStyle name="Separador de milhares 5 2 2 3 3 5 3" xfId="22445" xr:uid="{20309342-E053-4453-8AD7-7C21A590B57D}"/>
    <cellStyle name="Separador de milhares 5 2 2 3 3 6" xfId="10610" xr:uid="{9937C83C-D234-4529-98DD-7DFD31BD3F19}"/>
    <cellStyle name="Separador de milhares 5 2 2 3 3 7" xfId="19581" xr:uid="{D5B2086C-62FC-4C58-85F3-FADCC5AEF460}"/>
    <cellStyle name="Separador de milhares 5 2 2 3 4" xfId="1291" xr:uid="{02835B42-5985-44AF-80F7-AF68679640A4}"/>
    <cellStyle name="Separador de milhares 5 2 2 3 4 2" xfId="3014" xr:uid="{A3634B51-2915-40A1-AB40-829AC6E6D959}"/>
    <cellStyle name="Separador de milhares 5 2 2 3 4 2 2" xfId="9170" xr:uid="{319DEBA5-6C00-46E6-A247-B2B26300FEA7}"/>
    <cellStyle name="Separador de milhares 5 2 2 3 4 2 2 2" xfId="17766" xr:uid="{D0883B6E-F591-42AF-8550-C50DD064EF42}"/>
    <cellStyle name="Separador de milhares 5 2 2 3 4 2 2 3" xfId="26802" xr:uid="{9BEF24A1-7BA2-46D5-8614-276E999026AC}"/>
    <cellStyle name="Separador de milhares 5 2 2 3 4 2 3" xfId="6057" xr:uid="{E5113EE2-20A1-4C12-8929-9DC569EAE440}"/>
    <cellStyle name="Separador de milhares 5 2 2 3 4 2 3 2" xfId="14910" xr:uid="{4BD8BFD5-ED3F-42D2-AF33-69AE829C4C75}"/>
    <cellStyle name="Separador de milhares 5 2 2 3 4 2 3 3" xfId="23877" xr:uid="{3B7BAAEC-2ECD-4355-B359-485A79E216A9}"/>
    <cellStyle name="Separador de milhares 5 2 2 3 4 2 4" xfId="12058" xr:uid="{045454CD-2020-4927-B9B8-821C418638DE}"/>
    <cellStyle name="Separador de milhares 5 2 2 3 4 2 5" xfId="21026" xr:uid="{A8F88ECF-6B57-4BC2-B6BE-0E26AB86FDF4}"/>
    <cellStyle name="Separador de milhares 5 2 2 3 4 3" xfId="7675" xr:uid="{61AA71BF-3896-4754-8806-748FD57E9FFF}"/>
    <cellStyle name="Separador de milhares 5 2 2 3 4 3 2" xfId="16331" xr:uid="{A0CE96FA-A22C-4705-B98F-A008EFA31449}"/>
    <cellStyle name="Separador de milhares 5 2 2 3 4 3 3" xfId="25312" xr:uid="{30417992-B966-4A30-8133-31A7EAAD7748}"/>
    <cellStyle name="Separador de milhares 5 2 2 3 4 4" xfId="4622" xr:uid="{D3CAB3E4-AE61-4CD9-BBA0-5B630C5D42C2}"/>
    <cellStyle name="Separador de milhares 5 2 2 3 4 4 2" xfId="13477" xr:uid="{10817C70-6B1E-4029-9459-9D3C40616E3D}"/>
    <cellStyle name="Separador de milhares 5 2 2 3 4 4 3" xfId="22447" xr:uid="{A3D380A2-FF62-43ED-B35A-894186C09385}"/>
    <cellStyle name="Separador de milhares 5 2 2 3 4 5" xfId="10612" xr:uid="{0B35B002-4B13-476B-8DAC-E1D7D71A73BB}"/>
    <cellStyle name="Separador de milhares 5 2 2 3 4 6" xfId="19583" xr:uid="{B5104F0F-AF1D-448D-B958-72FCEAA2AB74}"/>
    <cellStyle name="Separador de milhares 5 2 2 3 5" xfId="3009" xr:uid="{1614F880-2EB4-4904-B5A7-85D4899F11D5}"/>
    <cellStyle name="Separador de milhares 5 2 2 3 5 2" xfId="9165" xr:uid="{E3B185A0-0E25-4FD9-9C69-3C6AA9E20123}"/>
    <cellStyle name="Separador de milhares 5 2 2 3 5 2 2" xfId="17761" xr:uid="{ED0ECEBB-F592-4556-9C8B-F7D018CFB435}"/>
    <cellStyle name="Separador de milhares 5 2 2 3 5 2 3" xfId="26797" xr:uid="{AE813586-EB6B-4679-A83E-9AFAF87C07DC}"/>
    <cellStyle name="Separador de milhares 5 2 2 3 5 3" xfId="6052" xr:uid="{368E50D6-289D-4EA3-AF15-EA6179E2E306}"/>
    <cellStyle name="Separador de milhares 5 2 2 3 5 3 2" xfId="14905" xr:uid="{4179552E-3577-400B-A6E7-596EA21C2CED}"/>
    <cellStyle name="Separador de milhares 5 2 2 3 5 3 3" xfId="23872" xr:uid="{834F4C6A-004B-49E0-A97A-C67939BF58FD}"/>
    <cellStyle name="Separador de milhares 5 2 2 3 5 4" xfId="12053" xr:uid="{F284F4B6-EABD-4853-9EA3-6C8C23506021}"/>
    <cellStyle name="Separador de milhares 5 2 2 3 5 5" xfId="21021" xr:uid="{0B1CD673-10E1-4644-A71C-441BBC8893EA}"/>
    <cellStyle name="Separador de milhares 5 2 2 3 6" xfId="7670" xr:uid="{9FFA97F9-980F-4F12-9407-0BEAB40C1A6C}"/>
    <cellStyle name="Separador de milhares 5 2 2 3 6 2" xfId="16326" xr:uid="{A1891C5E-B52E-40C8-8770-8E2C6BF2E4DB}"/>
    <cellStyle name="Separador de milhares 5 2 2 3 6 3" xfId="25307" xr:uid="{9D2441BD-B308-4CFD-A4D5-CE84D57BA1E5}"/>
    <cellStyle name="Separador de milhares 5 2 2 3 7" xfId="4617" xr:uid="{5C4AE927-EF30-45D3-9178-47D6C2EA63B7}"/>
    <cellStyle name="Separador de milhares 5 2 2 3 7 2" xfId="13472" xr:uid="{3B094045-D710-431F-9EAE-628E0F1C572E}"/>
    <cellStyle name="Separador de milhares 5 2 2 3 7 3" xfId="22442" xr:uid="{5BE49FC2-667C-479F-B213-4B11622C6AFE}"/>
    <cellStyle name="Separador de milhares 5 2 2 3 8" xfId="10607" xr:uid="{FE418605-AC07-4096-9BC5-137DA170B448}"/>
    <cellStyle name="Separador de milhares 5 2 2 3 9" xfId="19578" xr:uid="{2CBB070B-3F2E-421B-9EC4-ABF529A00A26}"/>
    <cellStyle name="Separador de milhares 5 2 2 4" xfId="1292" xr:uid="{E164AFD1-27CE-45B6-A7BD-55B9E15CA475}"/>
    <cellStyle name="Separador de milhares 5 2 2 4 2" xfId="1293" xr:uid="{0234D322-31D2-490B-ADE5-22AB73876CC6}"/>
    <cellStyle name="Separador de milhares 5 2 2 4 2 2" xfId="1294" xr:uid="{6A0DC400-E874-4381-BC37-E53193D7D3A9}"/>
    <cellStyle name="Separador de milhares 5 2 2 4 2 2 2" xfId="3017" xr:uid="{EB8C0A2D-974D-483B-9B61-CA67CB87AFA4}"/>
    <cellStyle name="Separador de milhares 5 2 2 4 2 2 2 2" xfId="9173" xr:uid="{CFC98E2E-95EC-490D-9C0E-7FB4198063DF}"/>
    <cellStyle name="Separador de milhares 5 2 2 4 2 2 2 2 2" xfId="17769" xr:uid="{C6751732-64C2-419E-98BD-1D362D259156}"/>
    <cellStyle name="Separador de milhares 5 2 2 4 2 2 2 2 3" xfId="26805" xr:uid="{7B8BFF8F-C0AA-4F56-8ACC-20BCBD9E8B65}"/>
    <cellStyle name="Separador de milhares 5 2 2 4 2 2 2 3" xfId="6060" xr:uid="{E13CE40A-B77E-4C0D-B5FF-125460522A90}"/>
    <cellStyle name="Separador de milhares 5 2 2 4 2 2 2 3 2" xfId="14913" xr:uid="{FB1E7182-D892-4E19-88D2-E29DB5376B9D}"/>
    <cellStyle name="Separador de milhares 5 2 2 4 2 2 2 3 3" xfId="23880" xr:uid="{FC11C9BD-6F10-4889-8B8E-84B2D743F38C}"/>
    <cellStyle name="Separador de milhares 5 2 2 4 2 2 2 4" xfId="12061" xr:uid="{E34D04CE-D505-45DE-A59B-C0EAAB2D265E}"/>
    <cellStyle name="Separador de milhares 5 2 2 4 2 2 2 5" xfId="21029" xr:uid="{CDE2D7AA-F678-47F1-89C3-FC1C19297717}"/>
    <cellStyle name="Separador de milhares 5 2 2 4 2 2 3" xfId="7678" xr:uid="{6F36EF76-01FC-4B1E-8658-5E8055697C95}"/>
    <cellStyle name="Separador de milhares 5 2 2 4 2 2 3 2" xfId="16334" xr:uid="{3EC66030-0658-4EF2-B5BA-D8F8371548ED}"/>
    <cellStyle name="Separador de milhares 5 2 2 4 2 2 3 3" xfId="25315" xr:uid="{97E9487A-B1FF-4498-880E-E5C5A746C5B3}"/>
    <cellStyle name="Separador de milhares 5 2 2 4 2 2 4" xfId="4625" xr:uid="{FD8E9337-EC42-4A58-B697-02E710FD4891}"/>
    <cellStyle name="Separador de milhares 5 2 2 4 2 2 4 2" xfId="13480" xr:uid="{D9989EF5-D236-49D1-9532-00948F930631}"/>
    <cellStyle name="Separador de milhares 5 2 2 4 2 2 4 3" xfId="22450" xr:uid="{2DE50E46-CAEC-47B3-82CE-C902289592A5}"/>
    <cellStyle name="Separador de milhares 5 2 2 4 2 2 5" xfId="10615" xr:uid="{3E199C8D-9FF6-4BC9-90BF-7D0149FC6B39}"/>
    <cellStyle name="Separador de milhares 5 2 2 4 2 2 6" xfId="19586" xr:uid="{A21D0247-7266-4917-996B-3C66E9E01EF4}"/>
    <cellStyle name="Separador de milhares 5 2 2 4 2 3" xfId="3016" xr:uid="{68441281-D3C5-48A0-BFBE-6ECBE0BB4898}"/>
    <cellStyle name="Separador de milhares 5 2 2 4 2 3 2" xfId="9172" xr:uid="{E0CBA7BB-6EE3-46E1-A5FA-FB5833008FD6}"/>
    <cellStyle name="Separador de milhares 5 2 2 4 2 3 2 2" xfId="17768" xr:uid="{00B283FF-EE7F-4DFE-B3D6-41E53A6F4404}"/>
    <cellStyle name="Separador de milhares 5 2 2 4 2 3 2 3" xfId="26804" xr:uid="{5E14A67D-24E0-451D-95E4-DE0909A24A4B}"/>
    <cellStyle name="Separador de milhares 5 2 2 4 2 3 3" xfId="6059" xr:uid="{8DB44BAC-DB02-43B3-9712-ACA2B2EDEE85}"/>
    <cellStyle name="Separador de milhares 5 2 2 4 2 3 3 2" xfId="14912" xr:uid="{FB7BD15B-7744-43DE-BDDA-1CAAC98970CD}"/>
    <cellStyle name="Separador de milhares 5 2 2 4 2 3 3 3" xfId="23879" xr:uid="{F7364B66-4278-416A-8597-F2925D6A26A9}"/>
    <cellStyle name="Separador de milhares 5 2 2 4 2 3 4" xfId="12060" xr:uid="{FF28F5E0-9642-456E-BF2D-ECBBFEDB9CCB}"/>
    <cellStyle name="Separador de milhares 5 2 2 4 2 3 5" xfId="21028" xr:uid="{DCAB453A-8429-473D-9E03-33E40D238F1A}"/>
    <cellStyle name="Separador de milhares 5 2 2 4 2 4" xfId="7677" xr:uid="{DFAA6476-58BD-486A-B4E2-EF8353016BCB}"/>
    <cellStyle name="Separador de milhares 5 2 2 4 2 4 2" xfId="16333" xr:uid="{9406A5E2-4D01-4617-B29B-22448E08C3A1}"/>
    <cellStyle name="Separador de milhares 5 2 2 4 2 4 3" xfId="25314" xr:uid="{D0EE1B96-D3AD-42E2-B3DF-83363ACD7055}"/>
    <cellStyle name="Separador de milhares 5 2 2 4 2 5" xfId="4624" xr:uid="{95521B0B-5BB2-48C7-878F-D5D85A49E339}"/>
    <cellStyle name="Separador de milhares 5 2 2 4 2 5 2" xfId="13479" xr:uid="{4307B745-3C70-4ACF-A9DB-DE612166C3BF}"/>
    <cellStyle name="Separador de milhares 5 2 2 4 2 5 3" xfId="22449" xr:uid="{68DE7923-C4A3-474F-9785-54FCBE4F48D3}"/>
    <cellStyle name="Separador de milhares 5 2 2 4 2 6" xfId="10614" xr:uid="{A2394D6E-D9B5-42C4-825D-8A3985B0978D}"/>
    <cellStyle name="Separador de milhares 5 2 2 4 2 7" xfId="19585" xr:uid="{70EDBB9D-0401-4549-BD52-E33E2EA186EF}"/>
    <cellStyle name="Separador de milhares 5 2 2 4 3" xfId="1295" xr:uid="{80A098F6-960F-4159-9A6E-4CF4DDBFA071}"/>
    <cellStyle name="Separador de milhares 5 2 2 4 3 2" xfId="1296" xr:uid="{BAF27B35-5C9A-4D3E-BC02-0B0271CF853A}"/>
    <cellStyle name="Separador de milhares 5 2 2 4 3 2 2" xfId="3019" xr:uid="{725C510A-F108-4507-934D-B1F586B61DDE}"/>
    <cellStyle name="Separador de milhares 5 2 2 4 3 2 2 2" xfId="9175" xr:uid="{8856B208-1D9C-4584-AF13-E54007550D0F}"/>
    <cellStyle name="Separador de milhares 5 2 2 4 3 2 2 2 2" xfId="17771" xr:uid="{02D809FD-73DA-436A-8E2B-45EC52F4E95F}"/>
    <cellStyle name="Separador de milhares 5 2 2 4 3 2 2 2 3" xfId="26807" xr:uid="{F4C8E1E3-DE56-48FF-99B4-CCA41DBB6035}"/>
    <cellStyle name="Separador de milhares 5 2 2 4 3 2 2 3" xfId="6062" xr:uid="{1406C680-CDC1-40ED-B704-B2BCDF412B7F}"/>
    <cellStyle name="Separador de milhares 5 2 2 4 3 2 2 3 2" xfId="14915" xr:uid="{BD77703B-1BFD-4DD1-ACAC-A99AD2955314}"/>
    <cellStyle name="Separador de milhares 5 2 2 4 3 2 2 3 3" xfId="23882" xr:uid="{59CC1DFB-79A7-4D59-93AF-CF7417A08B28}"/>
    <cellStyle name="Separador de milhares 5 2 2 4 3 2 2 4" xfId="12063" xr:uid="{01BB6613-3497-400F-B5BA-9BBD3A65E782}"/>
    <cellStyle name="Separador de milhares 5 2 2 4 3 2 2 5" xfId="21031" xr:uid="{9BE1CA0D-01DB-42D5-B67A-95BAB67DA1AE}"/>
    <cellStyle name="Separador de milhares 5 2 2 4 3 2 3" xfId="7680" xr:uid="{B6F32C3D-040D-4F13-91B4-9F9B0C8D13AB}"/>
    <cellStyle name="Separador de milhares 5 2 2 4 3 2 3 2" xfId="16336" xr:uid="{B61079A4-D78E-4068-B5DF-553B156FCEE2}"/>
    <cellStyle name="Separador de milhares 5 2 2 4 3 2 3 3" xfId="25317" xr:uid="{DF294959-B38D-439B-AD81-479EED643B5B}"/>
    <cellStyle name="Separador de milhares 5 2 2 4 3 2 4" xfId="4627" xr:uid="{2A56FC90-94D5-42FC-9D01-476A325EE2AA}"/>
    <cellStyle name="Separador de milhares 5 2 2 4 3 2 4 2" xfId="13482" xr:uid="{6C54BEDB-64FB-4693-90F8-47E566476F8E}"/>
    <cellStyle name="Separador de milhares 5 2 2 4 3 2 4 3" xfId="22452" xr:uid="{2D7E5941-9D29-4460-9C67-D362466C8CE2}"/>
    <cellStyle name="Separador de milhares 5 2 2 4 3 2 5" xfId="10617" xr:uid="{8F3D95F1-6858-44FD-998C-CF048B62CA6F}"/>
    <cellStyle name="Separador de milhares 5 2 2 4 3 2 6" xfId="19588" xr:uid="{79C38F9C-9B19-4000-B82B-CD1704C40ABC}"/>
    <cellStyle name="Separador de milhares 5 2 2 4 3 3" xfId="3018" xr:uid="{658B6E66-BF07-4C3D-B1CB-E9A65123EB7A}"/>
    <cellStyle name="Separador de milhares 5 2 2 4 3 3 2" xfId="9174" xr:uid="{7B6E425B-50C0-4676-81E1-95E8E884459F}"/>
    <cellStyle name="Separador de milhares 5 2 2 4 3 3 2 2" xfId="17770" xr:uid="{6FF26435-F3E3-4EDF-AB12-055280BE4624}"/>
    <cellStyle name="Separador de milhares 5 2 2 4 3 3 2 3" xfId="26806" xr:uid="{8074A887-62C5-4384-8098-F5F060753DB9}"/>
    <cellStyle name="Separador de milhares 5 2 2 4 3 3 3" xfId="6061" xr:uid="{ADB0F908-AD13-4CAF-8BB5-A310CC9B1B0C}"/>
    <cellStyle name="Separador de milhares 5 2 2 4 3 3 3 2" xfId="14914" xr:uid="{728D6625-5471-45CE-833B-EA1D082CC9E9}"/>
    <cellStyle name="Separador de milhares 5 2 2 4 3 3 3 3" xfId="23881" xr:uid="{DB40A174-5669-445B-B3AB-682B29874BBF}"/>
    <cellStyle name="Separador de milhares 5 2 2 4 3 3 4" xfId="12062" xr:uid="{2B8471BA-92E1-4A9D-A844-AEF9993EA9C4}"/>
    <cellStyle name="Separador de milhares 5 2 2 4 3 3 5" xfId="21030" xr:uid="{66434EBF-157F-4753-BB05-774AF3673C82}"/>
    <cellStyle name="Separador de milhares 5 2 2 4 3 4" xfId="7679" xr:uid="{C89975D8-2BC3-41D1-9456-6D8E9B06E672}"/>
    <cellStyle name="Separador de milhares 5 2 2 4 3 4 2" xfId="16335" xr:uid="{73AD73D0-D185-4FCC-A483-10EA7C765527}"/>
    <cellStyle name="Separador de milhares 5 2 2 4 3 4 3" xfId="25316" xr:uid="{C51CAA19-736D-4CB0-A736-96ED22B70D95}"/>
    <cellStyle name="Separador de milhares 5 2 2 4 3 5" xfId="4626" xr:uid="{8B7D83C1-EF9B-4DBB-A315-D5B2C9ADE829}"/>
    <cellStyle name="Separador de milhares 5 2 2 4 3 5 2" xfId="13481" xr:uid="{1412E1EB-F5AB-4B90-B237-B74BD9B9F862}"/>
    <cellStyle name="Separador de milhares 5 2 2 4 3 5 3" xfId="22451" xr:uid="{A22DAEC9-F176-4201-9A4B-0CF0DCB4856C}"/>
    <cellStyle name="Separador de milhares 5 2 2 4 3 6" xfId="10616" xr:uid="{8D7E40E6-4296-461F-B5A7-CA3F8D575398}"/>
    <cellStyle name="Separador de milhares 5 2 2 4 3 7" xfId="19587" xr:uid="{97164931-05C0-4BF2-ADB7-AD0ECFF39D6A}"/>
    <cellStyle name="Separador de milhares 5 2 2 4 4" xfId="1297" xr:uid="{FF282CC3-4E18-43F3-9C6B-B221B2CA204D}"/>
    <cellStyle name="Separador de milhares 5 2 2 4 4 2" xfId="3020" xr:uid="{16997FFC-04E1-4344-B91E-FBCB1F33EA8E}"/>
    <cellStyle name="Separador de milhares 5 2 2 4 4 2 2" xfId="9176" xr:uid="{48F08F0A-524D-478D-926C-AA584E25413D}"/>
    <cellStyle name="Separador de milhares 5 2 2 4 4 2 2 2" xfId="17772" xr:uid="{D374362A-83FE-4035-A33E-690827EFBA43}"/>
    <cellStyle name="Separador de milhares 5 2 2 4 4 2 2 3" xfId="26808" xr:uid="{9502ED96-5FB4-4301-B619-F6C59589C263}"/>
    <cellStyle name="Separador de milhares 5 2 2 4 4 2 3" xfId="6063" xr:uid="{A1FAF228-2ED5-494E-AD55-CB6067CF1A87}"/>
    <cellStyle name="Separador de milhares 5 2 2 4 4 2 3 2" xfId="14916" xr:uid="{BF086FAF-7AB5-4986-AFE6-BB1A86113B4E}"/>
    <cellStyle name="Separador de milhares 5 2 2 4 4 2 3 3" xfId="23883" xr:uid="{25AD3638-BA27-4941-AD45-DE6A261F31A3}"/>
    <cellStyle name="Separador de milhares 5 2 2 4 4 2 4" xfId="12064" xr:uid="{54E04444-14BA-4623-8182-FA6C06715894}"/>
    <cellStyle name="Separador de milhares 5 2 2 4 4 2 5" xfId="21032" xr:uid="{4111B769-FE4B-4C01-BF76-29673348100B}"/>
    <cellStyle name="Separador de milhares 5 2 2 4 4 3" xfId="7681" xr:uid="{8C2C3764-3E19-432D-BF18-B2162928A859}"/>
    <cellStyle name="Separador de milhares 5 2 2 4 4 3 2" xfId="16337" xr:uid="{0ADD6EA7-E3B9-49D0-A38D-172A169CF0C3}"/>
    <cellStyle name="Separador de milhares 5 2 2 4 4 3 3" xfId="25318" xr:uid="{837EF58C-8CCA-41B2-B416-74DF39586D3A}"/>
    <cellStyle name="Separador de milhares 5 2 2 4 4 4" xfId="4628" xr:uid="{092AF790-30FE-485B-9440-7CD93C63CAEC}"/>
    <cellStyle name="Separador de milhares 5 2 2 4 4 4 2" xfId="13483" xr:uid="{DFC38164-3232-4388-805D-D0628E844EB9}"/>
    <cellStyle name="Separador de milhares 5 2 2 4 4 4 3" xfId="22453" xr:uid="{180C9403-2F62-4371-890E-D52550228837}"/>
    <cellStyle name="Separador de milhares 5 2 2 4 4 5" xfId="10618" xr:uid="{322E5720-ECB7-41EA-974D-DAB62AC9C879}"/>
    <cellStyle name="Separador de milhares 5 2 2 4 4 6" xfId="19589" xr:uid="{A21666B0-74BB-40CF-ADFA-78C8FCFC8018}"/>
    <cellStyle name="Separador de milhares 5 2 2 4 5" xfId="3015" xr:uid="{A6E20D1A-4E23-4DE4-8491-61517324F040}"/>
    <cellStyle name="Separador de milhares 5 2 2 4 5 2" xfId="9171" xr:uid="{1D37C779-D6DC-43DA-A2E6-B83EB70FCC42}"/>
    <cellStyle name="Separador de milhares 5 2 2 4 5 2 2" xfId="17767" xr:uid="{571A0AB6-BC26-40F8-8BA7-234F95153FBF}"/>
    <cellStyle name="Separador de milhares 5 2 2 4 5 2 3" xfId="26803" xr:uid="{CC6056EF-CDA7-4074-B55C-C185A50C2D25}"/>
    <cellStyle name="Separador de milhares 5 2 2 4 5 3" xfId="6058" xr:uid="{3B51D78A-8425-4482-9963-94F8FADD6CC8}"/>
    <cellStyle name="Separador de milhares 5 2 2 4 5 3 2" xfId="14911" xr:uid="{0783F09D-570A-4334-9206-D4F5965C3488}"/>
    <cellStyle name="Separador de milhares 5 2 2 4 5 3 3" xfId="23878" xr:uid="{8E06EC21-5ED5-4C25-981C-B33FE88B2F3A}"/>
    <cellStyle name="Separador de milhares 5 2 2 4 5 4" xfId="12059" xr:uid="{A3FE0C8C-86FD-499C-A558-1742AB2D6E6E}"/>
    <cellStyle name="Separador de milhares 5 2 2 4 5 5" xfId="21027" xr:uid="{8B356A76-D446-4264-A4C7-E53EF3000263}"/>
    <cellStyle name="Separador de milhares 5 2 2 4 6" xfId="7676" xr:uid="{18E0908D-6B1C-4EB2-BAB1-FF31560CEBFC}"/>
    <cellStyle name="Separador de milhares 5 2 2 4 6 2" xfId="16332" xr:uid="{297234F7-622F-4A8F-B58E-E17AF3EF76DB}"/>
    <cellStyle name="Separador de milhares 5 2 2 4 6 3" xfId="25313" xr:uid="{DD939578-B2C7-42FA-AC47-67CE01379FE0}"/>
    <cellStyle name="Separador de milhares 5 2 2 4 7" xfId="4623" xr:uid="{DC3C613B-C29D-4CA5-8D8C-6B9F3AD574AA}"/>
    <cellStyle name="Separador de milhares 5 2 2 4 7 2" xfId="13478" xr:uid="{CB34454E-3983-45B0-87C5-24C677B40068}"/>
    <cellStyle name="Separador de milhares 5 2 2 4 7 3" xfId="22448" xr:uid="{0705874E-F7BE-4442-9369-63B1226F29FB}"/>
    <cellStyle name="Separador de milhares 5 2 2 4 8" xfId="10613" xr:uid="{F0F61C94-3B10-4919-B2D4-B06A19485787}"/>
    <cellStyle name="Separador de milhares 5 2 2 4 9" xfId="19584" xr:uid="{7C10DF92-EEDE-4F63-99A3-46822F2B9358}"/>
    <cellStyle name="Separador de milhares 5 2 2 5" xfId="1298" xr:uid="{61EF9E5E-58B7-4817-B043-92B82386575C}"/>
    <cellStyle name="Separador de milhares 5 2 2 5 2" xfId="1299" xr:uid="{ABCADE57-4778-4066-A76C-8DEE537629C0}"/>
    <cellStyle name="Separador de milhares 5 2 2 5 2 2" xfId="3022" xr:uid="{742F96DD-5A93-4C93-AB89-39D523BDCCA9}"/>
    <cellStyle name="Separador de milhares 5 2 2 5 2 2 2" xfId="9178" xr:uid="{A2BD85BD-7BCA-4337-8A95-E8141EB43D7C}"/>
    <cellStyle name="Separador de milhares 5 2 2 5 2 2 2 2" xfId="17774" xr:uid="{6F50CE9C-07AD-4ED8-9944-F2E45515F42A}"/>
    <cellStyle name="Separador de milhares 5 2 2 5 2 2 2 3" xfId="26810" xr:uid="{5DE640FD-98E9-41FC-8103-D89A954A7560}"/>
    <cellStyle name="Separador de milhares 5 2 2 5 2 2 3" xfId="6065" xr:uid="{AB06B926-10AC-4C63-AB39-543DB446ACAB}"/>
    <cellStyle name="Separador de milhares 5 2 2 5 2 2 3 2" xfId="14918" xr:uid="{CB74EC49-E1D1-4AA0-A27C-C5B18678346F}"/>
    <cellStyle name="Separador de milhares 5 2 2 5 2 2 3 3" xfId="23885" xr:uid="{FFAC652C-DA33-4210-9FA0-BA3B5989921C}"/>
    <cellStyle name="Separador de milhares 5 2 2 5 2 2 4" xfId="12066" xr:uid="{BA50EE83-B8D6-40FA-BACB-82FB16640243}"/>
    <cellStyle name="Separador de milhares 5 2 2 5 2 2 5" xfId="21034" xr:uid="{E12C6A95-C916-41CB-90B8-C3995F2D7D36}"/>
    <cellStyle name="Separador de milhares 5 2 2 5 2 3" xfId="7683" xr:uid="{B0EAAA36-92F0-4485-AF09-4435BCB3C50A}"/>
    <cellStyle name="Separador de milhares 5 2 2 5 2 3 2" xfId="16339" xr:uid="{F12DFE9B-F1B1-44CC-995E-77FA3E18FC55}"/>
    <cellStyle name="Separador de milhares 5 2 2 5 2 3 3" xfId="25320" xr:uid="{4127B2A8-6F59-4E2C-BF35-40DFFB085788}"/>
    <cellStyle name="Separador de milhares 5 2 2 5 2 4" xfId="4630" xr:uid="{48846984-3120-484A-98DA-F00C78DCD690}"/>
    <cellStyle name="Separador de milhares 5 2 2 5 2 4 2" xfId="13485" xr:uid="{CE9BB5FE-AEEF-4AEC-AC02-369AD4B3A63C}"/>
    <cellStyle name="Separador de milhares 5 2 2 5 2 4 3" xfId="22455" xr:uid="{25201F7C-F2A3-441B-A518-35F91EA68E3A}"/>
    <cellStyle name="Separador de milhares 5 2 2 5 2 5" xfId="10620" xr:uid="{6A6DA2E2-DB2D-454B-BB11-BB848187E6D1}"/>
    <cellStyle name="Separador de milhares 5 2 2 5 2 6" xfId="19591" xr:uid="{E603D6E3-0C06-46FF-8A0A-D6B01A2FFAEE}"/>
    <cellStyle name="Separador de milhares 5 2 2 5 3" xfId="3021" xr:uid="{C00E0F1C-6C0F-41F2-9711-A119B490E686}"/>
    <cellStyle name="Separador de milhares 5 2 2 5 3 2" xfId="9177" xr:uid="{626973D3-8BEE-46B6-857B-48524C5F7E88}"/>
    <cellStyle name="Separador de milhares 5 2 2 5 3 2 2" xfId="17773" xr:uid="{3AF3983F-A318-4AEF-B1E6-C426285E4BC2}"/>
    <cellStyle name="Separador de milhares 5 2 2 5 3 2 3" xfId="26809" xr:uid="{489EDDF9-6EA0-4D5F-94A3-F243827C3357}"/>
    <cellStyle name="Separador de milhares 5 2 2 5 3 3" xfId="6064" xr:uid="{1823A49C-03A1-47EF-8906-A71875ADF10B}"/>
    <cellStyle name="Separador de milhares 5 2 2 5 3 3 2" xfId="14917" xr:uid="{169378F4-25C5-4C12-9A80-D1C25C05250F}"/>
    <cellStyle name="Separador de milhares 5 2 2 5 3 3 3" xfId="23884" xr:uid="{D2FD0C99-B13B-44A6-B733-40AFF8B4DF4C}"/>
    <cellStyle name="Separador de milhares 5 2 2 5 3 4" xfId="12065" xr:uid="{44AECD27-C9D7-4257-A580-919F3013449F}"/>
    <cellStyle name="Separador de milhares 5 2 2 5 3 5" xfId="21033" xr:uid="{383B8E17-B9F5-416B-8C71-4299589A6EE1}"/>
    <cellStyle name="Separador de milhares 5 2 2 5 4" xfId="7682" xr:uid="{0FDD9C5D-C1CF-4714-AB82-BEA3CFDE6F3C}"/>
    <cellStyle name="Separador de milhares 5 2 2 5 4 2" xfId="16338" xr:uid="{419B541E-6DDB-48A5-878F-DD98ABE6B887}"/>
    <cellStyle name="Separador de milhares 5 2 2 5 4 3" xfId="25319" xr:uid="{358A80FC-E623-4F0D-90C6-8246DE0FD1DB}"/>
    <cellStyle name="Separador de milhares 5 2 2 5 5" xfId="4629" xr:uid="{4540EE58-B325-4B80-B8F5-3469D30995A8}"/>
    <cellStyle name="Separador de milhares 5 2 2 5 5 2" xfId="13484" xr:uid="{1921C4E3-4EBB-466E-BB23-34ED830951C9}"/>
    <cellStyle name="Separador de milhares 5 2 2 5 5 3" xfId="22454" xr:uid="{8692ADCC-A3DC-4AD2-B284-242E2B2A9F88}"/>
    <cellStyle name="Separador de milhares 5 2 2 5 6" xfId="10619" xr:uid="{83B5808A-24F3-4824-B08D-132607F8F40D}"/>
    <cellStyle name="Separador de milhares 5 2 2 5 7" xfId="19590" xr:uid="{5B2FD069-0A5B-4BB4-B24F-28D953ED7FA7}"/>
    <cellStyle name="Separador de milhares 5 2 2 6" xfId="1300" xr:uid="{56D9F878-C991-459B-82C6-350D4FDBBC24}"/>
    <cellStyle name="Separador de milhares 5 2 2 6 2" xfId="1301" xr:uid="{A8F87336-63D2-487F-A386-4C55CCFB319C}"/>
    <cellStyle name="Separador de milhares 5 2 2 6 2 2" xfId="3024" xr:uid="{E214FA42-4D41-477E-8BF6-12BE721B7E4E}"/>
    <cellStyle name="Separador de milhares 5 2 2 6 2 2 2" xfId="9180" xr:uid="{498ACBFE-43AF-4649-B113-C81BE092F694}"/>
    <cellStyle name="Separador de milhares 5 2 2 6 2 2 2 2" xfId="17776" xr:uid="{D6393F96-B21A-4DBD-BF52-72BE5D3EE57A}"/>
    <cellStyle name="Separador de milhares 5 2 2 6 2 2 2 3" xfId="26812" xr:uid="{FD1777F8-6CFA-47B8-9CFB-DC65D4FF2501}"/>
    <cellStyle name="Separador de milhares 5 2 2 6 2 2 3" xfId="6067" xr:uid="{EC640301-F2CC-46F1-AA15-E856A3E3A923}"/>
    <cellStyle name="Separador de milhares 5 2 2 6 2 2 3 2" xfId="14920" xr:uid="{5C118F31-39BE-467C-B77A-96DC011196FD}"/>
    <cellStyle name="Separador de milhares 5 2 2 6 2 2 3 3" xfId="23887" xr:uid="{76EA46FA-0A75-49E8-9356-105F9D2EAA9B}"/>
    <cellStyle name="Separador de milhares 5 2 2 6 2 2 4" xfId="12068" xr:uid="{904EC16E-017F-415C-B7CA-363FB38471AE}"/>
    <cellStyle name="Separador de milhares 5 2 2 6 2 2 5" xfId="21036" xr:uid="{54A4158B-989A-4D3C-ADAC-8038057758F3}"/>
    <cellStyle name="Separador de milhares 5 2 2 6 2 3" xfId="7685" xr:uid="{C9C7CF88-1E2D-4F00-947C-3D3285B1FDE2}"/>
    <cellStyle name="Separador de milhares 5 2 2 6 2 3 2" xfId="16341" xr:uid="{61A1B75B-6EB4-4387-8415-E8F09A279747}"/>
    <cellStyle name="Separador de milhares 5 2 2 6 2 3 3" xfId="25322" xr:uid="{28AB8AF9-7DB1-48C7-A526-FB3F4F3AA94A}"/>
    <cellStyle name="Separador de milhares 5 2 2 6 2 4" xfId="4632" xr:uid="{033EAFD9-E865-401A-BCCB-531A977EF238}"/>
    <cellStyle name="Separador de milhares 5 2 2 6 2 4 2" xfId="13487" xr:uid="{3037157E-39BC-49BA-9CE9-CFB73E34E8D1}"/>
    <cellStyle name="Separador de milhares 5 2 2 6 2 4 3" xfId="22457" xr:uid="{23E5C222-C8CE-401A-A8D8-EC8513F0A0B8}"/>
    <cellStyle name="Separador de milhares 5 2 2 6 2 5" xfId="10622" xr:uid="{64C45341-D8E5-4E47-B556-04DD74188F45}"/>
    <cellStyle name="Separador de milhares 5 2 2 6 2 6" xfId="19593" xr:uid="{F84B7A47-478E-4887-BD82-FABED110B01C}"/>
    <cellStyle name="Separador de milhares 5 2 2 6 3" xfId="3023" xr:uid="{FFD6A5E7-EFB0-47BB-A160-017BADE01FC4}"/>
    <cellStyle name="Separador de milhares 5 2 2 6 3 2" xfId="9179" xr:uid="{0D9B8091-E76A-4A95-873F-59818A43EF0B}"/>
    <cellStyle name="Separador de milhares 5 2 2 6 3 2 2" xfId="17775" xr:uid="{BA99FF82-F865-442B-B7E9-B757599559B2}"/>
    <cellStyle name="Separador de milhares 5 2 2 6 3 2 3" xfId="26811" xr:uid="{0AD6D019-99B6-40F6-85BF-1A3547F4E7FC}"/>
    <cellStyle name="Separador de milhares 5 2 2 6 3 3" xfId="6066" xr:uid="{E6B7262E-D213-49D6-B4CA-8FF8C8802409}"/>
    <cellStyle name="Separador de milhares 5 2 2 6 3 3 2" xfId="14919" xr:uid="{FD0E5E5F-1F14-4932-BABB-4811348876B9}"/>
    <cellStyle name="Separador de milhares 5 2 2 6 3 3 3" xfId="23886" xr:uid="{A5BB5217-BD02-43A9-A882-4F7D1B36AD7E}"/>
    <cellStyle name="Separador de milhares 5 2 2 6 3 4" xfId="12067" xr:uid="{FD26096E-7BE6-4ECB-B8CF-D848C6A6A9F9}"/>
    <cellStyle name="Separador de milhares 5 2 2 6 3 5" xfId="21035" xr:uid="{239C0C58-7D9F-43D7-A60B-A4A0B42AB2CD}"/>
    <cellStyle name="Separador de milhares 5 2 2 6 4" xfId="7684" xr:uid="{21665FD7-893B-4250-9D04-CD3E7988FEF6}"/>
    <cellStyle name="Separador de milhares 5 2 2 6 4 2" xfId="16340" xr:uid="{D565B0B4-808F-4B4F-A694-025A2A878CFD}"/>
    <cellStyle name="Separador de milhares 5 2 2 6 4 3" xfId="25321" xr:uid="{47F29E1E-1F87-44DC-9522-FB694D484359}"/>
    <cellStyle name="Separador de milhares 5 2 2 6 5" xfId="4631" xr:uid="{5C08B5DE-48F8-4C68-9832-1321C06601C5}"/>
    <cellStyle name="Separador de milhares 5 2 2 6 5 2" xfId="13486" xr:uid="{8A445ED2-CB28-4BF2-96DA-670952122175}"/>
    <cellStyle name="Separador de milhares 5 2 2 6 5 3" xfId="22456" xr:uid="{22C8EA1B-D745-4EC8-B8C9-7618064BF89F}"/>
    <cellStyle name="Separador de milhares 5 2 2 6 6" xfId="10621" xr:uid="{5F6CFA3D-F685-4714-848E-394076A05AC0}"/>
    <cellStyle name="Separador de milhares 5 2 2 6 7" xfId="19592" xr:uid="{C5D1A245-44B4-47D6-943B-DB73DC396230}"/>
    <cellStyle name="Separador de milhares 5 2 2 7" xfId="1302" xr:uid="{3E778CEF-35DD-465D-AEAF-5D3B9E6F938A}"/>
    <cellStyle name="Separador de milhares 5 2 2 7 2" xfId="3025" xr:uid="{75285B54-0637-4635-AE32-E296D5632145}"/>
    <cellStyle name="Separador de milhares 5 2 2 7 2 2" xfId="9181" xr:uid="{DA856D0F-07DE-4E53-91F2-4873836A51A4}"/>
    <cellStyle name="Separador de milhares 5 2 2 7 2 2 2" xfId="17777" xr:uid="{0EDC515E-79CC-41EC-90A6-2AF545E2DC5F}"/>
    <cellStyle name="Separador de milhares 5 2 2 7 2 2 3" xfId="26813" xr:uid="{6080331F-13D9-4F69-A400-9BA419D5EF60}"/>
    <cellStyle name="Separador de milhares 5 2 2 7 2 3" xfId="6068" xr:uid="{B6CAABEE-B71D-46F3-9C4D-2BFCBF83962B}"/>
    <cellStyle name="Separador de milhares 5 2 2 7 2 3 2" xfId="14921" xr:uid="{38AE2E23-8FAB-43CF-85DE-8FDD6001AB7E}"/>
    <cellStyle name="Separador de milhares 5 2 2 7 2 3 3" xfId="23888" xr:uid="{9D732604-E165-4422-B2F5-E2B18EAE8301}"/>
    <cellStyle name="Separador de milhares 5 2 2 7 2 4" xfId="12069" xr:uid="{17A28559-C125-4FDF-9E11-1C404685CF50}"/>
    <cellStyle name="Separador de milhares 5 2 2 7 2 5" xfId="21037" xr:uid="{9F80B4DF-72A7-4CFD-8AAE-C205D26056BA}"/>
    <cellStyle name="Separador de milhares 5 2 2 7 3" xfId="7686" xr:uid="{EB6888A1-DC89-4FC7-8E86-F16B0E347040}"/>
    <cellStyle name="Separador de milhares 5 2 2 7 3 2" xfId="16342" xr:uid="{DFC1B076-4E50-474A-9D0F-DE3B3435145A}"/>
    <cellStyle name="Separador de milhares 5 2 2 7 3 3" xfId="25323" xr:uid="{B2183D96-EB53-423D-BE25-486357566704}"/>
    <cellStyle name="Separador de milhares 5 2 2 7 4" xfId="4633" xr:uid="{3D482E12-9501-44F1-874E-6855DE273BAE}"/>
    <cellStyle name="Separador de milhares 5 2 2 7 4 2" xfId="13488" xr:uid="{2B3541B3-5100-4A26-AECC-F59F40FD7A01}"/>
    <cellStyle name="Separador de milhares 5 2 2 7 4 3" xfId="22458" xr:uid="{42251034-4E12-4268-95E9-16DEE074913C}"/>
    <cellStyle name="Separador de milhares 5 2 2 7 5" xfId="10623" xr:uid="{4B2D5B51-C969-46CB-8A4C-D2397A25CF12}"/>
    <cellStyle name="Separador de milhares 5 2 2 7 6" xfId="19594" xr:uid="{BF390DC5-1797-4FE6-A07A-A8B5E603DE9F}"/>
    <cellStyle name="Separador de milhares 5 2 2 8" xfId="2990" xr:uid="{9DB2A336-7244-458C-B6F9-5F2BB6B259EF}"/>
    <cellStyle name="Separador de milhares 5 2 2 8 2" xfId="9146" xr:uid="{88294CD9-E034-4B7F-92F2-1B504C8F427C}"/>
    <cellStyle name="Separador de milhares 5 2 2 8 2 2" xfId="17742" xr:uid="{2962CC31-AD85-4741-A07C-6D61D84EF6A1}"/>
    <cellStyle name="Separador de milhares 5 2 2 8 2 3" xfId="26778" xr:uid="{9707B5F6-6B69-4985-95F2-E1DCB27E87D3}"/>
    <cellStyle name="Separador de milhares 5 2 2 8 3" xfId="6033" xr:uid="{733B48E1-8E56-4036-A112-3B1D67A6A2C1}"/>
    <cellStyle name="Separador de milhares 5 2 2 8 3 2" xfId="14886" xr:uid="{D0EDC815-487C-4F56-A9E9-9FBBA1FE52E3}"/>
    <cellStyle name="Separador de milhares 5 2 2 8 3 3" xfId="23853" xr:uid="{68A1B715-B866-45E6-95F7-D38D5D42BBB4}"/>
    <cellStyle name="Separador de milhares 5 2 2 8 4" xfId="12034" xr:uid="{D40966E2-D83C-46BA-B78F-A4E0366C7A97}"/>
    <cellStyle name="Separador de milhares 5 2 2 8 5" xfId="21002" xr:uid="{E2C0A678-C2AC-432A-AD54-217CE4051909}"/>
    <cellStyle name="Separador de milhares 5 2 2 9" xfId="7651" xr:uid="{6D3587C0-363A-4BE4-8DB0-B128D03F47AE}"/>
    <cellStyle name="Separador de milhares 5 2 2 9 2" xfId="16307" xr:uid="{CFAD9896-BDCD-4951-906A-08952108408F}"/>
    <cellStyle name="Separador de milhares 5 2 2 9 3" xfId="25288" xr:uid="{0D93FFFE-0D57-4B8E-82EE-F966619D6407}"/>
    <cellStyle name="Separador de milhares 5 2 3" xfId="1303" xr:uid="{3D7ACAC3-7883-4A6F-B581-C650A55E7F7A}"/>
    <cellStyle name="Separador de milhares 5 2 3 10" xfId="10624" xr:uid="{311D3F6B-7908-452A-99A4-5ADC6B671299}"/>
    <cellStyle name="Separador de milhares 5 2 3 11" xfId="19595" xr:uid="{3D62E530-EAB4-49BB-AE11-632418791FD8}"/>
    <cellStyle name="Separador de milhares 5 2 3 2" xfId="1304" xr:uid="{2F8D5543-601D-4ED6-BA1C-4C2787226FF2}"/>
    <cellStyle name="Separador de milhares 5 2 3 2 2" xfId="1305" xr:uid="{AB584310-0C8B-4929-A3D1-2E00B6AA0918}"/>
    <cellStyle name="Separador de milhares 5 2 3 2 2 2" xfId="1306" xr:uid="{AA1296B5-782B-4643-B194-7EFCEB150351}"/>
    <cellStyle name="Separador de milhares 5 2 3 2 2 2 2" xfId="3029" xr:uid="{4B74A1FA-8C73-4A8D-8A05-B786B1E6D005}"/>
    <cellStyle name="Separador de milhares 5 2 3 2 2 2 2 2" xfId="9185" xr:uid="{A78F681D-E59E-4395-9CE1-3E8C4F8E362F}"/>
    <cellStyle name="Separador de milhares 5 2 3 2 2 2 2 2 2" xfId="17781" xr:uid="{73A83BC1-3AF4-4E00-AD5A-DD276A75BC20}"/>
    <cellStyle name="Separador de milhares 5 2 3 2 2 2 2 2 3" xfId="26817" xr:uid="{49AF8C56-7329-43B1-8131-44708F00ED7A}"/>
    <cellStyle name="Separador de milhares 5 2 3 2 2 2 2 3" xfId="6072" xr:uid="{F3C1DB9B-7917-4CEF-AFD6-EBA5DD384D4B}"/>
    <cellStyle name="Separador de milhares 5 2 3 2 2 2 2 3 2" xfId="14925" xr:uid="{05242810-B8C7-4F8F-8414-C7638F00923B}"/>
    <cellStyle name="Separador de milhares 5 2 3 2 2 2 2 3 3" xfId="23892" xr:uid="{6356E35B-1E42-4909-989B-F7A31F81DEAD}"/>
    <cellStyle name="Separador de milhares 5 2 3 2 2 2 2 4" xfId="12073" xr:uid="{A0472CE1-0FC6-4235-A26B-02DB75EBCDFA}"/>
    <cellStyle name="Separador de milhares 5 2 3 2 2 2 2 5" xfId="21041" xr:uid="{E5EA31E4-44BD-4F23-AE98-1EF6FED76CEE}"/>
    <cellStyle name="Separador de milhares 5 2 3 2 2 2 3" xfId="7690" xr:uid="{A114C9BE-2E51-4A7A-8997-FE180DCD61F2}"/>
    <cellStyle name="Separador de milhares 5 2 3 2 2 2 3 2" xfId="16346" xr:uid="{1094A618-0880-422A-9D74-B6C9D1D7F38A}"/>
    <cellStyle name="Separador de milhares 5 2 3 2 2 2 3 3" xfId="25327" xr:uid="{FE006D46-1BCE-45DD-BC0B-9D800402BB7C}"/>
    <cellStyle name="Separador de milhares 5 2 3 2 2 2 4" xfId="4637" xr:uid="{73199158-CFC2-441D-85FF-2128F9C740A5}"/>
    <cellStyle name="Separador de milhares 5 2 3 2 2 2 4 2" xfId="13492" xr:uid="{62E35E6A-03DA-426E-9A38-B4070FC2AE45}"/>
    <cellStyle name="Separador de milhares 5 2 3 2 2 2 4 3" xfId="22462" xr:uid="{BDC3C066-BE15-42F8-98A1-11A6D3EF8139}"/>
    <cellStyle name="Separador de milhares 5 2 3 2 2 2 5" xfId="10627" xr:uid="{77A23873-74C3-46EF-BAB6-2E8651D54652}"/>
    <cellStyle name="Separador de milhares 5 2 3 2 2 2 6" xfId="19598" xr:uid="{511E85A2-F2B6-411F-B2D5-D7730FE41992}"/>
    <cellStyle name="Separador de milhares 5 2 3 2 2 3" xfId="3028" xr:uid="{6B7CFBAB-44A2-4F7A-9E8E-8BDE427CDA96}"/>
    <cellStyle name="Separador de milhares 5 2 3 2 2 3 2" xfId="9184" xr:uid="{9B683292-8F43-4855-927A-39CA64250335}"/>
    <cellStyle name="Separador de milhares 5 2 3 2 2 3 2 2" xfId="17780" xr:uid="{989C9647-E0DB-4BF4-AE1E-A0FE43C10591}"/>
    <cellStyle name="Separador de milhares 5 2 3 2 2 3 2 3" xfId="26816" xr:uid="{228567DE-CD3C-4756-8D17-88F29EB5778E}"/>
    <cellStyle name="Separador de milhares 5 2 3 2 2 3 3" xfId="6071" xr:uid="{BCCF3EAD-0C59-4876-B9AA-6C95EE20BCCA}"/>
    <cellStyle name="Separador de milhares 5 2 3 2 2 3 3 2" xfId="14924" xr:uid="{683188E9-7015-4440-90DB-6B4E468324ED}"/>
    <cellStyle name="Separador de milhares 5 2 3 2 2 3 3 3" xfId="23891" xr:uid="{DEFCB88C-345A-43EF-8370-14A371EC515D}"/>
    <cellStyle name="Separador de milhares 5 2 3 2 2 3 4" xfId="12072" xr:uid="{BFCAE402-681C-4113-9C61-03DED34F2F3B}"/>
    <cellStyle name="Separador de milhares 5 2 3 2 2 3 5" xfId="21040" xr:uid="{875ED6FC-72D0-4BC4-8AC5-61AE0E80F151}"/>
    <cellStyle name="Separador de milhares 5 2 3 2 2 4" xfId="7689" xr:uid="{85CB79E6-0180-4BCA-A7DC-3400034A8B32}"/>
    <cellStyle name="Separador de milhares 5 2 3 2 2 4 2" xfId="16345" xr:uid="{2ABA7FBB-1D2E-4947-8E27-093CB21002D9}"/>
    <cellStyle name="Separador de milhares 5 2 3 2 2 4 3" xfId="25326" xr:uid="{99A7E6B8-B2AA-4FE3-9699-F1656531131C}"/>
    <cellStyle name="Separador de milhares 5 2 3 2 2 5" xfId="4636" xr:uid="{4ED81C85-C995-409C-AE40-4AB197F147C2}"/>
    <cellStyle name="Separador de milhares 5 2 3 2 2 5 2" xfId="13491" xr:uid="{EE61B4A1-691E-470E-BCF8-52DA37C5DDDC}"/>
    <cellStyle name="Separador de milhares 5 2 3 2 2 5 3" xfId="22461" xr:uid="{90ACDE93-FFC6-48F1-949D-116788EBB036}"/>
    <cellStyle name="Separador de milhares 5 2 3 2 2 6" xfId="10626" xr:uid="{4B8E957D-A955-425B-93A3-15C9714E748F}"/>
    <cellStyle name="Separador de milhares 5 2 3 2 2 7" xfId="19597" xr:uid="{9663CAE6-7ABD-4950-9390-397A27D39D72}"/>
    <cellStyle name="Separador de milhares 5 2 3 2 3" xfId="1307" xr:uid="{FF707909-74E9-4CA1-B339-CE6042E85E49}"/>
    <cellStyle name="Separador de milhares 5 2 3 2 3 2" xfId="1308" xr:uid="{B3A3592E-0C71-4CA0-85A3-F9091F1BE7A9}"/>
    <cellStyle name="Separador de milhares 5 2 3 2 3 2 2" xfId="3031" xr:uid="{354D1A57-DB16-4908-9516-36230655F0CD}"/>
    <cellStyle name="Separador de milhares 5 2 3 2 3 2 2 2" xfId="9187" xr:uid="{1D88617A-2F5A-4590-B770-B7BCD55C6AD2}"/>
    <cellStyle name="Separador de milhares 5 2 3 2 3 2 2 2 2" xfId="17783" xr:uid="{D9724B71-2B79-4063-9AB0-32597B096CDD}"/>
    <cellStyle name="Separador de milhares 5 2 3 2 3 2 2 2 3" xfId="26819" xr:uid="{DFAAEF5A-B5A6-456A-AE68-5B6749B1094B}"/>
    <cellStyle name="Separador de milhares 5 2 3 2 3 2 2 3" xfId="6074" xr:uid="{27DE5F16-3240-41D0-8FA4-158C67D80F57}"/>
    <cellStyle name="Separador de milhares 5 2 3 2 3 2 2 3 2" xfId="14927" xr:uid="{E9453048-8A31-434F-A615-D52CDB39C9A2}"/>
    <cellStyle name="Separador de milhares 5 2 3 2 3 2 2 3 3" xfId="23894" xr:uid="{B8DD3902-A6BE-4A1E-8480-D58FD99A85F9}"/>
    <cellStyle name="Separador de milhares 5 2 3 2 3 2 2 4" xfId="12075" xr:uid="{3098F624-3F18-4454-A4FC-FB2634D7AEB2}"/>
    <cellStyle name="Separador de milhares 5 2 3 2 3 2 2 5" xfId="21043" xr:uid="{192C644B-243B-4384-A5A3-0FC167F6817D}"/>
    <cellStyle name="Separador de milhares 5 2 3 2 3 2 3" xfId="7692" xr:uid="{D174A09E-7680-4003-83AB-A3306A193C59}"/>
    <cellStyle name="Separador de milhares 5 2 3 2 3 2 3 2" xfId="16348" xr:uid="{7A2EAD85-3076-451D-90C9-02F9C7F586BA}"/>
    <cellStyle name="Separador de milhares 5 2 3 2 3 2 3 3" xfId="25329" xr:uid="{35C8D9A3-7C5A-4C0E-9047-55B84B24A3CA}"/>
    <cellStyle name="Separador de milhares 5 2 3 2 3 2 4" xfId="4639" xr:uid="{83DE1A97-4090-4100-8C6E-F9D684851BCA}"/>
    <cellStyle name="Separador de milhares 5 2 3 2 3 2 4 2" xfId="13494" xr:uid="{D0D1724D-B9F6-493E-927C-F36FB8C80BEB}"/>
    <cellStyle name="Separador de milhares 5 2 3 2 3 2 4 3" xfId="22464" xr:uid="{4E3B3C4A-C2AF-4A9F-A0F7-30E02E5B76BE}"/>
    <cellStyle name="Separador de milhares 5 2 3 2 3 2 5" xfId="10629" xr:uid="{9AA57540-4EA2-4345-A133-2941C0B38558}"/>
    <cellStyle name="Separador de milhares 5 2 3 2 3 2 6" xfId="19600" xr:uid="{BB7CCB26-F5BA-4CCC-A8B3-E8C2960733F8}"/>
    <cellStyle name="Separador de milhares 5 2 3 2 3 3" xfId="3030" xr:uid="{E6D89D55-CAB0-4B26-BFD2-CA0742EE9E5E}"/>
    <cellStyle name="Separador de milhares 5 2 3 2 3 3 2" xfId="9186" xr:uid="{71DC8BEC-D75D-4885-8E8A-73B4BBD70843}"/>
    <cellStyle name="Separador de milhares 5 2 3 2 3 3 2 2" xfId="17782" xr:uid="{48927ECB-941E-4B23-BF3A-9693C63AB9B1}"/>
    <cellStyle name="Separador de milhares 5 2 3 2 3 3 2 3" xfId="26818" xr:uid="{8276D177-6384-445F-B14B-4300B65B91DF}"/>
    <cellStyle name="Separador de milhares 5 2 3 2 3 3 3" xfId="6073" xr:uid="{F7AF96EC-FC7C-4D40-B3AC-D3490F706002}"/>
    <cellStyle name="Separador de milhares 5 2 3 2 3 3 3 2" xfId="14926" xr:uid="{E37A69D8-EE2E-45B6-B53A-3F8E0447404D}"/>
    <cellStyle name="Separador de milhares 5 2 3 2 3 3 3 3" xfId="23893" xr:uid="{D66EE24F-B1E5-4AB2-A727-43CEF95D102A}"/>
    <cellStyle name="Separador de milhares 5 2 3 2 3 3 4" xfId="12074" xr:uid="{7FB288EE-0B3B-4E3B-9C1C-99DCB76FDCE5}"/>
    <cellStyle name="Separador de milhares 5 2 3 2 3 3 5" xfId="21042" xr:uid="{F8B193E3-6E4E-4CEB-AF9D-8B3E36A83687}"/>
    <cellStyle name="Separador de milhares 5 2 3 2 3 4" xfId="7691" xr:uid="{4105F734-3A39-452D-AF1D-8ACACE1A90C9}"/>
    <cellStyle name="Separador de milhares 5 2 3 2 3 4 2" xfId="16347" xr:uid="{1460C03E-D51C-4A4A-AF3D-0A020FA61B21}"/>
    <cellStyle name="Separador de milhares 5 2 3 2 3 4 3" xfId="25328" xr:uid="{BC298DB7-A02E-4BFC-A438-54FEB474F6EF}"/>
    <cellStyle name="Separador de milhares 5 2 3 2 3 5" xfId="4638" xr:uid="{F1902CA7-7FFC-408F-8646-BFEAFABE59F8}"/>
    <cellStyle name="Separador de milhares 5 2 3 2 3 5 2" xfId="13493" xr:uid="{BB414BB0-0EDD-488E-821A-C0859793E4D8}"/>
    <cellStyle name="Separador de milhares 5 2 3 2 3 5 3" xfId="22463" xr:uid="{87C12F91-CC06-43E6-B258-35C6B4EE258C}"/>
    <cellStyle name="Separador de milhares 5 2 3 2 3 6" xfId="10628" xr:uid="{4C5D06E3-B7F3-4E0D-9FC1-96D39902E003}"/>
    <cellStyle name="Separador de milhares 5 2 3 2 3 7" xfId="19599" xr:uid="{E8A431D5-6BFE-4360-A381-7B1F97A4926D}"/>
    <cellStyle name="Separador de milhares 5 2 3 2 4" xfId="1309" xr:uid="{76ED9CD4-52DB-47CF-BAFE-E91ACB5AAFBB}"/>
    <cellStyle name="Separador de milhares 5 2 3 2 4 2" xfId="3032" xr:uid="{926D2DF3-B8B9-4DC4-A39E-5E1679CEF717}"/>
    <cellStyle name="Separador de milhares 5 2 3 2 4 2 2" xfId="9188" xr:uid="{36B809E6-D75F-4F3A-BEEE-36287D579FF0}"/>
    <cellStyle name="Separador de milhares 5 2 3 2 4 2 2 2" xfId="17784" xr:uid="{094B7CB8-4D29-479B-A142-73E540A68485}"/>
    <cellStyle name="Separador de milhares 5 2 3 2 4 2 2 3" xfId="26820" xr:uid="{B3DC7199-715E-4FAF-BB3B-181E3A806F7D}"/>
    <cellStyle name="Separador de milhares 5 2 3 2 4 2 3" xfId="6075" xr:uid="{26B4FF3D-AFF4-48DE-BC8D-B2C308A53A44}"/>
    <cellStyle name="Separador de milhares 5 2 3 2 4 2 3 2" xfId="14928" xr:uid="{297DE32E-9CF5-44ED-8535-9B81837419BC}"/>
    <cellStyle name="Separador de milhares 5 2 3 2 4 2 3 3" xfId="23895" xr:uid="{7A330F72-0294-45CE-BAD0-8F91C7C1E15D}"/>
    <cellStyle name="Separador de milhares 5 2 3 2 4 2 4" xfId="12076" xr:uid="{A71F3BC6-77AE-4FC2-9CA1-189282E10008}"/>
    <cellStyle name="Separador de milhares 5 2 3 2 4 2 5" xfId="21044" xr:uid="{3D9AB8E6-A8F2-40A1-824A-05191F5CB577}"/>
    <cellStyle name="Separador de milhares 5 2 3 2 4 3" xfId="7693" xr:uid="{27EB20EB-4F1A-4450-82FE-740228279801}"/>
    <cellStyle name="Separador de milhares 5 2 3 2 4 3 2" xfId="16349" xr:uid="{B54A1045-E0A5-4DB4-BA25-1E81A910CFF4}"/>
    <cellStyle name="Separador de milhares 5 2 3 2 4 3 3" xfId="25330" xr:uid="{CE5F5F5D-9324-4C43-B4BA-80EB8EA79319}"/>
    <cellStyle name="Separador de milhares 5 2 3 2 4 4" xfId="4640" xr:uid="{DC8226C3-FB1B-4B98-AF1B-4CA238562E93}"/>
    <cellStyle name="Separador de milhares 5 2 3 2 4 4 2" xfId="13495" xr:uid="{59CE0A18-F897-4301-B92B-EA4CF6D464E0}"/>
    <cellStyle name="Separador de milhares 5 2 3 2 4 4 3" xfId="22465" xr:uid="{14AD5493-60F3-4809-8BED-3CABDEE393D6}"/>
    <cellStyle name="Separador de milhares 5 2 3 2 4 5" xfId="10630" xr:uid="{957DBDFD-6BA7-4CF4-AFE1-1B653E2A6AAB}"/>
    <cellStyle name="Separador de milhares 5 2 3 2 4 6" xfId="19601" xr:uid="{AE8875CE-962A-4B33-9250-526F61AC5F49}"/>
    <cellStyle name="Separador de milhares 5 2 3 2 5" xfId="3027" xr:uid="{B552369B-F038-4684-8864-21519485D110}"/>
    <cellStyle name="Separador de milhares 5 2 3 2 5 2" xfId="9183" xr:uid="{AE94954C-3F35-4DF1-A52F-472F4FA5176D}"/>
    <cellStyle name="Separador de milhares 5 2 3 2 5 2 2" xfId="17779" xr:uid="{74F059C2-10B1-4A29-9F1F-604B14CE2BB7}"/>
    <cellStyle name="Separador de milhares 5 2 3 2 5 2 3" xfId="26815" xr:uid="{E67C7859-40B4-437B-8BC0-650895B173A1}"/>
    <cellStyle name="Separador de milhares 5 2 3 2 5 3" xfId="6070" xr:uid="{A714DEA1-F5B1-4BAF-BC88-22715F702AA7}"/>
    <cellStyle name="Separador de milhares 5 2 3 2 5 3 2" xfId="14923" xr:uid="{95DAC478-2968-4962-82C9-1A15894B143B}"/>
    <cellStyle name="Separador de milhares 5 2 3 2 5 3 3" xfId="23890" xr:uid="{FA746266-A786-4FC2-BFAB-86C6E0A985C3}"/>
    <cellStyle name="Separador de milhares 5 2 3 2 5 4" xfId="12071" xr:uid="{8641ED71-11B7-4774-82FC-D74F4DA5A522}"/>
    <cellStyle name="Separador de milhares 5 2 3 2 5 5" xfId="21039" xr:uid="{37455F73-C7FD-4C91-A5A0-B2404137F869}"/>
    <cellStyle name="Separador de milhares 5 2 3 2 6" xfId="7688" xr:uid="{4C489D4B-D0E0-4B8D-B234-FB084B44CE6E}"/>
    <cellStyle name="Separador de milhares 5 2 3 2 6 2" xfId="16344" xr:uid="{ED7AF6AF-E145-433A-A63B-DFB81DD108E2}"/>
    <cellStyle name="Separador de milhares 5 2 3 2 6 3" xfId="25325" xr:uid="{053B8EF0-2259-40C0-9E58-E65059A759BE}"/>
    <cellStyle name="Separador de milhares 5 2 3 2 7" xfId="4635" xr:uid="{A9CD2FC0-2AA5-41A3-8767-1E9AE4DA9280}"/>
    <cellStyle name="Separador de milhares 5 2 3 2 7 2" xfId="13490" xr:uid="{1C0ABA7E-BD26-4516-ACA6-401F66BC439B}"/>
    <cellStyle name="Separador de milhares 5 2 3 2 7 3" xfId="22460" xr:uid="{B25DE3A1-A6F3-467B-9435-16B41F49B315}"/>
    <cellStyle name="Separador de milhares 5 2 3 2 8" xfId="10625" xr:uid="{C6E4F9EA-25F9-4620-80C6-08F67A1D6A12}"/>
    <cellStyle name="Separador de milhares 5 2 3 2 9" xfId="19596" xr:uid="{AF1FAD47-53CE-41F8-8B39-ABFE6471C3D7}"/>
    <cellStyle name="Separador de milhares 5 2 3 3" xfId="1310" xr:uid="{0155BDA5-907B-432C-A5CE-0119D1649A4D}"/>
    <cellStyle name="Separador de milhares 5 2 3 3 2" xfId="1311" xr:uid="{468D4844-F568-4CA5-B0A3-C8D70BFF2434}"/>
    <cellStyle name="Separador de milhares 5 2 3 3 2 2" xfId="1312" xr:uid="{E4375056-06C0-4013-81FA-E2944383FCD7}"/>
    <cellStyle name="Separador de milhares 5 2 3 3 2 2 2" xfId="3035" xr:uid="{122B2497-2E15-44DD-9892-EA963BA5F11F}"/>
    <cellStyle name="Separador de milhares 5 2 3 3 2 2 2 2" xfId="9191" xr:uid="{0A2E7AA8-77DC-421A-BE8B-E9F28073EBA6}"/>
    <cellStyle name="Separador de milhares 5 2 3 3 2 2 2 2 2" xfId="17787" xr:uid="{BB2BA520-919A-483A-9F62-10E56D294B2B}"/>
    <cellStyle name="Separador de milhares 5 2 3 3 2 2 2 2 3" xfId="26823" xr:uid="{B8CC1B54-AF0D-445D-9009-5362370BDBC1}"/>
    <cellStyle name="Separador de milhares 5 2 3 3 2 2 2 3" xfId="6078" xr:uid="{DA169234-6EA9-4B8F-9A09-B3EC20857EF6}"/>
    <cellStyle name="Separador de milhares 5 2 3 3 2 2 2 3 2" xfId="14931" xr:uid="{BA30AB29-2A24-4F9C-B94D-8690609054B8}"/>
    <cellStyle name="Separador de milhares 5 2 3 3 2 2 2 3 3" xfId="23898" xr:uid="{14135D27-6EC7-46AB-81B8-2D5C715FDBA1}"/>
    <cellStyle name="Separador de milhares 5 2 3 3 2 2 2 4" xfId="12079" xr:uid="{E518E43C-D8D3-4A2D-9A61-992D3C8E3C10}"/>
    <cellStyle name="Separador de milhares 5 2 3 3 2 2 2 5" xfId="21047" xr:uid="{D372D02B-EB66-46A3-8938-7FB1F2AE0EF9}"/>
    <cellStyle name="Separador de milhares 5 2 3 3 2 2 3" xfId="7696" xr:uid="{56884FBA-B0B2-48AE-9288-62E611AB7998}"/>
    <cellStyle name="Separador de milhares 5 2 3 3 2 2 3 2" xfId="16352" xr:uid="{6D99B99C-6CDE-4C6B-9FF0-BF4EBBD838E2}"/>
    <cellStyle name="Separador de milhares 5 2 3 3 2 2 3 3" xfId="25333" xr:uid="{8FEF146A-1E39-4E62-8242-BE4BDF6C10E3}"/>
    <cellStyle name="Separador de milhares 5 2 3 3 2 2 4" xfId="4643" xr:uid="{B93BBAF7-98E9-4F44-A349-5F274249E386}"/>
    <cellStyle name="Separador de milhares 5 2 3 3 2 2 4 2" xfId="13498" xr:uid="{4094D8C5-651F-4DE3-9E46-DC24501A2683}"/>
    <cellStyle name="Separador de milhares 5 2 3 3 2 2 4 3" xfId="22468" xr:uid="{E022D81D-05A3-442A-BB6A-3B6E674B8649}"/>
    <cellStyle name="Separador de milhares 5 2 3 3 2 2 5" xfId="10633" xr:uid="{594738B1-12E9-4B45-9C4D-4DE45E1AB12E}"/>
    <cellStyle name="Separador de milhares 5 2 3 3 2 2 6" xfId="19604" xr:uid="{89B64924-7270-4D72-B0DD-C9891880C64F}"/>
    <cellStyle name="Separador de milhares 5 2 3 3 2 3" xfId="3034" xr:uid="{D9167B63-B886-4467-83D5-05C735F9D959}"/>
    <cellStyle name="Separador de milhares 5 2 3 3 2 3 2" xfId="9190" xr:uid="{6120DA0A-F9EB-46C1-84A7-B5AD72A13C91}"/>
    <cellStyle name="Separador de milhares 5 2 3 3 2 3 2 2" xfId="17786" xr:uid="{E5ABC136-C521-4B65-9650-9DA296658E83}"/>
    <cellStyle name="Separador de milhares 5 2 3 3 2 3 2 3" xfId="26822" xr:uid="{7E63EF2B-44DA-4893-AEBA-CC8C85F44581}"/>
    <cellStyle name="Separador de milhares 5 2 3 3 2 3 3" xfId="6077" xr:uid="{47FF859E-3245-44A8-9DC7-C5AA01BF814F}"/>
    <cellStyle name="Separador de milhares 5 2 3 3 2 3 3 2" xfId="14930" xr:uid="{29CAFBCE-7F4A-4511-A719-D274F86175D0}"/>
    <cellStyle name="Separador de milhares 5 2 3 3 2 3 3 3" xfId="23897" xr:uid="{7E030A95-A36A-4234-BB41-19657BCB5452}"/>
    <cellStyle name="Separador de milhares 5 2 3 3 2 3 4" xfId="12078" xr:uid="{DD3D3BB2-AC65-4A0C-9C95-7AA008AB1966}"/>
    <cellStyle name="Separador de milhares 5 2 3 3 2 3 5" xfId="21046" xr:uid="{65B97BD0-C767-49EB-BB06-B0678A1CA59E}"/>
    <cellStyle name="Separador de milhares 5 2 3 3 2 4" xfId="7695" xr:uid="{D39F8719-6D69-42B3-B0D0-2131B96A210C}"/>
    <cellStyle name="Separador de milhares 5 2 3 3 2 4 2" xfId="16351" xr:uid="{0AF6ABF6-39AF-4E2F-B76A-F19F9EDD52C0}"/>
    <cellStyle name="Separador de milhares 5 2 3 3 2 4 3" xfId="25332" xr:uid="{D2732463-F190-4A04-9701-9E71AE6BEC67}"/>
    <cellStyle name="Separador de milhares 5 2 3 3 2 5" xfId="4642" xr:uid="{B286E61B-A868-412A-B078-B496F958031B}"/>
    <cellStyle name="Separador de milhares 5 2 3 3 2 5 2" xfId="13497" xr:uid="{5A0C3F83-7847-42D3-AA8E-37F9A2A69508}"/>
    <cellStyle name="Separador de milhares 5 2 3 3 2 5 3" xfId="22467" xr:uid="{ACB6E0DC-408D-4050-BAB2-F1F58F2FB654}"/>
    <cellStyle name="Separador de milhares 5 2 3 3 2 6" xfId="10632" xr:uid="{C232992A-2F1A-4143-A586-BDE00F2762FC}"/>
    <cellStyle name="Separador de milhares 5 2 3 3 2 7" xfId="19603" xr:uid="{73025FBA-0953-495E-AF25-2FD4CEF91431}"/>
    <cellStyle name="Separador de milhares 5 2 3 3 3" xfId="1313" xr:uid="{97C5C86A-FAC9-4B5C-BFAB-576D674A37C0}"/>
    <cellStyle name="Separador de milhares 5 2 3 3 3 2" xfId="1314" xr:uid="{60D620A4-F7F1-4F54-B38E-CB3E236405F1}"/>
    <cellStyle name="Separador de milhares 5 2 3 3 3 2 2" xfId="3037" xr:uid="{C38B03FE-6B48-4A1A-809C-39B5E2764C76}"/>
    <cellStyle name="Separador de milhares 5 2 3 3 3 2 2 2" xfId="9193" xr:uid="{6951D748-FDD8-4B24-A6A7-859ECC2B706F}"/>
    <cellStyle name="Separador de milhares 5 2 3 3 3 2 2 2 2" xfId="17789" xr:uid="{7DF0753D-FC31-436D-A170-9DC4DE0E3381}"/>
    <cellStyle name="Separador de milhares 5 2 3 3 3 2 2 2 3" xfId="26825" xr:uid="{0CACEDEB-9CD8-4A75-8FCA-7C304B8DEA11}"/>
    <cellStyle name="Separador de milhares 5 2 3 3 3 2 2 3" xfId="6080" xr:uid="{86BF722C-B4FD-4BAA-9C78-15B2CBE7B726}"/>
    <cellStyle name="Separador de milhares 5 2 3 3 3 2 2 3 2" xfId="14933" xr:uid="{D94249D1-4B55-43BA-A084-98A58CA003C1}"/>
    <cellStyle name="Separador de milhares 5 2 3 3 3 2 2 3 3" xfId="23900" xr:uid="{F7F4F651-BDDD-4C33-B578-9598A2D54CE8}"/>
    <cellStyle name="Separador de milhares 5 2 3 3 3 2 2 4" xfId="12081" xr:uid="{9F4E8597-75F1-4C28-A617-4C13EA9BF8E6}"/>
    <cellStyle name="Separador de milhares 5 2 3 3 3 2 2 5" xfId="21049" xr:uid="{D5CA9D2E-78B0-4437-ACE9-A94595D11661}"/>
    <cellStyle name="Separador de milhares 5 2 3 3 3 2 3" xfId="7698" xr:uid="{ACADBF73-C8F6-4FF9-AB08-090E1208D5A0}"/>
    <cellStyle name="Separador de milhares 5 2 3 3 3 2 3 2" xfId="16354" xr:uid="{76C60A7A-8024-4B50-BE3C-4971CCEA757A}"/>
    <cellStyle name="Separador de milhares 5 2 3 3 3 2 3 3" xfId="25335" xr:uid="{3D66099B-5F52-4C7E-9679-B41817EA9387}"/>
    <cellStyle name="Separador de milhares 5 2 3 3 3 2 4" xfId="4645" xr:uid="{4DA1E365-5EEB-46A7-BF08-4EDD57ACB677}"/>
    <cellStyle name="Separador de milhares 5 2 3 3 3 2 4 2" xfId="13500" xr:uid="{16C9EE10-8BF4-4FD4-BA4B-F6F503D76BC1}"/>
    <cellStyle name="Separador de milhares 5 2 3 3 3 2 4 3" xfId="22470" xr:uid="{5644B693-DBB7-4661-AB22-0D30CCB1E0AF}"/>
    <cellStyle name="Separador de milhares 5 2 3 3 3 2 5" xfId="10635" xr:uid="{ABCF53FB-0098-489A-93CF-EE2B703D5D02}"/>
    <cellStyle name="Separador de milhares 5 2 3 3 3 2 6" xfId="19606" xr:uid="{CF1D76A4-4AE0-4CC2-AEDE-3682E8DD8FEF}"/>
    <cellStyle name="Separador de milhares 5 2 3 3 3 3" xfId="3036" xr:uid="{4E680C9F-32C1-4750-B353-7848FC59F8D9}"/>
    <cellStyle name="Separador de milhares 5 2 3 3 3 3 2" xfId="9192" xr:uid="{21D3A597-FA89-44AA-9CDF-3608CE23BDCD}"/>
    <cellStyle name="Separador de milhares 5 2 3 3 3 3 2 2" xfId="17788" xr:uid="{10560C5F-92E8-4C27-9543-805BAF48AB7C}"/>
    <cellStyle name="Separador de milhares 5 2 3 3 3 3 2 3" xfId="26824" xr:uid="{7465D3ED-ED79-492F-B6EC-155EA10EF20F}"/>
    <cellStyle name="Separador de milhares 5 2 3 3 3 3 3" xfId="6079" xr:uid="{99D5A315-1551-498A-8491-44A0F1F99CBF}"/>
    <cellStyle name="Separador de milhares 5 2 3 3 3 3 3 2" xfId="14932" xr:uid="{86DFE8CE-D045-47E4-8E7F-E27EEDCFA982}"/>
    <cellStyle name="Separador de milhares 5 2 3 3 3 3 3 3" xfId="23899" xr:uid="{896E67F9-BC0F-4E35-A5C2-C14E7A2F130A}"/>
    <cellStyle name="Separador de milhares 5 2 3 3 3 3 4" xfId="12080" xr:uid="{17C257B1-1F64-4641-AA53-EFEFD4B1B8B4}"/>
    <cellStyle name="Separador de milhares 5 2 3 3 3 3 5" xfId="21048" xr:uid="{201442D8-EBF3-42C2-A021-DBC8B6311D2B}"/>
    <cellStyle name="Separador de milhares 5 2 3 3 3 4" xfId="7697" xr:uid="{EC3F25B4-920C-448B-AE03-C51FA5879209}"/>
    <cellStyle name="Separador de milhares 5 2 3 3 3 4 2" xfId="16353" xr:uid="{1E823DC4-6E1E-45E9-AAE5-ACCD5C503F03}"/>
    <cellStyle name="Separador de milhares 5 2 3 3 3 4 3" xfId="25334" xr:uid="{A961F7D4-8BA9-43F5-B9D3-E0E67A20947D}"/>
    <cellStyle name="Separador de milhares 5 2 3 3 3 5" xfId="4644" xr:uid="{0CF9D56F-147D-42BD-976E-8AEBF2413940}"/>
    <cellStyle name="Separador de milhares 5 2 3 3 3 5 2" xfId="13499" xr:uid="{FC90E23B-18C7-4880-AA8D-4B301DC16C08}"/>
    <cellStyle name="Separador de milhares 5 2 3 3 3 5 3" xfId="22469" xr:uid="{C766FE8F-EAB2-4A2D-8D0F-D1B7F73422B5}"/>
    <cellStyle name="Separador de milhares 5 2 3 3 3 6" xfId="10634" xr:uid="{1D1F06DA-A719-440B-B4CC-3C89F733059B}"/>
    <cellStyle name="Separador de milhares 5 2 3 3 3 7" xfId="19605" xr:uid="{393EC8DA-1DD0-4FCC-975D-2289086685FC}"/>
    <cellStyle name="Separador de milhares 5 2 3 3 4" xfId="1315" xr:uid="{CD6F4B83-E44F-4BDB-A404-5A5EB147B4BB}"/>
    <cellStyle name="Separador de milhares 5 2 3 3 4 2" xfId="3038" xr:uid="{DD785980-B19C-4E58-AE0A-166A9D075090}"/>
    <cellStyle name="Separador de milhares 5 2 3 3 4 2 2" xfId="9194" xr:uid="{9E289286-86EA-4CE2-A9EE-ED273F558962}"/>
    <cellStyle name="Separador de milhares 5 2 3 3 4 2 2 2" xfId="17790" xr:uid="{FCC8BB72-9601-489E-87AC-B90D4873E283}"/>
    <cellStyle name="Separador de milhares 5 2 3 3 4 2 2 3" xfId="26826" xr:uid="{9178CA53-A1F7-4F66-9C78-641D251984FE}"/>
    <cellStyle name="Separador de milhares 5 2 3 3 4 2 3" xfId="6081" xr:uid="{FE9A9382-1A15-4F17-8383-A732FC57074C}"/>
    <cellStyle name="Separador de milhares 5 2 3 3 4 2 3 2" xfId="14934" xr:uid="{DAE1D1AB-663E-4071-A9B9-F641075C4C87}"/>
    <cellStyle name="Separador de milhares 5 2 3 3 4 2 3 3" xfId="23901" xr:uid="{BBB93731-71DD-45F4-823E-E3B6B5705709}"/>
    <cellStyle name="Separador de milhares 5 2 3 3 4 2 4" xfId="12082" xr:uid="{C6277334-BDB8-466B-8F7B-A335B1489D6C}"/>
    <cellStyle name="Separador de milhares 5 2 3 3 4 2 5" xfId="21050" xr:uid="{9D52A5F7-9886-450A-BEB3-963F9BA3C171}"/>
    <cellStyle name="Separador de milhares 5 2 3 3 4 3" xfId="7699" xr:uid="{1561FC0C-41EA-46DA-B7EC-4190BA309E8E}"/>
    <cellStyle name="Separador de milhares 5 2 3 3 4 3 2" xfId="16355" xr:uid="{D982C4E6-A3F4-4303-A2C9-1EE932FA0AF6}"/>
    <cellStyle name="Separador de milhares 5 2 3 3 4 3 3" xfId="25336" xr:uid="{06CDF3F5-01DC-456B-A066-658E7538FBAB}"/>
    <cellStyle name="Separador de milhares 5 2 3 3 4 4" xfId="4646" xr:uid="{F23DF108-A2A0-45C6-B8A3-7CEB47D351F9}"/>
    <cellStyle name="Separador de milhares 5 2 3 3 4 4 2" xfId="13501" xr:uid="{2609F8FB-C256-4892-94BE-25E682A41458}"/>
    <cellStyle name="Separador de milhares 5 2 3 3 4 4 3" xfId="22471" xr:uid="{5ED7D327-7D93-4447-9919-8A445774E071}"/>
    <cellStyle name="Separador de milhares 5 2 3 3 4 5" xfId="10636" xr:uid="{A8D8DA84-534C-4732-995A-346DAC5F65DF}"/>
    <cellStyle name="Separador de milhares 5 2 3 3 4 6" xfId="19607" xr:uid="{A892A05E-0904-4D55-98FE-7AFDBF639833}"/>
    <cellStyle name="Separador de milhares 5 2 3 3 5" xfId="3033" xr:uid="{AD62F5F7-8E81-4014-BFD0-AF22A7DD113B}"/>
    <cellStyle name="Separador de milhares 5 2 3 3 5 2" xfId="9189" xr:uid="{207F0BF8-D4FD-48AD-8210-6E219147E3CC}"/>
    <cellStyle name="Separador de milhares 5 2 3 3 5 2 2" xfId="17785" xr:uid="{CA14A273-58E2-495A-AD06-6F167ADBD49B}"/>
    <cellStyle name="Separador de milhares 5 2 3 3 5 2 3" xfId="26821" xr:uid="{0DB88DF8-9C8C-44EB-9F8A-52640DF75371}"/>
    <cellStyle name="Separador de milhares 5 2 3 3 5 3" xfId="6076" xr:uid="{892E0937-20AB-41E6-A17C-DA43B9A4F65B}"/>
    <cellStyle name="Separador de milhares 5 2 3 3 5 3 2" xfId="14929" xr:uid="{45ECB639-3F0C-4F53-A274-F0CC7C8A393D}"/>
    <cellStyle name="Separador de milhares 5 2 3 3 5 3 3" xfId="23896" xr:uid="{85C7C714-3242-44C9-8269-080CB60D1C80}"/>
    <cellStyle name="Separador de milhares 5 2 3 3 5 4" xfId="12077" xr:uid="{C96E9FB2-4CE3-41C4-AA95-7273F80B8521}"/>
    <cellStyle name="Separador de milhares 5 2 3 3 5 5" xfId="21045" xr:uid="{C93A68CA-6A62-4762-ABE6-1C6CBAADB3C0}"/>
    <cellStyle name="Separador de milhares 5 2 3 3 6" xfId="7694" xr:uid="{1CFF26D0-3592-4755-94D6-650C36294D94}"/>
    <cellStyle name="Separador de milhares 5 2 3 3 6 2" xfId="16350" xr:uid="{3518E069-76FB-41A2-9C18-5334C17E55D9}"/>
    <cellStyle name="Separador de milhares 5 2 3 3 6 3" xfId="25331" xr:uid="{0A485098-4230-4DF5-8826-019A6A11C60E}"/>
    <cellStyle name="Separador de milhares 5 2 3 3 7" xfId="4641" xr:uid="{6425CEEB-8656-4712-AF0D-57A519554FE8}"/>
    <cellStyle name="Separador de milhares 5 2 3 3 7 2" xfId="13496" xr:uid="{76790C4E-43CD-4710-8675-ED8D62D65436}"/>
    <cellStyle name="Separador de milhares 5 2 3 3 7 3" xfId="22466" xr:uid="{3BEA0000-4AC5-4CEA-8799-47EA24B54BDB}"/>
    <cellStyle name="Separador de milhares 5 2 3 3 8" xfId="10631" xr:uid="{E8FFCDA9-6A89-49F9-921B-6B763A7DF9D3}"/>
    <cellStyle name="Separador de milhares 5 2 3 3 9" xfId="19602" xr:uid="{A583F964-E17E-43D0-8099-C726A56DE974}"/>
    <cellStyle name="Separador de milhares 5 2 3 4" xfId="1316" xr:uid="{1FE9AFF3-F74E-4ABF-A5F1-C20244461782}"/>
    <cellStyle name="Separador de milhares 5 2 3 4 2" xfId="1317" xr:uid="{41F0A707-E3E7-476C-9AF9-1890BD52D75D}"/>
    <cellStyle name="Separador de milhares 5 2 3 4 2 2" xfId="3040" xr:uid="{B91DD2FF-7BA5-48E1-ADDC-92338AFC998B}"/>
    <cellStyle name="Separador de milhares 5 2 3 4 2 2 2" xfId="9196" xr:uid="{DEB0E372-8AD6-4DB0-A8F6-79E82DF434A4}"/>
    <cellStyle name="Separador de milhares 5 2 3 4 2 2 2 2" xfId="17792" xr:uid="{7125AD06-1D81-47FD-AA70-54774DCEFF45}"/>
    <cellStyle name="Separador de milhares 5 2 3 4 2 2 2 3" xfId="26828" xr:uid="{A2ED5514-4B41-411E-8A1E-1FD54E65C010}"/>
    <cellStyle name="Separador de milhares 5 2 3 4 2 2 3" xfId="6083" xr:uid="{C3F5B8D0-11AA-49D3-A9DF-22D963F1642F}"/>
    <cellStyle name="Separador de milhares 5 2 3 4 2 2 3 2" xfId="14936" xr:uid="{79D05746-736E-4F65-8D3B-CE9C75146E03}"/>
    <cellStyle name="Separador de milhares 5 2 3 4 2 2 3 3" xfId="23903" xr:uid="{67683785-7CD7-488B-85E0-1ED02ECD8C25}"/>
    <cellStyle name="Separador de milhares 5 2 3 4 2 2 4" xfId="12084" xr:uid="{C53C6B60-4392-43C8-A646-3E5A480EA05C}"/>
    <cellStyle name="Separador de milhares 5 2 3 4 2 2 5" xfId="21052" xr:uid="{72FABC84-B585-424F-BB88-9DAA005C5F97}"/>
    <cellStyle name="Separador de milhares 5 2 3 4 2 3" xfId="7701" xr:uid="{D76628CF-9DEF-4269-BC80-AB6E106E9D4D}"/>
    <cellStyle name="Separador de milhares 5 2 3 4 2 3 2" xfId="16357" xr:uid="{3B54B340-8D6C-4840-9F53-202767FDD0A3}"/>
    <cellStyle name="Separador de milhares 5 2 3 4 2 3 3" xfId="25338" xr:uid="{D2D42320-36F0-4159-A827-A4A370A3F6AA}"/>
    <cellStyle name="Separador de milhares 5 2 3 4 2 4" xfId="4648" xr:uid="{E1829B7A-61A3-4A92-8FAF-A435FE99FA69}"/>
    <cellStyle name="Separador de milhares 5 2 3 4 2 4 2" xfId="13503" xr:uid="{1F3A2507-4839-41D0-8C96-064DE6E6F76A}"/>
    <cellStyle name="Separador de milhares 5 2 3 4 2 4 3" xfId="22473" xr:uid="{CA91D0AB-A496-41F2-B40C-2F16696AD15C}"/>
    <cellStyle name="Separador de milhares 5 2 3 4 2 5" xfId="10638" xr:uid="{081F013C-4413-4434-82F4-E46D315367E9}"/>
    <cellStyle name="Separador de milhares 5 2 3 4 2 6" xfId="19609" xr:uid="{5C7505D9-7697-4272-835A-210C928F8200}"/>
    <cellStyle name="Separador de milhares 5 2 3 4 3" xfId="3039" xr:uid="{2D437711-A9C3-4F7A-A905-F6821EAD64F6}"/>
    <cellStyle name="Separador de milhares 5 2 3 4 3 2" xfId="9195" xr:uid="{DA651FCA-A474-4BDB-8519-A849FDB39613}"/>
    <cellStyle name="Separador de milhares 5 2 3 4 3 2 2" xfId="17791" xr:uid="{47083F2E-29A1-4F23-9124-40BD49244239}"/>
    <cellStyle name="Separador de milhares 5 2 3 4 3 2 3" xfId="26827" xr:uid="{158E4B02-BF16-4B98-BD10-B71E61691030}"/>
    <cellStyle name="Separador de milhares 5 2 3 4 3 3" xfId="6082" xr:uid="{9D12078C-FF9A-437D-870B-B1AC932A240F}"/>
    <cellStyle name="Separador de milhares 5 2 3 4 3 3 2" xfId="14935" xr:uid="{D208FCA1-DD6F-4491-A51D-B84ECBC7291C}"/>
    <cellStyle name="Separador de milhares 5 2 3 4 3 3 3" xfId="23902" xr:uid="{61D26A76-32F8-4A8B-8291-4BD1130FAB17}"/>
    <cellStyle name="Separador de milhares 5 2 3 4 3 4" xfId="12083" xr:uid="{12411547-41CD-45EE-AD1B-C735607EEC77}"/>
    <cellStyle name="Separador de milhares 5 2 3 4 3 5" xfId="21051" xr:uid="{7528431C-4067-4628-8159-6468DF16751A}"/>
    <cellStyle name="Separador de milhares 5 2 3 4 4" xfId="7700" xr:uid="{7A211B13-02C4-4D70-A0A6-EA09AF295999}"/>
    <cellStyle name="Separador de milhares 5 2 3 4 4 2" xfId="16356" xr:uid="{4E642364-D8DD-4DCA-904F-EA7F7D53D9E8}"/>
    <cellStyle name="Separador de milhares 5 2 3 4 4 3" xfId="25337" xr:uid="{A2DD71B2-3B6B-4513-A94A-2043222E68E3}"/>
    <cellStyle name="Separador de milhares 5 2 3 4 5" xfId="4647" xr:uid="{F8FB7E4C-D837-4559-A722-E43C61A8536C}"/>
    <cellStyle name="Separador de milhares 5 2 3 4 5 2" xfId="13502" xr:uid="{8B3B9ADF-9390-4F90-8B88-0E533DCCF168}"/>
    <cellStyle name="Separador de milhares 5 2 3 4 5 3" xfId="22472" xr:uid="{1C5FB3CD-FBD2-4D1A-82C9-1006D1332999}"/>
    <cellStyle name="Separador de milhares 5 2 3 4 6" xfId="10637" xr:uid="{672EA1BF-4361-4DEA-8B76-D64475C876B0}"/>
    <cellStyle name="Separador de milhares 5 2 3 4 7" xfId="19608" xr:uid="{2E39717C-3490-4FDF-8FBE-58C21F1982C0}"/>
    <cellStyle name="Separador de milhares 5 2 3 5" xfId="1318" xr:uid="{20A19401-05E3-4F20-925D-B90A5144807B}"/>
    <cellStyle name="Separador de milhares 5 2 3 5 2" xfId="1319" xr:uid="{5C0BE303-2A4D-47E8-959F-3A162F39052A}"/>
    <cellStyle name="Separador de milhares 5 2 3 5 2 2" xfId="3042" xr:uid="{E229A5D9-2CF0-42D9-9A3A-31F59E36650B}"/>
    <cellStyle name="Separador de milhares 5 2 3 5 2 2 2" xfId="9198" xr:uid="{5208CC0B-1719-4459-9B0C-A519AFA0231A}"/>
    <cellStyle name="Separador de milhares 5 2 3 5 2 2 2 2" xfId="17794" xr:uid="{0C04DF76-68CE-4CD0-9FA3-69D5AB895B41}"/>
    <cellStyle name="Separador de milhares 5 2 3 5 2 2 2 3" xfId="26830" xr:uid="{AE608DCB-62E1-4C78-B432-5A7BE661B2CD}"/>
    <cellStyle name="Separador de milhares 5 2 3 5 2 2 3" xfId="6085" xr:uid="{D9E22880-0187-472B-AFED-39111332F1D4}"/>
    <cellStyle name="Separador de milhares 5 2 3 5 2 2 3 2" xfId="14938" xr:uid="{95F6F0DC-A972-425A-8A15-34FD7DE7AD3D}"/>
    <cellStyle name="Separador de milhares 5 2 3 5 2 2 3 3" xfId="23905" xr:uid="{80E5312F-DF8E-44D8-80B2-41D95D4B8F25}"/>
    <cellStyle name="Separador de milhares 5 2 3 5 2 2 4" xfId="12086" xr:uid="{B26F7328-6DDB-4761-9C88-2DBB8EC5B5F9}"/>
    <cellStyle name="Separador de milhares 5 2 3 5 2 2 5" xfId="21054" xr:uid="{3A4A5F58-0086-40C5-8723-3EA47EE913AD}"/>
    <cellStyle name="Separador de milhares 5 2 3 5 2 3" xfId="7703" xr:uid="{BADE6905-7FEA-4229-9D11-CC126BD93A27}"/>
    <cellStyle name="Separador de milhares 5 2 3 5 2 3 2" xfId="16359" xr:uid="{73BB6694-9611-45D1-A965-0483B91F1D63}"/>
    <cellStyle name="Separador de milhares 5 2 3 5 2 3 3" xfId="25340" xr:uid="{E83E5327-3BC3-4F22-A160-B640137CB2B8}"/>
    <cellStyle name="Separador de milhares 5 2 3 5 2 4" xfId="4650" xr:uid="{37DB1520-A315-48C6-BD06-9A9DE8868474}"/>
    <cellStyle name="Separador de milhares 5 2 3 5 2 4 2" xfId="13505" xr:uid="{347039A0-CBFA-4926-AA63-1F03372DE798}"/>
    <cellStyle name="Separador de milhares 5 2 3 5 2 4 3" xfId="22475" xr:uid="{9775885B-C081-45C5-921C-38409883A42B}"/>
    <cellStyle name="Separador de milhares 5 2 3 5 2 5" xfId="10640" xr:uid="{25AB1DB8-6829-4DF3-BE52-54152047072C}"/>
    <cellStyle name="Separador de milhares 5 2 3 5 2 6" xfId="19611" xr:uid="{8D0CB10E-E315-4291-AAE6-BD0120E5469F}"/>
    <cellStyle name="Separador de milhares 5 2 3 5 3" xfId="3041" xr:uid="{E090DE0D-D82A-49A0-BB86-218C2B56FC13}"/>
    <cellStyle name="Separador de milhares 5 2 3 5 3 2" xfId="9197" xr:uid="{4D1F1530-5D12-4CA0-AC2F-B5CBDD8DC3E7}"/>
    <cellStyle name="Separador de milhares 5 2 3 5 3 2 2" xfId="17793" xr:uid="{1F79C169-4EA0-41EC-A733-39D33A89A95F}"/>
    <cellStyle name="Separador de milhares 5 2 3 5 3 2 3" xfId="26829" xr:uid="{D9FA7271-7B88-4DD8-9A4E-2784DF75ED14}"/>
    <cellStyle name="Separador de milhares 5 2 3 5 3 3" xfId="6084" xr:uid="{B36337B1-5482-40E2-8E3D-DAE5280D4B61}"/>
    <cellStyle name="Separador de milhares 5 2 3 5 3 3 2" xfId="14937" xr:uid="{CFB3B8FC-7414-4402-80D4-261595D14805}"/>
    <cellStyle name="Separador de milhares 5 2 3 5 3 3 3" xfId="23904" xr:uid="{FD8AEBD3-C212-4C55-921F-EABC23F25B9D}"/>
    <cellStyle name="Separador de milhares 5 2 3 5 3 4" xfId="12085" xr:uid="{118DBFB2-2DAC-4876-B590-DBD937A2F153}"/>
    <cellStyle name="Separador de milhares 5 2 3 5 3 5" xfId="21053" xr:uid="{9ABFB8FA-D512-4144-A421-9C2EA7FFBBF6}"/>
    <cellStyle name="Separador de milhares 5 2 3 5 4" xfId="7702" xr:uid="{EB2EA502-63F4-4718-B1BC-4C12BEA6F3C2}"/>
    <cellStyle name="Separador de milhares 5 2 3 5 4 2" xfId="16358" xr:uid="{38647812-419C-4597-A2BE-9B2454E6F573}"/>
    <cellStyle name="Separador de milhares 5 2 3 5 4 3" xfId="25339" xr:uid="{1505DF84-B8E1-4BC0-AFEA-9A9CF432DEED}"/>
    <cellStyle name="Separador de milhares 5 2 3 5 5" xfId="4649" xr:uid="{377C4D65-5073-4BD7-A45E-A0A1A16B4E74}"/>
    <cellStyle name="Separador de milhares 5 2 3 5 5 2" xfId="13504" xr:uid="{899F4AAE-3751-455D-AAEE-A354040A04A3}"/>
    <cellStyle name="Separador de milhares 5 2 3 5 5 3" xfId="22474" xr:uid="{C8C74F18-F978-46C1-9C79-9F17ABF9D52D}"/>
    <cellStyle name="Separador de milhares 5 2 3 5 6" xfId="10639" xr:uid="{70EC0054-7D56-422F-9E0F-FB86DC437BEB}"/>
    <cellStyle name="Separador de milhares 5 2 3 5 7" xfId="19610" xr:uid="{453FF5DC-6DA6-48B3-B148-BD369FA00C9D}"/>
    <cellStyle name="Separador de milhares 5 2 3 6" xfId="1320" xr:uid="{A759D21F-744B-4991-9418-2649EC97AA84}"/>
    <cellStyle name="Separador de milhares 5 2 3 6 2" xfId="3043" xr:uid="{50F81BF3-D192-4699-8B1C-CB67BF395655}"/>
    <cellStyle name="Separador de milhares 5 2 3 6 2 2" xfId="9199" xr:uid="{91DC9881-4C0E-4D28-AAEA-59B2E48948F2}"/>
    <cellStyle name="Separador de milhares 5 2 3 6 2 2 2" xfId="17795" xr:uid="{2BAF0377-39AD-493F-B615-9CF60B3799C1}"/>
    <cellStyle name="Separador de milhares 5 2 3 6 2 2 3" xfId="26831" xr:uid="{34B42435-7DD3-4D52-836C-DD824657713A}"/>
    <cellStyle name="Separador de milhares 5 2 3 6 2 3" xfId="6086" xr:uid="{82728098-2231-4DEE-AB8A-445EF92D482B}"/>
    <cellStyle name="Separador de milhares 5 2 3 6 2 3 2" xfId="14939" xr:uid="{43C50EBC-BFC4-4F55-9EC4-7BADE50C31A9}"/>
    <cellStyle name="Separador de milhares 5 2 3 6 2 3 3" xfId="23906" xr:uid="{07901A42-361C-465B-B743-386BBDA8F026}"/>
    <cellStyle name="Separador de milhares 5 2 3 6 2 4" xfId="12087" xr:uid="{C78652F0-DB93-4380-AC87-858F2955CE17}"/>
    <cellStyle name="Separador de milhares 5 2 3 6 2 5" xfId="21055" xr:uid="{D7DD3553-730E-4D68-A319-56942267B58C}"/>
    <cellStyle name="Separador de milhares 5 2 3 6 3" xfId="7704" xr:uid="{AA3F8925-42B9-4476-BDA6-C928AC880685}"/>
    <cellStyle name="Separador de milhares 5 2 3 6 3 2" xfId="16360" xr:uid="{FFC21987-E522-4F7C-8FAD-48A38CF66E1D}"/>
    <cellStyle name="Separador de milhares 5 2 3 6 3 3" xfId="25341" xr:uid="{366CF12E-EB96-47F3-A49A-4235A910E880}"/>
    <cellStyle name="Separador de milhares 5 2 3 6 4" xfId="4651" xr:uid="{E013DA3F-4058-4D9E-A921-B26733C80260}"/>
    <cellStyle name="Separador de milhares 5 2 3 6 4 2" xfId="13506" xr:uid="{B776B13B-0367-4010-8A63-642ABAF6EB92}"/>
    <cellStyle name="Separador de milhares 5 2 3 6 4 3" xfId="22476" xr:uid="{BB94C95A-D619-4FEF-B209-396B682738E4}"/>
    <cellStyle name="Separador de milhares 5 2 3 6 5" xfId="10641" xr:uid="{785EECA2-AA87-4FC9-8585-4259F4737005}"/>
    <cellStyle name="Separador de milhares 5 2 3 6 6" xfId="19612" xr:uid="{79E4AC24-6B79-470D-9CCC-DF622EB8EF07}"/>
    <cellStyle name="Separador de milhares 5 2 3 7" xfId="3026" xr:uid="{B8871815-16D8-41AB-B1F2-335B4BDA7D1C}"/>
    <cellStyle name="Separador de milhares 5 2 3 7 2" xfId="9182" xr:uid="{8DB7FBE5-5D3D-48D7-8A97-4D9AEC45F5CF}"/>
    <cellStyle name="Separador de milhares 5 2 3 7 2 2" xfId="17778" xr:uid="{3A1CCA33-5667-4505-86A6-D6E33AA9EC60}"/>
    <cellStyle name="Separador de milhares 5 2 3 7 2 3" xfId="26814" xr:uid="{C2DF11AC-5F43-44EF-874E-F5757E5B247E}"/>
    <cellStyle name="Separador de milhares 5 2 3 7 3" xfId="6069" xr:uid="{57DF8F4F-54C8-4522-A405-E7355B14C738}"/>
    <cellStyle name="Separador de milhares 5 2 3 7 3 2" xfId="14922" xr:uid="{03A136E6-2205-4EF0-8A77-DF4C31E9C0CD}"/>
    <cellStyle name="Separador de milhares 5 2 3 7 3 3" xfId="23889" xr:uid="{747F5C12-1BC0-4716-951F-4CECF473AA4A}"/>
    <cellStyle name="Separador de milhares 5 2 3 7 4" xfId="12070" xr:uid="{A8BC7756-41EC-4384-B80D-C65F309F31D8}"/>
    <cellStyle name="Separador de milhares 5 2 3 7 5" xfId="21038" xr:uid="{BD2D9764-2FF7-44F9-B419-9334938C4FC0}"/>
    <cellStyle name="Separador de milhares 5 2 3 8" xfId="7687" xr:uid="{49A67A42-E19D-4D18-BCDE-49E979380451}"/>
    <cellStyle name="Separador de milhares 5 2 3 8 2" xfId="16343" xr:uid="{E74DBC66-169E-49B7-9EC4-F83947829814}"/>
    <cellStyle name="Separador de milhares 5 2 3 8 3" xfId="25324" xr:uid="{A2E43A35-FD81-42E3-8D58-407398905B97}"/>
    <cellStyle name="Separador de milhares 5 2 3 9" xfId="4634" xr:uid="{F39D48F5-40D8-4E50-8556-585DA15764E1}"/>
    <cellStyle name="Separador de milhares 5 2 3 9 2" xfId="13489" xr:uid="{69BE4BE6-F42D-45EE-BCED-963D5BD5132E}"/>
    <cellStyle name="Separador de milhares 5 2 3 9 3" xfId="22459" xr:uid="{7D19D65B-9FFC-4424-A452-2A02680D7420}"/>
    <cellStyle name="Separador de milhares 5 2 4" xfId="1321" xr:uid="{AE9083D6-3A38-4FC1-AEE2-0576A409B02A}"/>
    <cellStyle name="Separador de milhares 5 2 4 2" xfId="1322" xr:uid="{AF7BCD29-D669-4F0D-9C74-283D720DC5FF}"/>
    <cellStyle name="Separador de milhares 5 2 4 2 2" xfId="1323" xr:uid="{ABB660D8-342F-4B73-8885-A4189AA7A5BF}"/>
    <cellStyle name="Separador de milhares 5 2 4 2 2 2" xfId="3046" xr:uid="{577D41AE-EC11-4822-A113-EB43B45991FE}"/>
    <cellStyle name="Separador de milhares 5 2 4 2 2 2 2" xfId="9202" xr:uid="{29F80459-B656-4C27-93C9-8F0D8DEEAED5}"/>
    <cellStyle name="Separador de milhares 5 2 4 2 2 2 2 2" xfId="17798" xr:uid="{A31DF347-8266-4E2C-898B-AA360E75BFFB}"/>
    <cellStyle name="Separador de milhares 5 2 4 2 2 2 2 3" xfId="26834" xr:uid="{F1ECC45C-3830-445F-BF88-60FFCEB99E29}"/>
    <cellStyle name="Separador de milhares 5 2 4 2 2 2 3" xfId="6089" xr:uid="{A41D06BA-346A-4F9F-A9D4-85B9EF25F90F}"/>
    <cellStyle name="Separador de milhares 5 2 4 2 2 2 3 2" xfId="14942" xr:uid="{95A0C761-AA1A-4B18-8E09-FBF69CE69183}"/>
    <cellStyle name="Separador de milhares 5 2 4 2 2 2 3 3" xfId="23909" xr:uid="{995D58B1-DC7A-4023-96B2-BED9EDBCB68B}"/>
    <cellStyle name="Separador de milhares 5 2 4 2 2 2 4" xfId="12090" xr:uid="{479E2824-763F-445F-82C7-D644B6AF24AE}"/>
    <cellStyle name="Separador de milhares 5 2 4 2 2 2 5" xfId="21058" xr:uid="{80381B0A-4DBC-45AC-A77B-712D9BA5ABC9}"/>
    <cellStyle name="Separador de milhares 5 2 4 2 2 3" xfId="7707" xr:uid="{5FDE2272-EB3D-4C5B-A2EF-AD1AEA7B61A3}"/>
    <cellStyle name="Separador de milhares 5 2 4 2 2 3 2" xfId="16363" xr:uid="{2752C0A7-B4A6-4BD0-A2A5-3BEA00874245}"/>
    <cellStyle name="Separador de milhares 5 2 4 2 2 3 3" xfId="25344" xr:uid="{EAE3DE54-75C2-4901-9252-981444A389BE}"/>
    <cellStyle name="Separador de milhares 5 2 4 2 2 4" xfId="4654" xr:uid="{5E929460-6949-43CE-B3B5-40E9ECBF88BC}"/>
    <cellStyle name="Separador de milhares 5 2 4 2 2 4 2" xfId="13509" xr:uid="{E4E0D3FA-4BAE-4D75-B05C-9D5E64E32634}"/>
    <cellStyle name="Separador de milhares 5 2 4 2 2 4 3" xfId="22479" xr:uid="{B6B25E7B-CB0D-4A39-A107-E6CC5DFD3627}"/>
    <cellStyle name="Separador de milhares 5 2 4 2 2 5" xfId="10644" xr:uid="{BB881B29-C57C-4114-8E29-1D1442EC30B3}"/>
    <cellStyle name="Separador de milhares 5 2 4 2 2 6" xfId="19615" xr:uid="{B7AE2069-36F5-4EAB-9E7A-21DC9192641B}"/>
    <cellStyle name="Separador de milhares 5 2 4 2 3" xfId="3045" xr:uid="{FCF045AB-C6D4-4A05-ABDF-376AA2DC8C39}"/>
    <cellStyle name="Separador de milhares 5 2 4 2 3 2" xfId="9201" xr:uid="{9F69D24F-1305-4984-9FD1-81AE22F1FB79}"/>
    <cellStyle name="Separador de milhares 5 2 4 2 3 2 2" xfId="17797" xr:uid="{9ADD579C-35F5-4DE7-A2F5-C2C5F042526E}"/>
    <cellStyle name="Separador de milhares 5 2 4 2 3 2 3" xfId="26833" xr:uid="{FB6C9DCC-F7A3-431B-9D01-6E602791218D}"/>
    <cellStyle name="Separador de milhares 5 2 4 2 3 3" xfId="6088" xr:uid="{CC7203DC-2274-4537-BEDA-DA83BBA02CC9}"/>
    <cellStyle name="Separador de milhares 5 2 4 2 3 3 2" xfId="14941" xr:uid="{D369FB79-D7CD-4211-B925-399BB466A1AB}"/>
    <cellStyle name="Separador de milhares 5 2 4 2 3 3 3" xfId="23908" xr:uid="{770F23EB-AE09-4706-A06B-5E61F9BDBC65}"/>
    <cellStyle name="Separador de milhares 5 2 4 2 3 4" xfId="12089" xr:uid="{96BAC94C-C290-4A0B-B5BE-971F4EE13777}"/>
    <cellStyle name="Separador de milhares 5 2 4 2 3 5" xfId="21057" xr:uid="{A3EC92AE-86D3-46DF-B111-0ADED2F9C7E2}"/>
    <cellStyle name="Separador de milhares 5 2 4 2 4" xfId="7706" xr:uid="{DCF79C6E-9642-48FB-9804-57FC205D686D}"/>
    <cellStyle name="Separador de milhares 5 2 4 2 4 2" xfId="16362" xr:uid="{B4C04206-003B-4CA1-B962-8BC8675C0D83}"/>
    <cellStyle name="Separador de milhares 5 2 4 2 4 3" xfId="25343" xr:uid="{3C7D6A4E-00BF-455E-8CA5-5E78EDDC2783}"/>
    <cellStyle name="Separador de milhares 5 2 4 2 5" xfId="4653" xr:uid="{F6D17B85-4F49-44B9-8702-2C638B869E17}"/>
    <cellStyle name="Separador de milhares 5 2 4 2 5 2" xfId="13508" xr:uid="{84F2C4A0-2902-4F3E-B419-605B90472BB2}"/>
    <cellStyle name="Separador de milhares 5 2 4 2 5 3" xfId="22478" xr:uid="{D97CA644-4E21-415C-AACB-D44D81A49336}"/>
    <cellStyle name="Separador de milhares 5 2 4 2 6" xfId="10643" xr:uid="{082A4615-B7D7-4A73-ACEC-29D297B0DFAD}"/>
    <cellStyle name="Separador de milhares 5 2 4 2 7" xfId="19614" xr:uid="{32D60EDC-D25E-475D-841C-1C1AB2190407}"/>
    <cellStyle name="Separador de milhares 5 2 4 3" xfId="1324" xr:uid="{8F2D8B7C-9941-46AE-B22A-F077A51EA7F7}"/>
    <cellStyle name="Separador de milhares 5 2 4 3 2" xfId="1325" xr:uid="{18387AEB-0B33-48D7-AC73-A86C12DC4D23}"/>
    <cellStyle name="Separador de milhares 5 2 4 3 2 2" xfId="3048" xr:uid="{A370FD23-D036-4055-8EC7-23B671D76958}"/>
    <cellStyle name="Separador de milhares 5 2 4 3 2 2 2" xfId="9204" xr:uid="{E32DF5DF-9160-4A67-8008-E78335299E56}"/>
    <cellStyle name="Separador de milhares 5 2 4 3 2 2 2 2" xfId="17800" xr:uid="{8D04BFD2-5567-4C63-A9B6-216184C65505}"/>
    <cellStyle name="Separador de milhares 5 2 4 3 2 2 2 3" xfId="26836" xr:uid="{F1B04D69-8725-4BBD-93FF-79FF27B81126}"/>
    <cellStyle name="Separador de milhares 5 2 4 3 2 2 3" xfId="6091" xr:uid="{D01D3472-866E-4293-B9BA-9DF1136C02C1}"/>
    <cellStyle name="Separador de milhares 5 2 4 3 2 2 3 2" xfId="14944" xr:uid="{68726242-7935-44FA-BF86-FA11A8179235}"/>
    <cellStyle name="Separador de milhares 5 2 4 3 2 2 3 3" xfId="23911" xr:uid="{4B2C0B49-39F6-4F29-8DA8-565AAA8517DE}"/>
    <cellStyle name="Separador de milhares 5 2 4 3 2 2 4" xfId="12092" xr:uid="{C84B364C-4BFE-4050-B20A-0C47D0D8E85D}"/>
    <cellStyle name="Separador de milhares 5 2 4 3 2 2 5" xfId="21060" xr:uid="{70DF9343-C07C-4A91-89FC-E97B075AACF1}"/>
    <cellStyle name="Separador de milhares 5 2 4 3 2 3" xfId="7709" xr:uid="{C2D1E3FE-8371-444D-8E61-5CEBB915DE1E}"/>
    <cellStyle name="Separador de milhares 5 2 4 3 2 3 2" xfId="16365" xr:uid="{CD4A85CC-DEE8-4AB2-838A-5E1DE0F194ED}"/>
    <cellStyle name="Separador de milhares 5 2 4 3 2 3 3" xfId="25346" xr:uid="{22FBC7C4-75E2-453F-A73D-60E130D87CAC}"/>
    <cellStyle name="Separador de milhares 5 2 4 3 2 4" xfId="4656" xr:uid="{992543D9-908C-4928-AA4F-0292D1DA0A42}"/>
    <cellStyle name="Separador de milhares 5 2 4 3 2 4 2" xfId="13511" xr:uid="{5AEAC86C-2B55-47B8-B32E-3D05F5F030CD}"/>
    <cellStyle name="Separador de milhares 5 2 4 3 2 4 3" xfId="22481" xr:uid="{1ADB4313-E7C4-43B1-B50A-C69A0B70F490}"/>
    <cellStyle name="Separador de milhares 5 2 4 3 2 5" xfId="10646" xr:uid="{F901F123-7E21-40F4-B792-666CE21739BF}"/>
    <cellStyle name="Separador de milhares 5 2 4 3 2 6" xfId="19617" xr:uid="{65869AAC-BA81-4132-9801-317E3692AE13}"/>
    <cellStyle name="Separador de milhares 5 2 4 3 3" xfId="3047" xr:uid="{491E84BE-3539-4D44-94E7-EFF8E67F7230}"/>
    <cellStyle name="Separador de milhares 5 2 4 3 3 2" xfId="9203" xr:uid="{803523A2-C3E2-4FB7-9AF0-69660D5E7723}"/>
    <cellStyle name="Separador de milhares 5 2 4 3 3 2 2" xfId="17799" xr:uid="{E40E2686-180D-4745-91CE-49996AA0708C}"/>
    <cellStyle name="Separador de milhares 5 2 4 3 3 2 3" xfId="26835" xr:uid="{9A38A440-AA42-4264-B40B-9C7D1B54A0A6}"/>
    <cellStyle name="Separador de milhares 5 2 4 3 3 3" xfId="6090" xr:uid="{F510B58B-0CA9-4D21-875C-1523A8E2105F}"/>
    <cellStyle name="Separador de milhares 5 2 4 3 3 3 2" xfId="14943" xr:uid="{28A14892-2B65-4F86-85B8-139E10704813}"/>
    <cellStyle name="Separador de milhares 5 2 4 3 3 3 3" xfId="23910" xr:uid="{9BE3D046-F9C8-479E-860B-8EC354D103F8}"/>
    <cellStyle name="Separador de milhares 5 2 4 3 3 4" xfId="12091" xr:uid="{94F64DB5-970E-4F03-94DF-F5D3BD67AFED}"/>
    <cellStyle name="Separador de milhares 5 2 4 3 3 5" xfId="21059" xr:uid="{73AA417F-CF03-470F-B6C6-580620ACD2B8}"/>
    <cellStyle name="Separador de milhares 5 2 4 3 4" xfId="7708" xr:uid="{E24B030D-BD05-4D4C-83E3-72677B4E3410}"/>
    <cellStyle name="Separador de milhares 5 2 4 3 4 2" xfId="16364" xr:uid="{7EE9CB27-04CE-4B21-80D3-9BD782543144}"/>
    <cellStyle name="Separador de milhares 5 2 4 3 4 3" xfId="25345" xr:uid="{2235A06F-947A-4C15-9FF0-CB0B3AA95D10}"/>
    <cellStyle name="Separador de milhares 5 2 4 3 5" xfId="4655" xr:uid="{99EA1BC8-6584-482F-9E21-9F3F4127FE90}"/>
    <cellStyle name="Separador de milhares 5 2 4 3 5 2" xfId="13510" xr:uid="{20172974-A1BD-4F88-9801-4E2A5BDBC173}"/>
    <cellStyle name="Separador de milhares 5 2 4 3 5 3" xfId="22480" xr:uid="{B78709FA-4DD3-49C1-B2BA-439D0065B30F}"/>
    <cellStyle name="Separador de milhares 5 2 4 3 6" xfId="10645" xr:uid="{19E3D9D9-29EB-4E6B-983A-EE9F749FE4FC}"/>
    <cellStyle name="Separador de milhares 5 2 4 3 7" xfId="19616" xr:uid="{48891ED2-9403-42F3-9A06-37F83C0ACAD2}"/>
    <cellStyle name="Separador de milhares 5 2 4 4" xfId="1326" xr:uid="{C2B487DF-394D-4F48-8702-024A7BBD28B2}"/>
    <cellStyle name="Separador de milhares 5 2 4 4 2" xfId="3049" xr:uid="{9BF45C21-4B7B-4913-9A28-CC1CC74DFAA5}"/>
    <cellStyle name="Separador de milhares 5 2 4 4 2 2" xfId="9205" xr:uid="{2F137F7E-177D-4D0E-9F1D-FE7C2AFC1166}"/>
    <cellStyle name="Separador de milhares 5 2 4 4 2 2 2" xfId="17801" xr:uid="{5B5FA4D9-46A4-428E-8F84-D96A5C08D625}"/>
    <cellStyle name="Separador de milhares 5 2 4 4 2 2 3" xfId="26837" xr:uid="{2822CDA6-6F6A-4AD1-9C0A-853742127FB0}"/>
    <cellStyle name="Separador de milhares 5 2 4 4 2 3" xfId="6092" xr:uid="{47D9FE85-929C-4DAB-A76C-3C95787464BD}"/>
    <cellStyle name="Separador de milhares 5 2 4 4 2 3 2" xfId="14945" xr:uid="{EB90B5E8-1646-492F-9E92-44C24A1155A4}"/>
    <cellStyle name="Separador de milhares 5 2 4 4 2 3 3" xfId="23912" xr:uid="{A9CAA321-FAC7-4C0E-AEDB-F6BDBD8E808C}"/>
    <cellStyle name="Separador de milhares 5 2 4 4 2 4" xfId="12093" xr:uid="{DEEF996B-CF20-4206-AC36-9230D7B4A0B6}"/>
    <cellStyle name="Separador de milhares 5 2 4 4 2 5" xfId="21061" xr:uid="{D2E6171E-D5CD-455C-B9C3-270E6471116E}"/>
    <cellStyle name="Separador de milhares 5 2 4 4 3" xfId="7710" xr:uid="{C5F815B5-05FF-4134-96DA-BE22B3658A48}"/>
    <cellStyle name="Separador de milhares 5 2 4 4 3 2" xfId="16366" xr:uid="{650ECB94-3ECC-4724-97B0-90F1ECAF5ADB}"/>
    <cellStyle name="Separador de milhares 5 2 4 4 3 3" xfId="25347" xr:uid="{C1C1B9F5-067F-4A4A-89CB-E378F6E8152B}"/>
    <cellStyle name="Separador de milhares 5 2 4 4 4" xfId="4657" xr:uid="{81B93309-9BB8-4F1D-B584-9EE4B305D57B}"/>
    <cellStyle name="Separador de milhares 5 2 4 4 4 2" xfId="13512" xr:uid="{57649556-BE70-4733-90B2-4402178E253E}"/>
    <cellStyle name="Separador de milhares 5 2 4 4 4 3" xfId="22482" xr:uid="{1ABC1DB3-CD89-42D0-A942-01DD7D768481}"/>
    <cellStyle name="Separador de milhares 5 2 4 4 5" xfId="10647" xr:uid="{7E363F0A-AD89-4B35-9CFD-6BAFF6C53187}"/>
    <cellStyle name="Separador de milhares 5 2 4 4 6" xfId="19618" xr:uid="{26E22CBC-E474-43F8-B5B3-8A18EEACDA30}"/>
    <cellStyle name="Separador de milhares 5 2 4 5" xfId="3044" xr:uid="{BFA53C32-6F96-4F9E-91BB-EA46F95384DA}"/>
    <cellStyle name="Separador de milhares 5 2 4 5 2" xfId="9200" xr:uid="{AD6C6091-09B8-4EFB-A339-CB679655678C}"/>
    <cellStyle name="Separador de milhares 5 2 4 5 2 2" xfId="17796" xr:uid="{2B3FAD3C-7922-4E66-92D7-2D9329D66258}"/>
    <cellStyle name="Separador de milhares 5 2 4 5 2 3" xfId="26832" xr:uid="{65085C52-B2E6-4FBE-BCC5-2ED506C4484A}"/>
    <cellStyle name="Separador de milhares 5 2 4 5 3" xfId="6087" xr:uid="{CD36CB7E-D156-4625-A8A2-5CACE5337F21}"/>
    <cellStyle name="Separador de milhares 5 2 4 5 3 2" xfId="14940" xr:uid="{9A590EB7-29C4-4793-A7A0-6C91E0C32557}"/>
    <cellStyle name="Separador de milhares 5 2 4 5 3 3" xfId="23907" xr:uid="{A4E50FDC-95E5-472A-8F7F-850A3D122216}"/>
    <cellStyle name="Separador de milhares 5 2 4 5 4" xfId="12088" xr:uid="{D367D1B3-22C7-4B67-AFFF-EA6ED94C2AA0}"/>
    <cellStyle name="Separador de milhares 5 2 4 5 5" xfId="21056" xr:uid="{1FEB3967-124B-4B85-973A-A8225458B513}"/>
    <cellStyle name="Separador de milhares 5 2 4 6" xfId="7705" xr:uid="{6CD64EDB-2BD2-4ED1-9832-A551360B512B}"/>
    <cellStyle name="Separador de milhares 5 2 4 6 2" xfId="16361" xr:uid="{6E30DCA3-58B3-459E-914D-43EDBE354485}"/>
    <cellStyle name="Separador de milhares 5 2 4 6 3" xfId="25342" xr:uid="{37EFCD30-BB49-4425-9384-04A9FD46942A}"/>
    <cellStyle name="Separador de milhares 5 2 4 7" xfId="4652" xr:uid="{F0A35B8D-4EB2-4ED0-80C0-4A5C040F47F4}"/>
    <cellStyle name="Separador de milhares 5 2 4 7 2" xfId="13507" xr:uid="{EE84DADD-E683-44C8-821A-71CB1A4A201A}"/>
    <cellStyle name="Separador de milhares 5 2 4 7 3" xfId="22477" xr:uid="{C752516B-63FD-4B24-AD6B-4142BD238992}"/>
    <cellStyle name="Separador de milhares 5 2 4 8" xfId="10642" xr:uid="{46944B53-B63C-4F42-BD02-4E144C49C5B6}"/>
    <cellStyle name="Separador de milhares 5 2 4 9" xfId="19613" xr:uid="{0254E6FE-0B70-4158-9F67-F0A7E0600FFD}"/>
    <cellStyle name="Separador de milhares 5 2 5" xfId="1327" xr:uid="{1D0668F2-814D-4862-8E36-C4EA34B06EF2}"/>
    <cellStyle name="Separador de milhares 5 2 5 2" xfId="1328" xr:uid="{516CD5F3-53DF-4AB4-A3B5-549B28C20A6F}"/>
    <cellStyle name="Separador de milhares 5 2 5 2 2" xfId="1329" xr:uid="{C3D26640-551C-480C-BF1F-56D4C27E756D}"/>
    <cellStyle name="Separador de milhares 5 2 5 2 2 2" xfId="3052" xr:uid="{8B3AF058-614D-435B-AE44-156C465FC53B}"/>
    <cellStyle name="Separador de milhares 5 2 5 2 2 2 2" xfId="9208" xr:uid="{268DD3F6-CE92-437B-AADB-B8840BE66F7C}"/>
    <cellStyle name="Separador de milhares 5 2 5 2 2 2 2 2" xfId="17804" xr:uid="{1CCBFAE6-17C6-4A58-8225-E59F6732ED88}"/>
    <cellStyle name="Separador de milhares 5 2 5 2 2 2 2 3" xfId="26840" xr:uid="{686D9AFD-F10F-4E7E-8D60-C7FC1E00DB19}"/>
    <cellStyle name="Separador de milhares 5 2 5 2 2 2 3" xfId="6095" xr:uid="{17CB1525-BFE9-4323-BED8-E7E094F8A351}"/>
    <cellStyle name="Separador de milhares 5 2 5 2 2 2 3 2" xfId="14948" xr:uid="{3BC823EE-6D8A-4AA0-92EA-5603FAA20C85}"/>
    <cellStyle name="Separador de milhares 5 2 5 2 2 2 3 3" xfId="23915" xr:uid="{373D1FF2-6C33-46A0-A058-EF40124B8E56}"/>
    <cellStyle name="Separador de milhares 5 2 5 2 2 2 4" xfId="12096" xr:uid="{2FD58FDB-CFF5-45C4-AEE2-32DC8865E9ED}"/>
    <cellStyle name="Separador de milhares 5 2 5 2 2 2 5" xfId="21064" xr:uid="{587B8CF9-C2F2-4B04-9109-4286B4F3A1D5}"/>
    <cellStyle name="Separador de milhares 5 2 5 2 2 3" xfId="7713" xr:uid="{ECF01995-237E-457D-B5B1-974C6BF6669B}"/>
    <cellStyle name="Separador de milhares 5 2 5 2 2 3 2" xfId="16369" xr:uid="{D6757DA7-4707-47C1-99B6-50A5EE63F41A}"/>
    <cellStyle name="Separador de milhares 5 2 5 2 2 3 3" xfId="25350" xr:uid="{D6D5EE65-D161-4F88-8C78-61F6F26F6B6E}"/>
    <cellStyle name="Separador de milhares 5 2 5 2 2 4" xfId="4660" xr:uid="{E48E41DA-443E-4352-91F6-F505C73B0E6A}"/>
    <cellStyle name="Separador de milhares 5 2 5 2 2 4 2" xfId="13515" xr:uid="{46FE8672-6175-4D87-8163-7B3D10B75D81}"/>
    <cellStyle name="Separador de milhares 5 2 5 2 2 4 3" xfId="22485" xr:uid="{61E352EC-83DF-4367-AD4A-41949EF9975F}"/>
    <cellStyle name="Separador de milhares 5 2 5 2 2 5" xfId="10650" xr:uid="{42E88F8B-B0F0-48F0-A254-BF07D52721CC}"/>
    <cellStyle name="Separador de milhares 5 2 5 2 2 6" xfId="19621" xr:uid="{60BEAA57-4B0F-4FF7-9734-344699C2E94B}"/>
    <cellStyle name="Separador de milhares 5 2 5 2 3" xfId="3051" xr:uid="{73B8F76D-C0F5-4CCB-8BAB-39F2ECC6EFF2}"/>
    <cellStyle name="Separador de milhares 5 2 5 2 3 2" xfId="9207" xr:uid="{9DEE5624-9F58-4B1F-8AE5-D2C4E12AFE2D}"/>
    <cellStyle name="Separador de milhares 5 2 5 2 3 2 2" xfId="17803" xr:uid="{6F7B5BFB-5D06-4B44-84DF-9C33E3D81E04}"/>
    <cellStyle name="Separador de milhares 5 2 5 2 3 2 3" xfId="26839" xr:uid="{54C42697-8E95-4F7A-B13B-9600D966334F}"/>
    <cellStyle name="Separador de milhares 5 2 5 2 3 3" xfId="6094" xr:uid="{6311425A-4627-4DD9-9FF7-7BB4651C502B}"/>
    <cellStyle name="Separador de milhares 5 2 5 2 3 3 2" xfId="14947" xr:uid="{7C8D1F02-8A95-46F0-8795-DC0D801A2F7E}"/>
    <cellStyle name="Separador de milhares 5 2 5 2 3 3 3" xfId="23914" xr:uid="{01B40149-4C41-4FF0-B4B7-2CEDAD480765}"/>
    <cellStyle name="Separador de milhares 5 2 5 2 3 4" xfId="12095" xr:uid="{EA7F0DD0-A178-408E-A863-8E345F7E84C9}"/>
    <cellStyle name="Separador de milhares 5 2 5 2 3 5" xfId="21063" xr:uid="{2E78BF95-4F83-4B3D-B99A-A5D5D93BED67}"/>
    <cellStyle name="Separador de milhares 5 2 5 2 4" xfId="7712" xr:uid="{3C18018C-4E30-4F59-BBA9-F45A4AA65BDE}"/>
    <cellStyle name="Separador de milhares 5 2 5 2 4 2" xfId="16368" xr:uid="{1D66225C-FF9A-4271-8ED5-C9F36E71248C}"/>
    <cellStyle name="Separador de milhares 5 2 5 2 4 3" xfId="25349" xr:uid="{CEB28FB6-66B9-4DD5-9F25-2D087E9CA948}"/>
    <cellStyle name="Separador de milhares 5 2 5 2 5" xfId="4659" xr:uid="{DBF48614-5283-4BA4-8C0C-A4D925E657C1}"/>
    <cellStyle name="Separador de milhares 5 2 5 2 5 2" xfId="13514" xr:uid="{5C87CCEF-EA56-45C0-9647-2FAD55CE6F0C}"/>
    <cellStyle name="Separador de milhares 5 2 5 2 5 3" xfId="22484" xr:uid="{ED0F56DC-7DCC-4D53-B72F-18115693410B}"/>
    <cellStyle name="Separador de milhares 5 2 5 2 6" xfId="10649" xr:uid="{347417BA-C0F9-4AFA-98A3-B508B5B9CE20}"/>
    <cellStyle name="Separador de milhares 5 2 5 2 7" xfId="19620" xr:uid="{83D87F78-54B1-4993-A059-1064D8D2A8A9}"/>
    <cellStyle name="Separador de milhares 5 2 5 3" xfId="1330" xr:uid="{18D069F3-CD79-48CF-B360-B30D8EA8195E}"/>
    <cellStyle name="Separador de milhares 5 2 5 3 2" xfId="1331" xr:uid="{90B6FE01-CAC3-4F0A-A644-AF2DF7D46EA9}"/>
    <cellStyle name="Separador de milhares 5 2 5 3 2 2" xfId="3054" xr:uid="{35B54383-B0B1-45F0-A3B3-DA3C63052C0D}"/>
    <cellStyle name="Separador de milhares 5 2 5 3 2 2 2" xfId="9210" xr:uid="{3D3AB51E-DDB4-454F-895F-8427D0567AAF}"/>
    <cellStyle name="Separador de milhares 5 2 5 3 2 2 2 2" xfId="17806" xr:uid="{2934E644-2B50-467C-8BA4-46708AB93D8A}"/>
    <cellStyle name="Separador de milhares 5 2 5 3 2 2 2 3" xfId="26842" xr:uid="{60641C02-E614-4D30-ADCE-EB6A3EAB4FE2}"/>
    <cellStyle name="Separador de milhares 5 2 5 3 2 2 3" xfId="6097" xr:uid="{C52A9B42-A0D3-4B46-85D9-8191D35B756B}"/>
    <cellStyle name="Separador de milhares 5 2 5 3 2 2 3 2" xfId="14950" xr:uid="{90403906-C424-4288-9EFF-507160B27641}"/>
    <cellStyle name="Separador de milhares 5 2 5 3 2 2 3 3" xfId="23917" xr:uid="{9FB5C6DB-415C-4755-AB8D-8AD25D9D920F}"/>
    <cellStyle name="Separador de milhares 5 2 5 3 2 2 4" xfId="12098" xr:uid="{A9CFFB7B-94B5-40E2-85D5-CB4A2DF5DCA4}"/>
    <cellStyle name="Separador de milhares 5 2 5 3 2 2 5" xfId="21066" xr:uid="{4E2871CD-9342-463A-BEBD-13DC82569483}"/>
    <cellStyle name="Separador de milhares 5 2 5 3 2 3" xfId="7715" xr:uid="{4C1CDFFB-AC51-468D-8E7C-210B803966AE}"/>
    <cellStyle name="Separador de milhares 5 2 5 3 2 3 2" xfId="16371" xr:uid="{E771F4C7-CA0C-47D8-A39D-6F81C9AA891C}"/>
    <cellStyle name="Separador de milhares 5 2 5 3 2 3 3" xfId="25352" xr:uid="{CA1C5AB2-E3BD-4CD2-8886-4AF49707F95E}"/>
    <cellStyle name="Separador de milhares 5 2 5 3 2 4" xfId="4662" xr:uid="{B02B5628-DAC8-4D6F-9C8E-100EC4B463A6}"/>
    <cellStyle name="Separador de milhares 5 2 5 3 2 4 2" xfId="13517" xr:uid="{6CAA8CE4-5CA7-4D27-9D11-B633644660AB}"/>
    <cellStyle name="Separador de milhares 5 2 5 3 2 4 3" xfId="22487" xr:uid="{4325CD15-E668-48A8-972B-88157E542FBB}"/>
    <cellStyle name="Separador de milhares 5 2 5 3 2 5" xfId="10652" xr:uid="{136EAD60-7FA9-424E-9F6F-5CB80673C8B4}"/>
    <cellStyle name="Separador de milhares 5 2 5 3 2 6" xfId="19623" xr:uid="{4268AED8-D91B-4EAB-8B3E-4AC5AAAA6D3E}"/>
    <cellStyle name="Separador de milhares 5 2 5 3 3" xfId="3053" xr:uid="{7458B529-B9A7-4435-B71F-ECFEA94068F1}"/>
    <cellStyle name="Separador de milhares 5 2 5 3 3 2" xfId="9209" xr:uid="{082A6655-E81B-4C8C-88CA-3D1FA7B27EBB}"/>
    <cellStyle name="Separador de milhares 5 2 5 3 3 2 2" xfId="17805" xr:uid="{9C328E39-7ADA-46DB-9B8C-D986EEC59091}"/>
    <cellStyle name="Separador de milhares 5 2 5 3 3 2 3" xfId="26841" xr:uid="{625C8F6F-9FFC-495E-AF1B-743EC1BF8A64}"/>
    <cellStyle name="Separador de milhares 5 2 5 3 3 3" xfId="6096" xr:uid="{78D24CB1-E314-41EB-B7FD-BB34F5A4BC71}"/>
    <cellStyle name="Separador de milhares 5 2 5 3 3 3 2" xfId="14949" xr:uid="{9E214716-33AA-43BA-9A44-84A03BCAC45D}"/>
    <cellStyle name="Separador de milhares 5 2 5 3 3 3 3" xfId="23916" xr:uid="{FF50B1CA-2CBF-443D-B22E-E5121AF72598}"/>
    <cellStyle name="Separador de milhares 5 2 5 3 3 4" xfId="12097" xr:uid="{80D3BF6A-1564-49DF-AF3E-04F333E66DD3}"/>
    <cellStyle name="Separador de milhares 5 2 5 3 3 5" xfId="21065" xr:uid="{D6ED871C-D9B6-437B-85CE-5CAA58493802}"/>
    <cellStyle name="Separador de milhares 5 2 5 3 4" xfId="7714" xr:uid="{0BC82C6B-42B7-4399-B597-C16067527EDF}"/>
    <cellStyle name="Separador de milhares 5 2 5 3 4 2" xfId="16370" xr:uid="{E502A93F-6280-49D6-93A0-41874D56E500}"/>
    <cellStyle name="Separador de milhares 5 2 5 3 4 3" xfId="25351" xr:uid="{C9E77769-BAB1-47B5-849F-9ADDFF0A6490}"/>
    <cellStyle name="Separador de milhares 5 2 5 3 5" xfId="4661" xr:uid="{E31DCA9F-759E-4953-80CF-1BC4528EC2F2}"/>
    <cellStyle name="Separador de milhares 5 2 5 3 5 2" xfId="13516" xr:uid="{10A61BA0-33A4-40C7-BCC2-215D5FE68DB8}"/>
    <cellStyle name="Separador de milhares 5 2 5 3 5 3" xfId="22486" xr:uid="{FA307C4C-AA36-4DC9-A0EB-4D9526D604EF}"/>
    <cellStyle name="Separador de milhares 5 2 5 3 6" xfId="10651" xr:uid="{6244BE58-996B-472F-886D-8054C729349F}"/>
    <cellStyle name="Separador de milhares 5 2 5 3 7" xfId="19622" xr:uid="{CD20DB8E-D0A4-436E-9488-BF38E8139234}"/>
    <cellStyle name="Separador de milhares 5 2 5 4" xfId="1332" xr:uid="{DA9675CC-1061-462D-9745-AEB35900F107}"/>
    <cellStyle name="Separador de milhares 5 2 5 4 2" xfId="3055" xr:uid="{94D76599-1575-4D96-8336-C92962F70BDB}"/>
    <cellStyle name="Separador de milhares 5 2 5 4 2 2" xfId="9211" xr:uid="{85853F43-5CB5-450E-82F8-69ED07483CB4}"/>
    <cellStyle name="Separador de milhares 5 2 5 4 2 2 2" xfId="17807" xr:uid="{C3A9207B-4734-4724-9747-8C2EA2DFD891}"/>
    <cellStyle name="Separador de milhares 5 2 5 4 2 2 3" xfId="26843" xr:uid="{B1C8028E-E9CE-4A59-A31B-1DCEE2357355}"/>
    <cellStyle name="Separador de milhares 5 2 5 4 2 3" xfId="6098" xr:uid="{2479CE61-1A1E-4AC4-B550-25D7CA0F254A}"/>
    <cellStyle name="Separador de milhares 5 2 5 4 2 3 2" xfId="14951" xr:uid="{5D717830-5BB5-4275-A20C-03011F1A2805}"/>
    <cellStyle name="Separador de milhares 5 2 5 4 2 3 3" xfId="23918" xr:uid="{0E607874-0E7D-4E46-8724-D71B7DD0E365}"/>
    <cellStyle name="Separador de milhares 5 2 5 4 2 4" xfId="12099" xr:uid="{7BE9C08D-9953-43D4-8CE9-DAF16693D991}"/>
    <cellStyle name="Separador de milhares 5 2 5 4 2 5" xfId="21067" xr:uid="{AA9CC8E7-6411-4DAB-9785-ADC5DBA1E67D}"/>
    <cellStyle name="Separador de milhares 5 2 5 4 3" xfId="7716" xr:uid="{6619B552-BDD8-49C1-A817-28CACA3E5E29}"/>
    <cellStyle name="Separador de milhares 5 2 5 4 3 2" xfId="16372" xr:uid="{CF810188-05B9-4CBF-B40C-05FF49165650}"/>
    <cellStyle name="Separador de milhares 5 2 5 4 3 3" xfId="25353" xr:uid="{E5C0D52A-D754-41BF-9F9E-65B5CDBD8E24}"/>
    <cellStyle name="Separador de milhares 5 2 5 4 4" xfId="4663" xr:uid="{B60B0BB1-5525-4845-A169-44287B5DD392}"/>
    <cellStyle name="Separador de milhares 5 2 5 4 4 2" xfId="13518" xr:uid="{0A4F082D-D066-480A-9164-8045D8B04B1A}"/>
    <cellStyle name="Separador de milhares 5 2 5 4 4 3" xfId="22488" xr:uid="{F806AA32-E602-470D-8464-1E397932FD1B}"/>
    <cellStyle name="Separador de milhares 5 2 5 4 5" xfId="10653" xr:uid="{484D7C01-07BA-458C-83C8-93D8278A5C33}"/>
    <cellStyle name="Separador de milhares 5 2 5 4 6" xfId="19624" xr:uid="{A1CC706B-737B-4C55-9509-9463E461FDB9}"/>
    <cellStyle name="Separador de milhares 5 2 5 5" xfId="3050" xr:uid="{0342C1C7-CCCA-4DBE-8E73-B1DEBB9C37F1}"/>
    <cellStyle name="Separador de milhares 5 2 5 5 2" xfId="9206" xr:uid="{444101DC-31E3-42C3-AE84-F07F79C1BF54}"/>
    <cellStyle name="Separador de milhares 5 2 5 5 2 2" xfId="17802" xr:uid="{2A79CF84-02BF-44DC-B93A-2D4FC0FF0961}"/>
    <cellStyle name="Separador de milhares 5 2 5 5 2 3" xfId="26838" xr:uid="{EFBFA30F-710A-454F-8FC6-FF2209E5693C}"/>
    <cellStyle name="Separador de milhares 5 2 5 5 3" xfId="6093" xr:uid="{5843F387-3C28-4B5E-AEA4-EECD5B54C982}"/>
    <cellStyle name="Separador de milhares 5 2 5 5 3 2" xfId="14946" xr:uid="{29EC0C79-8422-4224-BE33-90AFBB848195}"/>
    <cellStyle name="Separador de milhares 5 2 5 5 3 3" xfId="23913" xr:uid="{EEFF6060-DE43-49A9-945D-3EFFAA277B89}"/>
    <cellStyle name="Separador de milhares 5 2 5 5 4" xfId="12094" xr:uid="{4ABC273D-048B-4025-A9F0-62A76F6D79D8}"/>
    <cellStyle name="Separador de milhares 5 2 5 5 5" xfId="21062" xr:uid="{67E46404-7F00-482E-91E7-B0A498E7BF64}"/>
    <cellStyle name="Separador de milhares 5 2 5 6" xfId="7711" xr:uid="{C8F9117B-6726-4784-BC99-874B1AC7D3BA}"/>
    <cellStyle name="Separador de milhares 5 2 5 6 2" xfId="16367" xr:uid="{59E4A450-7D6D-4BB5-9F5D-048B3FCE7264}"/>
    <cellStyle name="Separador de milhares 5 2 5 6 3" xfId="25348" xr:uid="{20B1C388-9648-43F3-A544-B0665C930806}"/>
    <cellStyle name="Separador de milhares 5 2 5 7" xfId="4658" xr:uid="{CCCBCAE0-869F-43BE-BA61-80106E988BD4}"/>
    <cellStyle name="Separador de milhares 5 2 5 7 2" xfId="13513" xr:uid="{AD1ADF39-16D5-4C9E-BD46-3505C82B6765}"/>
    <cellStyle name="Separador de milhares 5 2 5 7 3" xfId="22483" xr:uid="{E587697C-3269-4AA4-9E34-B5E1A6F5B673}"/>
    <cellStyle name="Separador de milhares 5 2 5 8" xfId="10648" xr:uid="{50651FC3-B67D-4065-B600-9BE8A256851A}"/>
    <cellStyle name="Separador de milhares 5 2 5 9" xfId="19619" xr:uid="{95A063F1-AD47-4830-918F-05F6EF3A24F8}"/>
    <cellStyle name="Separador de milhares 5 2 6" xfId="1333" xr:uid="{37EEBFB5-5FC5-462B-831C-B106CF007BE2}"/>
    <cellStyle name="Separador de milhares 5 2 6 2" xfId="1334" xr:uid="{8842105B-D6FC-4926-8B5F-4AAC7C15EC6E}"/>
    <cellStyle name="Separador de milhares 5 2 6 2 2" xfId="3057" xr:uid="{4F863506-D4ED-4C3A-972D-5E2AD5A1AC3B}"/>
    <cellStyle name="Separador de milhares 5 2 6 2 2 2" xfId="9213" xr:uid="{289AE9E5-9C12-4022-B096-E37D08A7E536}"/>
    <cellStyle name="Separador de milhares 5 2 6 2 2 2 2" xfId="17809" xr:uid="{B2078144-CB4E-41A8-BBE0-1F4E8F69E8B2}"/>
    <cellStyle name="Separador de milhares 5 2 6 2 2 2 3" xfId="26845" xr:uid="{FBA9EBCE-FB8E-4793-A7D0-3182AF381806}"/>
    <cellStyle name="Separador de milhares 5 2 6 2 2 3" xfId="6100" xr:uid="{0AC3A108-F1C5-45E9-938D-E90326A644D4}"/>
    <cellStyle name="Separador de milhares 5 2 6 2 2 3 2" xfId="14953" xr:uid="{4DF4113F-C696-4890-AD73-579892EAE389}"/>
    <cellStyle name="Separador de milhares 5 2 6 2 2 3 3" xfId="23920" xr:uid="{698DEBD3-EFA6-4FD7-9EBA-273529BCC718}"/>
    <cellStyle name="Separador de milhares 5 2 6 2 2 4" xfId="12101" xr:uid="{1D913EFE-00FC-4718-A7AE-DBFA4F7043AC}"/>
    <cellStyle name="Separador de milhares 5 2 6 2 2 5" xfId="21069" xr:uid="{01332C25-AF71-40B3-B709-33668A455598}"/>
    <cellStyle name="Separador de milhares 5 2 6 2 3" xfId="7718" xr:uid="{D521BA07-F267-4E28-8111-DF23E8ACFC6D}"/>
    <cellStyle name="Separador de milhares 5 2 6 2 3 2" xfId="16374" xr:uid="{B218EECC-034C-48EC-8682-745A54877410}"/>
    <cellStyle name="Separador de milhares 5 2 6 2 3 3" xfId="25355" xr:uid="{ACEC01AE-4A1A-4E14-BE81-5084F19C5779}"/>
    <cellStyle name="Separador de milhares 5 2 6 2 4" xfId="4665" xr:uid="{70DD2320-DAA2-44FD-B6B6-5B6DC4ABEF78}"/>
    <cellStyle name="Separador de milhares 5 2 6 2 4 2" xfId="13520" xr:uid="{EBF9C4A8-01FB-4D38-ABF0-485BB3B0F402}"/>
    <cellStyle name="Separador de milhares 5 2 6 2 4 3" xfId="22490" xr:uid="{D8CDE707-BD25-4710-8057-5898AADB2973}"/>
    <cellStyle name="Separador de milhares 5 2 6 2 5" xfId="10655" xr:uid="{C5C7103F-DA13-41C6-BD6A-9D464269D1B4}"/>
    <cellStyle name="Separador de milhares 5 2 6 2 6" xfId="19626" xr:uid="{AD7F08BD-7DD0-4884-8537-4F511F5E1812}"/>
    <cellStyle name="Separador de milhares 5 2 6 3" xfId="3056" xr:uid="{5EA95707-D8C6-4CD7-9984-7B6C63534A7E}"/>
    <cellStyle name="Separador de milhares 5 2 6 3 2" xfId="9212" xr:uid="{D873AA29-CF00-4EA4-9A8E-38112797CBAF}"/>
    <cellStyle name="Separador de milhares 5 2 6 3 2 2" xfId="17808" xr:uid="{563B4704-8102-4BB6-A28F-618D1696640D}"/>
    <cellStyle name="Separador de milhares 5 2 6 3 2 3" xfId="26844" xr:uid="{7CA5D2D9-FA50-404A-960A-2C7236D385D6}"/>
    <cellStyle name="Separador de milhares 5 2 6 3 3" xfId="6099" xr:uid="{7F65D6DC-DD21-450C-95B2-45AC61798B28}"/>
    <cellStyle name="Separador de milhares 5 2 6 3 3 2" xfId="14952" xr:uid="{05CB5B64-9457-44E2-9D5E-1C3AB6020C5E}"/>
    <cellStyle name="Separador de milhares 5 2 6 3 3 3" xfId="23919" xr:uid="{41B77FE3-B051-4090-8A48-A5FF72B528CC}"/>
    <cellStyle name="Separador de milhares 5 2 6 3 4" xfId="12100" xr:uid="{39B91A91-0222-42B7-B2B4-27581B1627A1}"/>
    <cellStyle name="Separador de milhares 5 2 6 3 5" xfId="21068" xr:uid="{F3EF9C3B-2581-413E-BC68-9178E9CFAA32}"/>
    <cellStyle name="Separador de milhares 5 2 6 4" xfId="7717" xr:uid="{0F0C09B8-CB4B-4BD0-AEAF-3BCE453DEC08}"/>
    <cellStyle name="Separador de milhares 5 2 6 4 2" xfId="16373" xr:uid="{11D351A8-6943-4946-940D-29BCBD4BE56C}"/>
    <cellStyle name="Separador de milhares 5 2 6 4 3" xfId="25354" xr:uid="{7CEC567A-99BF-4779-A602-79C7BA544EEB}"/>
    <cellStyle name="Separador de milhares 5 2 6 5" xfId="4664" xr:uid="{A3D70F05-331F-40C4-B586-EABE5745340B}"/>
    <cellStyle name="Separador de milhares 5 2 6 5 2" xfId="13519" xr:uid="{74315D91-997B-441B-A0DE-71FF73DBA760}"/>
    <cellStyle name="Separador de milhares 5 2 6 5 3" xfId="22489" xr:uid="{881749ED-ADCF-4080-9041-4549CB53FBDC}"/>
    <cellStyle name="Separador de milhares 5 2 6 6" xfId="10654" xr:uid="{EA01312C-4210-454B-8042-A9C253853C44}"/>
    <cellStyle name="Separador de milhares 5 2 6 7" xfId="19625" xr:uid="{7DA1E672-9BBE-4B77-8987-7D465E7D500B}"/>
    <cellStyle name="Separador de milhares 5 2 7" xfId="1335" xr:uid="{071F7C87-6151-4217-BAC3-2AB01936BAC2}"/>
    <cellStyle name="Separador de milhares 5 2 7 2" xfId="1336" xr:uid="{9616173D-CE75-440C-BA13-341252010B4C}"/>
    <cellStyle name="Separador de milhares 5 2 7 2 2" xfId="3059" xr:uid="{AABAAF0A-8DF7-465D-9074-337FF7FE0D17}"/>
    <cellStyle name="Separador de milhares 5 2 7 2 2 2" xfId="9215" xr:uid="{5518515F-BE88-4A08-BC8A-2BB25E8C179F}"/>
    <cellStyle name="Separador de milhares 5 2 7 2 2 2 2" xfId="17811" xr:uid="{992DC12E-731C-44B6-A179-2BB48CE766E4}"/>
    <cellStyle name="Separador de milhares 5 2 7 2 2 2 3" xfId="26847" xr:uid="{6FC2BD49-8F8B-4D64-B988-7BB36EA53D55}"/>
    <cellStyle name="Separador de milhares 5 2 7 2 2 3" xfId="6102" xr:uid="{87CB15F0-00F8-421B-A64C-4AE06B4BD78E}"/>
    <cellStyle name="Separador de milhares 5 2 7 2 2 3 2" xfId="14955" xr:uid="{5EF187F1-17A9-4D5F-B87D-57E923805E51}"/>
    <cellStyle name="Separador de milhares 5 2 7 2 2 3 3" xfId="23922" xr:uid="{6C9356A4-BF00-4E51-BA48-B92B28F58AC9}"/>
    <cellStyle name="Separador de milhares 5 2 7 2 2 4" xfId="12103" xr:uid="{2B0EFEDE-C58D-4CCA-A2A5-8023DA836262}"/>
    <cellStyle name="Separador de milhares 5 2 7 2 2 5" xfId="21071" xr:uid="{4D240EDC-2706-4051-903E-A10970A02C4A}"/>
    <cellStyle name="Separador de milhares 5 2 7 2 3" xfId="7720" xr:uid="{BAA88011-33B7-465A-836D-E2AE9154865C}"/>
    <cellStyle name="Separador de milhares 5 2 7 2 3 2" xfId="16376" xr:uid="{A631B4EE-CD90-4C2A-8887-8A6DF737CB0C}"/>
    <cellStyle name="Separador de milhares 5 2 7 2 3 3" xfId="25357" xr:uid="{2E233734-2405-495C-9CAD-05A5E60E145E}"/>
    <cellStyle name="Separador de milhares 5 2 7 2 4" xfId="4667" xr:uid="{39FFC0C8-9900-4A7E-98C9-D9DF2F826D8E}"/>
    <cellStyle name="Separador de milhares 5 2 7 2 4 2" xfId="13522" xr:uid="{94EF03E6-3A21-4A92-96BC-7EED4395C012}"/>
    <cellStyle name="Separador de milhares 5 2 7 2 4 3" xfId="22492" xr:uid="{CEFBBF8F-708C-408C-92BF-C0A2E589175A}"/>
    <cellStyle name="Separador de milhares 5 2 7 2 5" xfId="10657" xr:uid="{BA3BDE3A-C1B0-494D-9DBB-287B16E2214A}"/>
    <cellStyle name="Separador de milhares 5 2 7 2 6" xfId="19628" xr:uid="{977CF5A3-5650-4AC6-A5CB-1F666490D628}"/>
    <cellStyle name="Separador de milhares 5 2 7 3" xfId="3058" xr:uid="{8387BB4A-511E-4579-BA1B-69A4A204E699}"/>
    <cellStyle name="Separador de milhares 5 2 7 3 2" xfId="9214" xr:uid="{D5802C1C-467F-467B-9B24-C17EA4F0E50D}"/>
    <cellStyle name="Separador de milhares 5 2 7 3 2 2" xfId="17810" xr:uid="{8D0018C4-49C3-4889-BC4C-739AA7070ADE}"/>
    <cellStyle name="Separador de milhares 5 2 7 3 2 3" xfId="26846" xr:uid="{6CFBCDFB-877F-445B-8EED-0EF5362E65C2}"/>
    <cellStyle name="Separador de milhares 5 2 7 3 3" xfId="6101" xr:uid="{644570FA-2F48-49FA-AE13-8022286534F9}"/>
    <cellStyle name="Separador de milhares 5 2 7 3 3 2" xfId="14954" xr:uid="{DD790D27-873A-453C-99F9-652AF4FD1DAB}"/>
    <cellStyle name="Separador de milhares 5 2 7 3 3 3" xfId="23921" xr:uid="{406D2E62-AB6E-4D25-83BE-901E2E8D4853}"/>
    <cellStyle name="Separador de milhares 5 2 7 3 4" xfId="12102" xr:uid="{805D2132-DB3F-46FD-96EA-48C30B5989F9}"/>
    <cellStyle name="Separador de milhares 5 2 7 3 5" xfId="21070" xr:uid="{1C6A6A35-E45A-4AA9-8749-12070517B6FF}"/>
    <cellStyle name="Separador de milhares 5 2 7 4" xfId="7719" xr:uid="{E3D5205C-A043-41EA-8819-C920E1DB18D4}"/>
    <cellStyle name="Separador de milhares 5 2 7 4 2" xfId="16375" xr:uid="{584E828B-3B03-46FE-BA30-66441EEC8CE8}"/>
    <cellStyle name="Separador de milhares 5 2 7 4 3" xfId="25356" xr:uid="{B10B3A9D-FAD9-4800-A8EB-942F44AF1D36}"/>
    <cellStyle name="Separador de milhares 5 2 7 5" xfId="4666" xr:uid="{DFE08B80-A946-4C4A-8254-041077458494}"/>
    <cellStyle name="Separador de milhares 5 2 7 5 2" xfId="13521" xr:uid="{79B7588D-7ACF-452F-A285-0C6A4B8F135A}"/>
    <cellStyle name="Separador de milhares 5 2 7 5 3" xfId="22491" xr:uid="{F8A7FADE-86B0-4C56-9067-126F280614B7}"/>
    <cellStyle name="Separador de milhares 5 2 7 6" xfId="10656" xr:uid="{D3E3DD43-AF36-4F68-9D16-684022C51F2C}"/>
    <cellStyle name="Separador de milhares 5 2 7 7" xfId="19627" xr:uid="{AA23EA8B-C70B-4550-A5B8-AB23DD04C870}"/>
    <cellStyle name="Separador de milhares 5 2 8" xfId="1337" xr:uid="{5D4D6BE4-1EBE-4662-93AC-A4CB323A873F}"/>
    <cellStyle name="Separador de milhares 5 2 8 2" xfId="3060" xr:uid="{1FD8FE4E-8636-40C8-8E4F-3415CF2313CE}"/>
    <cellStyle name="Separador de milhares 5 2 8 2 2" xfId="9216" xr:uid="{6CD4E31C-DC92-4880-AE77-00B99A350E71}"/>
    <cellStyle name="Separador de milhares 5 2 8 2 2 2" xfId="17812" xr:uid="{BF076F8A-8EDD-4A24-82D9-54E440CEF9BC}"/>
    <cellStyle name="Separador de milhares 5 2 8 2 2 3" xfId="26848" xr:uid="{EEFB7DCB-AE98-4DBF-B59F-CB813A711783}"/>
    <cellStyle name="Separador de milhares 5 2 8 2 3" xfId="6103" xr:uid="{B7F83BF1-1C70-478D-86CE-0FC6CE81129D}"/>
    <cellStyle name="Separador de milhares 5 2 8 2 3 2" xfId="14956" xr:uid="{B9CBB5EC-4B14-4F64-B9CA-749F803239DB}"/>
    <cellStyle name="Separador de milhares 5 2 8 2 3 3" xfId="23923" xr:uid="{77CB66AE-B30F-44FF-8950-8B23FCA89EBF}"/>
    <cellStyle name="Separador de milhares 5 2 8 2 4" xfId="12104" xr:uid="{E8E2FD46-8EEA-4B2E-9ED9-8B21E2369740}"/>
    <cellStyle name="Separador de milhares 5 2 8 2 5" xfId="21072" xr:uid="{58DB77A7-DE5E-4396-8879-92B69A41F7AF}"/>
    <cellStyle name="Separador de milhares 5 2 8 3" xfId="7721" xr:uid="{50C3AF90-43D7-45CE-A30E-FE4F8A2076F4}"/>
    <cellStyle name="Separador de milhares 5 2 8 3 2" xfId="16377" xr:uid="{3FF1B3A8-D837-4B55-8ADA-F5D20B59E039}"/>
    <cellStyle name="Separador de milhares 5 2 8 3 3" xfId="25358" xr:uid="{2EF3985E-16C5-4CE2-845F-14BAE58A2808}"/>
    <cellStyle name="Separador de milhares 5 2 8 4" xfId="4668" xr:uid="{D1987A6D-72A0-4733-9AF9-CFA1C19C6EC2}"/>
    <cellStyle name="Separador de milhares 5 2 8 4 2" xfId="13523" xr:uid="{126B9F55-ED77-4ECB-B53A-CC323C8FE113}"/>
    <cellStyle name="Separador de milhares 5 2 8 4 3" xfId="22493" xr:uid="{81B5454E-2DDF-453F-8CA1-6EC504483914}"/>
    <cellStyle name="Separador de milhares 5 2 8 5" xfId="10658" xr:uid="{E9D5E570-7921-4D75-BA42-7A32934F23B9}"/>
    <cellStyle name="Separador de milhares 5 2 8 6" xfId="19629" xr:uid="{BC632C5D-0F0E-444A-8D4B-738EDCD29ADA}"/>
    <cellStyle name="Separador de milhares 5 2 9" xfId="2989" xr:uid="{6E027389-B81D-4105-8BDA-6D0A9603A961}"/>
    <cellStyle name="Separador de milhares 5 2 9 2" xfId="9145" xr:uid="{B8D3A613-CE5E-4C7A-9772-C199E0060D35}"/>
    <cellStyle name="Separador de milhares 5 2 9 2 2" xfId="17741" xr:uid="{C951C82F-39DB-464C-9833-CD24A00A60FF}"/>
    <cellStyle name="Separador de milhares 5 2 9 2 3" xfId="26777" xr:uid="{401D1BC4-1B37-4DDE-A6C9-A9CD228446AE}"/>
    <cellStyle name="Separador de milhares 5 2 9 3" xfId="6032" xr:uid="{982A2569-1C35-48BA-AA99-C7502DCA3B65}"/>
    <cellStyle name="Separador de milhares 5 2 9 3 2" xfId="14885" xr:uid="{41A10CB3-9123-4589-8BFC-B065CF72A933}"/>
    <cellStyle name="Separador de milhares 5 2 9 3 3" xfId="23852" xr:uid="{DE066A46-35CC-43B0-9B3B-7611E105F4D5}"/>
    <cellStyle name="Separador de milhares 5 2 9 4" xfId="12033" xr:uid="{01FF001F-F476-4523-86D9-63F127685BC8}"/>
    <cellStyle name="Separador de milhares 5 2 9 5" xfId="21001" xr:uid="{A2D41370-0D20-4A17-912D-6F452D71D7CF}"/>
    <cellStyle name="Separador de milhares 5 3" xfId="1338" xr:uid="{0B2949A0-7CC4-45DC-ADC2-882B29C85447}"/>
    <cellStyle name="Separador de milhares 5 3 2" xfId="1339" xr:uid="{A5CB12A0-911A-424A-B9FD-D648F5EDB318}"/>
    <cellStyle name="Separador de milhares 5 3 2 2" xfId="3062" xr:uid="{F7E52EA0-441C-4D2D-845A-A59CD4FF7AD9}"/>
    <cellStyle name="Separador de milhares 5 3 2 2 2" xfId="9218" xr:uid="{688EBA14-A2C8-4DA2-BD1C-898287DCF22D}"/>
    <cellStyle name="Separador de milhares 5 3 2 2 2 2" xfId="17814" xr:uid="{287C04C3-3F61-4568-9BCB-5891D069F81F}"/>
    <cellStyle name="Separador de milhares 5 3 2 2 2 3" xfId="26850" xr:uid="{B7FE40EB-5B25-4342-B5A3-76DAD47A9A00}"/>
    <cellStyle name="Separador de milhares 5 3 2 2 3" xfId="6105" xr:uid="{EAE52E8B-2AB3-4594-B870-F81839880997}"/>
    <cellStyle name="Separador de milhares 5 3 2 2 3 2" xfId="14958" xr:uid="{DF31B97C-9214-40D6-87DC-BFC17F98A481}"/>
    <cellStyle name="Separador de milhares 5 3 2 2 3 3" xfId="23925" xr:uid="{2C964717-8662-48C9-B59E-ECF392D64AF6}"/>
    <cellStyle name="Separador de milhares 5 3 2 2 4" xfId="12106" xr:uid="{D1451CCE-DCE4-44AF-9A02-1FA655302B08}"/>
    <cellStyle name="Separador de milhares 5 3 2 2 5" xfId="21074" xr:uid="{A6591345-967A-4F94-B610-84CA588BD665}"/>
    <cellStyle name="Separador de milhares 5 3 2 3" xfId="7723" xr:uid="{DEE2448F-7632-44F3-B6B6-42AB4680787C}"/>
    <cellStyle name="Separador de milhares 5 3 2 3 2" xfId="16379" xr:uid="{703A71D0-B541-459E-9518-37F8B1095E0E}"/>
    <cellStyle name="Separador de milhares 5 3 2 3 3" xfId="25360" xr:uid="{92265A82-F793-43FD-93A2-D32F7CC06E04}"/>
    <cellStyle name="Separador de milhares 5 3 2 4" xfId="4670" xr:uid="{71FD8E80-E7AC-4A3B-83FF-43395E94A9F7}"/>
    <cellStyle name="Separador de milhares 5 3 2 4 2" xfId="13525" xr:uid="{C41B14EC-6504-4FE6-8870-2C43600B1DD2}"/>
    <cellStyle name="Separador de milhares 5 3 2 4 3" xfId="22495" xr:uid="{3A009107-44DA-42A9-8903-194D27649DB5}"/>
    <cellStyle name="Separador de milhares 5 3 2 5" xfId="10660" xr:uid="{3759F6AA-4F0D-4928-A95E-324C29DEDC86}"/>
    <cellStyle name="Separador de milhares 5 3 2 6" xfId="19631" xr:uid="{71368032-A271-4EE7-B0F3-42BEE39A720D}"/>
    <cellStyle name="Separador de milhares 5 3 3" xfId="3061" xr:uid="{E32F30E2-4A65-4EC9-A7B2-A5BBD5B45485}"/>
    <cellStyle name="Separador de milhares 5 3 3 2" xfId="9217" xr:uid="{82AFEF4A-5472-4514-9D95-9981A0698CC6}"/>
    <cellStyle name="Separador de milhares 5 3 3 2 2" xfId="17813" xr:uid="{77B99C14-9EAA-4E38-9DC3-155C1133ACFB}"/>
    <cellStyle name="Separador de milhares 5 3 3 2 3" xfId="26849" xr:uid="{D355D6FF-5145-4F58-8CBB-A6138555B507}"/>
    <cellStyle name="Separador de milhares 5 3 3 3" xfId="6104" xr:uid="{A7E43A99-B939-4557-BA7A-4967D4505895}"/>
    <cellStyle name="Separador de milhares 5 3 3 3 2" xfId="14957" xr:uid="{D6BD5B1B-83A0-4BB8-B8A3-F5E1A4D06756}"/>
    <cellStyle name="Separador de milhares 5 3 3 3 3" xfId="23924" xr:uid="{09FD3D02-190B-4FDA-8AAB-5B0D1FAC47DB}"/>
    <cellStyle name="Separador de milhares 5 3 3 4" xfId="12105" xr:uid="{014C09BD-DA14-4C1B-A61F-AAA38BA96A50}"/>
    <cellStyle name="Separador de milhares 5 3 3 5" xfId="21073" xr:uid="{5655527C-BB7F-4A6B-8DAD-57151F5FECE2}"/>
    <cellStyle name="Separador de milhares 5 3 4" xfId="7722" xr:uid="{098E272A-0AFF-41A2-8DEF-1B93688C0702}"/>
    <cellStyle name="Separador de milhares 5 3 4 2" xfId="16378" xr:uid="{E589818F-3A42-45F1-BA46-E0E8E141E7C0}"/>
    <cellStyle name="Separador de milhares 5 3 4 3" xfId="25359" xr:uid="{3118921F-3280-47C1-BE10-93600E2AA642}"/>
    <cellStyle name="Separador de milhares 5 3 5" xfId="4669" xr:uid="{2BC38EDA-3C19-47D7-9C47-2A2CFCE5398C}"/>
    <cellStyle name="Separador de milhares 5 3 5 2" xfId="13524" xr:uid="{D2A3128B-097F-4113-80F1-1688483FA458}"/>
    <cellStyle name="Separador de milhares 5 3 5 3" xfId="22494" xr:uid="{F746DD4A-F737-4CFC-82C7-89D697DF404D}"/>
    <cellStyle name="Separador de milhares 5 3 6" xfId="10659" xr:uid="{A385DC8C-B87A-4267-A86C-727B949AE699}"/>
    <cellStyle name="Separador de milhares 5 3 7" xfId="19630" xr:uid="{923FDDB0-539A-4164-822A-1B0A3646FB12}"/>
    <cellStyle name="Separador de milhares 5 4" xfId="1340" xr:uid="{9613D270-5AC4-4722-B63C-A3F602AB118F}"/>
    <cellStyle name="Separador de milhares 5 4 2" xfId="1341" xr:uid="{E3117792-99A0-4C47-BE7D-CD80E3A1CA3F}"/>
    <cellStyle name="Separador de milhares 5 4 2 2" xfId="3064" xr:uid="{28DD1C13-54C0-4CE6-AF8D-E7917BEDC7DE}"/>
    <cellStyle name="Separador de milhares 5 4 2 2 2" xfId="9220" xr:uid="{4499CAA9-7256-48C3-84DC-0B7946F03AA2}"/>
    <cellStyle name="Separador de milhares 5 4 2 2 2 2" xfId="17816" xr:uid="{2F3D5359-F91B-42A6-9C78-2E6FD4CE0808}"/>
    <cellStyle name="Separador de milhares 5 4 2 2 2 3" xfId="26852" xr:uid="{1CB8842A-8864-4895-BF20-72376A1CEEDB}"/>
    <cellStyle name="Separador de milhares 5 4 2 2 3" xfId="6107" xr:uid="{A781CFB3-6AE9-4FBC-872E-93B8D4F44316}"/>
    <cellStyle name="Separador de milhares 5 4 2 2 3 2" xfId="14960" xr:uid="{A620F173-429F-4491-8E5D-2A7BDE830796}"/>
    <cellStyle name="Separador de milhares 5 4 2 2 3 3" xfId="23927" xr:uid="{797FC4FC-FC1B-4AEA-95D8-A2831EAFF412}"/>
    <cellStyle name="Separador de milhares 5 4 2 2 4" xfId="12108" xr:uid="{1C433D77-A09D-44C2-993E-6E2F8EBB11F2}"/>
    <cellStyle name="Separador de milhares 5 4 2 2 5" xfId="21076" xr:uid="{B5DCA23C-A4A6-4C7C-B580-F5F3A7A28E1D}"/>
    <cellStyle name="Separador de milhares 5 4 2 3" xfId="7725" xr:uid="{8C68584E-9EEE-4A64-BAA2-2885D8A644D5}"/>
    <cellStyle name="Separador de milhares 5 4 2 3 2" xfId="16381" xr:uid="{000F9730-DF1A-41A3-89D4-01423D19E99D}"/>
    <cellStyle name="Separador de milhares 5 4 2 3 3" xfId="25362" xr:uid="{DCA23F53-27E9-4B1B-B3F8-3BE93929CC8F}"/>
    <cellStyle name="Separador de milhares 5 4 2 4" xfId="4672" xr:uid="{368781F0-BABB-4384-AFD4-44C2B865A8EA}"/>
    <cellStyle name="Separador de milhares 5 4 2 4 2" xfId="13527" xr:uid="{A955BBD2-C38A-4FAF-9BA8-C2F126A1C9F5}"/>
    <cellStyle name="Separador de milhares 5 4 2 4 3" xfId="22497" xr:uid="{F006ADBE-267D-4E34-A4D8-F78B0AD22886}"/>
    <cellStyle name="Separador de milhares 5 4 2 5" xfId="10662" xr:uid="{E0C49F9D-BE62-41B8-80BF-6C8A41AD57CC}"/>
    <cellStyle name="Separador de milhares 5 4 2 6" xfId="19633" xr:uid="{C35804B2-0DDF-436A-9802-D3B5F5D3959B}"/>
    <cellStyle name="Separador de milhares 5 4 3" xfId="3063" xr:uid="{8B34C819-697E-4252-941A-B54865654BD9}"/>
    <cellStyle name="Separador de milhares 5 4 3 2" xfId="9219" xr:uid="{2908A69B-1F66-40E7-91B4-C4750E4E1895}"/>
    <cellStyle name="Separador de milhares 5 4 3 2 2" xfId="17815" xr:uid="{2C442BB4-9FE7-4764-A1E8-51AA28490150}"/>
    <cellStyle name="Separador de milhares 5 4 3 2 3" xfId="26851" xr:uid="{884906DA-05A3-4621-91D1-74807D0F32A7}"/>
    <cellStyle name="Separador de milhares 5 4 3 3" xfId="6106" xr:uid="{67A927D3-6968-4C5C-818F-B43B226AB578}"/>
    <cellStyle name="Separador de milhares 5 4 3 3 2" xfId="14959" xr:uid="{74B57AEB-B39D-4161-B0F5-738A16E758AE}"/>
    <cellStyle name="Separador de milhares 5 4 3 3 3" xfId="23926" xr:uid="{3FE36803-65B5-4C46-9D25-CC6B9718B5AD}"/>
    <cellStyle name="Separador de milhares 5 4 3 4" xfId="12107" xr:uid="{BECAB7DD-C1A2-4256-8278-030C3691C137}"/>
    <cellStyle name="Separador de milhares 5 4 3 5" xfId="21075" xr:uid="{913F330B-FF86-4382-AF67-D5F2874CCBCA}"/>
    <cellStyle name="Separador de milhares 5 4 4" xfId="7724" xr:uid="{F7810513-CF4E-4473-9076-EB6AA3C792AB}"/>
    <cellStyle name="Separador de milhares 5 4 4 2" xfId="16380" xr:uid="{345424B0-F5AB-4E81-BCBF-B40D12DB3494}"/>
    <cellStyle name="Separador de milhares 5 4 4 3" xfId="25361" xr:uid="{2AC63A79-DEB0-4600-BBC9-BB8292CF8A2F}"/>
    <cellStyle name="Separador de milhares 5 4 5" xfId="4671" xr:uid="{7ABB57D3-A1C9-4928-97AE-9A9784B5530F}"/>
    <cellStyle name="Separador de milhares 5 4 5 2" xfId="13526" xr:uid="{E0682B24-2B23-465E-AF85-7DB7BF541300}"/>
    <cellStyle name="Separador de milhares 5 4 5 3" xfId="22496" xr:uid="{0EA55AA8-8979-4436-AC8E-DEC507E8A109}"/>
    <cellStyle name="Separador de milhares 5 4 6" xfId="10661" xr:uid="{B3432B90-E37B-4ADD-8AA1-B111E48EC190}"/>
    <cellStyle name="Separador de milhares 5 4 7" xfId="19632" xr:uid="{6439B9F9-7A0B-4966-B2B5-E6C3BBDF33A8}"/>
    <cellStyle name="Separador de milhares 5 5" xfId="1342" xr:uid="{B1446244-BC5F-402C-8DF4-F4EE04B23F49}"/>
    <cellStyle name="Separador de milhares 5 5 2" xfId="3065" xr:uid="{510D6586-9D97-4DDC-8DE6-C39B74D93B29}"/>
    <cellStyle name="Separador de milhares 5 5 2 2" xfId="9221" xr:uid="{A86A760D-9301-4A53-94AF-B2BC6764A1DB}"/>
    <cellStyle name="Separador de milhares 5 5 2 2 2" xfId="17817" xr:uid="{75E71FFE-1894-45A8-8394-A9B09D243333}"/>
    <cellStyle name="Separador de milhares 5 5 2 2 3" xfId="26853" xr:uid="{284960D0-AAEB-4C7C-816E-B3BA2CDE66F8}"/>
    <cellStyle name="Separador de milhares 5 5 2 3" xfId="6108" xr:uid="{14301D0E-170B-47D6-BB12-6C7B49A044E5}"/>
    <cellStyle name="Separador de milhares 5 5 2 3 2" xfId="14961" xr:uid="{02E33F83-492C-4A39-85ED-A5FC3764EE43}"/>
    <cellStyle name="Separador de milhares 5 5 2 3 3" xfId="23928" xr:uid="{8EB607BD-AF88-44A4-9998-20FC6C844C44}"/>
    <cellStyle name="Separador de milhares 5 5 2 4" xfId="12109" xr:uid="{8DC03ECE-25E8-45C8-AF8B-56F7A0AFE308}"/>
    <cellStyle name="Separador de milhares 5 5 2 5" xfId="21077" xr:uid="{CD1FA852-A432-46DB-BC68-1997DF52E5A6}"/>
    <cellStyle name="Separador de milhares 5 5 3" xfId="7726" xr:uid="{ABFB98B9-6353-41AF-A63D-2681D68551AC}"/>
    <cellStyle name="Separador de milhares 5 5 3 2" xfId="16382" xr:uid="{6DD23871-2AE5-47C0-B0D1-F43466029DB7}"/>
    <cellStyle name="Separador de milhares 5 5 3 3" xfId="25363" xr:uid="{41BAE2C6-AF60-41C8-97F7-CF98F3F53FAD}"/>
    <cellStyle name="Separador de milhares 5 5 4" xfId="4673" xr:uid="{024CACC6-02AF-4D15-9C5D-4221A4126B43}"/>
    <cellStyle name="Separador de milhares 5 5 4 2" xfId="13528" xr:uid="{AEDFD16D-1CAD-453F-96A9-EEE6D3B0D5FD}"/>
    <cellStyle name="Separador de milhares 5 5 4 3" xfId="22498" xr:uid="{1E85E18C-58AE-4111-9389-76F8E2041EC6}"/>
    <cellStyle name="Separador de milhares 5 5 5" xfId="10663" xr:uid="{9AC138A6-CAC4-4A1C-95F9-9326FAE757A0}"/>
    <cellStyle name="Separador de milhares 5 5 6" xfId="19634" xr:uid="{E1ED3194-F7E9-4046-8337-1DD212E3F60E}"/>
    <cellStyle name="Separador de milhares 5 6" xfId="2988" xr:uid="{921AE50B-BB2C-47E4-898E-79C224DB20BF}"/>
    <cellStyle name="Separador de milhares 5 6 2" xfId="9144" xr:uid="{1617FDA4-3319-458C-A9E1-318C3309A2B7}"/>
    <cellStyle name="Separador de milhares 5 6 2 2" xfId="17740" xr:uid="{80245A85-154B-4B29-9441-F991D540B8ED}"/>
    <cellStyle name="Separador de milhares 5 6 2 3" xfId="26776" xr:uid="{A10C16F7-82CE-42FB-8D03-DE88547916D4}"/>
    <cellStyle name="Separador de milhares 5 6 3" xfId="6031" xr:uid="{52B4A4F7-A773-4BBF-B4D0-9FFA4EDAC83A}"/>
    <cellStyle name="Separador de milhares 5 6 3 2" xfId="14884" xr:uid="{9AD06B18-1FEC-4406-9173-0C0392C3B23F}"/>
    <cellStyle name="Separador de milhares 5 6 3 3" xfId="23851" xr:uid="{7F21E1DC-97C6-4EBD-8C2E-098EF0CC988C}"/>
    <cellStyle name="Separador de milhares 5 6 4" xfId="12032" xr:uid="{DCF621D5-7D2F-47E7-BF0E-F9E1C6408B4F}"/>
    <cellStyle name="Separador de milhares 5 6 5" xfId="21000" xr:uid="{380F6A59-D649-401F-AE8B-9EC402725136}"/>
    <cellStyle name="Separador de milhares 5 7" xfId="7649" xr:uid="{883548FB-65CC-487A-813D-205A98628353}"/>
    <cellStyle name="Separador de milhares 5 7 2" xfId="16305" xr:uid="{214B9099-7EBF-450D-90A6-15CFD93A31B3}"/>
    <cellStyle name="Separador de milhares 5 7 3" xfId="25286" xr:uid="{9D54AD28-9554-4FD0-A625-F5F93D70691F}"/>
    <cellStyle name="Separador de milhares 5 8" xfId="4596" xr:uid="{134B11A8-69EF-4B47-857C-F18E87C6C155}"/>
    <cellStyle name="Separador de milhares 5 8 2" xfId="13451" xr:uid="{62E6D64E-E2EF-4524-B6C6-1A64E8727B54}"/>
    <cellStyle name="Separador de milhares 5 8 3" xfId="22421" xr:uid="{DC9FEA71-C3DB-472E-A819-C3C26E484CB0}"/>
    <cellStyle name="Separador de milhares 5 9" xfId="10586" xr:uid="{673A8DD7-5481-4D42-AB52-3BAAF11540DA}"/>
    <cellStyle name="Separador de milhares 6" xfId="1343" xr:uid="{9F3AB197-2CE6-45E6-8E8D-A3FDFB110D70}"/>
    <cellStyle name="Separador de milhares 6 10" xfId="7727" xr:uid="{F1772940-193C-484C-A04F-56B0D126E709}"/>
    <cellStyle name="Separador de milhares 6 10 2" xfId="16383" xr:uid="{50730CB0-000E-409B-913B-0DD265607C50}"/>
    <cellStyle name="Separador de milhares 6 10 3" xfId="25364" xr:uid="{BBC13DD8-DAC5-4745-BE4B-E10276E6E99A}"/>
    <cellStyle name="Separador de milhares 6 11" xfId="4674" xr:uid="{FA80BA96-0A36-464C-9144-522A6534FD76}"/>
    <cellStyle name="Separador de milhares 6 11 2" xfId="13529" xr:uid="{CBDDE75A-C597-492B-AB41-CF140F5CCAFA}"/>
    <cellStyle name="Separador de milhares 6 11 3" xfId="22499" xr:uid="{87FCA564-1CF1-423C-A164-AF0C5E43E47F}"/>
    <cellStyle name="Separador de milhares 6 12" xfId="10664" xr:uid="{3CB512AD-6B04-47AE-9301-9E4D27BB62AD}"/>
    <cellStyle name="Separador de milhares 6 13" xfId="19635" xr:uid="{704E22E4-7FD6-4B8E-BF60-B9A1FD1EB5CA}"/>
    <cellStyle name="Separador de milhares 6 2" xfId="1344" xr:uid="{63000E98-C170-48F8-9340-747324763CA6}"/>
    <cellStyle name="Separador de milhares 6 2 10" xfId="4675" xr:uid="{2059250D-BDCC-4B31-A7E0-990840D1FDAE}"/>
    <cellStyle name="Separador de milhares 6 2 10 2" xfId="13530" xr:uid="{946B5EE0-1B1D-4A76-BC23-1F1466D5A6A5}"/>
    <cellStyle name="Separador de milhares 6 2 10 3" xfId="22500" xr:uid="{AACDE8D0-AD21-4CB3-9A48-9A4BEBDB1D8A}"/>
    <cellStyle name="Separador de milhares 6 2 11" xfId="10665" xr:uid="{A14F183D-841B-4DE3-983E-8D0DF5A8DDB3}"/>
    <cellStyle name="Separador de milhares 6 2 12" xfId="19636" xr:uid="{03F877B9-7A30-4854-8316-18B8785CE1A0}"/>
    <cellStyle name="Separador de milhares 6 2 2" xfId="1345" xr:uid="{5C71930E-7672-42E9-9E85-2FC05259E699}"/>
    <cellStyle name="Separador de milhares 6 2 2 10" xfId="10666" xr:uid="{B912007A-4C6B-48B5-8E81-FE6A35767F9D}"/>
    <cellStyle name="Separador de milhares 6 2 2 11" xfId="19637" xr:uid="{F3B32FEC-C35F-40A5-89E5-A76CB13456B1}"/>
    <cellStyle name="Separador de milhares 6 2 2 2" xfId="1346" xr:uid="{2DB80E8E-3BAB-4DD7-AA7A-7E99D6DE2E1B}"/>
    <cellStyle name="Separador de milhares 6 2 2 2 2" xfId="1347" xr:uid="{3BB33C45-A7B4-42FB-B72A-9AB0C3284C4A}"/>
    <cellStyle name="Separador de milhares 6 2 2 2 2 2" xfId="1348" xr:uid="{E5E191F8-94F3-482F-95BB-D5C470BE55B5}"/>
    <cellStyle name="Separador de milhares 6 2 2 2 2 2 2" xfId="3071" xr:uid="{B01D249E-DBDD-4D0B-8057-F0D723BD974A}"/>
    <cellStyle name="Separador de milhares 6 2 2 2 2 2 2 2" xfId="9227" xr:uid="{B2207594-C978-412E-A66F-948E069FE07D}"/>
    <cellStyle name="Separador de milhares 6 2 2 2 2 2 2 2 2" xfId="17823" xr:uid="{C84AAC06-9022-456E-A95F-A5FFC22AFF40}"/>
    <cellStyle name="Separador de milhares 6 2 2 2 2 2 2 2 3" xfId="26859" xr:uid="{95242D25-BF9F-41FD-ADB1-CF837B0D9815}"/>
    <cellStyle name="Separador de milhares 6 2 2 2 2 2 2 3" xfId="6114" xr:uid="{5234361D-9F35-477C-986A-80E862371BF0}"/>
    <cellStyle name="Separador de milhares 6 2 2 2 2 2 2 3 2" xfId="14967" xr:uid="{C7DB2CD8-BA81-4653-9671-DF0F6470B99B}"/>
    <cellStyle name="Separador de milhares 6 2 2 2 2 2 2 3 3" xfId="23934" xr:uid="{D10994AF-A094-4C2B-B541-4B20DF912F29}"/>
    <cellStyle name="Separador de milhares 6 2 2 2 2 2 2 4" xfId="12115" xr:uid="{D04EC4B9-D0ED-4DC0-92BC-9DE9DFD79816}"/>
    <cellStyle name="Separador de milhares 6 2 2 2 2 2 2 5" xfId="21083" xr:uid="{762B1229-FD2B-43DD-A085-D18114D6F5ED}"/>
    <cellStyle name="Separador de milhares 6 2 2 2 2 2 3" xfId="7732" xr:uid="{5F405FAA-9E04-43A4-9598-95AFABF2541C}"/>
    <cellStyle name="Separador de milhares 6 2 2 2 2 2 3 2" xfId="16388" xr:uid="{F3312220-80C9-4144-8A42-F1B9FCAC7C74}"/>
    <cellStyle name="Separador de milhares 6 2 2 2 2 2 3 3" xfId="25369" xr:uid="{E0B4CADB-3BD3-41AD-AE07-BDF6E6A5C30C}"/>
    <cellStyle name="Separador de milhares 6 2 2 2 2 2 4" xfId="4679" xr:uid="{E5DBFA3D-2E5B-447D-9B0D-A5D3DBE6696E}"/>
    <cellStyle name="Separador de milhares 6 2 2 2 2 2 4 2" xfId="13534" xr:uid="{159B956F-DDA3-4B52-8062-C90D5A1FC86A}"/>
    <cellStyle name="Separador de milhares 6 2 2 2 2 2 4 3" xfId="22504" xr:uid="{752DA36F-625A-49E5-88C7-77CA0E9719C1}"/>
    <cellStyle name="Separador de milhares 6 2 2 2 2 2 5" xfId="10669" xr:uid="{6D4D89D3-E8B9-43E5-9234-1AAF285382B1}"/>
    <cellStyle name="Separador de milhares 6 2 2 2 2 2 6" xfId="19640" xr:uid="{FDB6E57A-4D8C-41DA-BF2D-0907381E721D}"/>
    <cellStyle name="Separador de milhares 6 2 2 2 2 3" xfId="3070" xr:uid="{FA22C72D-5B26-45F6-A5BA-830F8B95994E}"/>
    <cellStyle name="Separador de milhares 6 2 2 2 2 3 2" xfId="9226" xr:uid="{DF4C8093-5ADD-4E76-9A26-F19FFB3137A9}"/>
    <cellStyle name="Separador de milhares 6 2 2 2 2 3 2 2" xfId="17822" xr:uid="{77381037-1E16-4E65-A31A-A0891E0180E7}"/>
    <cellStyle name="Separador de milhares 6 2 2 2 2 3 2 3" xfId="26858" xr:uid="{507D455F-BF49-4309-BF8F-65065981E242}"/>
    <cellStyle name="Separador de milhares 6 2 2 2 2 3 3" xfId="6113" xr:uid="{AC427848-D28E-4136-BAEA-85062090D187}"/>
    <cellStyle name="Separador de milhares 6 2 2 2 2 3 3 2" xfId="14966" xr:uid="{3FAD4282-DC98-4DC2-9AA8-DC55FA199B34}"/>
    <cellStyle name="Separador de milhares 6 2 2 2 2 3 3 3" xfId="23933" xr:uid="{5837D530-B38E-4EC7-B19E-7417F0E78DCB}"/>
    <cellStyle name="Separador de milhares 6 2 2 2 2 3 4" xfId="12114" xr:uid="{AED8C21E-1DB8-48D5-9106-A0F5A18166FC}"/>
    <cellStyle name="Separador de milhares 6 2 2 2 2 3 5" xfId="21082" xr:uid="{D2BDD287-8FC7-493C-BD74-CC5C322D70E4}"/>
    <cellStyle name="Separador de milhares 6 2 2 2 2 4" xfId="7731" xr:uid="{B23BAEC1-13AE-47BF-B33C-96C9959EB9EA}"/>
    <cellStyle name="Separador de milhares 6 2 2 2 2 4 2" xfId="16387" xr:uid="{5B1D6EE0-CBF6-4B67-B099-553D495768A8}"/>
    <cellStyle name="Separador de milhares 6 2 2 2 2 4 3" xfId="25368" xr:uid="{B3141CAD-C30A-48A5-8890-2E00ABEB5009}"/>
    <cellStyle name="Separador de milhares 6 2 2 2 2 5" xfId="4678" xr:uid="{257A28FD-07AD-4B97-BAD5-B85858D46E76}"/>
    <cellStyle name="Separador de milhares 6 2 2 2 2 5 2" xfId="13533" xr:uid="{8D23C07F-1E7F-491E-BF08-A07BAD47C31D}"/>
    <cellStyle name="Separador de milhares 6 2 2 2 2 5 3" xfId="22503" xr:uid="{B218D3E7-1C01-43E6-87FB-73243BF235C8}"/>
    <cellStyle name="Separador de milhares 6 2 2 2 2 6" xfId="10668" xr:uid="{6CB332CD-F0EE-4A2A-AD40-39BF7ADE6DA1}"/>
    <cellStyle name="Separador de milhares 6 2 2 2 2 7" xfId="19639" xr:uid="{09CC8E23-F796-48CB-943C-8F76B6FA9EB9}"/>
    <cellStyle name="Separador de milhares 6 2 2 2 3" xfId="1349" xr:uid="{CDF2AEE0-6609-4D2A-8E2A-AE45D0BEA22E}"/>
    <cellStyle name="Separador de milhares 6 2 2 2 3 2" xfId="1350" xr:uid="{D639CC76-24DC-412A-9238-ED43AD6C7EFC}"/>
    <cellStyle name="Separador de milhares 6 2 2 2 3 2 2" xfId="3073" xr:uid="{EE0FB027-8FAB-4910-995B-9A4FA5B00810}"/>
    <cellStyle name="Separador de milhares 6 2 2 2 3 2 2 2" xfId="9229" xr:uid="{7C8551CA-0068-4D6A-9D7B-E0A3ADD9539E}"/>
    <cellStyle name="Separador de milhares 6 2 2 2 3 2 2 2 2" xfId="17825" xr:uid="{0F44C6E4-D3D0-4E13-A20B-ACCA5D4C73C7}"/>
    <cellStyle name="Separador de milhares 6 2 2 2 3 2 2 2 3" xfId="26861" xr:uid="{E666CAB5-7169-4646-B7DE-989F727134B4}"/>
    <cellStyle name="Separador de milhares 6 2 2 2 3 2 2 3" xfId="6116" xr:uid="{B23E4246-C617-4830-BD5F-B0BD4D73D2F3}"/>
    <cellStyle name="Separador de milhares 6 2 2 2 3 2 2 3 2" xfId="14969" xr:uid="{0C1F035B-9190-4800-878F-B2BF75E9D11F}"/>
    <cellStyle name="Separador de milhares 6 2 2 2 3 2 2 3 3" xfId="23936" xr:uid="{3AAD6173-1092-4B1D-B415-28FB69F4027B}"/>
    <cellStyle name="Separador de milhares 6 2 2 2 3 2 2 4" xfId="12117" xr:uid="{B8357ED7-537C-4704-BDB9-DBE6A80AD556}"/>
    <cellStyle name="Separador de milhares 6 2 2 2 3 2 2 5" xfId="21085" xr:uid="{5FE179CB-6343-4A77-B8E6-82089DCCF142}"/>
    <cellStyle name="Separador de milhares 6 2 2 2 3 2 3" xfId="7734" xr:uid="{F86A04EA-A0C5-46E1-85ED-16CB003F7003}"/>
    <cellStyle name="Separador de milhares 6 2 2 2 3 2 3 2" xfId="16390" xr:uid="{C1BD0D47-D4E0-405E-A5B8-9513301095B9}"/>
    <cellStyle name="Separador de milhares 6 2 2 2 3 2 3 3" xfId="25371" xr:uid="{73942676-B668-47E7-ADDA-9B326B1F3FCA}"/>
    <cellStyle name="Separador de milhares 6 2 2 2 3 2 4" xfId="4681" xr:uid="{7571E112-0F87-4B6E-9A0D-84AB7C4F0AB0}"/>
    <cellStyle name="Separador de milhares 6 2 2 2 3 2 4 2" xfId="13536" xr:uid="{7C617F5C-7C7C-4928-B991-B54C70D839E6}"/>
    <cellStyle name="Separador de milhares 6 2 2 2 3 2 4 3" xfId="22506" xr:uid="{3AA3292A-8C59-4BDF-98D9-1DBB4362364F}"/>
    <cellStyle name="Separador de milhares 6 2 2 2 3 2 5" xfId="10671" xr:uid="{22A3B285-DC78-4F3A-A1EF-5A46747E0783}"/>
    <cellStyle name="Separador de milhares 6 2 2 2 3 2 6" xfId="19642" xr:uid="{53B256FA-A290-47EA-95AE-F3898E21BB01}"/>
    <cellStyle name="Separador de milhares 6 2 2 2 3 3" xfId="3072" xr:uid="{AF2C7A87-1343-4052-B378-56D6F3430663}"/>
    <cellStyle name="Separador de milhares 6 2 2 2 3 3 2" xfId="9228" xr:uid="{433E005E-EA2A-4540-B552-F965B776DDF3}"/>
    <cellStyle name="Separador de milhares 6 2 2 2 3 3 2 2" xfId="17824" xr:uid="{087F6798-FAD0-4EED-99CD-7459DAE5A39C}"/>
    <cellStyle name="Separador de milhares 6 2 2 2 3 3 2 3" xfId="26860" xr:uid="{42501C87-46C3-4C48-83DA-5E85441E0BF4}"/>
    <cellStyle name="Separador de milhares 6 2 2 2 3 3 3" xfId="6115" xr:uid="{9EA142E7-30F4-4559-B0D2-813A8418C7BD}"/>
    <cellStyle name="Separador de milhares 6 2 2 2 3 3 3 2" xfId="14968" xr:uid="{FC85856C-3317-46F3-BBB1-66CCA1B22830}"/>
    <cellStyle name="Separador de milhares 6 2 2 2 3 3 3 3" xfId="23935" xr:uid="{3F946329-4D41-4F71-A006-C4B1D771B55D}"/>
    <cellStyle name="Separador de milhares 6 2 2 2 3 3 4" xfId="12116" xr:uid="{38B90929-9F0E-4EDA-BC75-6AA8EA658ECB}"/>
    <cellStyle name="Separador de milhares 6 2 2 2 3 3 5" xfId="21084" xr:uid="{7D047126-F2A5-4F4A-9E10-C778771B7FD6}"/>
    <cellStyle name="Separador de milhares 6 2 2 2 3 4" xfId="7733" xr:uid="{8E8F1FD6-20B7-4C22-829C-3287F2441C73}"/>
    <cellStyle name="Separador de milhares 6 2 2 2 3 4 2" xfId="16389" xr:uid="{A4E9365F-E104-443C-BA0E-9ABCF06C78A1}"/>
    <cellStyle name="Separador de milhares 6 2 2 2 3 4 3" xfId="25370" xr:uid="{0316843F-50EA-4F61-A7D8-3C4CCE2D713C}"/>
    <cellStyle name="Separador de milhares 6 2 2 2 3 5" xfId="4680" xr:uid="{24C5304C-368D-4F65-93BF-FFAA79EBC9D4}"/>
    <cellStyle name="Separador de milhares 6 2 2 2 3 5 2" xfId="13535" xr:uid="{404EDDEF-518E-493C-9D14-C9744C4B856C}"/>
    <cellStyle name="Separador de milhares 6 2 2 2 3 5 3" xfId="22505" xr:uid="{B4F9338D-12FE-4B48-9433-3DA5E4473137}"/>
    <cellStyle name="Separador de milhares 6 2 2 2 3 6" xfId="10670" xr:uid="{4E2A93D6-3136-4CD0-92B1-C9BE441D12C4}"/>
    <cellStyle name="Separador de milhares 6 2 2 2 3 7" xfId="19641" xr:uid="{4E23DC51-C9B3-45BA-AB4F-D01E59AA3205}"/>
    <cellStyle name="Separador de milhares 6 2 2 2 4" xfId="1351" xr:uid="{7587E70F-A581-4711-B5DA-324A174B6AFE}"/>
    <cellStyle name="Separador de milhares 6 2 2 2 4 2" xfId="3074" xr:uid="{96633E06-8D7D-4865-BC59-0E0A15F1650E}"/>
    <cellStyle name="Separador de milhares 6 2 2 2 4 2 2" xfId="9230" xr:uid="{72327031-9496-4CC5-83BA-A3762AE69A77}"/>
    <cellStyle name="Separador de milhares 6 2 2 2 4 2 2 2" xfId="17826" xr:uid="{653476FE-7E06-4C89-9402-6F7B2CF9E1E6}"/>
    <cellStyle name="Separador de milhares 6 2 2 2 4 2 2 3" xfId="26862" xr:uid="{9980A1FA-EC81-4750-ACED-B8F466CDB38A}"/>
    <cellStyle name="Separador de milhares 6 2 2 2 4 2 3" xfId="6117" xr:uid="{4A6DC978-57F7-48AD-AB0D-15AF98C77DBA}"/>
    <cellStyle name="Separador de milhares 6 2 2 2 4 2 3 2" xfId="14970" xr:uid="{F6019536-A688-4D15-8B7B-C2EBD6595BF7}"/>
    <cellStyle name="Separador de milhares 6 2 2 2 4 2 3 3" xfId="23937" xr:uid="{335AD761-E45C-4A1B-B05C-60B0DC8ACB14}"/>
    <cellStyle name="Separador de milhares 6 2 2 2 4 2 4" xfId="12118" xr:uid="{A9F964E5-3054-4543-BC80-12D6C7605505}"/>
    <cellStyle name="Separador de milhares 6 2 2 2 4 2 5" xfId="21086" xr:uid="{5ACAB7A6-F1B1-4363-8288-841880AF9208}"/>
    <cellStyle name="Separador de milhares 6 2 2 2 4 3" xfId="7735" xr:uid="{7AAAB591-401E-4F1B-B68F-A8739B626174}"/>
    <cellStyle name="Separador de milhares 6 2 2 2 4 3 2" xfId="16391" xr:uid="{6BD024A7-63E0-48E6-BE29-F48F85551AA7}"/>
    <cellStyle name="Separador de milhares 6 2 2 2 4 3 3" xfId="25372" xr:uid="{2E67262A-A8A3-40B3-B435-57AE40B31C2A}"/>
    <cellStyle name="Separador de milhares 6 2 2 2 4 4" xfId="4682" xr:uid="{58FA551E-BC99-4796-8FE2-F9EB949D7573}"/>
    <cellStyle name="Separador de milhares 6 2 2 2 4 4 2" xfId="13537" xr:uid="{CA6C912B-5E17-4EF6-91DA-0CC9F3A57965}"/>
    <cellStyle name="Separador de milhares 6 2 2 2 4 4 3" xfId="22507" xr:uid="{C1CC5E5C-83B4-40EF-98F4-0A75EF5C5A76}"/>
    <cellStyle name="Separador de milhares 6 2 2 2 4 5" xfId="10672" xr:uid="{9589524F-2ABC-4520-B95B-8C896129C9C6}"/>
    <cellStyle name="Separador de milhares 6 2 2 2 4 6" xfId="19643" xr:uid="{29CD0AEA-130F-46B5-A713-7AAAF3428616}"/>
    <cellStyle name="Separador de milhares 6 2 2 2 5" xfId="3069" xr:uid="{09E2EC20-8557-4885-B6E3-A57233A799E7}"/>
    <cellStyle name="Separador de milhares 6 2 2 2 5 2" xfId="9225" xr:uid="{E90BB667-2DBB-4340-ABB8-EA54C9EEA7EC}"/>
    <cellStyle name="Separador de milhares 6 2 2 2 5 2 2" xfId="17821" xr:uid="{EDB58A80-AEDB-49A3-8FBC-6AF2E74188AF}"/>
    <cellStyle name="Separador de milhares 6 2 2 2 5 2 3" xfId="26857" xr:uid="{8DDD0FBB-7709-401B-A9E0-F10703EB7215}"/>
    <cellStyle name="Separador de milhares 6 2 2 2 5 3" xfId="6112" xr:uid="{74D3A148-B1B8-4305-8326-C9180EC0CB56}"/>
    <cellStyle name="Separador de milhares 6 2 2 2 5 3 2" xfId="14965" xr:uid="{739FC9A8-C8E0-42BD-A0E3-F78B08176ECD}"/>
    <cellStyle name="Separador de milhares 6 2 2 2 5 3 3" xfId="23932" xr:uid="{510362B1-66D0-4337-8696-5E1EBC9900F8}"/>
    <cellStyle name="Separador de milhares 6 2 2 2 5 4" xfId="12113" xr:uid="{4264524B-8359-4AEC-B3F7-EF2995286764}"/>
    <cellStyle name="Separador de milhares 6 2 2 2 5 5" xfId="21081" xr:uid="{E3F146D8-B9A5-4DD1-B6A3-55DDBEFE2150}"/>
    <cellStyle name="Separador de milhares 6 2 2 2 6" xfId="7730" xr:uid="{7F6C24C8-FBC4-44B5-A446-02F9936B53CF}"/>
    <cellStyle name="Separador de milhares 6 2 2 2 6 2" xfId="16386" xr:uid="{811B7225-4AD8-41A5-A5DA-D5F63809EA82}"/>
    <cellStyle name="Separador de milhares 6 2 2 2 6 3" xfId="25367" xr:uid="{3F99E2F3-4962-49AF-BC23-DB1190BD0B49}"/>
    <cellStyle name="Separador de milhares 6 2 2 2 7" xfId="4677" xr:uid="{B1B9AB12-6D83-4AA3-9A8D-F8F0AB513F49}"/>
    <cellStyle name="Separador de milhares 6 2 2 2 7 2" xfId="13532" xr:uid="{015EDAD8-24A9-4C92-9ADB-C07E4019FBD1}"/>
    <cellStyle name="Separador de milhares 6 2 2 2 7 3" xfId="22502" xr:uid="{4CD54095-4D9E-4466-867C-E056A7E8DD26}"/>
    <cellStyle name="Separador de milhares 6 2 2 2 8" xfId="10667" xr:uid="{1BA7C6C7-0B13-4C72-B42F-FF249A8BC4D0}"/>
    <cellStyle name="Separador de milhares 6 2 2 2 9" xfId="19638" xr:uid="{F1E70CEC-53C5-4E94-B070-6A4ECADE7D27}"/>
    <cellStyle name="Separador de milhares 6 2 2 3" xfId="1352" xr:uid="{A0FE0C6F-47A6-4323-8145-4097EC72F665}"/>
    <cellStyle name="Separador de milhares 6 2 2 3 2" xfId="1353" xr:uid="{A80C8758-26FE-4EA5-A81F-9306A4C12B3D}"/>
    <cellStyle name="Separador de milhares 6 2 2 3 2 2" xfId="1354" xr:uid="{C18427DF-9925-42D1-A6FD-D2AA8FFC4BBE}"/>
    <cellStyle name="Separador de milhares 6 2 2 3 2 2 2" xfId="3077" xr:uid="{1EC77DDC-62DF-4FCF-921A-C18747004C58}"/>
    <cellStyle name="Separador de milhares 6 2 2 3 2 2 2 2" xfId="9233" xr:uid="{117C63C4-436B-4191-9875-3A8B424CBAE8}"/>
    <cellStyle name="Separador de milhares 6 2 2 3 2 2 2 2 2" xfId="17829" xr:uid="{E6EE0A70-9A0E-4401-B64F-08AA8FF9527F}"/>
    <cellStyle name="Separador de milhares 6 2 2 3 2 2 2 2 3" xfId="26865" xr:uid="{38B3DE47-D0C3-460E-BF5B-13605525F932}"/>
    <cellStyle name="Separador de milhares 6 2 2 3 2 2 2 3" xfId="6120" xr:uid="{C2322A7B-F8EC-40BF-8627-C39CCEB2A242}"/>
    <cellStyle name="Separador de milhares 6 2 2 3 2 2 2 3 2" xfId="14973" xr:uid="{F98741CF-628B-4674-982E-41DD74FF5073}"/>
    <cellStyle name="Separador de milhares 6 2 2 3 2 2 2 3 3" xfId="23940" xr:uid="{9D391ED1-6B00-45C0-9D06-B7B50FAC8CBA}"/>
    <cellStyle name="Separador de milhares 6 2 2 3 2 2 2 4" xfId="12121" xr:uid="{939E28D3-96FC-4440-AF7E-E2AA07712D23}"/>
    <cellStyle name="Separador de milhares 6 2 2 3 2 2 2 5" xfId="21089" xr:uid="{59C87193-F50A-484C-89CE-125C9FA10A0D}"/>
    <cellStyle name="Separador de milhares 6 2 2 3 2 2 3" xfId="7738" xr:uid="{E5713F9D-D49C-4364-8D49-62E5C6ADE0D6}"/>
    <cellStyle name="Separador de milhares 6 2 2 3 2 2 3 2" xfId="16394" xr:uid="{B496A162-AE14-4C8E-8BDD-3B8F2A1E9F52}"/>
    <cellStyle name="Separador de milhares 6 2 2 3 2 2 3 3" xfId="25375" xr:uid="{2157B2E5-BDAC-47AC-BB92-9CD0962E88B3}"/>
    <cellStyle name="Separador de milhares 6 2 2 3 2 2 4" xfId="4685" xr:uid="{71B97B9B-DA8E-4075-BF2B-399786D1A2EE}"/>
    <cellStyle name="Separador de milhares 6 2 2 3 2 2 4 2" xfId="13540" xr:uid="{7D3E6E08-C8AD-4D1A-B003-37DB77995265}"/>
    <cellStyle name="Separador de milhares 6 2 2 3 2 2 4 3" xfId="22510" xr:uid="{4457BBCB-42FB-49DF-9264-A8D532C3EFEA}"/>
    <cellStyle name="Separador de milhares 6 2 2 3 2 2 5" xfId="10675" xr:uid="{EC33CB6D-F778-40DA-A041-135A45960109}"/>
    <cellStyle name="Separador de milhares 6 2 2 3 2 2 6" xfId="19646" xr:uid="{CECE75FC-EBEF-4E7F-AE59-23FADA052946}"/>
    <cellStyle name="Separador de milhares 6 2 2 3 2 3" xfId="3076" xr:uid="{90BB144D-D9ED-4DBD-B2F7-8D7E1AD53ED8}"/>
    <cellStyle name="Separador de milhares 6 2 2 3 2 3 2" xfId="9232" xr:uid="{0E3CF2B4-0C72-4A16-8EF0-6EFB06CC0B37}"/>
    <cellStyle name="Separador de milhares 6 2 2 3 2 3 2 2" xfId="17828" xr:uid="{5AF63094-BD0F-4D30-BC33-27D471937FDD}"/>
    <cellStyle name="Separador de milhares 6 2 2 3 2 3 2 3" xfId="26864" xr:uid="{36A3725C-0A9D-4544-9618-6BDAB856715F}"/>
    <cellStyle name="Separador de milhares 6 2 2 3 2 3 3" xfId="6119" xr:uid="{E374AFDB-FA99-4496-BEB6-50B0DE2F6BFD}"/>
    <cellStyle name="Separador de milhares 6 2 2 3 2 3 3 2" xfId="14972" xr:uid="{3F5EB091-3C87-44C9-95A3-5168BC75FB59}"/>
    <cellStyle name="Separador de milhares 6 2 2 3 2 3 3 3" xfId="23939" xr:uid="{7063F15A-6F3C-4807-B35D-8877A246BB65}"/>
    <cellStyle name="Separador de milhares 6 2 2 3 2 3 4" xfId="12120" xr:uid="{28F1BDEE-CA3A-4548-9B78-2F7C6DBD43EF}"/>
    <cellStyle name="Separador de milhares 6 2 2 3 2 3 5" xfId="21088" xr:uid="{7FEF3AE0-8978-41D0-B619-20E6DB1E3145}"/>
    <cellStyle name="Separador de milhares 6 2 2 3 2 4" xfId="7737" xr:uid="{6F615C80-E2FE-4844-BDB8-67E1CC27B4DC}"/>
    <cellStyle name="Separador de milhares 6 2 2 3 2 4 2" xfId="16393" xr:uid="{B2A6B293-0F4F-42C8-AC45-578E2FD18B24}"/>
    <cellStyle name="Separador de milhares 6 2 2 3 2 4 3" xfId="25374" xr:uid="{9CFC15A2-D094-4919-B9E4-EA253C501EF1}"/>
    <cellStyle name="Separador de milhares 6 2 2 3 2 5" xfId="4684" xr:uid="{B119C1EF-04FA-48B4-A70D-65C362FEF169}"/>
    <cellStyle name="Separador de milhares 6 2 2 3 2 5 2" xfId="13539" xr:uid="{A27A4152-C4EF-4DDA-9DA6-F179AABA3D94}"/>
    <cellStyle name="Separador de milhares 6 2 2 3 2 5 3" xfId="22509" xr:uid="{5736119D-D2F3-4404-BC87-C118137C2F60}"/>
    <cellStyle name="Separador de milhares 6 2 2 3 2 6" xfId="10674" xr:uid="{D13084DD-88F9-49B0-8013-1C1A29D62C2A}"/>
    <cellStyle name="Separador de milhares 6 2 2 3 2 7" xfId="19645" xr:uid="{5B7BE58C-F583-45CF-823C-89C8E81C583F}"/>
    <cellStyle name="Separador de milhares 6 2 2 3 3" xfId="1355" xr:uid="{53A6AA2A-3599-4C8E-8DD7-6C9AC2A360FA}"/>
    <cellStyle name="Separador de milhares 6 2 2 3 3 2" xfId="1356" xr:uid="{DC1BCB13-7081-49B1-8B95-528F9DF52A6F}"/>
    <cellStyle name="Separador de milhares 6 2 2 3 3 2 2" xfId="3079" xr:uid="{D45786EB-718D-4F72-BC58-8E0920388EB5}"/>
    <cellStyle name="Separador de milhares 6 2 2 3 3 2 2 2" xfId="9235" xr:uid="{B3E62CE4-A4C8-4235-A6D3-15D9BBB2D503}"/>
    <cellStyle name="Separador de milhares 6 2 2 3 3 2 2 2 2" xfId="17831" xr:uid="{ED265896-855C-4DB9-9478-79FA035912EF}"/>
    <cellStyle name="Separador de milhares 6 2 2 3 3 2 2 2 3" xfId="26867" xr:uid="{C35472AB-55ED-4B6E-949B-5339BB275AA2}"/>
    <cellStyle name="Separador de milhares 6 2 2 3 3 2 2 3" xfId="6122" xr:uid="{D10B5513-72B1-4498-AFA6-63758BCF10FE}"/>
    <cellStyle name="Separador de milhares 6 2 2 3 3 2 2 3 2" xfId="14975" xr:uid="{16883C61-4423-47BB-AD98-08C9D3DFC46E}"/>
    <cellStyle name="Separador de milhares 6 2 2 3 3 2 2 3 3" xfId="23942" xr:uid="{C8EBF756-76FC-4323-987C-9124AD1D9BC6}"/>
    <cellStyle name="Separador de milhares 6 2 2 3 3 2 2 4" xfId="12123" xr:uid="{0A609E1B-5473-4CDF-8714-75875C617EF6}"/>
    <cellStyle name="Separador de milhares 6 2 2 3 3 2 2 5" xfId="21091" xr:uid="{F85DAF7F-B03E-4E7F-BA42-B5EAFB86AA10}"/>
    <cellStyle name="Separador de milhares 6 2 2 3 3 2 3" xfId="7740" xr:uid="{0A7D2005-4609-4FE5-A284-605928FE527E}"/>
    <cellStyle name="Separador de milhares 6 2 2 3 3 2 3 2" xfId="16396" xr:uid="{098B03B8-2F40-48DD-8A0D-CD10A9BAAC25}"/>
    <cellStyle name="Separador de milhares 6 2 2 3 3 2 3 3" xfId="25377" xr:uid="{C98A5A0D-DC2B-4420-B721-8FE95D693075}"/>
    <cellStyle name="Separador de milhares 6 2 2 3 3 2 4" xfId="4687" xr:uid="{395C47AC-9D33-4EB1-99D0-AA2F836616A3}"/>
    <cellStyle name="Separador de milhares 6 2 2 3 3 2 4 2" xfId="13542" xr:uid="{09C2193B-3693-4B75-8BF6-8573EC362838}"/>
    <cellStyle name="Separador de milhares 6 2 2 3 3 2 4 3" xfId="22512" xr:uid="{4EDA02D2-77EE-4516-8424-0AD471313317}"/>
    <cellStyle name="Separador de milhares 6 2 2 3 3 2 5" xfId="10677" xr:uid="{0A6E878F-825C-4617-81A9-2868BD4E20A2}"/>
    <cellStyle name="Separador de milhares 6 2 2 3 3 2 6" xfId="19648" xr:uid="{E83D4899-EEA7-4A62-88B8-B7C44907BA76}"/>
    <cellStyle name="Separador de milhares 6 2 2 3 3 3" xfId="3078" xr:uid="{47E11441-83EC-4117-9D35-12C14F124090}"/>
    <cellStyle name="Separador de milhares 6 2 2 3 3 3 2" xfId="9234" xr:uid="{1F75B7BC-8423-469A-ACA8-4FA94BAE6358}"/>
    <cellStyle name="Separador de milhares 6 2 2 3 3 3 2 2" xfId="17830" xr:uid="{4E25F1D9-E2DB-44FD-B5D0-AFFC7AA9B557}"/>
    <cellStyle name="Separador de milhares 6 2 2 3 3 3 2 3" xfId="26866" xr:uid="{CDB8703C-C50A-4377-A8EC-6EF712C45F47}"/>
    <cellStyle name="Separador de milhares 6 2 2 3 3 3 3" xfId="6121" xr:uid="{157990BB-C9F3-447E-A956-D8D51C4312BD}"/>
    <cellStyle name="Separador de milhares 6 2 2 3 3 3 3 2" xfId="14974" xr:uid="{7023FC41-5A94-4A1C-B02B-173EB1345D13}"/>
    <cellStyle name="Separador de milhares 6 2 2 3 3 3 3 3" xfId="23941" xr:uid="{6D6B6B73-0166-42EE-A8CB-4DB68695BFF6}"/>
    <cellStyle name="Separador de milhares 6 2 2 3 3 3 4" xfId="12122" xr:uid="{B32F4707-941D-4C90-9770-FD14088A37DF}"/>
    <cellStyle name="Separador de milhares 6 2 2 3 3 3 5" xfId="21090" xr:uid="{30E9BC44-2039-496F-A7C9-EA6CCC4B0805}"/>
    <cellStyle name="Separador de milhares 6 2 2 3 3 4" xfId="7739" xr:uid="{74BD3735-65E7-4E6C-B8AC-690314EB3A91}"/>
    <cellStyle name="Separador de milhares 6 2 2 3 3 4 2" xfId="16395" xr:uid="{FD28A7D4-CA37-4556-A7FE-63692B206DF6}"/>
    <cellStyle name="Separador de milhares 6 2 2 3 3 4 3" xfId="25376" xr:uid="{DA4F091F-7D7F-444C-82DF-9F9C8B6A3CDE}"/>
    <cellStyle name="Separador de milhares 6 2 2 3 3 5" xfId="4686" xr:uid="{B9BFFC59-D058-4795-A553-3F1E1624E89B}"/>
    <cellStyle name="Separador de milhares 6 2 2 3 3 5 2" xfId="13541" xr:uid="{470FDE45-08ED-40C9-8433-981DA51FB752}"/>
    <cellStyle name="Separador de milhares 6 2 2 3 3 5 3" xfId="22511" xr:uid="{9DAF421C-2324-4C15-B043-5ACF92105CE0}"/>
    <cellStyle name="Separador de milhares 6 2 2 3 3 6" xfId="10676" xr:uid="{A839FCA3-C6CC-4EB3-A940-E045594A76E9}"/>
    <cellStyle name="Separador de milhares 6 2 2 3 3 7" xfId="19647" xr:uid="{1322A839-6A6F-4820-B7C3-440A5B8EBC3E}"/>
    <cellStyle name="Separador de milhares 6 2 2 3 4" xfId="1357" xr:uid="{BF466F5E-5E99-47A1-B56F-BD010273446F}"/>
    <cellStyle name="Separador de milhares 6 2 2 3 4 2" xfId="3080" xr:uid="{3BC8C886-BE51-4B56-8994-CA3DBBE018CE}"/>
    <cellStyle name="Separador de milhares 6 2 2 3 4 2 2" xfId="9236" xr:uid="{921AC4CF-9E92-4409-9DC1-605460109CD8}"/>
    <cellStyle name="Separador de milhares 6 2 2 3 4 2 2 2" xfId="17832" xr:uid="{38138482-4413-44CF-9D92-D9CA68199F68}"/>
    <cellStyle name="Separador de milhares 6 2 2 3 4 2 2 3" xfId="26868" xr:uid="{7F497BD6-DDE0-453A-846D-6082439376D5}"/>
    <cellStyle name="Separador de milhares 6 2 2 3 4 2 3" xfId="6123" xr:uid="{6C576F4E-EA27-4959-9987-4A97DA1A5095}"/>
    <cellStyle name="Separador de milhares 6 2 2 3 4 2 3 2" xfId="14976" xr:uid="{B05C3743-C126-462A-904B-43855A98C1D4}"/>
    <cellStyle name="Separador de milhares 6 2 2 3 4 2 3 3" xfId="23943" xr:uid="{AB623006-1C7F-4456-B06B-7E710EDD385A}"/>
    <cellStyle name="Separador de milhares 6 2 2 3 4 2 4" xfId="12124" xr:uid="{63EA844A-C347-4DC2-ABAC-8D5D468CB426}"/>
    <cellStyle name="Separador de milhares 6 2 2 3 4 2 5" xfId="21092" xr:uid="{56F6761E-41F4-48D0-B6C9-83FAD25DCE19}"/>
    <cellStyle name="Separador de milhares 6 2 2 3 4 3" xfId="7741" xr:uid="{66ADF799-8326-4F2D-81AF-FC984BED438E}"/>
    <cellStyle name="Separador de milhares 6 2 2 3 4 3 2" xfId="16397" xr:uid="{CD0B29A1-D615-4288-A22E-9D56BD49C4FC}"/>
    <cellStyle name="Separador de milhares 6 2 2 3 4 3 3" xfId="25378" xr:uid="{B9C8485B-501D-442C-96B7-64C5F87E2C19}"/>
    <cellStyle name="Separador de milhares 6 2 2 3 4 4" xfId="4688" xr:uid="{FCE81AF9-5929-4CDD-92B2-FCFCFEA53B4E}"/>
    <cellStyle name="Separador de milhares 6 2 2 3 4 4 2" xfId="13543" xr:uid="{5123B8F2-ED6F-4AA9-8910-CAC6BFCF97CA}"/>
    <cellStyle name="Separador de milhares 6 2 2 3 4 4 3" xfId="22513" xr:uid="{4032D598-5AF8-4653-B01F-D07FD9DAED6A}"/>
    <cellStyle name="Separador de milhares 6 2 2 3 4 5" xfId="10678" xr:uid="{2C0BE771-2D77-4BD2-85B4-03E9409D8BA5}"/>
    <cellStyle name="Separador de milhares 6 2 2 3 4 6" xfId="19649" xr:uid="{726FA206-3DFC-4B6F-A070-AFA8CE6F68FA}"/>
    <cellStyle name="Separador de milhares 6 2 2 3 5" xfId="3075" xr:uid="{738447CD-D0EF-450D-8450-608A59A8DD97}"/>
    <cellStyle name="Separador de milhares 6 2 2 3 5 2" xfId="9231" xr:uid="{E66CBA34-6756-4E5A-A403-C120A2875AFC}"/>
    <cellStyle name="Separador de milhares 6 2 2 3 5 2 2" xfId="17827" xr:uid="{F862FECB-AC52-4330-92E8-DB641DFD6C1F}"/>
    <cellStyle name="Separador de milhares 6 2 2 3 5 2 3" xfId="26863" xr:uid="{D17AE6EF-5685-4721-BD9E-134F18F2A00D}"/>
    <cellStyle name="Separador de milhares 6 2 2 3 5 3" xfId="6118" xr:uid="{933A2C98-89DF-4FA1-8400-8028FD77C937}"/>
    <cellStyle name="Separador de milhares 6 2 2 3 5 3 2" xfId="14971" xr:uid="{ACE57687-06B7-4875-A726-313112890549}"/>
    <cellStyle name="Separador de milhares 6 2 2 3 5 3 3" xfId="23938" xr:uid="{5EC1D068-9FAF-42BA-A940-F49E14568534}"/>
    <cellStyle name="Separador de milhares 6 2 2 3 5 4" xfId="12119" xr:uid="{B40E1C2C-6040-4577-BFDA-C9B9C335A550}"/>
    <cellStyle name="Separador de milhares 6 2 2 3 5 5" xfId="21087" xr:uid="{33BFC5FF-A24A-4106-9E79-9120F921695C}"/>
    <cellStyle name="Separador de milhares 6 2 2 3 6" xfId="7736" xr:uid="{417899BE-8AFC-42ED-987B-6F5D89EEF106}"/>
    <cellStyle name="Separador de milhares 6 2 2 3 6 2" xfId="16392" xr:uid="{30EC1B3C-0BEE-4AA6-A507-17C0EAF95A73}"/>
    <cellStyle name="Separador de milhares 6 2 2 3 6 3" xfId="25373" xr:uid="{E67E7849-F6A8-4736-B5E9-5982EE4E2402}"/>
    <cellStyle name="Separador de milhares 6 2 2 3 7" xfId="4683" xr:uid="{86FFCED1-7EB0-44A0-A420-02157848A5FE}"/>
    <cellStyle name="Separador de milhares 6 2 2 3 7 2" xfId="13538" xr:uid="{90AE29FB-EF1F-4654-9F37-8F5BE334A28F}"/>
    <cellStyle name="Separador de milhares 6 2 2 3 7 3" xfId="22508" xr:uid="{2178DC15-99B1-426D-B6D0-D9DC60E57C4A}"/>
    <cellStyle name="Separador de milhares 6 2 2 3 8" xfId="10673" xr:uid="{6D6620D3-A806-4364-894C-606274A2D3FC}"/>
    <cellStyle name="Separador de milhares 6 2 2 3 9" xfId="19644" xr:uid="{969F4FDF-B8FD-4957-88D2-67C1FC0C3B98}"/>
    <cellStyle name="Separador de milhares 6 2 2 4" xfId="1358" xr:uid="{3C7B4951-2D3C-438D-8B53-477D8D748EA8}"/>
    <cellStyle name="Separador de milhares 6 2 2 4 2" xfId="1359" xr:uid="{EF3568A3-C1BF-46AE-ACED-55E1B5A2C806}"/>
    <cellStyle name="Separador de milhares 6 2 2 4 2 2" xfId="3082" xr:uid="{4F55F5EB-A956-4C0E-878B-842029F73D1D}"/>
    <cellStyle name="Separador de milhares 6 2 2 4 2 2 2" xfId="9238" xr:uid="{AEED2915-AACF-4757-A987-F92298F80E31}"/>
    <cellStyle name="Separador de milhares 6 2 2 4 2 2 2 2" xfId="17834" xr:uid="{75EF2E2F-F984-4CE1-B41E-81CF2733EB63}"/>
    <cellStyle name="Separador de milhares 6 2 2 4 2 2 2 3" xfId="26870" xr:uid="{D93C3C2E-4F84-4A9E-871B-4E29B117A88A}"/>
    <cellStyle name="Separador de milhares 6 2 2 4 2 2 3" xfId="6125" xr:uid="{268BE09F-AC24-4235-9C9A-FB3A6139EEFB}"/>
    <cellStyle name="Separador de milhares 6 2 2 4 2 2 3 2" xfId="14978" xr:uid="{8343DE22-976D-414E-8F59-F4098D908EAD}"/>
    <cellStyle name="Separador de milhares 6 2 2 4 2 2 3 3" xfId="23945" xr:uid="{BE4CDC57-7CD8-4416-BAED-203437459F0D}"/>
    <cellStyle name="Separador de milhares 6 2 2 4 2 2 4" xfId="12126" xr:uid="{D1C77E10-D471-4D47-8021-7B8E240DAFBE}"/>
    <cellStyle name="Separador de milhares 6 2 2 4 2 2 5" xfId="21094" xr:uid="{20C98F09-A702-4183-931B-206AF9857D6E}"/>
    <cellStyle name="Separador de milhares 6 2 2 4 2 3" xfId="7743" xr:uid="{0DE897F6-28B3-4A82-90AA-72593A3E58D1}"/>
    <cellStyle name="Separador de milhares 6 2 2 4 2 3 2" xfId="16399" xr:uid="{8EBFCE32-407C-41F0-8D79-E8FF0937FD82}"/>
    <cellStyle name="Separador de milhares 6 2 2 4 2 3 3" xfId="25380" xr:uid="{8DE58778-8F8B-4E9B-8284-B12DB98F118D}"/>
    <cellStyle name="Separador de milhares 6 2 2 4 2 4" xfId="4690" xr:uid="{FDADE42B-6361-4963-AA99-3EB573B0B16C}"/>
    <cellStyle name="Separador de milhares 6 2 2 4 2 4 2" xfId="13545" xr:uid="{96F3A86A-4907-4A35-9161-43AAA639E383}"/>
    <cellStyle name="Separador de milhares 6 2 2 4 2 4 3" xfId="22515" xr:uid="{720B03E0-AF57-4845-BF28-0470C636149D}"/>
    <cellStyle name="Separador de milhares 6 2 2 4 2 5" xfId="10680" xr:uid="{D1E97FD7-FC1C-4E21-A02F-0E5FF94D2B85}"/>
    <cellStyle name="Separador de milhares 6 2 2 4 2 6" xfId="19651" xr:uid="{5D45C5F5-B933-4FA4-8A6B-19B68FE9BD27}"/>
    <cellStyle name="Separador de milhares 6 2 2 4 3" xfId="3081" xr:uid="{9FBB6260-FA1B-4646-A867-410472C24319}"/>
    <cellStyle name="Separador de milhares 6 2 2 4 3 2" xfId="9237" xr:uid="{F54EA560-80D4-497F-9632-917FEB66DF45}"/>
    <cellStyle name="Separador de milhares 6 2 2 4 3 2 2" xfId="17833" xr:uid="{472785CE-D061-429B-BBCB-E3348E38EB90}"/>
    <cellStyle name="Separador de milhares 6 2 2 4 3 2 3" xfId="26869" xr:uid="{220B096B-BFEA-44DE-A7E3-443CD015F24A}"/>
    <cellStyle name="Separador de milhares 6 2 2 4 3 3" xfId="6124" xr:uid="{07EFF797-1216-46C6-83D4-27695C851545}"/>
    <cellStyle name="Separador de milhares 6 2 2 4 3 3 2" xfId="14977" xr:uid="{97475B1C-3890-4B99-AD75-6F652819C98D}"/>
    <cellStyle name="Separador de milhares 6 2 2 4 3 3 3" xfId="23944" xr:uid="{6731F981-A50B-4077-BB32-B31F427972A7}"/>
    <cellStyle name="Separador de milhares 6 2 2 4 3 4" xfId="12125" xr:uid="{E7C3E2D4-79A2-41B2-B370-C32CBB6A30A3}"/>
    <cellStyle name="Separador de milhares 6 2 2 4 3 5" xfId="21093" xr:uid="{DAF818A0-65C0-45E8-A7B6-CF5907775A9A}"/>
    <cellStyle name="Separador de milhares 6 2 2 4 4" xfId="7742" xr:uid="{DCA1FFD2-C45E-4E3D-8FCF-1BA9325C4B45}"/>
    <cellStyle name="Separador de milhares 6 2 2 4 4 2" xfId="16398" xr:uid="{4505443A-33B7-4FEB-97C9-76424DFDA37C}"/>
    <cellStyle name="Separador de milhares 6 2 2 4 4 3" xfId="25379" xr:uid="{B43FEF16-F100-457D-8B91-8733751F8E3D}"/>
    <cellStyle name="Separador de milhares 6 2 2 4 5" xfId="4689" xr:uid="{CC02F5A0-055E-460E-A711-7D99A09FC1D3}"/>
    <cellStyle name="Separador de milhares 6 2 2 4 5 2" xfId="13544" xr:uid="{B925DBA1-C3D5-4A04-B53E-0CDE6616364F}"/>
    <cellStyle name="Separador de milhares 6 2 2 4 5 3" xfId="22514" xr:uid="{7AC3F1FB-E671-4D4F-86C4-8F3E729D35D9}"/>
    <cellStyle name="Separador de milhares 6 2 2 4 6" xfId="10679" xr:uid="{678BD898-AF84-4AF9-B047-6864EE7FF34E}"/>
    <cellStyle name="Separador de milhares 6 2 2 4 7" xfId="19650" xr:uid="{B65BBD10-AC61-4720-9179-944B51A9967C}"/>
    <cellStyle name="Separador de milhares 6 2 2 5" xfId="1360" xr:uid="{117F6A96-26E7-416D-8BE2-89CB66A26E32}"/>
    <cellStyle name="Separador de milhares 6 2 2 5 2" xfId="1361" xr:uid="{2D95E6FE-48AC-4FFB-AA43-C3523131E8CC}"/>
    <cellStyle name="Separador de milhares 6 2 2 5 2 2" xfId="3084" xr:uid="{0F313BF1-D1BB-42FF-BBA3-0D0C78022598}"/>
    <cellStyle name="Separador de milhares 6 2 2 5 2 2 2" xfId="9240" xr:uid="{DA8B4745-9B3A-4A08-B409-91AA7B022B87}"/>
    <cellStyle name="Separador de milhares 6 2 2 5 2 2 2 2" xfId="17836" xr:uid="{26B6E2EF-87A8-4E7A-B2EC-0CE7F0EAEFC5}"/>
    <cellStyle name="Separador de milhares 6 2 2 5 2 2 2 3" xfId="26872" xr:uid="{0BB0B12D-D7B9-4A0F-B225-A1C4C9DA7AF7}"/>
    <cellStyle name="Separador de milhares 6 2 2 5 2 2 3" xfId="6127" xr:uid="{F2F65CC0-867F-443F-94D9-4E14D1ECE385}"/>
    <cellStyle name="Separador de milhares 6 2 2 5 2 2 3 2" xfId="14980" xr:uid="{75FE60F0-032F-45E6-99EE-76C56D295E95}"/>
    <cellStyle name="Separador de milhares 6 2 2 5 2 2 3 3" xfId="23947" xr:uid="{D682E406-4193-43E0-BDB7-3EC683EAD8D9}"/>
    <cellStyle name="Separador de milhares 6 2 2 5 2 2 4" xfId="12128" xr:uid="{E8511D89-2382-46C5-A1FD-EE2062320104}"/>
    <cellStyle name="Separador de milhares 6 2 2 5 2 2 5" xfId="21096" xr:uid="{C186E70B-173D-4C29-8D86-81F05191372D}"/>
    <cellStyle name="Separador de milhares 6 2 2 5 2 3" xfId="7745" xr:uid="{990E780C-DEC9-452B-9D92-A31C9056F3F1}"/>
    <cellStyle name="Separador de milhares 6 2 2 5 2 3 2" xfId="16401" xr:uid="{E39A9B34-94C5-4594-ACBE-E5D7E03ABD4E}"/>
    <cellStyle name="Separador de milhares 6 2 2 5 2 3 3" xfId="25382" xr:uid="{D00C5DD5-6FC9-4AC5-8F69-55BEF31231D3}"/>
    <cellStyle name="Separador de milhares 6 2 2 5 2 4" xfId="4692" xr:uid="{1B760408-58D2-4C27-A8FB-536D0DEB354C}"/>
    <cellStyle name="Separador de milhares 6 2 2 5 2 4 2" xfId="13547" xr:uid="{62DE009D-57BC-4FD5-91F3-7ED217F2A4CB}"/>
    <cellStyle name="Separador de milhares 6 2 2 5 2 4 3" xfId="22517" xr:uid="{C1B82DAE-E0A7-48CA-9C2B-F8F4C9A3CD3B}"/>
    <cellStyle name="Separador de milhares 6 2 2 5 2 5" xfId="10682" xr:uid="{23B2E716-38E5-45B9-928E-3951C8E9555E}"/>
    <cellStyle name="Separador de milhares 6 2 2 5 2 6" xfId="19653" xr:uid="{8A30F449-856F-4255-A803-DA242BB4E5F1}"/>
    <cellStyle name="Separador de milhares 6 2 2 5 3" xfId="3083" xr:uid="{454935E9-93D1-4438-9778-834A74A5CE7C}"/>
    <cellStyle name="Separador de milhares 6 2 2 5 3 2" xfId="9239" xr:uid="{1EE140C3-3799-4DA3-8F3E-CE40A14CB6A7}"/>
    <cellStyle name="Separador de milhares 6 2 2 5 3 2 2" xfId="17835" xr:uid="{C0D7AB42-C748-4C1F-B121-5EFD4B8B4E19}"/>
    <cellStyle name="Separador de milhares 6 2 2 5 3 2 3" xfId="26871" xr:uid="{A34197C4-A19D-41E4-975A-D88709960BFD}"/>
    <cellStyle name="Separador de milhares 6 2 2 5 3 3" xfId="6126" xr:uid="{59964E30-6529-439D-90B2-78076B734444}"/>
    <cellStyle name="Separador de milhares 6 2 2 5 3 3 2" xfId="14979" xr:uid="{7B9D18CA-373E-49DF-AB06-E4BFC1BD7443}"/>
    <cellStyle name="Separador de milhares 6 2 2 5 3 3 3" xfId="23946" xr:uid="{E33848C1-AD94-4D96-AD30-4160F330DD57}"/>
    <cellStyle name="Separador de milhares 6 2 2 5 3 4" xfId="12127" xr:uid="{BA7A2CCD-4594-4615-BBF4-F20020A8EE7A}"/>
    <cellStyle name="Separador de milhares 6 2 2 5 3 5" xfId="21095" xr:uid="{58B3A192-84AD-4C67-86CF-AD50ABDAFDDA}"/>
    <cellStyle name="Separador de milhares 6 2 2 5 4" xfId="7744" xr:uid="{680A2BD3-4A28-4CEF-9979-80013B382D4D}"/>
    <cellStyle name="Separador de milhares 6 2 2 5 4 2" xfId="16400" xr:uid="{D491AB8E-9149-4A4E-9FD3-5DFF2C8302FD}"/>
    <cellStyle name="Separador de milhares 6 2 2 5 4 3" xfId="25381" xr:uid="{F0E5DE15-4C5E-40C7-86A5-3B3C8D61BFA3}"/>
    <cellStyle name="Separador de milhares 6 2 2 5 5" xfId="4691" xr:uid="{E407B1BE-8D99-444B-A7AB-949867952D0D}"/>
    <cellStyle name="Separador de milhares 6 2 2 5 5 2" xfId="13546" xr:uid="{446BBDF6-0398-4937-A465-2E1B067BEA00}"/>
    <cellStyle name="Separador de milhares 6 2 2 5 5 3" xfId="22516" xr:uid="{9FD712B7-A6FD-4FF6-B7F8-5C0F5F057387}"/>
    <cellStyle name="Separador de milhares 6 2 2 5 6" xfId="10681" xr:uid="{AA1C90C7-FB1B-453C-B9A8-844AB849A582}"/>
    <cellStyle name="Separador de milhares 6 2 2 5 7" xfId="19652" xr:uid="{DC969228-58FD-4E51-9017-90D7D53A2EF4}"/>
    <cellStyle name="Separador de milhares 6 2 2 6" xfId="1362" xr:uid="{0B83AE77-C995-4328-9389-EDB1B49D5783}"/>
    <cellStyle name="Separador de milhares 6 2 2 6 2" xfId="3085" xr:uid="{AD858750-3F0D-4EB2-996C-5C799E68E059}"/>
    <cellStyle name="Separador de milhares 6 2 2 6 2 2" xfId="9241" xr:uid="{1BDA673D-597E-4940-A719-64DD71A79226}"/>
    <cellStyle name="Separador de milhares 6 2 2 6 2 2 2" xfId="17837" xr:uid="{5C65475D-AC9A-4597-9CC6-5D3D26AB46B3}"/>
    <cellStyle name="Separador de milhares 6 2 2 6 2 2 3" xfId="26873" xr:uid="{53EAAA4B-501F-44FC-8E1B-36CDCE83715D}"/>
    <cellStyle name="Separador de milhares 6 2 2 6 2 3" xfId="6128" xr:uid="{C8B0094A-0029-4BF4-BF6A-6BF0096F39B3}"/>
    <cellStyle name="Separador de milhares 6 2 2 6 2 3 2" xfId="14981" xr:uid="{4506688E-2F45-4115-9CB8-FDC8EA8D4C3C}"/>
    <cellStyle name="Separador de milhares 6 2 2 6 2 3 3" xfId="23948" xr:uid="{4377B575-5D18-4405-A328-1F3567B20945}"/>
    <cellStyle name="Separador de milhares 6 2 2 6 2 4" xfId="12129" xr:uid="{E620FCDB-AE7A-4DD9-9CEC-2B52ED159A7E}"/>
    <cellStyle name="Separador de milhares 6 2 2 6 2 5" xfId="21097" xr:uid="{4C4DC183-0C3D-4974-A41C-65B4D577D683}"/>
    <cellStyle name="Separador de milhares 6 2 2 6 3" xfId="7746" xr:uid="{83F76B86-3885-4FF6-AAD2-35936001CB5E}"/>
    <cellStyle name="Separador de milhares 6 2 2 6 3 2" xfId="16402" xr:uid="{CCB32136-7EF8-4E89-A4B2-6822B875BE09}"/>
    <cellStyle name="Separador de milhares 6 2 2 6 3 3" xfId="25383" xr:uid="{14C0CB7A-1A03-44BC-B9A0-143305C1B29D}"/>
    <cellStyle name="Separador de milhares 6 2 2 6 4" xfId="4693" xr:uid="{592D3B39-889E-400D-832C-98D3AE0815BD}"/>
    <cellStyle name="Separador de milhares 6 2 2 6 4 2" xfId="13548" xr:uid="{9AE26695-8CD3-440A-B8E2-6F2CC1FC31E1}"/>
    <cellStyle name="Separador de milhares 6 2 2 6 4 3" xfId="22518" xr:uid="{A6503A42-E3D9-4530-B2DF-6F30310F05A9}"/>
    <cellStyle name="Separador de milhares 6 2 2 6 5" xfId="10683" xr:uid="{2F97956F-B7C3-419F-A09E-0D96FC752A23}"/>
    <cellStyle name="Separador de milhares 6 2 2 6 6" xfId="19654" xr:uid="{5BB83AEC-2A2B-474E-90DA-8879AC6B9C2B}"/>
    <cellStyle name="Separador de milhares 6 2 2 7" xfId="3068" xr:uid="{D6EF3387-AE13-44A0-9163-F092AC3144E2}"/>
    <cellStyle name="Separador de milhares 6 2 2 7 2" xfId="9224" xr:uid="{FF317CB3-5972-4F22-AC1C-6A5EBF9DEF48}"/>
    <cellStyle name="Separador de milhares 6 2 2 7 2 2" xfId="17820" xr:uid="{A5477ED1-5327-49FB-B911-57366781274D}"/>
    <cellStyle name="Separador de milhares 6 2 2 7 2 3" xfId="26856" xr:uid="{0705F009-09EF-4944-A8F2-40982BF8442E}"/>
    <cellStyle name="Separador de milhares 6 2 2 7 3" xfId="6111" xr:uid="{390A45F5-6137-4141-BC05-2853D6465AE6}"/>
    <cellStyle name="Separador de milhares 6 2 2 7 3 2" xfId="14964" xr:uid="{B7BAD51B-D92B-41E5-8C61-7E44082A0C3E}"/>
    <cellStyle name="Separador de milhares 6 2 2 7 3 3" xfId="23931" xr:uid="{B503AC13-6C23-4F05-9D3D-BDED886B028F}"/>
    <cellStyle name="Separador de milhares 6 2 2 7 4" xfId="12112" xr:uid="{FDC9BE2E-A589-4145-9E5B-D2D084387CFE}"/>
    <cellStyle name="Separador de milhares 6 2 2 7 5" xfId="21080" xr:uid="{4EA340B1-5DA1-410E-8B3E-584A8D0DEECB}"/>
    <cellStyle name="Separador de milhares 6 2 2 8" xfId="7729" xr:uid="{B561C9ED-B7E5-499B-B0D2-09C9CEE5F471}"/>
    <cellStyle name="Separador de milhares 6 2 2 8 2" xfId="16385" xr:uid="{93E2B46A-30CF-4B65-8C28-027A65EE08EE}"/>
    <cellStyle name="Separador de milhares 6 2 2 8 3" xfId="25366" xr:uid="{7E9BAF5B-4DA4-4B99-8CC7-E3BF1CAEFD4F}"/>
    <cellStyle name="Separador de milhares 6 2 2 9" xfId="4676" xr:uid="{F5467B5F-D162-46F7-B271-0299BAF05E43}"/>
    <cellStyle name="Separador de milhares 6 2 2 9 2" xfId="13531" xr:uid="{D99CBD23-21CB-4E77-97CB-FDE645415D38}"/>
    <cellStyle name="Separador de milhares 6 2 2 9 3" xfId="22501" xr:uid="{3CF9565E-9438-4392-8E9A-E4FA6055E4E9}"/>
    <cellStyle name="Separador de milhares 6 2 3" xfId="1363" xr:uid="{A8A0C806-7A62-4792-810D-79BCF86862EE}"/>
    <cellStyle name="Separador de milhares 6 2 3 2" xfId="1364" xr:uid="{40AC5522-A321-4D88-9D0F-059AA6ABB963}"/>
    <cellStyle name="Separador de milhares 6 2 3 2 2" xfId="1365" xr:uid="{51035553-0FF8-4EED-855E-560EBBEAED60}"/>
    <cellStyle name="Separador de milhares 6 2 3 2 2 2" xfId="3088" xr:uid="{BB7A34E4-CB7D-4D54-84B3-1DD400A66BF3}"/>
    <cellStyle name="Separador de milhares 6 2 3 2 2 2 2" xfId="9244" xr:uid="{CBEC46BF-EEA9-4DCE-8CD3-549A816E0A58}"/>
    <cellStyle name="Separador de milhares 6 2 3 2 2 2 2 2" xfId="17840" xr:uid="{2DC5358D-EE77-4241-AB61-E70586D53D95}"/>
    <cellStyle name="Separador de milhares 6 2 3 2 2 2 2 3" xfId="26876" xr:uid="{415D9750-BACF-4993-B9CE-61E6C16728CB}"/>
    <cellStyle name="Separador de milhares 6 2 3 2 2 2 3" xfId="6131" xr:uid="{B931506D-1E13-4545-914A-AA3CD060F12E}"/>
    <cellStyle name="Separador de milhares 6 2 3 2 2 2 3 2" xfId="14984" xr:uid="{1C247D1A-2899-4168-9FCB-5DEC0D94319E}"/>
    <cellStyle name="Separador de milhares 6 2 3 2 2 2 3 3" xfId="23951" xr:uid="{EE37B778-6872-49E7-A59F-9D63092FA1AD}"/>
    <cellStyle name="Separador de milhares 6 2 3 2 2 2 4" xfId="12132" xr:uid="{0405A218-C4C7-4354-A7E2-819D9187ADE2}"/>
    <cellStyle name="Separador de milhares 6 2 3 2 2 2 5" xfId="21100" xr:uid="{8018275E-C551-4AFC-B1D5-9BE2BC645912}"/>
    <cellStyle name="Separador de milhares 6 2 3 2 2 3" xfId="7749" xr:uid="{BC4C95CF-10DD-48C7-961E-1AE0AAB78521}"/>
    <cellStyle name="Separador de milhares 6 2 3 2 2 3 2" xfId="16405" xr:uid="{748291D7-8421-49C7-8730-8E9A0B325A3B}"/>
    <cellStyle name="Separador de milhares 6 2 3 2 2 3 3" xfId="25386" xr:uid="{74A437C3-3D5A-46C9-B3DB-6609ACBBE426}"/>
    <cellStyle name="Separador de milhares 6 2 3 2 2 4" xfId="4696" xr:uid="{C9FF4AE8-2786-4D50-A526-F86961BD7704}"/>
    <cellStyle name="Separador de milhares 6 2 3 2 2 4 2" xfId="13551" xr:uid="{D1650DDF-364B-4EB3-A495-59D5F0199BA9}"/>
    <cellStyle name="Separador de milhares 6 2 3 2 2 4 3" xfId="22521" xr:uid="{2879CAC3-DE88-4B93-9F93-D4F902B3BEEB}"/>
    <cellStyle name="Separador de milhares 6 2 3 2 2 5" xfId="10686" xr:uid="{37AEBA02-E6D6-4943-B009-FD17ABE3D346}"/>
    <cellStyle name="Separador de milhares 6 2 3 2 2 6" xfId="19657" xr:uid="{73466435-3BB8-4ED8-8EF8-B1D1DF6A36FF}"/>
    <cellStyle name="Separador de milhares 6 2 3 2 3" xfId="3087" xr:uid="{E25774EE-6919-48A1-ADC4-70B20C8DE070}"/>
    <cellStyle name="Separador de milhares 6 2 3 2 3 2" xfId="9243" xr:uid="{104EEBFE-E68A-4722-BE23-54488DF857EF}"/>
    <cellStyle name="Separador de milhares 6 2 3 2 3 2 2" xfId="17839" xr:uid="{6673E0BB-6C5E-47CB-BDFE-216D68E6167B}"/>
    <cellStyle name="Separador de milhares 6 2 3 2 3 2 3" xfId="26875" xr:uid="{04708138-BCDB-44CF-97FE-4B6B62B32E95}"/>
    <cellStyle name="Separador de milhares 6 2 3 2 3 3" xfId="6130" xr:uid="{B052932B-1739-44CA-8B30-C713F486AB79}"/>
    <cellStyle name="Separador de milhares 6 2 3 2 3 3 2" xfId="14983" xr:uid="{E5A480A7-10F4-4162-9CFF-9B7FC94655C6}"/>
    <cellStyle name="Separador de milhares 6 2 3 2 3 3 3" xfId="23950" xr:uid="{17A17F0C-DB3A-4BFC-A739-7605EC317B58}"/>
    <cellStyle name="Separador de milhares 6 2 3 2 3 4" xfId="12131" xr:uid="{C82794A5-8E87-4CBB-920A-CFDF7C8568EF}"/>
    <cellStyle name="Separador de milhares 6 2 3 2 3 5" xfId="21099" xr:uid="{3DFD71B0-CA43-429C-AE47-E96E58873C4F}"/>
    <cellStyle name="Separador de milhares 6 2 3 2 4" xfId="7748" xr:uid="{2490776E-FA2D-447A-9FA7-A3A9E8DFDC98}"/>
    <cellStyle name="Separador de milhares 6 2 3 2 4 2" xfId="16404" xr:uid="{C313C2FA-302A-4600-B0F5-58EA5FD2F5A4}"/>
    <cellStyle name="Separador de milhares 6 2 3 2 4 3" xfId="25385" xr:uid="{2E10C140-81FF-4EA0-B055-B53CCFD615E9}"/>
    <cellStyle name="Separador de milhares 6 2 3 2 5" xfId="4695" xr:uid="{E1D04860-4FD2-4A15-A42F-0B330B5067DB}"/>
    <cellStyle name="Separador de milhares 6 2 3 2 5 2" xfId="13550" xr:uid="{7D5BCF0C-FB6D-4A85-846F-74B4126D0171}"/>
    <cellStyle name="Separador de milhares 6 2 3 2 5 3" xfId="22520" xr:uid="{D5F06EA9-0D73-4316-AFB2-6A3A466B8E98}"/>
    <cellStyle name="Separador de milhares 6 2 3 2 6" xfId="10685" xr:uid="{8694749E-E382-4996-93CC-27F5626B3CD2}"/>
    <cellStyle name="Separador de milhares 6 2 3 2 7" xfId="19656" xr:uid="{7DF54039-994B-42E5-9D9A-575C8608AF1E}"/>
    <cellStyle name="Separador de milhares 6 2 3 3" xfId="1366" xr:uid="{BCFF1C7A-F24D-4D89-82DF-D50FC33CED34}"/>
    <cellStyle name="Separador de milhares 6 2 3 3 2" xfId="1367" xr:uid="{E3E41B12-4FCC-4BF6-B526-3DD7D1538666}"/>
    <cellStyle name="Separador de milhares 6 2 3 3 2 2" xfId="3090" xr:uid="{D97A84D3-41D0-414E-8185-29BAA1C84BC0}"/>
    <cellStyle name="Separador de milhares 6 2 3 3 2 2 2" xfId="9246" xr:uid="{98FADCDB-BA88-4B9A-B26C-41BEA52AF30F}"/>
    <cellStyle name="Separador de milhares 6 2 3 3 2 2 2 2" xfId="17842" xr:uid="{56ED63F5-2741-4A3A-BA3C-C105F268578B}"/>
    <cellStyle name="Separador de milhares 6 2 3 3 2 2 2 3" xfId="26878" xr:uid="{392C51E1-31DA-4EBB-A86A-8375826B49B8}"/>
    <cellStyle name="Separador de milhares 6 2 3 3 2 2 3" xfId="6133" xr:uid="{6A74DFBD-BFBE-49B1-B80B-E5EB371CBC06}"/>
    <cellStyle name="Separador de milhares 6 2 3 3 2 2 3 2" xfId="14986" xr:uid="{9A01CB4C-11BC-4E84-99B9-457F2911FEEF}"/>
    <cellStyle name="Separador de milhares 6 2 3 3 2 2 3 3" xfId="23953" xr:uid="{21AD9D22-162C-44CA-81F0-51BFBA4EADBA}"/>
    <cellStyle name="Separador de milhares 6 2 3 3 2 2 4" xfId="12134" xr:uid="{35356ACD-ACDF-4223-A298-5502A71DDCDD}"/>
    <cellStyle name="Separador de milhares 6 2 3 3 2 2 5" xfId="21102" xr:uid="{1F9D09FF-CABC-4A9D-90D9-B2E16269019A}"/>
    <cellStyle name="Separador de milhares 6 2 3 3 2 3" xfId="7751" xr:uid="{9F66EE47-774F-4C5A-AF0B-E9512B8A8159}"/>
    <cellStyle name="Separador de milhares 6 2 3 3 2 3 2" xfId="16407" xr:uid="{819C2FC9-B2B4-4E95-A033-839E7D88FC6A}"/>
    <cellStyle name="Separador de milhares 6 2 3 3 2 3 3" xfId="25388" xr:uid="{78711CC2-E97A-4201-952F-966AB58840CD}"/>
    <cellStyle name="Separador de milhares 6 2 3 3 2 4" xfId="4698" xr:uid="{93E6DF50-287D-49EF-9D47-EDFFDC5FF8A0}"/>
    <cellStyle name="Separador de milhares 6 2 3 3 2 4 2" xfId="13553" xr:uid="{E81539BC-73CB-4BB6-9DC2-9F38FD8E3AA6}"/>
    <cellStyle name="Separador de milhares 6 2 3 3 2 4 3" xfId="22523" xr:uid="{2094F3A8-6ADD-4D5E-82F8-B9E54B0D85D8}"/>
    <cellStyle name="Separador de milhares 6 2 3 3 2 5" xfId="10688" xr:uid="{00CB0E4D-AFFB-4AD9-922C-0F8A281EF00B}"/>
    <cellStyle name="Separador de milhares 6 2 3 3 2 6" xfId="19659" xr:uid="{34524FA9-8D48-417C-ADF7-6692063CEF3B}"/>
    <cellStyle name="Separador de milhares 6 2 3 3 3" xfId="3089" xr:uid="{FAB3CE26-218F-4D03-B488-E42359857210}"/>
    <cellStyle name="Separador de milhares 6 2 3 3 3 2" xfId="9245" xr:uid="{33D261A3-8BA0-42DA-9FE4-C18B2B654D81}"/>
    <cellStyle name="Separador de milhares 6 2 3 3 3 2 2" xfId="17841" xr:uid="{A96C4AED-0272-4449-918A-31B9D5954F55}"/>
    <cellStyle name="Separador de milhares 6 2 3 3 3 2 3" xfId="26877" xr:uid="{42D998E7-E7BB-4ABF-8400-42EDFB18F270}"/>
    <cellStyle name="Separador de milhares 6 2 3 3 3 3" xfId="6132" xr:uid="{8D89E5CD-A1DA-44F3-B961-76495F945BE3}"/>
    <cellStyle name="Separador de milhares 6 2 3 3 3 3 2" xfId="14985" xr:uid="{99F34EBA-2BEB-49C5-A3C6-DC8CE6BC4FB4}"/>
    <cellStyle name="Separador de milhares 6 2 3 3 3 3 3" xfId="23952" xr:uid="{762632BC-0D21-4C6B-AC91-B97227E7BA85}"/>
    <cellStyle name="Separador de milhares 6 2 3 3 3 4" xfId="12133" xr:uid="{375E16B9-8FFA-4E4C-ADD6-D805F2AB8C51}"/>
    <cellStyle name="Separador de milhares 6 2 3 3 3 5" xfId="21101" xr:uid="{C30645AD-6CA7-4916-ABB0-E8EF2F671A49}"/>
    <cellStyle name="Separador de milhares 6 2 3 3 4" xfId="7750" xr:uid="{CE3D6F17-B78A-4366-BCC7-2E66F3EE6509}"/>
    <cellStyle name="Separador de milhares 6 2 3 3 4 2" xfId="16406" xr:uid="{BE3BCE3D-4EA5-4B24-B87A-A3F74F1EF62F}"/>
    <cellStyle name="Separador de milhares 6 2 3 3 4 3" xfId="25387" xr:uid="{D996EA68-2E22-4D52-86E8-9658BE23AFC2}"/>
    <cellStyle name="Separador de milhares 6 2 3 3 5" xfId="4697" xr:uid="{598CA857-3220-4A13-9AEE-0DF1EAD825E0}"/>
    <cellStyle name="Separador de milhares 6 2 3 3 5 2" xfId="13552" xr:uid="{F1837ED8-7E65-4453-97EA-9359CD985D88}"/>
    <cellStyle name="Separador de milhares 6 2 3 3 5 3" xfId="22522" xr:uid="{CA3114D7-CA5A-449A-B7BD-E83C51C02B23}"/>
    <cellStyle name="Separador de milhares 6 2 3 3 6" xfId="10687" xr:uid="{7F222A1B-CA2E-47E2-A80A-587274E833BE}"/>
    <cellStyle name="Separador de milhares 6 2 3 3 7" xfId="19658" xr:uid="{A44C88B2-43A1-487E-A84A-67ADCC03F3D1}"/>
    <cellStyle name="Separador de milhares 6 2 3 4" xfId="1368" xr:uid="{4B57DBE7-A96D-4275-BE4C-626828248143}"/>
    <cellStyle name="Separador de milhares 6 2 3 4 2" xfId="3091" xr:uid="{ED3DADCD-A833-43F6-81F4-FE26D02A57B5}"/>
    <cellStyle name="Separador de milhares 6 2 3 4 2 2" xfId="9247" xr:uid="{1552AFA6-1787-49EA-93E0-23DAF9829845}"/>
    <cellStyle name="Separador de milhares 6 2 3 4 2 2 2" xfId="17843" xr:uid="{18BB1C63-5C37-43D7-BB66-887C97BCB1BC}"/>
    <cellStyle name="Separador de milhares 6 2 3 4 2 2 3" xfId="26879" xr:uid="{C09723A9-0602-4C11-A44E-A873338942E9}"/>
    <cellStyle name="Separador de milhares 6 2 3 4 2 3" xfId="6134" xr:uid="{130EB38F-C5CE-46AF-9CD1-0E51357F3A88}"/>
    <cellStyle name="Separador de milhares 6 2 3 4 2 3 2" xfId="14987" xr:uid="{E655DE1D-BA62-45FF-8F3A-CBBA4885C7A5}"/>
    <cellStyle name="Separador de milhares 6 2 3 4 2 3 3" xfId="23954" xr:uid="{EBF12C4F-AC1B-4458-A9A2-F9B130262240}"/>
    <cellStyle name="Separador de milhares 6 2 3 4 2 4" xfId="12135" xr:uid="{4EFE58D9-25E3-4A08-874B-2C70A795EDD9}"/>
    <cellStyle name="Separador de milhares 6 2 3 4 2 5" xfId="21103" xr:uid="{F663BFE1-6B19-4DC8-99A5-B2A1AEE64F4E}"/>
    <cellStyle name="Separador de milhares 6 2 3 4 3" xfId="7752" xr:uid="{A5BEC8C5-F4EE-46CC-9B6E-939F78FBF17C}"/>
    <cellStyle name="Separador de milhares 6 2 3 4 3 2" xfId="16408" xr:uid="{7354D5FE-D0B5-46A0-AC19-40C9DC48B07E}"/>
    <cellStyle name="Separador de milhares 6 2 3 4 3 3" xfId="25389" xr:uid="{C74F20D2-379D-4A1B-92AD-75625069E5C0}"/>
    <cellStyle name="Separador de milhares 6 2 3 4 4" xfId="4699" xr:uid="{A4CFA8F4-F777-4BE4-B9E5-B32AD97D35CC}"/>
    <cellStyle name="Separador de milhares 6 2 3 4 4 2" xfId="13554" xr:uid="{D34CFB7F-A927-41EB-8928-13AEF307AF6F}"/>
    <cellStyle name="Separador de milhares 6 2 3 4 4 3" xfId="22524" xr:uid="{8D8B7021-7C83-4AE3-BF92-3DCC4DD1F853}"/>
    <cellStyle name="Separador de milhares 6 2 3 4 5" xfId="10689" xr:uid="{752DD78C-4A31-4ACD-A74A-02BDE28941A8}"/>
    <cellStyle name="Separador de milhares 6 2 3 4 6" xfId="19660" xr:uid="{5AD74647-0628-4F27-A522-F39A690F3CE0}"/>
    <cellStyle name="Separador de milhares 6 2 3 5" xfId="3086" xr:uid="{6F3C3717-66C5-44B0-A7CC-0FD831D324F8}"/>
    <cellStyle name="Separador de milhares 6 2 3 5 2" xfId="9242" xr:uid="{27898C31-1CB3-4ED6-BB09-1DD7D29F328E}"/>
    <cellStyle name="Separador de milhares 6 2 3 5 2 2" xfId="17838" xr:uid="{6FF71A41-D74D-4527-9C28-BF1BA064F5CC}"/>
    <cellStyle name="Separador de milhares 6 2 3 5 2 3" xfId="26874" xr:uid="{53BEC4FC-AF3D-4427-88E5-EB55ED4B296D}"/>
    <cellStyle name="Separador de milhares 6 2 3 5 3" xfId="6129" xr:uid="{6B29A081-7A91-4E1D-B3BC-9059A7AB38DB}"/>
    <cellStyle name="Separador de milhares 6 2 3 5 3 2" xfId="14982" xr:uid="{08ECAA2D-932D-4437-91D0-4996BA1C0ED2}"/>
    <cellStyle name="Separador de milhares 6 2 3 5 3 3" xfId="23949" xr:uid="{BD27C2E8-3D0C-4F07-94AE-0B13FC3559C2}"/>
    <cellStyle name="Separador de milhares 6 2 3 5 4" xfId="12130" xr:uid="{9FB5D041-DD39-4CBE-ADD9-4201965D9F10}"/>
    <cellStyle name="Separador de milhares 6 2 3 5 5" xfId="21098" xr:uid="{5B59C936-BD23-4C40-B4A9-3BB748C2A26C}"/>
    <cellStyle name="Separador de milhares 6 2 3 6" xfId="7747" xr:uid="{883D8B5A-12A4-45BF-BF93-CB59F4ACD498}"/>
    <cellStyle name="Separador de milhares 6 2 3 6 2" xfId="16403" xr:uid="{820AB8F4-8E57-4462-BB49-8AE3006C0E84}"/>
    <cellStyle name="Separador de milhares 6 2 3 6 3" xfId="25384" xr:uid="{C41C0B11-0EA1-48EE-916B-F402918A17C0}"/>
    <cellStyle name="Separador de milhares 6 2 3 7" xfId="4694" xr:uid="{8180ED98-732F-41EC-8EF7-D0690BF83668}"/>
    <cellStyle name="Separador de milhares 6 2 3 7 2" xfId="13549" xr:uid="{D3F4CA7B-8243-4B94-9E11-DB1BCBCDE527}"/>
    <cellStyle name="Separador de milhares 6 2 3 7 3" xfId="22519" xr:uid="{E386DC65-BE67-46CA-B9C9-293091231A7A}"/>
    <cellStyle name="Separador de milhares 6 2 3 8" xfId="10684" xr:uid="{B516C187-8337-4B8B-B239-E03947A1500A}"/>
    <cellStyle name="Separador de milhares 6 2 3 9" xfId="19655" xr:uid="{4F93C7AD-5E3B-46C6-B673-33F59228E646}"/>
    <cellStyle name="Separador de milhares 6 2 4" xfId="1369" xr:uid="{FCC3F6F6-E6D7-40E9-AD9C-E9894A884094}"/>
    <cellStyle name="Separador de milhares 6 2 4 2" xfId="1370" xr:uid="{7C2CCF4A-5C5D-4C08-AAEF-B054F36AC0CF}"/>
    <cellStyle name="Separador de milhares 6 2 4 2 2" xfId="1371" xr:uid="{27E08CA8-7F92-4BDD-B2A3-19BB6850B767}"/>
    <cellStyle name="Separador de milhares 6 2 4 2 2 2" xfId="3094" xr:uid="{DB813B09-534B-4821-958D-5C9B809DF8B3}"/>
    <cellStyle name="Separador de milhares 6 2 4 2 2 2 2" xfId="9250" xr:uid="{FE8D1616-C4A4-4E36-B7D1-A0C10A3E7419}"/>
    <cellStyle name="Separador de milhares 6 2 4 2 2 2 2 2" xfId="17846" xr:uid="{EE20ACEF-C9C8-4D61-9F2C-2F6D93D36147}"/>
    <cellStyle name="Separador de milhares 6 2 4 2 2 2 2 3" xfId="26882" xr:uid="{612BB694-8DEA-42FE-8DE1-72965ED0444B}"/>
    <cellStyle name="Separador de milhares 6 2 4 2 2 2 3" xfId="6137" xr:uid="{9A0EBFBE-FAC0-4BF8-9351-8863FD509971}"/>
    <cellStyle name="Separador de milhares 6 2 4 2 2 2 3 2" xfId="14990" xr:uid="{CD5CDE63-74CC-4154-9456-F648A45A20F3}"/>
    <cellStyle name="Separador de milhares 6 2 4 2 2 2 3 3" xfId="23957" xr:uid="{ECD6B1CD-44FA-431D-BAA3-2BECA7E21E42}"/>
    <cellStyle name="Separador de milhares 6 2 4 2 2 2 4" xfId="12138" xr:uid="{AEACC591-2836-4678-AA38-01AE1337F7DD}"/>
    <cellStyle name="Separador de milhares 6 2 4 2 2 2 5" xfId="21106" xr:uid="{01FDD70A-0665-435E-9B6A-9C824C472BB3}"/>
    <cellStyle name="Separador de milhares 6 2 4 2 2 3" xfId="7755" xr:uid="{D94D2841-CB3C-4A2D-8E21-E41C15531F1A}"/>
    <cellStyle name="Separador de milhares 6 2 4 2 2 3 2" xfId="16411" xr:uid="{1E3E643C-5268-4832-8B93-987A87310B54}"/>
    <cellStyle name="Separador de milhares 6 2 4 2 2 3 3" xfId="25392" xr:uid="{24BF1786-EA7D-4E6F-B10E-6237CC71BA59}"/>
    <cellStyle name="Separador de milhares 6 2 4 2 2 4" xfId="4702" xr:uid="{D813BB70-40B8-44B9-AAE9-2068891F4188}"/>
    <cellStyle name="Separador de milhares 6 2 4 2 2 4 2" xfId="13557" xr:uid="{F43936DB-738C-45EB-9DB5-D5A955E58D64}"/>
    <cellStyle name="Separador de milhares 6 2 4 2 2 4 3" xfId="22527" xr:uid="{A323879D-BDCC-48CA-A265-796D4755CDF9}"/>
    <cellStyle name="Separador de milhares 6 2 4 2 2 5" xfId="10692" xr:uid="{8822F17F-FFB4-45DA-BD6C-D2B4BCB17DF9}"/>
    <cellStyle name="Separador de milhares 6 2 4 2 2 6" xfId="19663" xr:uid="{4E67C4A1-8F89-45C0-B567-A93527270E7E}"/>
    <cellStyle name="Separador de milhares 6 2 4 2 3" xfId="3093" xr:uid="{D0988A9C-9C73-454C-A63B-3748B025E2B8}"/>
    <cellStyle name="Separador de milhares 6 2 4 2 3 2" xfId="9249" xr:uid="{5464C0CE-3CE5-41E6-89C9-764AC183A53D}"/>
    <cellStyle name="Separador de milhares 6 2 4 2 3 2 2" xfId="17845" xr:uid="{AB369AA8-7C4E-4A2B-AC38-92C29AE9925B}"/>
    <cellStyle name="Separador de milhares 6 2 4 2 3 2 3" xfId="26881" xr:uid="{D119882D-B447-4E69-B792-09C3A3187547}"/>
    <cellStyle name="Separador de milhares 6 2 4 2 3 3" xfId="6136" xr:uid="{5F3796E5-BF35-4494-A382-021BA6D1AD33}"/>
    <cellStyle name="Separador de milhares 6 2 4 2 3 3 2" xfId="14989" xr:uid="{0DA0D0FB-25C4-416A-A33B-23ECC1DBFAA0}"/>
    <cellStyle name="Separador de milhares 6 2 4 2 3 3 3" xfId="23956" xr:uid="{5EE332F8-744B-4A03-B8E8-6779E4DB39CB}"/>
    <cellStyle name="Separador de milhares 6 2 4 2 3 4" xfId="12137" xr:uid="{2AD15820-DA8C-4F83-9F2B-5EFE735E4B12}"/>
    <cellStyle name="Separador de milhares 6 2 4 2 3 5" xfId="21105" xr:uid="{11E21C60-10CB-484E-99A4-317D25E4BDC8}"/>
    <cellStyle name="Separador de milhares 6 2 4 2 4" xfId="7754" xr:uid="{4F8B0DB5-5BCB-427F-AAC0-C8B04179915A}"/>
    <cellStyle name="Separador de milhares 6 2 4 2 4 2" xfId="16410" xr:uid="{5B29C82B-2D46-4C49-90CB-59435DDC1777}"/>
    <cellStyle name="Separador de milhares 6 2 4 2 4 3" xfId="25391" xr:uid="{DBF55223-55FD-4F1B-9968-8ACBABD2795F}"/>
    <cellStyle name="Separador de milhares 6 2 4 2 5" xfId="4701" xr:uid="{FE53B319-E3AD-4414-9F04-05E1EC85B372}"/>
    <cellStyle name="Separador de milhares 6 2 4 2 5 2" xfId="13556" xr:uid="{581B3D03-1C33-461E-864A-C1B64B80E3D2}"/>
    <cellStyle name="Separador de milhares 6 2 4 2 5 3" xfId="22526" xr:uid="{CE72D068-7E0D-4869-B80B-971F519F95F8}"/>
    <cellStyle name="Separador de milhares 6 2 4 2 6" xfId="10691" xr:uid="{F652CCF7-F1D4-4A0A-BDC7-032DE1F40A71}"/>
    <cellStyle name="Separador de milhares 6 2 4 2 7" xfId="19662" xr:uid="{03C1F3C6-5582-44B7-90CE-E9BBB917F9EB}"/>
    <cellStyle name="Separador de milhares 6 2 4 3" xfId="1372" xr:uid="{E80D3138-D45F-4BC3-BBC4-0B67B4C09045}"/>
    <cellStyle name="Separador de milhares 6 2 4 3 2" xfId="1373" xr:uid="{FFE32A47-7482-4F09-9622-9F09E9A5D717}"/>
    <cellStyle name="Separador de milhares 6 2 4 3 2 2" xfId="3096" xr:uid="{47D740EC-4F02-4EE5-ABD4-1722DAC77035}"/>
    <cellStyle name="Separador de milhares 6 2 4 3 2 2 2" xfId="9252" xr:uid="{53AD9802-824E-40CC-8924-B8AE2DAF62DD}"/>
    <cellStyle name="Separador de milhares 6 2 4 3 2 2 2 2" xfId="17848" xr:uid="{07C1A5CF-012B-42E4-BC17-BEB849BEA560}"/>
    <cellStyle name="Separador de milhares 6 2 4 3 2 2 2 3" xfId="26884" xr:uid="{AF445C6A-A3F8-41D6-8761-1FFF641297FC}"/>
    <cellStyle name="Separador de milhares 6 2 4 3 2 2 3" xfId="6139" xr:uid="{613E849B-B9EB-4443-91D3-A4CFC6072977}"/>
    <cellStyle name="Separador de milhares 6 2 4 3 2 2 3 2" xfId="14992" xr:uid="{0FDE044A-0138-4510-8CAE-61838B822183}"/>
    <cellStyle name="Separador de milhares 6 2 4 3 2 2 3 3" xfId="23959" xr:uid="{05C98D1C-9BB3-4AD9-9A45-27861EB6D374}"/>
    <cellStyle name="Separador de milhares 6 2 4 3 2 2 4" xfId="12140" xr:uid="{2F373104-BCA5-40D2-AE67-014B7064334E}"/>
    <cellStyle name="Separador de milhares 6 2 4 3 2 2 5" xfId="21108" xr:uid="{97DC91DD-8615-4800-9363-7DC7A3722961}"/>
    <cellStyle name="Separador de milhares 6 2 4 3 2 3" xfId="7757" xr:uid="{598BCEB2-3C43-4EDE-8276-357DC8DDFB29}"/>
    <cellStyle name="Separador de milhares 6 2 4 3 2 3 2" xfId="16413" xr:uid="{F85B141C-3B53-43B4-B0C9-F611A888FEFD}"/>
    <cellStyle name="Separador de milhares 6 2 4 3 2 3 3" xfId="25394" xr:uid="{177E9227-57C8-4153-8DA5-5C99C917C248}"/>
    <cellStyle name="Separador de milhares 6 2 4 3 2 4" xfId="4704" xr:uid="{05788728-5B58-47C5-A7F5-3E4334746ED6}"/>
    <cellStyle name="Separador de milhares 6 2 4 3 2 4 2" xfId="13559" xr:uid="{A4F856B9-BAC4-4A9D-BB24-8E3FB616C51F}"/>
    <cellStyle name="Separador de milhares 6 2 4 3 2 4 3" xfId="22529" xr:uid="{B7B95F73-6385-4699-8027-71CDA22C48A4}"/>
    <cellStyle name="Separador de milhares 6 2 4 3 2 5" xfId="10694" xr:uid="{80D2DD2C-0E06-44FC-9690-E6367C5BDDB9}"/>
    <cellStyle name="Separador de milhares 6 2 4 3 2 6" xfId="19665" xr:uid="{9FA036F8-04E6-4E29-A64E-BB284C2A0EA5}"/>
    <cellStyle name="Separador de milhares 6 2 4 3 3" xfId="3095" xr:uid="{D01118D9-10AD-4DE8-BD7F-D1E163658F87}"/>
    <cellStyle name="Separador de milhares 6 2 4 3 3 2" xfId="9251" xr:uid="{3DF10C6A-F5B8-4B30-998A-02D4639C9B10}"/>
    <cellStyle name="Separador de milhares 6 2 4 3 3 2 2" xfId="17847" xr:uid="{01FDA9DA-E63F-47DB-AC58-6C58FAE89953}"/>
    <cellStyle name="Separador de milhares 6 2 4 3 3 2 3" xfId="26883" xr:uid="{48EDA31D-EEFB-4C55-8666-9C529926F791}"/>
    <cellStyle name="Separador de milhares 6 2 4 3 3 3" xfId="6138" xr:uid="{07EC0373-E88D-4700-8C6B-1C86580EC42D}"/>
    <cellStyle name="Separador de milhares 6 2 4 3 3 3 2" xfId="14991" xr:uid="{41236882-C905-4222-9638-2A85AB6A7041}"/>
    <cellStyle name="Separador de milhares 6 2 4 3 3 3 3" xfId="23958" xr:uid="{441C5346-42BA-4373-BA01-B2082D87B14D}"/>
    <cellStyle name="Separador de milhares 6 2 4 3 3 4" xfId="12139" xr:uid="{8AE3C731-33EC-4326-867C-77E66F0825E8}"/>
    <cellStyle name="Separador de milhares 6 2 4 3 3 5" xfId="21107" xr:uid="{DE008599-1BD1-41E3-8B35-739B1D8BB63E}"/>
    <cellStyle name="Separador de milhares 6 2 4 3 4" xfId="7756" xr:uid="{246AA2C6-734A-4A89-B428-17C80AAE67F9}"/>
    <cellStyle name="Separador de milhares 6 2 4 3 4 2" xfId="16412" xr:uid="{E63F9B96-DAD3-4BB1-807A-F1762F1146C2}"/>
    <cellStyle name="Separador de milhares 6 2 4 3 4 3" xfId="25393" xr:uid="{52342CA3-9102-4798-85AA-20888562D1EA}"/>
    <cellStyle name="Separador de milhares 6 2 4 3 5" xfId="4703" xr:uid="{E83D0A4C-FB2B-438B-8559-57D06176DC77}"/>
    <cellStyle name="Separador de milhares 6 2 4 3 5 2" xfId="13558" xr:uid="{D72128D1-ABAE-4FAB-A315-96D1EBB797B0}"/>
    <cellStyle name="Separador de milhares 6 2 4 3 5 3" xfId="22528" xr:uid="{46E56F88-76B7-4B70-8DB3-0120EC49E6B6}"/>
    <cellStyle name="Separador de milhares 6 2 4 3 6" xfId="10693" xr:uid="{975384AB-98C5-4092-A287-99303E76E468}"/>
    <cellStyle name="Separador de milhares 6 2 4 3 7" xfId="19664" xr:uid="{4F5CABA7-B748-423B-A3CA-5DDA9B1A4639}"/>
    <cellStyle name="Separador de milhares 6 2 4 4" xfId="1374" xr:uid="{85B91B82-9AC2-4AEC-8ACC-6C0C3CA1E737}"/>
    <cellStyle name="Separador de milhares 6 2 4 4 2" xfId="3097" xr:uid="{7E8F00B6-C550-403A-864A-F87F8FED7481}"/>
    <cellStyle name="Separador de milhares 6 2 4 4 2 2" xfId="9253" xr:uid="{370BCE80-763C-4081-9B16-5AC514EDF167}"/>
    <cellStyle name="Separador de milhares 6 2 4 4 2 2 2" xfId="17849" xr:uid="{630D616F-0D02-45FC-98AB-F2682725DE28}"/>
    <cellStyle name="Separador de milhares 6 2 4 4 2 2 3" xfId="26885" xr:uid="{2D274753-712D-482E-85C1-4B4EF0C4BE0F}"/>
    <cellStyle name="Separador de milhares 6 2 4 4 2 3" xfId="6140" xr:uid="{A39CEDD4-F311-4F5B-B543-F2A77D9067EE}"/>
    <cellStyle name="Separador de milhares 6 2 4 4 2 3 2" xfId="14993" xr:uid="{B5AE4211-BBA0-4BC6-B50F-D045FACE4086}"/>
    <cellStyle name="Separador de milhares 6 2 4 4 2 3 3" xfId="23960" xr:uid="{42778C86-8FCD-45EE-A057-217919137EA3}"/>
    <cellStyle name="Separador de milhares 6 2 4 4 2 4" xfId="12141" xr:uid="{5015FC2C-F8A0-454A-9807-5C782CA64B33}"/>
    <cellStyle name="Separador de milhares 6 2 4 4 2 5" xfId="21109" xr:uid="{A6B89522-ABF2-4D95-948D-CDFFE9571C55}"/>
    <cellStyle name="Separador de milhares 6 2 4 4 3" xfId="7758" xr:uid="{B06A452C-ED88-46C6-9943-319AABEE5BCD}"/>
    <cellStyle name="Separador de milhares 6 2 4 4 3 2" xfId="16414" xr:uid="{D73C0B0E-7633-4EA7-87CA-82031B0A0BF9}"/>
    <cellStyle name="Separador de milhares 6 2 4 4 3 3" xfId="25395" xr:uid="{6E63D4F4-4C18-4B23-B647-2187225755EC}"/>
    <cellStyle name="Separador de milhares 6 2 4 4 4" xfId="4705" xr:uid="{5EA73F38-84D8-4EF7-8694-4439D73CB427}"/>
    <cellStyle name="Separador de milhares 6 2 4 4 4 2" xfId="13560" xr:uid="{8FAAF056-3183-4FD7-A20D-F3BE73456978}"/>
    <cellStyle name="Separador de milhares 6 2 4 4 4 3" xfId="22530" xr:uid="{163EBE8E-5ECC-47A1-8B64-3C810F23BA15}"/>
    <cellStyle name="Separador de milhares 6 2 4 4 5" xfId="10695" xr:uid="{74F5A8B4-FCCB-428D-9531-3D3C976FF2BE}"/>
    <cellStyle name="Separador de milhares 6 2 4 4 6" xfId="19666" xr:uid="{2DC0908A-0B40-45BF-B0E4-86F22525D449}"/>
    <cellStyle name="Separador de milhares 6 2 4 5" xfId="3092" xr:uid="{72E02667-6969-4ECD-A0A0-9E13174C5E9A}"/>
    <cellStyle name="Separador de milhares 6 2 4 5 2" xfId="9248" xr:uid="{9BA16ED9-3A4C-4492-9802-9298DBC7639D}"/>
    <cellStyle name="Separador de milhares 6 2 4 5 2 2" xfId="17844" xr:uid="{85C2E585-37F3-4741-9841-18399B66ED96}"/>
    <cellStyle name="Separador de milhares 6 2 4 5 2 3" xfId="26880" xr:uid="{1919FA9E-0B49-4302-9FB0-6E1ED36ACBA7}"/>
    <cellStyle name="Separador de milhares 6 2 4 5 3" xfId="6135" xr:uid="{AA51BCC0-F2E4-4BBD-92D3-1F86AE1481F0}"/>
    <cellStyle name="Separador de milhares 6 2 4 5 3 2" xfId="14988" xr:uid="{F46390BA-5235-4B01-9EED-048C6308F9FD}"/>
    <cellStyle name="Separador de milhares 6 2 4 5 3 3" xfId="23955" xr:uid="{146322DD-D5BA-4315-B63A-3ABC535B6B2F}"/>
    <cellStyle name="Separador de milhares 6 2 4 5 4" xfId="12136" xr:uid="{16626B53-378E-4AD4-BE6E-EDD996E8FB50}"/>
    <cellStyle name="Separador de milhares 6 2 4 5 5" xfId="21104" xr:uid="{964B44F0-B7CA-4127-8BFE-5A494F2009A7}"/>
    <cellStyle name="Separador de milhares 6 2 4 6" xfId="7753" xr:uid="{44607BFD-AF53-4312-A7A9-178057D75D94}"/>
    <cellStyle name="Separador de milhares 6 2 4 6 2" xfId="16409" xr:uid="{D27525DA-38AC-471D-9B52-04DA94FB2505}"/>
    <cellStyle name="Separador de milhares 6 2 4 6 3" xfId="25390" xr:uid="{CFEA23EC-B0E2-4FE4-9D96-7FA5ACC68D78}"/>
    <cellStyle name="Separador de milhares 6 2 4 7" xfId="4700" xr:uid="{CC5CD75B-FFD5-4C2F-8759-6A6181E10F9B}"/>
    <cellStyle name="Separador de milhares 6 2 4 7 2" xfId="13555" xr:uid="{CB479DCF-FB1A-4284-B3AD-228E95B8A9E7}"/>
    <cellStyle name="Separador de milhares 6 2 4 7 3" xfId="22525" xr:uid="{03D7D2EA-A9FD-4F64-8E30-0367B001E842}"/>
    <cellStyle name="Separador de milhares 6 2 4 8" xfId="10690" xr:uid="{FC666B11-169F-420B-9108-393191951779}"/>
    <cellStyle name="Separador de milhares 6 2 4 9" xfId="19661" xr:uid="{FBE41052-F65A-4FBA-975F-729AA8578BAB}"/>
    <cellStyle name="Separador de milhares 6 2 5" xfId="1375" xr:uid="{77839B8D-6483-4DEB-B1B7-AFA683034375}"/>
    <cellStyle name="Separador de milhares 6 2 5 2" xfId="1376" xr:uid="{B79409D5-9267-4486-9E39-EB98B65E568A}"/>
    <cellStyle name="Separador de milhares 6 2 5 2 2" xfId="3099" xr:uid="{3768C827-7F3C-4CE5-A140-C706A1BC3670}"/>
    <cellStyle name="Separador de milhares 6 2 5 2 2 2" xfId="9255" xr:uid="{4BA47BCF-24E1-4EFE-A612-0B20859EB7CC}"/>
    <cellStyle name="Separador de milhares 6 2 5 2 2 2 2" xfId="17851" xr:uid="{799F152C-A0ED-402C-9F55-C75B85D5158F}"/>
    <cellStyle name="Separador de milhares 6 2 5 2 2 2 3" xfId="26887" xr:uid="{FF45D979-8F21-4F37-ACCA-EA83E22168ED}"/>
    <cellStyle name="Separador de milhares 6 2 5 2 2 3" xfId="6142" xr:uid="{F1D82B59-40A3-4393-B2EB-7BE2F5C284B6}"/>
    <cellStyle name="Separador de milhares 6 2 5 2 2 3 2" xfId="14995" xr:uid="{900685BA-986A-4206-B77F-5E1DA4BAFEB0}"/>
    <cellStyle name="Separador de milhares 6 2 5 2 2 3 3" xfId="23962" xr:uid="{DB9E2F23-1258-42CC-8AF5-003F891FB440}"/>
    <cellStyle name="Separador de milhares 6 2 5 2 2 4" xfId="12143" xr:uid="{FE499520-C19B-40F0-A23C-90736430CDCA}"/>
    <cellStyle name="Separador de milhares 6 2 5 2 2 5" xfId="21111" xr:uid="{2A23A2DC-A0FA-49A0-9583-1FC176EB7717}"/>
    <cellStyle name="Separador de milhares 6 2 5 2 3" xfId="7760" xr:uid="{97873566-B217-4F8B-99BB-8856D5F0FDC0}"/>
    <cellStyle name="Separador de milhares 6 2 5 2 3 2" xfId="16416" xr:uid="{C3B7FC67-1233-4861-B4DD-0BA0C77F2275}"/>
    <cellStyle name="Separador de milhares 6 2 5 2 3 3" xfId="25397" xr:uid="{74505EC7-4D96-4E5A-B607-ED73DDBD1D42}"/>
    <cellStyle name="Separador de milhares 6 2 5 2 4" xfId="4707" xr:uid="{41EC807E-E64B-4399-9C91-F37ECF08D6D5}"/>
    <cellStyle name="Separador de milhares 6 2 5 2 4 2" xfId="13562" xr:uid="{F20A71B9-0C15-4A21-AEB7-7B27DD1F7C92}"/>
    <cellStyle name="Separador de milhares 6 2 5 2 4 3" xfId="22532" xr:uid="{5E6ECC44-95E5-449B-9299-69CBD9FDF940}"/>
    <cellStyle name="Separador de milhares 6 2 5 2 5" xfId="10697" xr:uid="{62454394-849E-4515-BDB4-C9D8A15297D9}"/>
    <cellStyle name="Separador de milhares 6 2 5 2 6" xfId="19668" xr:uid="{B9A0E2B7-B281-472D-A7B3-6FBBA4671F8F}"/>
    <cellStyle name="Separador de milhares 6 2 5 3" xfId="3098" xr:uid="{E858C624-47C3-4648-A1EC-D49185E36B5A}"/>
    <cellStyle name="Separador de milhares 6 2 5 3 2" xfId="9254" xr:uid="{59068229-A881-4B97-83F9-EB60FFC1F975}"/>
    <cellStyle name="Separador de milhares 6 2 5 3 2 2" xfId="17850" xr:uid="{ED4AE6B8-0E7C-4656-8384-A0D0A6ADAF32}"/>
    <cellStyle name="Separador de milhares 6 2 5 3 2 3" xfId="26886" xr:uid="{77E0844F-264E-4C39-9464-FF81FAE3C63C}"/>
    <cellStyle name="Separador de milhares 6 2 5 3 3" xfId="6141" xr:uid="{77D90D21-7070-475F-A791-DC4BAECB2A60}"/>
    <cellStyle name="Separador de milhares 6 2 5 3 3 2" xfId="14994" xr:uid="{5D095C7D-4042-4568-94B1-36B6475A0B51}"/>
    <cellStyle name="Separador de milhares 6 2 5 3 3 3" xfId="23961" xr:uid="{3C18187B-9B67-4B74-B0EF-FE34D955F436}"/>
    <cellStyle name="Separador de milhares 6 2 5 3 4" xfId="12142" xr:uid="{D94E4103-9796-4084-AC0F-D7FF8B6E7C12}"/>
    <cellStyle name="Separador de milhares 6 2 5 3 5" xfId="21110" xr:uid="{829C70BC-A6B2-4154-AF7D-74F2BCA32154}"/>
    <cellStyle name="Separador de milhares 6 2 5 4" xfId="7759" xr:uid="{73997460-35CA-475C-99D9-34E14B205766}"/>
    <cellStyle name="Separador de milhares 6 2 5 4 2" xfId="16415" xr:uid="{24B0DB9A-9879-4C5C-955D-B85E8BB0985C}"/>
    <cellStyle name="Separador de milhares 6 2 5 4 3" xfId="25396" xr:uid="{6EB8A9B0-BB5C-42DD-ADFD-1305F8310076}"/>
    <cellStyle name="Separador de milhares 6 2 5 5" xfId="4706" xr:uid="{CF70D1B3-FEAD-436E-8D6C-FC8EF761952E}"/>
    <cellStyle name="Separador de milhares 6 2 5 5 2" xfId="13561" xr:uid="{B2A160A7-52F5-4A33-ADF0-64AE097291C1}"/>
    <cellStyle name="Separador de milhares 6 2 5 5 3" xfId="22531" xr:uid="{2EA17903-B9DA-46C3-96C0-7AE5BAD96AEA}"/>
    <cellStyle name="Separador de milhares 6 2 5 6" xfId="10696" xr:uid="{D791A45D-AB3D-4DAA-862A-C20893DB4281}"/>
    <cellStyle name="Separador de milhares 6 2 5 7" xfId="19667" xr:uid="{06B0C56D-D820-4379-9560-47F24BC99C6C}"/>
    <cellStyle name="Separador de milhares 6 2 6" xfId="1377" xr:uid="{C978825B-9873-496C-BEA2-97F19119661F}"/>
    <cellStyle name="Separador de milhares 6 2 6 2" xfId="1378" xr:uid="{34C3DABC-657D-4765-B9C0-8A33B2DB98EE}"/>
    <cellStyle name="Separador de milhares 6 2 6 2 2" xfId="3101" xr:uid="{5C06E65C-4A00-4ABA-AB41-BE6AD605AB8B}"/>
    <cellStyle name="Separador de milhares 6 2 6 2 2 2" xfId="9257" xr:uid="{342B846C-527D-4058-87C0-00F5AA7FAE53}"/>
    <cellStyle name="Separador de milhares 6 2 6 2 2 2 2" xfId="17853" xr:uid="{F8BCE35A-C93E-42FF-8068-ABCC114BC33E}"/>
    <cellStyle name="Separador de milhares 6 2 6 2 2 2 3" xfId="26889" xr:uid="{899CB064-DE0E-4031-8D4F-4E0B4AD99A51}"/>
    <cellStyle name="Separador de milhares 6 2 6 2 2 3" xfId="6144" xr:uid="{6A09E4C9-29B1-48B2-BB23-20114E56D590}"/>
    <cellStyle name="Separador de milhares 6 2 6 2 2 3 2" xfId="14997" xr:uid="{C51A0926-931E-4AE4-9915-5508089B4906}"/>
    <cellStyle name="Separador de milhares 6 2 6 2 2 3 3" xfId="23964" xr:uid="{1FE6FDFA-FA9D-4020-8CD2-9B6585C45084}"/>
    <cellStyle name="Separador de milhares 6 2 6 2 2 4" xfId="12145" xr:uid="{73F1A464-21FE-4BA9-AD28-ACA8314BEDEC}"/>
    <cellStyle name="Separador de milhares 6 2 6 2 2 5" xfId="21113" xr:uid="{355E9A77-92DA-4764-87DB-CF92569DCEF7}"/>
    <cellStyle name="Separador de milhares 6 2 6 2 3" xfId="7762" xr:uid="{E684DCB8-1C26-4383-9E4E-3B37F18E7D9F}"/>
    <cellStyle name="Separador de milhares 6 2 6 2 3 2" xfId="16418" xr:uid="{EBC2CF8B-7C67-498C-BCA8-680EA587200F}"/>
    <cellStyle name="Separador de milhares 6 2 6 2 3 3" xfId="25399" xr:uid="{141BE82D-A46C-41B4-9540-922AFBFC205D}"/>
    <cellStyle name="Separador de milhares 6 2 6 2 4" xfId="4709" xr:uid="{F06736B3-1105-413F-8A72-6A4BB5E5B13D}"/>
    <cellStyle name="Separador de milhares 6 2 6 2 4 2" xfId="13564" xr:uid="{FB89B606-CFE5-4D88-A2AD-31B73046471B}"/>
    <cellStyle name="Separador de milhares 6 2 6 2 4 3" xfId="22534" xr:uid="{9B7AD08E-CA1B-438D-8870-FF110AFDF626}"/>
    <cellStyle name="Separador de milhares 6 2 6 2 5" xfId="10699" xr:uid="{A6CEA7B0-0C4B-43FD-B311-C892FF3B7B65}"/>
    <cellStyle name="Separador de milhares 6 2 6 2 6" xfId="19670" xr:uid="{3CC30D33-E45E-4611-ABFE-0511BD998972}"/>
    <cellStyle name="Separador de milhares 6 2 6 3" xfId="3100" xr:uid="{124D1007-7A0A-4C7D-8E0D-D2C63BF4616D}"/>
    <cellStyle name="Separador de milhares 6 2 6 3 2" xfId="9256" xr:uid="{D5205D7A-F4DE-4B2B-BB45-421DB9599B21}"/>
    <cellStyle name="Separador de milhares 6 2 6 3 2 2" xfId="17852" xr:uid="{DD73AB95-8FDF-4D05-B4D5-14563AA3FB66}"/>
    <cellStyle name="Separador de milhares 6 2 6 3 2 3" xfId="26888" xr:uid="{12A6AA28-95E6-4BBD-A54D-A6E2B17CB960}"/>
    <cellStyle name="Separador de milhares 6 2 6 3 3" xfId="6143" xr:uid="{3B010889-9309-4E1E-BAE9-067D5F2BB022}"/>
    <cellStyle name="Separador de milhares 6 2 6 3 3 2" xfId="14996" xr:uid="{02AAF781-B79A-45BE-948D-A1D56B817AE4}"/>
    <cellStyle name="Separador de milhares 6 2 6 3 3 3" xfId="23963" xr:uid="{3DCA6E42-159E-4B54-A55F-B63E7909081B}"/>
    <cellStyle name="Separador de milhares 6 2 6 3 4" xfId="12144" xr:uid="{E8492E03-FB4A-4ECE-84A2-610AE7D9DFA3}"/>
    <cellStyle name="Separador de milhares 6 2 6 3 5" xfId="21112" xr:uid="{854E6B22-86A7-4E9B-A39E-4A5A222F79E5}"/>
    <cellStyle name="Separador de milhares 6 2 6 4" xfId="7761" xr:uid="{B927D6C2-FB36-4B37-9FF3-F4530064A5FC}"/>
    <cellStyle name="Separador de milhares 6 2 6 4 2" xfId="16417" xr:uid="{DF7740A8-D02F-438E-A196-27D549441BFF}"/>
    <cellStyle name="Separador de milhares 6 2 6 4 3" xfId="25398" xr:uid="{40466ABB-8460-4066-AFC5-F703E9D1801B}"/>
    <cellStyle name="Separador de milhares 6 2 6 5" xfId="4708" xr:uid="{750D9C9B-5CE9-4C09-B630-5DEE0CEF890A}"/>
    <cellStyle name="Separador de milhares 6 2 6 5 2" xfId="13563" xr:uid="{2BF73736-A70B-4884-84E2-1DCB82A09EFB}"/>
    <cellStyle name="Separador de milhares 6 2 6 5 3" xfId="22533" xr:uid="{72DA309B-D723-4BD9-9000-76051462184C}"/>
    <cellStyle name="Separador de milhares 6 2 6 6" xfId="10698" xr:uid="{87515C36-E56F-4691-91BE-71F9F604DE8A}"/>
    <cellStyle name="Separador de milhares 6 2 6 7" xfId="19669" xr:uid="{D5FB6378-BC48-4062-B0AC-FAD87A0C36F5}"/>
    <cellStyle name="Separador de milhares 6 2 7" xfId="1379" xr:uid="{2CD81CCE-446C-490A-BDFD-F8F19F4EDA23}"/>
    <cellStyle name="Separador de milhares 6 2 7 2" xfId="3102" xr:uid="{301F76E8-573F-499B-9A79-80BC1868BE2D}"/>
    <cellStyle name="Separador de milhares 6 2 7 2 2" xfId="9258" xr:uid="{AD655F5D-2B91-41EE-B3EF-8FAF5BBF8C57}"/>
    <cellStyle name="Separador de milhares 6 2 7 2 2 2" xfId="17854" xr:uid="{56C9C469-A861-46BD-83B7-4CC7BBB79D49}"/>
    <cellStyle name="Separador de milhares 6 2 7 2 2 3" xfId="26890" xr:uid="{4F0A7A3F-3D14-46B0-9619-AC74C937EC21}"/>
    <cellStyle name="Separador de milhares 6 2 7 2 3" xfId="6145" xr:uid="{41AB4A92-5E2B-421C-A598-7035AEBA2269}"/>
    <cellStyle name="Separador de milhares 6 2 7 2 3 2" xfId="14998" xr:uid="{7814F214-D37A-4047-8EC3-DDFF9D549D59}"/>
    <cellStyle name="Separador de milhares 6 2 7 2 3 3" xfId="23965" xr:uid="{41DE39A5-B62B-453A-B766-63B615A513A5}"/>
    <cellStyle name="Separador de milhares 6 2 7 2 4" xfId="12146" xr:uid="{F8DAD390-247B-4C2A-971D-479587F276B5}"/>
    <cellStyle name="Separador de milhares 6 2 7 2 5" xfId="21114" xr:uid="{040E9C59-0661-4739-A0F0-08DBDA478EC1}"/>
    <cellStyle name="Separador de milhares 6 2 7 3" xfId="7763" xr:uid="{E2CC8B57-99EA-4480-B70D-8DCA736CA902}"/>
    <cellStyle name="Separador de milhares 6 2 7 3 2" xfId="16419" xr:uid="{853F9BEF-1E5E-4E3F-ABC5-385837B57C27}"/>
    <cellStyle name="Separador de milhares 6 2 7 3 3" xfId="25400" xr:uid="{17963B32-984E-45F9-95B9-B8303919CE77}"/>
    <cellStyle name="Separador de milhares 6 2 7 4" xfId="4710" xr:uid="{EF713E51-5F23-45BE-A33E-C8BE042A22D1}"/>
    <cellStyle name="Separador de milhares 6 2 7 4 2" xfId="13565" xr:uid="{34FDA540-0010-42B4-B340-C9D774BC7656}"/>
    <cellStyle name="Separador de milhares 6 2 7 4 3" xfId="22535" xr:uid="{76693817-91C5-4026-85EA-D6FCCBBF6804}"/>
    <cellStyle name="Separador de milhares 6 2 7 5" xfId="10700" xr:uid="{45D746D6-18EB-432E-8004-3426CB8563F0}"/>
    <cellStyle name="Separador de milhares 6 2 7 6" xfId="19671" xr:uid="{D65D4FDC-BF2A-47F7-9706-4BDDD994350D}"/>
    <cellStyle name="Separador de milhares 6 2 8" xfId="3067" xr:uid="{9474831F-4CDC-4917-BCAB-A99AD6BEF77C}"/>
    <cellStyle name="Separador de milhares 6 2 8 2" xfId="9223" xr:uid="{295B2DC6-761D-45E8-893D-899139FA9F77}"/>
    <cellStyle name="Separador de milhares 6 2 8 2 2" xfId="17819" xr:uid="{308C92C1-F4DC-439D-9870-37DD5B927370}"/>
    <cellStyle name="Separador de milhares 6 2 8 2 3" xfId="26855" xr:uid="{A0E98FDD-AD9F-4263-9BB2-153225929FE7}"/>
    <cellStyle name="Separador de milhares 6 2 8 3" xfId="6110" xr:uid="{13C4398F-CE39-471E-B23B-47C0353CA294}"/>
    <cellStyle name="Separador de milhares 6 2 8 3 2" xfId="14963" xr:uid="{9A4796AD-61F3-4314-9212-5B2A9916E651}"/>
    <cellStyle name="Separador de milhares 6 2 8 3 3" xfId="23930" xr:uid="{1E9D1343-35CE-4F03-B3C9-0D028954E423}"/>
    <cellStyle name="Separador de milhares 6 2 8 4" xfId="12111" xr:uid="{C5500217-F9FC-4423-A8DE-A6058D96F0C6}"/>
    <cellStyle name="Separador de milhares 6 2 8 5" xfId="21079" xr:uid="{C98F6ADC-5C15-47DC-9AA2-20FB0E213AFA}"/>
    <cellStyle name="Separador de milhares 6 2 9" xfId="7728" xr:uid="{D9836F8F-402B-4559-B1AB-57F4A381AD26}"/>
    <cellStyle name="Separador de milhares 6 2 9 2" xfId="16384" xr:uid="{60648FA3-4348-4817-9F3A-F4F38BD71543}"/>
    <cellStyle name="Separador de milhares 6 2 9 3" xfId="25365" xr:uid="{4BE86B75-64B1-4942-ACAC-1AA15BCFB3D1}"/>
    <cellStyle name="Separador de milhares 6 3" xfId="1380" xr:uid="{39C4E061-65CA-40F4-9D59-F3765E14D6F2}"/>
    <cellStyle name="Separador de milhares 6 3 10" xfId="10701" xr:uid="{5F04C80E-BF09-485F-9A9F-A7B64BAAFF3E}"/>
    <cellStyle name="Separador de milhares 6 3 11" xfId="19672" xr:uid="{1C2C1BFD-CD04-4DB1-9624-0A694FC70150}"/>
    <cellStyle name="Separador de milhares 6 3 2" xfId="1381" xr:uid="{BF4543DC-B7C5-4994-B330-ED8A320AE81C}"/>
    <cellStyle name="Separador de milhares 6 3 2 2" xfId="1382" xr:uid="{39FFDB77-6F49-488C-A0D1-D00776BDAEA5}"/>
    <cellStyle name="Separador de milhares 6 3 2 2 2" xfId="1383" xr:uid="{9C0E6223-B074-4211-A686-B8044E647011}"/>
    <cellStyle name="Separador de milhares 6 3 2 2 2 2" xfId="3106" xr:uid="{DB445C6C-7C02-4959-8F4D-64364EE676F0}"/>
    <cellStyle name="Separador de milhares 6 3 2 2 2 2 2" xfId="9262" xr:uid="{1DA61FC7-2EE2-45BB-AFCF-39779151D7C8}"/>
    <cellStyle name="Separador de milhares 6 3 2 2 2 2 2 2" xfId="17858" xr:uid="{31F9EFBD-BF7B-4C02-86D5-EA2CEF19C88E}"/>
    <cellStyle name="Separador de milhares 6 3 2 2 2 2 2 3" xfId="26894" xr:uid="{6F54C15B-A634-4277-9AC0-9059FE1E9722}"/>
    <cellStyle name="Separador de milhares 6 3 2 2 2 2 3" xfId="6149" xr:uid="{D3DBEDB3-EF6F-4F89-9A02-C3F39A82E0CC}"/>
    <cellStyle name="Separador de milhares 6 3 2 2 2 2 3 2" xfId="15002" xr:uid="{E566C1BA-5AA4-482B-8F68-97BA17C45C3F}"/>
    <cellStyle name="Separador de milhares 6 3 2 2 2 2 3 3" xfId="23969" xr:uid="{893ABF48-C5D5-44AC-8506-6668E8D870A4}"/>
    <cellStyle name="Separador de milhares 6 3 2 2 2 2 4" xfId="12150" xr:uid="{84BA7D8E-B2D0-460B-A878-FAA0CF650CEF}"/>
    <cellStyle name="Separador de milhares 6 3 2 2 2 2 5" xfId="21118" xr:uid="{AE5C41A6-6AD0-442B-8004-C9D0C4E64528}"/>
    <cellStyle name="Separador de milhares 6 3 2 2 2 3" xfId="7767" xr:uid="{71CA2934-AD7D-45F7-AADD-08D37C1F93AA}"/>
    <cellStyle name="Separador de milhares 6 3 2 2 2 3 2" xfId="16423" xr:uid="{50AFE338-1260-4E2F-8E61-105D568B8983}"/>
    <cellStyle name="Separador de milhares 6 3 2 2 2 3 3" xfId="25404" xr:uid="{622FEB4A-7A68-4A0D-A666-ED560FE68C84}"/>
    <cellStyle name="Separador de milhares 6 3 2 2 2 4" xfId="4714" xr:uid="{7B9862EE-988D-4CD4-8329-8D44558A1B22}"/>
    <cellStyle name="Separador de milhares 6 3 2 2 2 4 2" xfId="13569" xr:uid="{D841D48B-C5D9-4E80-BC21-2B00423FDF7E}"/>
    <cellStyle name="Separador de milhares 6 3 2 2 2 4 3" xfId="22539" xr:uid="{73C0ED47-8D20-41FD-ACB3-89E7751325B3}"/>
    <cellStyle name="Separador de milhares 6 3 2 2 2 5" xfId="10704" xr:uid="{3ADB1F41-A832-4680-B435-E3E6E11E92AD}"/>
    <cellStyle name="Separador de milhares 6 3 2 2 2 6" xfId="19675" xr:uid="{03885613-34C1-477A-97CF-07EFEF332638}"/>
    <cellStyle name="Separador de milhares 6 3 2 2 3" xfId="3105" xr:uid="{27C2E902-CBCC-4B87-8FD3-F37C74E618C3}"/>
    <cellStyle name="Separador de milhares 6 3 2 2 3 2" xfId="9261" xr:uid="{DDE7514D-2A48-439E-87D1-22852125FEF9}"/>
    <cellStyle name="Separador de milhares 6 3 2 2 3 2 2" xfId="17857" xr:uid="{07F7B72F-7AD9-4EE2-AA5E-E05635F70018}"/>
    <cellStyle name="Separador de milhares 6 3 2 2 3 2 3" xfId="26893" xr:uid="{8BDF0933-9EEF-4EB7-926F-4B3E4FDD1A7C}"/>
    <cellStyle name="Separador de milhares 6 3 2 2 3 3" xfId="6148" xr:uid="{15020AF6-9329-42DA-8B1A-BB94B42E2E89}"/>
    <cellStyle name="Separador de milhares 6 3 2 2 3 3 2" xfId="15001" xr:uid="{7CBBABDC-D894-4905-84B4-A1E12C1DB586}"/>
    <cellStyle name="Separador de milhares 6 3 2 2 3 3 3" xfId="23968" xr:uid="{1B3AD6EF-842D-4C3F-99B7-803CDB660DE1}"/>
    <cellStyle name="Separador de milhares 6 3 2 2 3 4" xfId="12149" xr:uid="{9715DC27-FB9B-44A3-9F9A-D72E60B03FA0}"/>
    <cellStyle name="Separador de milhares 6 3 2 2 3 5" xfId="21117" xr:uid="{4109D37E-AF24-4BB9-ADEF-2B9A70454371}"/>
    <cellStyle name="Separador de milhares 6 3 2 2 4" xfId="7766" xr:uid="{EE9C1C55-EECF-4407-92F2-CD366D8D2EA2}"/>
    <cellStyle name="Separador de milhares 6 3 2 2 4 2" xfId="16422" xr:uid="{F4A18BF6-9DDD-487F-9CFA-917F8096FABA}"/>
    <cellStyle name="Separador de milhares 6 3 2 2 4 3" xfId="25403" xr:uid="{533D44C3-4D07-4B5C-945F-2C9A9AA85163}"/>
    <cellStyle name="Separador de milhares 6 3 2 2 5" xfId="4713" xr:uid="{652F7E6F-304E-4831-A4C7-F7C14342024E}"/>
    <cellStyle name="Separador de milhares 6 3 2 2 5 2" xfId="13568" xr:uid="{650F8F9B-53F8-461C-B103-49E559827361}"/>
    <cellStyle name="Separador de milhares 6 3 2 2 5 3" xfId="22538" xr:uid="{504E41F4-4698-4EA5-8B53-BB4908490153}"/>
    <cellStyle name="Separador de milhares 6 3 2 2 6" xfId="10703" xr:uid="{F3CAC4BF-3FCC-4981-9F74-9A92B06C5DF4}"/>
    <cellStyle name="Separador de milhares 6 3 2 2 7" xfId="19674" xr:uid="{15834497-DC30-4B87-BFF2-E65CC8886104}"/>
    <cellStyle name="Separador de milhares 6 3 2 3" xfId="1384" xr:uid="{C1663BC0-1D46-4C76-B0AB-0EF064D0ABCD}"/>
    <cellStyle name="Separador de milhares 6 3 2 3 2" xfId="1385" xr:uid="{42D1ACF9-9BFA-48E3-947D-8A2F508BA9FC}"/>
    <cellStyle name="Separador de milhares 6 3 2 3 2 2" xfId="3108" xr:uid="{83A80748-4BCF-4AA4-835F-38853C7C04EA}"/>
    <cellStyle name="Separador de milhares 6 3 2 3 2 2 2" xfId="9264" xr:uid="{35C3D93A-6DF6-4E25-A37E-CC41B5A0C175}"/>
    <cellStyle name="Separador de milhares 6 3 2 3 2 2 2 2" xfId="17860" xr:uid="{E7B6CB5D-0367-4C4A-91F5-F6B15FAAED11}"/>
    <cellStyle name="Separador de milhares 6 3 2 3 2 2 2 3" xfId="26896" xr:uid="{49EB4F7C-9AD1-4E8B-B328-90429E3269D7}"/>
    <cellStyle name="Separador de milhares 6 3 2 3 2 2 3" xfId="6151" xr:uid="{B3C5107C-2A92-43D5-844E-8DB3B61CB2FB}"/>
    <cellStyle name="Separador de milhares 6 3 2 3 2 2 3 2" xfId="15004" xr:uid="{667385F5-E3C8-40BB-A2E6-FB052C731859}"/>
    <cellStyle name="Separador de milhares 6 3 2 3 2 2 3 3" xfId="23971" xr:uid="{9FC5D699-2515-4E74-B474-1DE9C515D7B7}"/>
    <cellStyle name="Separador de milhares 6 3 2 3 2 2 4" xfId="12152" xr:uid="{6E354CCC-BE33-47E8-B6A2-5CC520BF61B2}"/>
    <cellStyle name="Separador de milhares 6 3 2 3 2 2 5" xfId="21120" xr:uid="{B1B1BBDB-EA31-4F23-889F-40A60FB9866B}"/>
    <cellStyle name="Separador de milhares 6 3 2 3 2 3" xfId="7769" xr:uid="{010613C0-C300-4EBC-828C-CC2AB06A9E9E}"/>
    <cellStyle name="Separador de milhares 6 3 2 3 2 3 2" xfId="16425" xr:uid="{577D4D52-5C91-4EBD-AA94-CB46E3AA2E34}"/>
    <cellStyle name="Separador de milhares 6 3 2 3 2 3 3" xfId="25406" xr:uid="{A1885283-7912-4CBE-95F4-AFD7399E9DA5}"/>
    <cellStyle name="Separador de milhares 6 3 2 3 2 4" xfId="4716" xr:uid="{CD6784FF-8B53-4153-A151-8388870E7A8B}"/>
    <cellStyle name="Separador de milhares 6 3 2 3 2 4 2" xfId="13571" xr:uid="{4C24C9BE-24F9-43CE-9F88-E617011DD56F}"/>
    <cellStyle name="Separador de milhares 6 3 2 3 2 4 3" xfId="22541" xr:uid="{137BB617-B865-47AB-994D-30169820F4B0}"/>
    <cellStyle name="Separador de milhares 6 3 2 3 2 5" xfId="10706" xr:uid="{B18497FA-1B46-4824-9262-4507B2B93E7A}"/>
    <cellStyle name="Separador de milhares 6 3 2 3 2 6" xfId="19677" xr:uid="{87D5720C-32E0-4956-83AF-0A6D9709B6EE}"/>
    <cellStyle name="Separador de milhares 6 3 2 3 3" xfId="3107" xr:uid="{10571313-4BF9-4529-B6C2-6DD64D488C5A}"/>
    <cellStyle name="Separador de milhares 6 3 2 3 3 2" xfId="9263" xr:uid="{F29A521B-63DC-48EC-A066-2FCD5A2DA160}"/>
    <cellStyle name="Separador de milhares 6 3 2 3 3 2 2" xfId="17859" xr:uid="{00124DD0-1C2D-412F-A659-E32A2109B05E}"/>
    <cellStyle name="Separador de milhares 6 3 2 3 3 2 3" xfId="26895" xr:uid="{36DD35D8-B86B-4C61-9B11-4E58FAE38493}"/>
    <cellStyle name="Separador de milhares 6 3 2 3 3 3" xfId="6150" xr:uid="{47319B88-33EB-4535-81EB-A76ECC2882D2}"/>
    <cellStyle name="Separador de milhares 6 3 2 3 3 3 2" xfId="15003" xr:uid="{DDFB3BF4-A368-4CFE-BCAA-C589470C3ACB}"/>
    <cellStyle name="Separador de milhares 6 3 2 3 3 3 3" xfId="23970" xr:uid="{4EC9A153-2025-49A7-AA7F-159F280CD262}"/>
    <cellStyle name="Separador de milhares 6 3 2 3 3 4" xfId="12151" xr:uid="{69656CB7-9043-4F00-A62D-293419C085FE}"/>
    <cellStyle name="Separador de milhares 6 3 2 3 3 5" xfId="21119" xr:uid="{26B241BB-9FBD-4110-BA8C-1BD5BFD7EC67}"/>
    <cellStyle name="Separador de milhares 6 3 2 3 4" xfId="7768" xr:uid="{844BEB73-C1DE-422C-A05F-6E99F3314A8F}"/>
    <cellStyle name="Separador de milhares 6 3 2 3 4 2" xfId="16424" xr:uid="{7438018B-5362-4F63-9B40-1E1C9E1EDADC}"/>
    <cellStyle name="Separador de milhares 6 3 2 3 4 3" xfId="25405" xr:uid="{728120C3-7939-42EF-96C5-9E38B2F86A2C}"/>
    <cellStyle name="Separador de milhares 6 3 2 3 5" xfId="4715" xr:uid="{1F57DE81-87E2-44A1-82DF-6BFE4A0D31B0}"/>
    <cellStyle name="Separador de milhares 6 3 2 3 5 2" xfId="13570" xr:uid="{445227D0-2A4A-4116-A764-57ADCA13D916}"/>
    <cellStyle name="Separador de milhares 6 3 2 3 5 3" xfId="22540" xr:uid="{A5C58267-2A9D-4D27-BD31-C422D4547A73}"/>
    <cellStyle name="Separador de milhares 6 3 2 3 6" xfId="10705" xr:uid="{B3FD8CD2-27AA-4E03-B50F-51BB4D182E4B}"/>
    <cellStyle name="Separador de milhares 6 3 2 3 7" xfId="19676" xr:uid="{462AEA38-3C3D-4E05-B339-0D7103153E05}"/>
    <cellStyle name="Separador de milhares 6 3 2 4" xfId="1386" xr:uid="{9C78E2F7-9CBD-4E80-9697-2E3CB9D47CD0}"/>
    <cellStyle name="Separador de milhares 6 3 2 4 2" xfId="3109" xr:uid="{4594F9AD-A70E-4000-ADA9-0B4B75DE420E}"/>
    <cellStyle name="Separador de milhares 6 3 2 4 2 2" xfId="9265" xr:uid="{DF1EB0C7-75F9-4ED3-B538-82F89640C864}"/>
    <cellStyle name="Separador de milhares 6 3 2 4 2 2 2" xfId="17861" xr:uid="{9E3F5CE4-604D-4326-B803-385242D5B281}"/>
    <cellStyle name="Separador de milhares 6 3 2 4 2 2 3" xfId="26897" xr:uid="{DBB790FF-89AE-4EFC-8761-47C358650EAC}"/>
    <cellStyle name="Separador de milhares 6 3 2 4 2 3" xfId="6152" xr:uid="{B38E207C-5A64-403D-823B-DA5684DE7C99}"/>
    <cellStyle name="Separador de milhares 6 3 2 4 2 3 2" xfId="15005" xr:uid="{9606A490-1AA9-49D4-9324-71507722E011}"/>
    <cellStyle name="Separador de milhares 6 3 2 4 2 3 3" xfId="23972" xr:uid="{F27DA9F3-CB34-4111-9284-2C5FBB684D55}"/>
    <cellStyle name="Separador de milhares 6 3 2 4 2 4" xfId="12153" xr:uid="{D9DB8868-3703-46E3-9B41-C4A46C180B60}"/>
    <cellStyle name="Separador de milhares 6 3 2 4 2 5" xfId="21121" xr:uid="{8D519971-790B-4E43-AE0E-0C5A2A44B46B}"/>
    <cellStyle name="Separador de milhares 6 3 2 4 3" xfId="7770" xr:uid="{9046617D-1836-4A5B-8F99-7D389DECE56E}"/>
    <cellStyle name="Separador de milhares 6 3 2 4 3 2" xfId="16426" xr:uid="{88DA41D8-F37E-47CD-AB9E-A235E430BC8D}"/>
    <cellStyle name="Separador de milhares 6 3 2 4 3 3" xfId="25407" xr:uid="{1867FD8A-7D2C-4350-867E-65B4C93F72A8}"/>
    <cellStyle name="Separador de milhares 6 3 2 4 4" xfId="4717" xr:uid="{E2CCD555-C5D2-4DC6-ADE6-A056EF635803}"/>
    <cellStyle name="Separador de milhares 6 3 2 4 4 2" xfId="13572" xr:uid="{5CB2DA4B-2200-4A5E-B71D-0C22729F628A}"/>
    <cellStyle name="Separador de milhares 6 3 2 4 4 3" xfId="22542" xr:uid="{A9B5F072-29F7-4866-872F-ABB7A4955A0D}"/>
    <cellStyle name="Separador de milhares 6 3 2 4 5" xfId="10707" xr:uid="{83624701-8EA6-4324-B2BC-C0E90D41B67D}"/>
    <cellStyle name="Separador de milhares 6 3 2 4 6" xfId="19678" xr:uid="{92E7E7E7-5CCE-4888-93A7-10CBBB78CC6A}"/>
    <cellStyle name="Separador de milhares 6 3 2 5" xfId="3104" xr:uid="{DD449A78-743A-4172-A118-3C43C5A55583}"/>
    <cellStyle name="Separador de milhares 6 3 2 5 2" xfId="9260" xr:uid="{00E747EC-6658-4368-9A31-05FFD5000EC6}"/>
    <cellStyle name="Separador de milhares 6 3 2 5 2 2" xfId="17856" xr:uid="{FC392E07-C593-49ED-901E-55BC7E80B1B0}"/>
    <cellStyle name="Separador de milhares 6 3 2 5 2 3" xfId="26892" xr:uid="{22CA4359-FBE9-441A-948C-4FFD45BB9AF1}"/>
    <cellStyle name="Separador de milhares 6 3 2 5 3" xfId="6147" xr:uid="{C9E88459-A00B-452D-BC65-5D1F17545A9E}"/>
    <cellStyle name="Separador de milhares 6 3 2 5 3 2" xfId="15000" xr:uid="{EBBC3A31-D94F-403A-8511-C4BD646BACE6}"/>
    <cellStyle name="Separador de milhares 6 3 2 5 3 3" xfId="23967" xr:uid="{10C59E41-BB5F-4A4C-8D3D-86FA9B51924C}"/>
    <cellStyle name="Separador de milhares 6 3 2 5 4" xfId="12148" xr:uid="{2D04E3D9-56D4-4CC3-99A7-FC86624E34D0}"/>
    <cellStyle name="Separador de milhares 6 3 2 5 5" xfId="21116" xr:uid="{C5E48796-F9A1-4960-8CD0-C8290F70B10A}"/>
    <cellStyle name="Separador de milhares 6 3 2 6" xfId="7765" xr:uid="{058A5408-3C33-4836-A364-381CCE791948}"/>
    <cellStyle name="Separador de milhares 6 3 2 6 2" xfId="16421" xr:uid="{9E1CC667-E2AC-430D-AE5C-739D04B1A471}"/>
    <cellStyle name="Separador de milhares 6 3 2 6 3" xfId="25402" xr:uid="{044305E1-8AE0-4723-AF3C-E668A9ADF860}"/>
    <cellStyle name="Separador de milhares 6 3 2 7" xfId="4712" xr:uid="{BB898905-8F17-4D5E-BCCE-8A5B62E1C933}"/>
    <cellStyle name="Separador de milhares 6 3 2 7 2" xfId="13567" xr:uid="{AA0341B3-C868-4224-B558-1E3833351E85}"/>
    <cellStyle name="Separador de milhares 6 3 2 7 3" xfId="22537" xr:uid="{493B3683-017D-40B2-8807-F2A567BD2F19}"/>
    <cellStyle name="Separador de milhares 6 3 2 8" xfId="10702" xr:uid="{54639322-B641-4C5F-9E8B-5BEDA0D72015}"/>
    <cellStyle name="Separador de milhares 6 3 2 9" xfId="19673" xr:uid="{E4F974B3-5441-46E8-91FE-24EBD2DA12BB}"/>
    <cellStyle name="Separador de milhares 6 3 3" xfId="1387" xr:uid="{834A6F52-DDA4-4843-AF77-DF80C47E9488}"/>
    <cellStyle name="Separador de milhares 6 3 3 2" xfId="1388" xr:uid="{7E6AC1E9-99CA-4D23-A5B3-4D38CA951598}"/>
    <cellStyle name="Separador de milhares 6 3 3 2 2" xfId="1389" xr:uid="{5DF715DA-ACBB-4C0A-A754-B62207F889E7}"/>
    <cellStyle name="Separador de milhares 6 3 3 2 2 2" xfId="3112" xr:uid="{CEFE78F9-6B9C-456A-8907-AD3D864B5658}"/>
    <cellStyle name="Separador de milhares 6 3 3 2 2 2 2" xfId="9268" xr:uid="{8073571B-B40B-424D-BABA-04025A8A463E}"/>
    <cellStyle name="Separador de milhares 6 3 3 2 2 2 2 2" xfId="17864" xr:uid="{89844B57-398B-4E60-84CB-7E351E58AD39}"/>
    <cellStyle name="Separador de milhares 6 3 3 2 2 2 2 3" xfId="26900" xr:uid="{1D92B32E-A18D-46E3-9F1D-129155B7B44D}"/>
    <cellStyle name="Separador de milhares 6 3 3 2 2 2 3" xfId="6155" xr:uid="{AE35FE54-FDCC-4BD4-94BA-C069D5C7C60C}"/>
    <cellStyle name="Separador de milhares 6 3 3 2 2 2 3 2" xfId="15008" xr:uid="{0738E30F-AAEC-49C2-B753-BAFED938E921}"/>
    <cellStyle name="Separador de milhares 6 3 3 2 2 2 3 3" xfId="23975" xr:uid="{46A0FBC7-FF0B-416E-AB1E-58A0EED24B06}"/>
    <cellStyle name="Separador de milhares 6 3 3 2 2 2 4" xfId="12156" xr:uid="{ED3542EF-2E74-48F8-8D7A-4D45F5A78466}"/>
    <cellStyle name="Separador de milhares 6 3 3 2 2 2 5" xfId="21124" xr:uid="{24F45DA2-D3BA-4985-A5C8-D3352195F584}"/>
    <cellStyle name="Separador de milhares 6 3 3 2 2 3" xfId="7773" xr:uid="{4101CA89-C734-4BEF-8DEC-D2484F9AFE0A}"/>
    <cellStyle name="Separador de milhares 6 3 3 2 2 3 2" xfId="16429" xr:uid="{5894308A-64CF-4AAC-83A0-50C8C9B4F823}"/>
    <cellStyle name="Separador de milhares 6 3 3 2 2 3 3" xfId="25410" xr:uid="{5C7B0A76-FEF1-4E6B-9FC3-95EAEB18C426}"/>
    <cellStyle name="Separador de milhares 6 3 3 2 2 4" xfId="4720" xr:uid="{A88BB296-6501-415B-A100-72D2C5301F17}"/>
    <cellStyle name="Separador de milhares 6 3 3 2 2 4 2" xfId="13575" xr:uid="{65C7E64E-049B-4993-A668-59EE027D11B3}"/>
    <cellStyle name="Separador de milhares 6 3 3 2 2 4 3" xfId="22545" xr:uid="{E85915A7-EF49-4EA7-925F-B37C3D00E0D7}"/>
    <cellStyle name="Separador de milhares 6 3 3 2 2 5" xfId="10710" xr:uid="{3CFD35D5-3CC0-4C6B-B19D-022D7D9907DF}"/>
    <cellStyle name="Separador de milhares 6 3 3 2 2 6" xfId="19681" xr:uid="{588671A1-FA76-477E-A8A2-A11AC554C236}"/>
    <cellStyle name="Separador de milhares 6 3 3 2 3" xfId="3111" xr:uid="{3FCC355E-777C-4DFA-B0DE-18FD850194CA}"/>
    <cellStyle name="Separador de milhares 6 3 3 2 3 2" xfId="9267" xr:uid="{B5AA5CAB-8DD9-4DA5-B486-B8A0EDD099D9}"/>
    <cellStyle name="Separador de milhares 6 3 3 2 3 2 2" xfId="17863" xr:uid="{D40563ED-9BD7-4D9D-9F5E-D847F93BA3FE}"/>
    <cellStyle name="Separador de milhares 6 3 3 2 3 2 3" xfId="26899" xr:uid="{A7D2E212-53D5-42CC-AA38-47C9F621FDDB}"/>
    <cellStyle name="Separador de milhares 6 3 3 2 3 3" xfId="6154" xr:uid="{BD291EF0-0D6C-4E96-8EA4-2E021DF03F0B}"/>
    <cellStyle name="Separador de milhares 6 3 3 2 3 3 2" xfId="15007" xr:uid="{423A59BC-EA49-48C7-B4FE-E4340827D6E6}"/>
    <cellStyle name="Separador de milhares 6 3 3 2 3 3 3" xfId="23974" xr:uid="{AADD5130-7E66-44C3-9B64-7E35263AAC73}"/>
    <cellStyle name="Separador de milhares 6 3 3 2 3 4" xfId="12155" xr:uid="{2B0D789C-2110-4B64-9BB9-8FF5E733A706}"/>
    <cellStyle name="Separador de milhares 6 3 3 2 3 5" xfId="21123" xr:uid="{54C98EA4-2DE9-4EA7-9894-AAA12D659D4B}"/>
    <cellStyle name="Separador de milhares 6 3 3 2 4" xfId="7772" xr:uid="{12DDA6C2-2FC1-47A1-8CC7-DABF58A6BE3A}"/>
    <cellStyle name="Separador de milhares 6 3 3 2 4 2" xfId="16428" xr:uid="{72398A44-724F-4EDC-B5D3-462F495D229A}"/>
    <cellStyle name="Separador de milhares 6 3 3 2 4 3" xfId="25409" xr:uid="{74CB62CD-E28C-408A-813E-96C55B3DFF78}"/>
    <cellStyle name="Separador de milhares 6 3 3 2 5" xfId="4719" xr:uid="{74A272B9-387A-4D05-94E3-47B7B87DABE6}"/>
    <cellStyle name="Separador de milhares 6 3 3 2 5 2" xfId="13574" xr:uid="{2D77DB41-46A1-43A4-9890-F81699AC87A7}"/>
    <cellStyle name="Separador de milhares 6 3 3 2 5 3" xfId="22544" xr:uid="{E2143C79-5F86-40DD-B215-6CA52B99B083}"/>
    <cellStyle name="Separador de milhares 6 3 3 2 6" xfId="10709" xr:uid="{712AD878-06CD-47F4-9794-77BB02DBC8C0}"/>
    <cellStyle name="Separador de milhares 6 3 3 2 7" xfId="19680" xr:uid="{24B81912-CDDD-47CB-BF10-24A0B666CF34}"/>
    <cellStyle name="Separador de milhares 6 3 3 3" xfId="1390" xr:uid="{FB890472-F715-4C30-8270-4D06271218FB}"/>
    <cellStyle name="Separador de milhares 6 3 3 3 2" xfId="1391" xr:uid="{F1EFF8B5-10FD-4E1E-99BC-56C47787D2F3}"/>
    <cellStyle name="Separador de milhares 6 3 3 3 2 2" xfId="3114" xr:uid="{9331A580-D305-4C22-A55F-166E171E6F0B}"/>
    <cellStyle name="Separador de milhares 6 3 3 3 2 2 2" xfId="9270" xr:uid="{D2C2B9E0-EF70-4916-956D-B6CC0BC7EBF7}"/>
    <cellStyle name="Separador de milhares 6 3 3 3 2 2 2 2" xfId="17866" xr:uid="{B4619CFF-DEEA-4738-84A6-48CE9B62505B}"/>
    <cellStyle name="Separador de milhares 6 3 3 3 2 2 2 3" xfId="26902" xr:uid="{7D8A3C3A-3ED6-4A49-96E4-4F3CF43C2A21}"/>
    <cellStyle name="Separador de milhares 6 3 3 3 2 2 3" xfId="6157" xr:uid="{0CDA3FB7-21E6-414B-BB44-49A567D68192}"/>
    <cellStyle name="Separador de milhares 6 3 3 3 2 2 3 2" xfId="15010" xr:uid="{5D55A503-6298-4016-ABE9-3C18F276E44D}"/>
    <cellStyle name="Separador de milhares 6 3 3 3 2 2 3 3" xfId="23977" xr:uid="{B23E3958-B387-4D95-BA14-CC2271BA62C5}"/>
    <cellStyle name="Separador de milhares 6 3 3 3 2 2 4" xfId="12158" xr:uid="{4C35E02B-01FB-4FEA-9F0E-9C1891298D7D}"/>
    <cellStyle name="Separador de milhares 6 3 3 3 2 2 5" xfId="21126" xr:uid="{72C941CD-709B-4161-BD95-74517EFD3DB1}"/>
    <cellStyle name="Separador de milhares 6 3 3 3 2 3" xfId="7775" xr:uid="{5C132815-0517-4DED-BB76-2A5BDCA9A621}"/>
    <cellStyle name="Separador de milhares 6 3 3 3 2 3 2" xfId="16431" xr:uid="{31DB3D37-C56C-451C-858E-CE39D93F93B1}"/>
    <cellStyle name="Separador de milhares 6 3 3 3 2 3 3" xfId="25412" xr:uid="{3F48845F-CE94-4187-9B2E-7BC94EA12ED6}"/>
    <cellStyle name="Separador de milhares 6 3 3 3 2 4" xfId="4722" xr:uid="{EAE5870F-43F3-4549-841E-76FCFAF70A27}"/>
    <cellStyle name="Separador de milhares 6 3 3 3 2 4 2" xfId="13577" xr:uid="{E1644313-F351-4010-ABE6-5528FD05CB6D}"/>
    <cellStyle name="Separador de milhares 6 3 3 3 2 4 3" xfId="22547" xr:uid="{9C33AD20-87A9-4E72-A926-91132DE0EB4B}"/>
    <cellStyle name="Separador de milhares 6 3 3 3 2 5" xfId="10712" xr:uid="{FBAC2DCC-579D-4C0C-8256-6BE2B41FAC9C}"/>
    <cellStyle name="Separador de milhares 6 3 3 3 2 6" xfId="19683" xr:uid="{48972730-F682-4BCB-B8F8-4B11BB1FF634}"/>
    <cellStyle name="Separador de milhares 6 3 3 3 3" xfId="3113" xr:uid="{10148DAA-4CBA-4877-8DCC-84002CC87A09}"/>
    <cellStyle name="Separador de milhares 6 3 3 3 3 2" xfId="9269" xr:uid="{6F8EF2C6-B6D2-4E6C-8114-1CDC653E0732}"/>
    <cellStyle name="Separador de milhares 6 3 3 3 3 2 2" xfId="17865" xr:uid="{6159DCDE-1925-429C-8AA4-FB9909A07F33}"/>
    <cellStyle name="Separador de milhares 6 3 3 3 3 2 3" xfId="26901" xr:uid="{2B6F2273-B88F-4F85-8C12-E965F9B89731}"/>
    <cellStyle name="Separador de milhares 6 3 3 3 3 3" xfId="6156" xr:uid="{24953136-FBBA-49A3-ADF4-9343CDC4A091}"/>
    <cellStyle name="Separador de milhares 6 3 3 3 3 3 2" xfId="15009" xr:uid="{8FEBAF6C-3A3F-4F21-9F79-84C45DB706E5}"/>
    <cellStyle name="Separador de milhares 6 3 3 3 3 3 3" xfId="23976" xr:uid="{169EAA83-7368-488F-8A48-DCD1C0AB4E19}"/>
    <cellStyle name="Separador de milhares 6 3 3 3 3 4" xfId="12157" xr:uid="{FE0399B1-9EFE-43F2-B9D0-5753020D15EC}"/>
    <cellStyle name="Separador de milhares 6 3 3 3 3 5" xfId="21125" xr:uid="{3D8FDAD4-1670-4D32-B5C2-1C03F34E99A1}"/>
    <cellStyle name="Separador de milhares 6 3 3 3 4" xfId="7774" xr:uid="{8C18F2CF-3E8C-4C27-994B-E4D489A48456}"/>
    <cellStyle name="Separador de milhares 6 3 3 3 4 2" xfId="16430" xr:uid="{8D6F5811-BF2D-4F3D-8991-A6E23931849F}"/>
    <cellStyle name="Separador de milhares 6 3 3 3 4 3" xfId="25411" xr:uid="{FB6B40C1-E89D-4B79-8D05-F47D107B7402}"/>
    <cellStyle name="Separador de milhares 6 3 3 3 5" xfId="4721" xr:uid="{A49DE8E3-2584-4AEF-B51D-A45B336BEC8C}"/>
    <cellStyle name="Separador de milhares 6 3 3 3 5 2" xfId="13576" xr:uid="{9C6BB22D-05A8-40CA-B71D-397BD634FC74}"/>
    <cellStyle name="Separador de milhares 6 3 3 3 5 3" xfId="22546" xr:uid="{FB280B28-2580-461F-A9DE-74B0EC54E47A}"/>
    <cellStyle name="Separador de milhares 6 3 3 3 6" xfId="10711" xr:uid="{347A9890-B15A-44CF-ABD2-A65431E6C862}"/>
    <cellStyle name="Separador de milhares 6 3 3 3 7" xfId="19682" xr:uid="{CD2C3D97-1A30-4416-9054-B171F2FBFA37}"/>
    <cellStyle name="Separador de milhares 6 3 3 4" xfId="1392" xr:uid="{AACC1C36-8AB2-4552-BDC0-FF1A066FC020}"/>
    <cellStyle name="Separador de milhares 6 3 3 4 2" xfId="3115" xr:uid="{81EDDC57-42E4-4A3D-93BD-5126ADE3408A}"/>
    <cellStyle name="Separador de milhares 6 3 3 4 2 2" xfId="9271" xr:uid="{6854AB98-D40B-4C48-AB53-E5B0895D953F}"/>
    <cellStyle name="Separador de milhares 6 3 3 4 2 2 2" xfId="17867" xr:uid="{411E0F13-56EF-4756-872A-5A8537BD00EB}"/>
    <cellStyle name="Separador de milhares 6 3 3 4 2 2 3" xfId="26903" xr:uid="{6500FA4B-8294-430F-9384-1FA01362F51A}"/>
    <cellStyle name="Separador de milhares 6 3 3 4 2 3" xfId="6158" xr:uid="{77183A2A-FE3E-4E9F-BC23-782E1D024E7F}"/>
    <cellStyle name="Separador de milhares 6 3 3 4 2 3 2" xfId="15011" xr:uid="{B7BFC812-086C-4B6C-819E-8734EF7B9FB9}"/>
    <cellStyle name="Separador de milhares 6 3 3 4 2 3 3" xfId="23978" xr:uid="{AEEDE7E5-A9B4-4B0B-ACCB-F81F6A778B93}"/>
    <cellStyle name="Separador de milhares 6 3 3 4 2 4" xfId="12159" xr:uid="{DFF3BB8D-8F28-42CC-80DF-C691BE1FC4B1}"/>
    <cellStyle name="Separador de milhares 6 3 3 4 2 5" xfId="21127" xr:uid="{BEA75244-35D7-408C-B3EA-B5C6FDB207C0}"/>
    <cellStyle name="Separador de milhares 6 3 3 4 3" xfId="7776" xr:uid="{CC20A04C-E004-4C39-A5C0-997B979626BD}"/>
    <cellStyle name="Separador de milhares 6 3 3 4 3 2" xfId="16432" xr:uid="{C9187589-F270-40C2-9722-062C7D4D7C34}"/>
    <cellStyle name="Separador de milhares 6 3 3 4 3 3" xfId="25413" xr:uid="{5976862C-A2B2-4F15-8CAD-372F59DD60F0}"/>
    <cellStyle name="Separador de milhares 6 3 3 4 4" xfId="4723" xr:uid="{0DE65193-78E7-48DD-85AC-63179121099D}"/>
    <cellStyle name="Separador de milhares 6 3 3 4 4 2" xfId="13578" xr:uid="{3AFD7E1F-201D-4117-8A33-AE837A737FD6}"/>
    <cellStyle name="Separador de milhares 6 3 3 4 4 3" xfId="22548" xr:uid="{3420CC9F-4568-44B3-8A4A-E31AD55CDBC2}"/>
    <cellStyle name="Separador de milhares 6 3 3 4 5" xfId="10713" xr:uid="{207348A3-6F3D-4CB6-8E55-D7EB72BBBCEA}"/>
    <cellStyle name="Separador de milhares 6 3 3 4 6" xfId="19684" xr:uid="{018B8822-0B0F-4158-99B6-9B364DC330F6}"/>
    <cellStyle name="Separador de milhares 6 3 3 5" xfId="3110" xr:uid="{F6C9B8B4-AAF7-48F9-8E85-9896A8F883B5}"/>
    <cellStyle name="Separador de milhares 6 3 3 5 2" xfId="9266" xr:uid="{39175270-9A34-41EE-ABD7-28BBA4D75F71}"/>
    <cellStyle name="Separador de milhares 6 3 3 5 2 2" xfId="17862" xr:uid="{AAF162C3-95D4-4BDE-8C04-81FDB2A6E0F5}"/>
    <cellStyle name="Separador de milhares 6 3 3 5 2 3" xfId="26898" xr:uid="{2409DA2A-B36C-45A7-A7DA-29EFACE52DF8}"/>
    <cellStyle name="Separador de milhares 6 3 3 5 3" xfId="6153" xr:uid="{012EFF48-AAA1-465A-945E-C40803D7ED9E}"/>
    <cellStyle name="Separador de milhares 6 3 3 5 3 2" xfId="15006" xr:uid="{C9DE1258-F61D-4917-8C87-8FA618E2A545}"/>
    <cellStyle name="Separador de milhares 6 3 3 5 3 3" xfId="23973" xr:uid="{20A4181D-7316-48D1-BD75-016F5BDA66D1}"/>
    <cellStyle name="Separador de milhares 6 3 3 5 4" xfId="12154" xr:uid="{8BAF125E-5B8D-4006-A450-3561603DC407}"/>
    <cellStyle name="Separador de milhares 6 3 3 5 5" xfId="21122" xr:uid="{E66899FD-2948-4766-9ABD-333966A0084D}"/>
    <cellStyle name="Separador de milhares 6 3 3 6" xfId="7771" xr:uid="{C2AE72F7-88DB-4223-BC63-B4B08BB4479B}"/>
    <cellStyle name="Separador de milhares 6 3 3 6 2" xfId="16427" xr:uid="{0ABE971B-E161-4E8A-9702-F74821CD9AB7}"/>
    <cellStyle name="Separador de milhares 6 3 3 6 3" xfId="25408" xr:uid="{CC88EC94-BD7E-4AC7-8427-1DAC5A8D163E}"/>
    <cellStyle name="Separador de milhares 6 3 3 7" xfId="4718" xr:uid="{82A63283-0425-41EB-B6C8-12013138A050}"/>
    <cellStyle name="Separador de milhares 6 3 3 7 2" xfId="13573" xr:uid="{149E00DF-1BC7-443F-BA3E-0EDD8D6B084F}"/>
    <cellStyle name="Separador de milhares 6 3 3 7 3" xfId="22543" xr:uid="{AF80E1E4-0231-413A-B508-D8A64778B5D8}"/>
    <cellStyle name="Separador de milhares 6 3 3 8" xfId="10708" xr:uid="{CEFB0F38-8B86-4C82-86D4-708F190CAE4B}"/>
    <cellStyle name="Separador de milhares 6 3 3 9" xfId="19679" xr:uid="{BD126C71-D882-4066-8A55-1FC3EE2C7334}"/>
    <cellStyle name="Separador de milhares 6 3 4" xfId="1393" xr:uid="{A71CB4C0-8824-41E5-A3F3-C82AEAE689F1}"/>
    <cellStyle name="Separador de milhares 6 3 4 2" xfId="1394" xr:uid="{AC81BE4E-6304-4B4A-850A-36D7AFAB7491}"/>
    <cellStyle name="Separador de milhares 6 3 4 2 2" xfId="3117" xr:uid="{AF2AF801-070A-43FD-8A5B-AFB83AB183A2}"/>
    <cellStyle name="Separador de milhares 6 3 4 2 2 2" xfId="9273" xr:uid="{8DB5D7AE-9949-4153-A47E-2CC7835F88ED}"/>
    <cellStyle name="Separador de milhares 6 3 4 2 2 2 2" xfId="17869" xr:uid="{9DF0B046-B0AA-4E49-8E60-235B4DBD25A7}"/>
    <cellStyle name="Separador de milhares 6 3 4 2 2 2 3" xfId="26905" xr:uid="{59B33FB3-6184-4575-BA25-67A6832CC633}"/>
    <cellStyle name="Separador de milhares 6 3 4 2 2 3" xfId="6160" xr:uid="{09381D4F-99BC-4DC0-944A-5238894437B2}"/>
    <cellStyle name="Separador de milhares 6 3 4 2 2 3 2" xfId="15013" xr:uid="{8C494A57-5131-4EA0-8F2C-001298C6C6CF}"/>
    <cellStyle name="Separador de milhares 6 3 4 2 2 3 3" xfId="23980" xr:uid="{1B90CABD-1B24-421D-B8AD-D78EF8CA5673}"/>
    <cellStyle name="Separador de milhares 6 3 4 2 2 4" xfId="12161" xr:uid="{F4C6DAEB-DCD8-483C-94AD-C73653574FCE}"/>
    <cellStyle name="Separador de milhares 6 3 4 2 2 5" xfId="21129" xr:uid="{E014EADC-C91A-435B-9136-B5F3E80C5AC0}"/>
    <cellStyle name="Separador de milhares 6 3 4 2 3" xfId="7778" xr:uid="{8745384B-F64E-4CE0-95C3-B87F19FA7E53}"/>
    <cellStyle name="Separador de milhares 6 3 4 2 3 2" xfId="16434" xr:uid="{F6FA3E0D-0622-472F-8A72-FB3519EAA6C9}"/>
    <cellStyle name="Separador de milhares 6 3 4 2 3 3" xfId="25415" xr:uid="{85A6F3F5-E853-40A7-87D5-CB22C8D7A194}"/>
    <cellStyle name="Separador de milhares 6 3 4 2 4" xfId="4725" xr:uid="{8A46C3C6-3615-4037-ABB0-C0C764683E98}"/>
    <cellStyle name="Separador de milhares 6 3 4 2 4 2" xfId="13580" xr:uid="{B8DFA105-8561-403A-B33C-033C096FCF88}"/>
    <cellStyle name="Separador de milhares 6 3 4 2 4 3" xfId="22550" xr:uid="{62406F11-2183-4B64-B151-3FADCE0D6B51}"/>
    <cellStyle name="Separador de milhares 6 3 4 2 5" xfId="10715" xr:uid="{87D4F4B7-6F20-4344-B8CA-1F8C5D9AEF49}"/>
    <cellStyle name="Separador de milhares 6 3 4 2 6" xfId="19686" xr:uid="{4EAD721B-FC7B-4706-9655-8240D965543A}"/>
    <cellStyle name="Separador de milhares 6 3 4 3" xfId="3116" xr:uid="{7AC7CB3D-0B22-4D7C-B86D-CB5FA8949C0E}"/>
    <cellStyle name="Separador de milhares 6 3 4 3 2" xfId="9272" xr:uid="{0E6A8D08-C25B-43A2-9E51-2CDD682CA1EC}"/>
    <cellStyle name="Separador de milhares 6 3 4 3 2 2" xfId="17868" xr:uid="{D2D42206-4EA9-4B19-8BEC-A7A47EF22B3E}"/>
    <cellStyle name="Separador de milhares 6 3 4 3 2 3" xfId="26904" xr:uid="{A65F2902-7AF0-49A9-8542-60F25C77E919}"/>
    <cellStyle name="Separador de milhares 6 3 4 3 3" xfId="6159" xr:uid="{DA5A56A3-24FE-4DB0-9BD6-CBF70CA98578}"/>
    <cellStyle name="Separador de milhares 6 3 4 3 3 2" xfId="15012" xr:uid="{4F7C6F07-22B6-46CC-AB5C-49E2454DB4FF}"/>
    <cellStyle name="Separador de milhares 6 3 4 3 3 3" xfId="23979" xr:uid="{DD38278D-A7B3-49C6-8325-DE4433778A8A}"/>
    <cellStyle name="Separador de milhares 6 3 4 3 4" xfId="12160" xr:uid="{3E441B1F-91F4-49D0-9BD2-087ABAA80E5F}"/>
    <cellStyle name="Separador de milhares 6 3 4 3 5" xfId="21128" xr:uid="{D5C39659-E1CE-4155-8626-165C076AA72C}"/>
    <cellStyle name="Separador de milhares 6 3 4 4" xfId="7777" xr:uid="{E1EB857B-D92A-49BC-ADD4-A6A8F96F5C57}"/>
    <cellStyle name="Separador de milhares 6 3 4 4 2" xfId="16433" xr:uid="{D7E98401-547F-4501-82CC-B80D0B43E731}"/>
    <cellStyle name="Separador de milhares 6 3 4 4 3" xfId="25414" xr:uid="{15E3C55D-8082-4EB2-8427-2806FD26A6B4}"/>
    <cellStyle name="Separador de milhares 6 3 4 5" xfId="4724" xr:uid="{8D2F24B8-AA26-4BD2-BFC8-0352AB3CC25B}"/>
    <cellStyle name="Separador de milhares 6 3 4 5 2" xfId="13579" xr:uid="{123DD599-0530-490C-8C15-B7A9934B9640}"/>
    <cellStyle name="Separador de milhares 6 3 4 5 3" xfId="22549" xr:uid="{AC2A26FC-DF60-4D1A-A884-C813ECD791A7}"/>
    <cellStyle name="Separador de milhares 6 3 4 6" xfId="10714" xr:uid="{5D4AE65E-6D60-4F56-8171-171407B9C423}"/>
    <cellStyle name="Separador de milhares 6 3 4 7" xfId="19685" xr:uid="{6F4ECB2A-648A-4D25-B37F-E6510260941B}"/>
    <cellStyle name="Separador de milhares 6 3 5" xfId="1395" xr:uid="{5D16B34A-8B90-46E1-A8E0-7028538F99DE}"/>
    <cellStyle name="Separador de milhares 6 3 5 2" xfId="1396" xr:uid="{0D06BCF4-C711-4F92-8B80-21D19C4FA905}"/>
    <cellStyle name="Separador de milhares 6 3 5 2 2" xfId="3119" xr:uid="{4C0D4413-D474-446D-B8D6-CF3141C40F37}"/>
    <cellStyle name="Separador de milhares 6 3 5 2 2 2" xfId="9275" xr:uid="{FBD8D48F-FDDC-46B5-B1A1-9323F4781B42}"/>
    <cellStyle name="Separador de milhares 6 3 5 2 2 2 2" xfId="17871" xr:uid="{1E1CEA62-0871-4AF0-B052-5AD654D0EB5C}"/>
    <cellStyle name="Separador de milhares 6 3 5 2 2 2 3" xfId="26907" xr:uid="{CB960DFA-7F06-4226-A657-0AF6B2FDF6DC}"/>
    <cellStyle name="Separador de milhares 6 3 5 2 2 3" xfId="6162" xr:uid="{516C96A5-4912-4372-B939-E68524C9FD8A}"/>
    <cellStyle name="Separador de milhares 6 3 5 2 2 3 2" xfId="15015" xr:uid="{A7686D47-34EB-479D-AAA8-D9D944EBECA1}"/>
    <cellStyle name="Separador de milhares 6 3 5 2 2 3 3" xfId="23982" xr:uid="{344EEF8E-74B9-4B93-A14A-D72D665E5D11}"/>
    <cellStyle name="Separador de milhares 6 3 5 2 2 4" xfId="12163" xr:uid="{D46FAEF3-ACFB-4CBF-A03D-EF8DB5C49FDD}"/>
    <cellStyle name="Separador de milhares 6 3 5 2 2 5" xfId="21131" xr:uid="{16503F90-F864-44FF-A886-84306BB63262}"/>
    <cellStyle name="Separador de milhares 6 3 5 2 3" xfId="7780" xr:uid="{2D29EEF9-9D88-4EE1-B32E-8B96E1D4ACBB}"/>
    <cellStyle name="Separador de milhares 6 3 5 2 3 2" xfId="16436" xr:uid="{C8AF0D23-65B8-479D-9188-33B74094844F}"/>
    <cellStyle name="Separador de milhares 6 3 5 2 3 3" xfId="25417" xr:uid="{F5CF1249-F290-469E-A307-7CAA0CD45980}"/>
    <cellStyle name="Separador de milhares 6 3 5 2 4" xfId="4727" xr:uid="{22556779-DB5E-4C84-A6C1-718B1B76B364}"/>
    <cellStyle name="Separador de milhares 6 3 5 2 4 2" xfId="13582" xr:uid="{656E42C0-AAA3-41D0-A0DA-34F4443E03BA}"/>
    <cellStyle name="Separador de milhares 6 3 5 2 4 3" xfId="22552" xr:uid="{3F1D20DF-ED54-43D7-ADB8-2ED4428EA5B6}"/>
    <cellStyle name="Separador de milhares 6 3 5 2 5" xfId="10717" xr:uid="{248246B2-6989-482B-A3FD-6BDCE1903FEC}"/>
    <cellStyle name="Separador de milhares 6 3 5 2 6" xfId="19688" xr:uid="{E6D5363C-BD5B-463A-AC5D-5535A0AE6371}"/>
    <cellStyle name="Separador de milhares 6 3 5 3" xfId="3118" xr:uid="{3C02D040-808A-4F1A-8F47-8B0759E86C9A}"/>
    <cellStyle name="Separador de milhares 6 3 5 3 2" xfId="9274" xr:uid="{D49612E1-6878-436A-9C33-CE4FB292AB09}"/>
    <cellStyle name="Separador de milhares 6 3 5 3 2 2" xfId="17870" xr:uid="{4C12B411-7AC0-492F-8DC1-3516764E713B}"/>
    <cellStyle name="Separador de milhares 6 3 5 3 2 3" xfId="26906" xr:uid="{E05F87BA-E6E4-4C03-B9F3-25053BC25357}"/>
    <cellStyle name="Separador de milhares 6 3 5 3 3" xfId="6161" xr:uid="{7C94B659-C498-4E2F-86ED-AEA34E794D55}"/>
    <cellStyle name="Separador de milhares 6 3 5 3 3 2" xfId="15014" xr:uid="{0D1FD625-703B-40C8-BEB6-6FD8EEAE4CBB}"/>
    <cellStyle name="Separador de milhares 6 3 5 3 3 3" xfId="23981" xr:uid="{A75FCDF5-75A1-4DAC-808A-EFCB5F3DA26A}"/>
    <cellStyle name="Separador de milhares 6 3 5 3 4" xfId="12162" xr:uid="{7EE024B9-CDE6-4CC1-82EE-65C0CF129027}"/>
    <cellStyle name="Separador de milhares 6 3 5 3 5" xfId="21130" xr:uid="{1683B0E6-67B3-4232-9707-8ADD37284E81}"/>
    <cellStyle name="Separador de milhares 6 3 5 4" xfId="7779" xr:uid="{EC8D6410-D995-4459-93BB-00AB01C5214D}"/>
    <cellStyle name="Separador de milhares 6 3 5 4 2" xfId="16435" xr:uid="{CB84C270-5329-43CE-94CA-DCBBF9E5A4AC}"/>
    <cellStyle name="Separador de milhares 6 3 5 4 3" xfId="25416" xr:uid="{FA9D13F1-B41A-4D98-96A9-93C7C196DBAE}"/>
    <cellStyle name="Separador de milhares 6 3 5 5" xfId="4726" xr:uid="{8E3EB9CA-7BBE-494F-B530-69450570E6C8}"/>
    <cellStyle name="Separador de milhares 6 3 5 5 2" xfId="13581" xr:uid="{0E7761AF-BB28-4FBD-AE5F-CCA4BD93333C}"/>
    <cellStyle name="Separador de milhares 6 3 5 5 3" xfId="22551" xr:uid="{417BB277-2BE4-4E02-B3F9-97ACB716F89B}"/>
    <cellStyle name="Separador de milhares 6 3 5 6" xfId="10716" xr:uid="{4BD7FA26-0342-43D5-9087-F6A74CC9629C}"/>
    <cellStyle name="Separador de milhares 6 3 5 7" xfId="19687" xr:uid="{F46A8EA8-C653-45D7-990C-D237A7B3B39A}"/>
    <cellStyle name="Separador de milhares 6 3 6" xfId="1397" xr:uid="{389545F0-92FD-4509-81EA-32C3F26FD5E0}"/>
    <cellStyle name="Separador de milhares 6 3 6 2" xfId="3120" xr:uid="{1210044D-E46F-43CA-B607-D9935576DD27}"/>
    <cellStyle name="Separador de milhares 6 3 6 2 2" xfId="9276" xr:uid="{C00BCA39-040E-4F03-A9AF-071958B3A240}"/>
    <cellStyle name="Separador de milhares 6 3 6 2 2 2" xfId="17872" xr:uid="{BAD3C53F-DA0C-48CD-BC2E-3A3977BA8010}"/>
    <cellStyle name="Separador de milhares 6 3 6 2 2 3" xfId="26908" xr:uid="{04FE9A3D-327B-4851-93F2-61BBDF3F7C08}"/>
    <cellStyle name="Separador de milhares 6 3 6 2 3" xfId="6163" xr:uid="{31CC683A-9ED6-470C-BDE2-15A638F8F290}"/>
    <cellStyle name="Separador de milhares 6 3 6 2 3 2" xfId="15016" xr:uid="{748AC9DD-BF12-448A-9823-E03365558C42}"/>
    <cellStyle name="Separador de milhares 6 3 6 2 3 3" xfId="23983" xr:uid="{85660EED-D9DB-4EA2-B228-D798599D0500}"/>
    <cellStyle name="Separador de milhares 6 3 6 2 4" xfId="12164" xr:uid="{596C3B2F-3FC9-488C-A036-02733CE77AA6}"/>
    <cellStyle name="Separador de milhares 6 3 6 2 5" xfId="21132" xr:uid="{6995F6E7-6A92-4CDC-BF35-5534A1503282}"/>
    <cellStyle name="Separador de milhares 6 3 6 3" xfId="7781" xr:uid="{B60BB491-73E0-4AD0-B8C7-C807BB4A6ECE}"/>
    <cellStyle name="Separador de milhares 6 3 6 3 2" xfId="16437" xr:uid="{E710454F-9F21-41B8-9F49-3CBB408D508C}"/>
    <cellStyle name="Separador de milhares 6 3 6 3 3" xfId="25418" xr:uid="{663219F6-6F25-4DC8-AFFC-D27B7EB861AD}"/>
    <cellStyle name="Separador de milhares 6 3 6 4" xfId="4728" xr:uid="{C1E7AD3C-3DD7-4BF3-801B-8082979ABAA6}"/>
    <cellStyle name="Separador de milhares 6 3 6 4 2" xfId="13583" xr:uid="{6B4451E1-8D85-4565-B74D-D0638C0A67A4}"/>
    <cellStyle name="Separador de milhares 6 3 6 4 3" xfId="22553" xr:uid="{6584C8EE-E975-4688-8068-71AF2C9D9906}"/>
    <cellStyle name="Separador de milhares 6 3 6 5" xfId="10718" xr:uid="{4A3EFA29-98DA-408F-8FB8-F6BE631C7EFB}"/>
    <cellStyle name="Separador de milhares 6 3 6 6" xfId="19689" xr:uid="{F62B4B35-812E-4814-94AD-E210D34A7D07}"/>
    <cellStyle name="Separador de milhares 6 3 7" xfId="3103" xr:uid="{4A0D0B85-8532-4D9F-A7F1-6413B2ED37DD}"/>
    <cellStyle name="Separador de milhares 6 3 7 2" xfId="9259" xr:uid="{B6CE96AB-EBC8-4D58-A829-2E8F731D4DC8}"/>
    <cellStyle name="Separador de milhares 6 3 7 2 2" xfId="17855" xr:uid="{3D5822B4-790C-4DA6-A5C7-FC6FEA312520}"/>
    <cellStyle name="Separador de milhares 6 3 7 2 3" xfId="26891" xr:uid="{92AA59B7-304F-4C54-A50A-11790BE2D827}"/>
    <cellStyle name="Separador de milhares 6 3 7 3" xfId="6146" xr:uid="{52342F2A-4DA1-416D-BE4D-B977BD0ECD73}"/>
    <cellStyle name="Separador de milhares 6 3 7 3 2" xfId="14999" xr:uid="{F95496AF-6CC5-4901-9E83-29AFF8C05DF5}"/>
    <cellStyle name="Separador de milhares 6 3 7 3 3" xfId="23966" xr:uid="{70E2AEEB-1C8C-490A-8372-DE5A0F4BE507}"/>
    <cellStyle name="Separador de milhares 6 3 7 4" xfId="12147" xr:uid="{EC761CE3-B16C-45F7-9EDF-C7824A163A0B}"/>
    <cellStyle name="Separador de milhares 6 3 7 5" xfId="21115" xr:uid="{9187FA5B-BFA2-4A42-BB8C-4FC6BB570BEF}"/>
    <cellStyle name="Separador de milhares 6 3 8" xfId="7764" xr:uid="{58DECF9D-3E70-4C8C-85BE-F57AFFE78B30}"/>
    <cellStyle name="Separador de milhares 6 3 8 2" xfId="16420" xr:uid="{230567B9-137E-4DA8-B990-3CF4BCDD0F43}"/>
    <cellStyle name="Separador de milhares 6 3 8 3" xfId="25401" xr:uid="{F4ADFA4B-C082-429C-838C-E057274C09AC}"/>
    <cellStyle name="Separador de milhares 6 3 9" xfId="4711" xr:uid="{C4D0B388-3BDA-4D17-8115-5A6E28BA6CB3}"/>
    <cellStyle name="Separador de milhares 6 3 9 2" xfId="13566" xr:uid="{30102F31-3B5C-43C0-9D55-430FF48BA680}"/>
    <cellStyle name="Separador de milhares 6 3 9 3" xfId="22536" xr:uid="{CF88FD71-5AD5-4F62-AEA4-723781E447F8}"/>
    <cellStyle name="Separador de milhares 6 4" xfId="1398" xr:uid="{A4F84A8C-9A90-4C87-B1BE-873A0F2AE342}"/>
    <cellStyle name="Separador de milhares 6 4 2" xfId="1399" xr:uid="{65A094E7-34F1-4703-85E9-51623A7D5B12}"/>
    <cellStyle name="Separador de milhares 6 4 2 2" xfId="1400" xr:uid="{351BC12E-B22B-4FBC-8B26-4900DD48CEC1}"/>
    <cellStyle name="Separador de milhares 6 4 2 2 2" xfId="3123" xr:uid="{DE92081C-C4F4-444C-90CF-81103F3F3BBB}"/>
    <cellStyle name="Separador de milhares 6 4 2 2 2 2" xfId="9279" xr:uid="{D5DC33D6-7638-4CF8-B008-7C616086048D}"/>
    <cellStyle name="Separador de milhares 6 4 2 2 2 2 2" xfId="17875" xr:uid="{7A5D1B1F-5074-4A81-8507-BFFC6DEDA48A}"/>
    <cellStyle name="Separador de milhares 6 4 2 2 2 2 3" xfId="26911" xr:uid="{46AE94A8-86C4-446B-93B7-3A13EDFDD879}"/>
    <cellStyle name="Separador de milhares 6 4 2 2 2 3" xfId="6166" xr:uid="{7AC61840-87FE-4A98-8A04-A001BA26370E}"/>
    <cellStyle name="Separador de milhares 6 4 2 2 2 3 2" xfId="15019" xr:uid="{B200AAF4-5B4A-4754-A82B-740EC5F67DC6}"/>
    <cellStyle name="Separador de milhares 6 4 2 2 2 3 3" xfId="23986" xr:uid="{162677BA-75BD-409A-AE59-9E6159CCEFD6}"/>
    <cellStyle name="Separador de milhares 6 4 2 2 2 4" xfId="12167" xr:uid="{DF6AC889-5F6B-4AB7-A72B-9A314D0C88CC}"/>
    <cellStyle name="Separador de milhares 6 4 2 2 2 5" xfId="21135" xr:uid="{6A52174C-D3C3-4252-B316-C84695253EB6}"/>
    <cellStyle name="Separador de milhares 6 4 2 2 3" xfId="7784" xr:uid="{356C6A8D-7C5B-4E2E-98EC-5DC35A373974}"/>
    <cellStyle name="Separador de milhares 6 4 2 2 3 2" xfId="16440" xr:uid="{99970BFA-4397-4490-9CAF-C8FE3C59A63E}"/>
    <cellStyle name="Separador de milhares 6 4 2 2 3 3" xfId="25421" xr:uid="{E1BC28AE-B16F-456E-9DAC-DAEC8AE7878D}"/>
    <cellStyle name="Separador de milhares 6 4 2 2 4" xfId="4731" xr:uid="{4F4C93AC-8C50-48BF-AEC7-15733129EEFB}"/>
    <cellStyle name="Separador de milhares 6 4 2 2 4 2" xfId="13586" xr:uid="{8E6F032C-05BB-4B69-A5B6-2EC95D704D1E}"/>
    <cellStyle name="Separador de milhares 6 4 2 2 4 3" xfId="22556" xr:uid="{AD991A9C-40FD-4244-9961-2055D2A5C1EA}"/>
    <cellStyle name="Separador de milhares 6 4 2 2 5" xfId="10721" xr:uid="{AF3FA2C5-C68D-44E1-AB05-E66D32EB9F13}"/>
    <cellStyle name="Separador de milhares 6 4 2 2 6" xfId="19692" xr:uid="{B9041730-2AC5-4DEF-9D7B-1A6ED0C29781}"/>
    <cellStyle name="Separador de milhares 6 4 2 3" xfId="3122" xr:uid="{7776C05F-2B1D-4363-A6C1-EA0E5AEB6100}"/>
    <cellStyle name="Separador de milhares 6 4 2 3 2" xfId="9278" xr:uid="{E42544F8-F479-4537-9535-BD7470912ACD}"/>
    <cellStyle name="Separador de milhares 6 4 2 3 2 2" xfId="17874" xr:uid="{84C592E4-0923-4D3D-820E-B582638F5052}"/>
    <cellStyle name="Separador de milhares 6 4 2 3 2 3" xfId="26910" xr:uid="{77D12F61-4D05-4AB0-8B62-237836DF84DC}"/>
    <cellStyle name="Separador de milhares 6 4 2 3 3" xfId="6165" xr:uid="{A3FC85E4-E2C2-400A-A2F9-E6504D4E1B97}"/>
    <cellStyle name="Separador de milhares 6 4 2 3 3 2" xfId="15018" xr:uid="{127E45D2-6CA1-4DC6-A55C-93EBD4210720}"/>
    <cellStyle name="Separador de milhares 6 4 2 3 3 3" xfId="23985" xr:uid="{EF68A1C1-2D1B-4675-9666-768EF6172F10}"/>
    <cellStyle name="Separador de milhares 6 4 2 3 4" xfId="12166" xr:uid="{F74C4547-AD9D-4978-9CA9-2655406D7CF5}"/>
    <cellStyle name="Separador de milhares 6 4 2 3 5" xfId="21134" xr:uid="{74F4BF0D-E5BD-4CCC-BC62-8B4B1DC590F6}"/>
    <cellStyle name="Separador de milhares 6 4 2 4" xfId="7783" xr:uid="{1EB58BC9-1463-439A-B10B-50CAA8CA0E70}"/>
    <cellStyle name="Separador de milhares 6 4 2 4 2" xfId="16439" xr:uid="{D3671CCE-29AF-4DA6-8CCF-3E3F0FE4FC88}"/>
    <cellStyle name="Separador de milhares 6 4 2 4 3" xfId="25420" xr:uid="{CFF67B6A-B931-4367-95AD-08790BD70B38}"/>
    <cellStyle name="Separador de milhares 6 4 2 5" xfId="4730" xr:uid="{5E5BE9ED-DF10-438E-8D59-AAC3CC04C212}"/>
    <cellStyle name="Separador de milhares 6 4 2 5 2" xfId="13585" xr:uid="{F94E9DAE-B04C-43F5-9E6B-BEF2F8E615A2}"/>
    <cellStyle name="Separador de milhares 6 4 2 5 3" xfId="22555" xr:uid="{E9D1C55D-6386-4A4F-A220-DC0F736EDE2E}"/>
    <cellStyle name="Separador de milhares 6 4 2 6" xfId="10720" xr:uid="{B6D79FB1-FD2D-47EA-9D7C-03CACDA9D8C6}"/>
    <cellStyle name="Separador de milhares 6 4 2 7" xfId="19691" xr:uid="{0ED9D225-3AB0-4FE1-9DE0-5D1E5E770711}"/>
    <cellStyle name="Separador de milhares 6 4 3" xfId="1401" xr:uid="{4B0F33BC-D688-492B-B6CF-4739BAD4735B}"/>
    <cellStyle name="Separador de milhares 6 4 3 2" xfId="1402" xr:uid="{8FFA7139-1EE2-4B28-A080-8E14B8E4D369}"/>
    <cellStyle name="Separador de milhares 6 4 3 2 2" xfId="3125" xr:uid="{796CED17-26D0-47FB-93D9-201C024CF678}"/>
    <cellStyle name="Separador de milhares 6 4 3 2 2 2" xfId="9281" xr:uid="{EBDF9A32-1863-42E6-9EFB-4A7CDA344D35}"/>
    <cellStyle name="Separador de milhares 6 4 3 2 2 2 2" xfId="17877" xr:uid="{23178E29-E160-41D1-8604-31209FA04482}"/>
    <cellStyle name="Separador de milhares 6 4 3 2 2 2 3" xfId="26913" xr:uid="{C069A90D-34C2-41C4-80C3-C7AFB3558B6C}"/>
    <cellStyle name="Separador de milhares 6 4 3 2 2 3" xfId="6168" xr:uid="{A4CAFD64-EA88-46AE-975F-90CE889B2CD2}"/>
    <cellStyle name="Separador de milhares 6 4 3 2 2 3 2" xfId="15021" xr:uid="{21F8D389-6DB9-4A22-BD0E-6E560C752650}"/>
    <cellStyle name="Separador de milhares 6 4 3 2 2 3 3" xfId="23988" xr:uid="{12E41173-78B3-4583-B52E-FC384462752D}"/>
    <cellStyle name="Separador de milhares 6 4 3 2 2 4" xfId="12169" xr:uid="{49C33990-71B3-45E6-8568-3AFC14DC27B3}"/>
    <cellStyle name="Separador de milhares 6 4 3 2 2 5" xfId="21137" xr:uid="{C554A06E-1AF7-4B8C-9B22-85E444F7FC9B}"/>
    <cellStyle name="Separador de milhares 6 4 3 2 3" xfId="7786" xr:uid="{107C477C-F5C1-4D33-93BD-8AEC9495370A}"/>
    <cellStyle name="Separador de milhares 6 4 3 2 3 2" xfId="16442" xr:uid="{3A7055FF-B527-4075-B302-0DA1A5425A7B}"/>
    <cellStyle name="Separador de milhares 6 4 3 2 3 3" xfId="25423" xr:uid="{49AE04B6-F096-4370-AF60-923796F73D68}"/>
    <cellStyle name="Separador de milhares 6 4 3 2 4" xfId="4733" xr:uid="{44011013-D557-4D4D-9DAD-B1BC65D06952}"/>
    <cellStyle name="Separador de milhares 6 4 3 2 4 2" xfId="13588" xr:uid="{E15F512C-2F1F-45C0-BFDE-4866823B4909}"/>
    <cellStyle name="Separador de milhares 6 4 3 2 4 3" xfId="22558" xr:uid="{18FF1FD2-D2B7-4856-9995-FE43F24C6CC8}"/>
    <cellStyle name="Separador de milhares 6 4 3 2 5" xfId="10723" xr:uid="{4F2A3189-8EF5-4368-9B21-6CB79761A353}"/>
    <cellStyle name="Separador de milhares 6 4 3 2 6" xfId="19694" xr:uid="{5214082F-E2F0-4B94-8ABF-13C9B0D7582B}"/>
    <cellStyle name="Separador de milhares 6 4 3 3" xfId="3124" xr:uid="{3C553892-4514-42D9-9F04-3D5E5BAA86C8}"/>
    <cellStyle name="Separador de milhares 6 4 3 3 2" xfId="9280" xr:uid="{8B227BFB-23E1-45EB-9680-3E5FF66A99DF}"/>
    <cellStyle name="Separador de milhares 6 4 3 3 2 2" xfId="17876" xr:uid="{38D95563-5564-4339-A20D-51FFF087BA93}"/>
    <cellStyle name="Separador de milhares 6 4 3 3 2 3" xfId="26912" xr:uid="{8BCAF0E2-0DB7-4CD1-BAE3-8AC4EB4A4AA5}"/>
    <cellStyle name="Separador de milhares 6 4 3 3 3" xfId="6167" xr:uid="{646029A3-C027-4A97-98CC-0C6AABB8E350}"/>
    <cellStyle name="Separador de milhares 6 4 3 3 3 2" xfId="15020" xr:uid="{565725FF-7F39-47B7-8AE7-CCDACC36819F}"/>
    <cellStyle name="Separador de milhares 6 4 3 3 3 3" xfId="23987" xr:uid="{1DC16F7B-3FE5-4BCE-8CB6-371D1E1D7EEF}"/>
    <cellStyle name="Separador de milhares 6 4 3 3 4" xfId="12168" xr:uid="{7E474EFC-FACE-4658-B8E5-54D262B8B78F}"/>
    <cellStyle name="Separador de milhares 6 4 3 3 5" xfId="21136" xr:uid="{7692EEDA-F794-4F24-9B04-121DC94B37C6}"/>
    <cellStyle name="Separador de milhares 6 4 3 4" xfId="7785" xr:uid="{80937A8D-1F27-4998-991A-C4BC1489ABC7}"/>
    <cellStyle name="Separador de milhares 6 4 3 4 2" xfId="16441" xr:uid="{B2C24AE1-34BB-43C1-AF8F-FC3BE9469BB0}"/>
    <cellStyle name="Separador de milhares 6 4 3 4 3" xfId="25422" xr:uid="{B0481B1C-E635-4D5B-95A1-8C783E9826A2}"/>
    <cellStyle name="Separador de milhares 6 4 3 5" xfId="4732" xr:uid="{0FEB1ED5-C088-45EA-A2D4-4FE4B0CDB4E7}"/>
    <cellStyle name="Separador de milhares 6 4 3 5 2" xfId="13587" xr:uid="{75ADDDDE-4DF7-4DC8-8A39-5BCCE48EB2CB}"/>
    <cellStyle name="Separador de milhares 6 4 3 5 3" xfId="22557" xr:uid="{903FD4DA-9D53-4171-BF1C-47E971C711D0}"/>
    <cellStyle name="Separador de milhares 6 4 3 6" xfId="10722" xr:uid="{66BFB6E1-F0DE-4B86-BFE1-5A0C24B6D5D9}"/>
    <cellStyle name="Separador de milhares 6 4 3 7" xfId="19693" xr:uid="{C78E8004-4FDA-42C8-ADF0-C6536335FE65}"/>
    <cellStyle name="Separador de milhares 6 4 4" xfId="1403" xr:uid="{1C400E30-3893-465B-90B3-0761C57B4015}"/>
    <cellStyle name="Separador de milhares 6 4 4 2" xfId="3126" xr:uid="{EC8BE365-55CC-48A5-8FE6-27C36DFC5219}"/>
    <cellStyle name="Separador de milhares 6 4 4 2 2" xfId="9282" xr:uid="{D8CFE21F-D030-41CA-A4AB-0A1962D45955}"/>
    <cellStyle name="Separador de milhares 6 4 4 2 2 2" xfId="17878" xr:uid="{5BC70830-FEE7-4D36-98F7-0B0E3210A3FD}"/>
    <cellStyle name="Separador de milhares 6 4 4 2 2 3" xfId="26914" xr:uid="{20F0F639-A61F-4303-B380-262038082FDF}"/>
    <cellStyle name="Separador de milhares 6 4 4 2 3" xfId="6169" xr:uid="{EE816483-44FF-4C76-8807-6AB5C7F24DE9}"/>
    <cellStyle name="Separador de milhares 6 4 4 2 3 2" xfId="15022" xr:uid="{3763ECBB-E20A-4EC7-9C1D-635812862521}"/>
    <cellStyle name="Separador de milhares 6 4 4 2 3 3" xfId="23989" xr:uid="{7CA94C95-951B-4794-940F-139D88EA6AFB}"/>
    <cellStyle name="Separador de milhares 6 4 4 2 4" xfId="12170" xr:uid="{D083C01A-81C4-4835-9FE6-C034F1B2C597}"/>
    <cellStyle name="Separador de milhares 6 4 4 2 5" xfId="21138" xr:uid="{5FBB798E-E9E8-42A4-8B94-C48FDC49C0F9}"/>
    <cellStyle name="Separador de milhares 6 4 4 3" xfId="7787" xr:uid="{D9CB629F-C64D-40B9-B17B-32BE89707D7A}"/>
    <cellStyle name="Separador de milhares 6 4 4 3 2" xfId="16443" xr:uid="{AC421CF4-4B76-4494-BF45-3901016462FD}"/>
    <cellStyle name="Separador de milhares 6 4 4 3 3" xfId="25424" xr:uid="{5BFA4FCC-4D1F-4D95-AC50-4AE5D0D5B292}"/>
    <cellStyle name="Separador de milhares 6 4 4 4" xfId="4734" xr:uid="{E9ACA3A8-AC09-492D-83FA-07386894526F}"/>
    <cellStyle name="Separador de milhares 6 4 4 4 2" xfId="13589" xr:uid="{273C3885-7337-4019-8128-1D8DA72944AC}"/>
    <cellStyle name="Separador de milhares 6 4 4 4 3" xfId="22559" xr:uid="{2C1BD35D-5BB7-494A-A680-DD91B05F9636}"/>
    <cellStyle name="Separador de milhares 6 4 4 5" xfId="10724" xr:uid="{40B9EFD7-D9A7-4674-9264-9D6670052475}"/>
    <cellStyle name="Separador de milhares 6 4 4 6" xfId="19695" xr:uid="{361ACCB7-4B0A-458B-B6C4-5FFF017E8A4E}"/>
    <cellStyle name="Separador de milhares 6 4 5" xfId="3121" xr:uid="{56A67218-9912-47BF-B185-ACFCF605295C}"/>
    <cellStyle name="Separador de milhares 6 4 5 2" xfId="9277" xr:uid="{FDF6F849-AEE1-4F9D-BB94-E90D5B2A596B}"/>
    <cellStyle name="Separador de milhares 6 4 5 2 2" xfId="17873" xr:uid="{EAE91FE7-D73D-4AD0-8D43-435F5F70E40D}"/>
    <cellStyle name="Separador de milhares 6 4 5 2 3" xfId="26909" xr:uid="{3C962F78-3240-4DD0-A4E1-C03840AD469D}"/>
    <cellStyle name="Separador de milhares 6 4 5 3" xfId="6164" xr:uid="{FBDCB69A-163A-4C95-80EC-C9B0356A4F98}"/>
    <cellStyle name="Separador de milhares 6 4 5 3 2" xfId="15017" xr:uid="{DC5153FA-A996-4C1A-80BE-545A76411A08}"/>
    <cellStyle name="Separador de milhares 6 4 5 3 3" xfId="23984" xr:uid="{D0370EF7-0D4A-4D0E-9839-2F30753ABBA6}"/>
    <cellStyle name="Separador de milhares 6 4 5 4" xfId="12165" xr:uid="{CD9C5492-1B06-45C6-B7FB-0FCFFA489235}"/>
    <cellStyle name="Separador de milhares 6 4 5 5" xfId="21133" xr:uid="{875BA8DC-702E-4622-869B-1718C981C6BE}"/>
    <cellStyle name="Separador de milhares 6 4 6" xfId="7782" xr:uid="{049EF90D-DE5D-41A2-8A53-21A4E8865B28}"/>
    <cellStyle name="Separador de milhares 6 4 6 2" xfId="16438" xr:uid="{56D6F654-018E-43FB-9E3E-AF3CF78938FA}"/>
    <cellStyle name="Separador de milhares 6 4 6 3" xfId="25419" xr:uid="{A68EA404-FBC2-4DF3-8941-394E224F0A59}"/>
    <cellStyle name="Separador de milhares 6 4 7" xfId="4729" xr:uid="{45832109-3F27-4AEB-B730-6116F1EFFDD9}"/>
    <cellStyle name="Separador de milhares 6 4 7 2" xfId="13584" xr:uid="{A6066636-4440-4B03-AEEF-BDFF61BC13FC}"/>
    <cellStyle name="Separador de milhares 6 4 7 3" xfId="22554" xr:uid="{D1FA7F42-050D-4D31-9BB3-AACD1738BCCF}"/>
    <cellStyle name="Separador de milhares 6 4 8" xfId="10719" xr:uid="{B4BAB2E8-1D08-48D2-BE70-9C451468B269}"/>
    <cellStyle name="Separador de milhares 6 4 9" xfId="19690" xr:uid="{4D80EE8C-912C-49CD-A088-E006BC7CAA65}"/>
    <cellStyle name="Separador de milhares 6 5" xfId="1404" xr:uid="{5D8B59AF-D7B0-480A-935E-04A9CD1B4C9E}"/>
    <cellStyle name="Separador de milhares 6 5 2" xfId="1405" xr:uid="{1CBAF82B-F2DD-4A08-A7C3-BAD5A44FE985}"/>
    <cellStyle name="Separador de milhares 6 5 2 2" xfId="1406" xr:uid="{F573F703-EEF1-4C11-9CA4-48C8D96C0B65}"/>
    <cellStyle name="Separador de milhares 6 5 2 2 2" xfId="3129" xr:uid="{072813AA-DBA3-472C-9181-8A4E6FEAF37B}"/>
    <cellStyle name="Separador de milhares 6 5 2 2 2 2" xfId="9285" xr:uid="{9E45DF91-AADA-402B-87AF-BC6E19EE34C9}"/>
    <cellStyle name="Separador de milhares 6 5 2 2 2 2 2" xfId="17881" xr:uid="{AF509383-99BF-43AE-B972-F7D154E71857}"/>
    <cellStyle name="Separador de milhares 6 5 2 2 2 2 3" xfId="26917" xr:uid="{C157F0F6-218D-4547-BD23-E169654FE7EF}"/>
    <cellStyle name="Separador de milhares 6 5 2 2 2 3" xfId="6172" xr:uid="{1D05C7A7-84CE-4B69-AB42-5A24DE7E6835}"/>
    <cellStyle name="Separador de milhares 6 5 2 2 2 3 2" xfId="15025" xr:uid="{0845C45A-5551-411D-8DBD-45AEE81E8532}"/>
    <cellStyle name="Separador de milhares 6 5 2 2 2 3 3" xfId="23992" xr:uid="{434F2B00-72CF-4C09-8F96-5840BF52EA3F}"/>
    <cellStyle name="Separador de milhares 6 5 2 2 2 4" xfId="12173" xr:uid="{5D4F2705-1947-4877-A978-51BC6C1B9ADD}"/>
    <cellStyle name="Separador de milhares 6 5 2 2 2 5" xfId="21141" xr:uid="{B97F4AAE-4CE5-4E1F-A089-56B03353EAFE}"/>
    <cellStyle name="Separador de milhares 6 5 2 2 3" xfId="7790" xr:uid="{21948A97-D39B-4A2E-9432-091396767111}"/>
    <cellStyle name="Separador de milhares 6 5 2 2 3 2" xfId="16446" xr:uid="{BAE4498B-ACF7-4110-9C5D-82111B6B34E2}"/>
    <cellStyle name="Separador de milhares 6 5 2 2 3 3" xfId="25427" xr:uid="{498B1CF8-35FD-4614-8214-200748F9B02A}"/>
    <cellStyle name="Separador de milhares 6 5 2 2 4" xfId="4737" xr:uid="{7BD42AB2-7DD3-4C8E-8F1C-035A3027E060}"/>
    <cellStyle name="Separador de milhares 6 5 2 2 4 2" xfId="13592" xr:uid="{295B0C07-8CD4-4081-9AB3-05EC5A801F9E}"/>
    <cellStyle name="Separador de milhares 6 5 2 2 4 3" xfId="22562" xr:uid="{FEA5245F-1ED7-4D20-B01E-EB94EBC6180E}"/>
    <cellStyle name="Separador de milhares 6 5 2 2 5" xfId="10727" xr:uid="{55CE3D22-9C02-4A6B-9534-952C6B7875AE}"/>
    <cellStyle name="Separador de milhares 6 5 2 2 6" xfId="19698" xr:uid="{86BF0F2A-C671-4A6F-9A94-57D5DB26BAF2}"/>
    <cellStyle name="Separador de milhares 6 5 2 3" xfId="3128" xr:uid="{3FDAD45E-38DA-41EF-BE9A-E05C642EC4F9}"/>
    <cellStyle name="Separador de milhares 6 5 2 3 2" xfId="9284" xr:uid="{05B94B5F-4B31-4245-A61A-58AD9F6CFB97}"/>
    <cellStyle name="Separador de milhares 6 5 2 3 2 2" xfId="17880" xr:uid="{BE3C7493-3F85-4B2F-800C-4D8F48869C97}"/>
    <cellStyle name="Separador de milhares 6 5 2 3 2 3" xfId="26916" xr:uid="{56BF241D-1BAF-4985-A138-657A55E1D2A5}"/>
    <cellStyle name="Separador de milhares 6 5 2 3 3" xfId="6171" xr:uid="{3BB05065-D099-4385-8483-BC742443B4E6}"/>
    <cellStyle name="Separador de milhares 6 5 2 3 3 2" xfId="15024" xr:uid="{C4714A38-39C7-471F-A77B-9A31A146BE46}"/>
    <cellStyle name="Separador de milhares 6 5 2 3 3 3" xfId="23991" xr:uid="{5C46A3AF-09B1-40F8-86FE-27BDF82DF224}"/>
    <cellStyle name="Separador de milhares 6 5 2 3 4" xfId="12172" xr:uid="{CE2AD08A-EB91-4233-BA72-ED62AF961C30}"/>
    <cellStyle name="Separador de milhares 6 5 2 3 5" xfId="21140" xr:uid="{300DB872-0C46-4796-A3C2-079E0C446CD0}"/>
    <cellStyle name="Separador de milhares 6 5 2 4" xfId="7789" xr:uid="{8377D916-666B-4B96-9236-4D302044BDA2}"/>
    <cellStyle name="Separador de milhares 6 5 2 4 2" xfId="16445" xr:uid="{B6756EF2-BB32-4482-9914-1D042AAE6DB4}"/>
    <cellStyle name="Separador de milhares 6 5 2 4 3" xfId="25426" xr:uid="{55B1F6C7-B10E-4494-9206-1CA45C3B6503}"/>
    <cellStyle name="Separador de milhares 6 5 2 5" xfId="4736" xr:uid="{78BB8095-F351-41F2-8E14-A107D99D2259}"/>
    <cellStyle name="Separador de milhares 6 5 2 5 2" xfId="13591" xr:uid="{56BB5C90-830C-4DC6-9205-C0C4AF7FCF07}"/>
    <cellStyle name="Separador de milhares 6 5 2 5 3" xfId="22561" xr:uid="{83ACADA8-0F08-4200-BFD1-306392C57F21}"/>
    <cellStyle name="Separador de milhares 6 5 2 6" xfId="10726" xr:uid="{45AD7408-5C81-46AD-BB00-C1639EFBAB7E}"/>
    <cellStyle name="Separador de milhares 6 5 2 7" xfId="19697" xr:uid="{2D25FAB8-E6B9-49D2-BDCB-DDD561533A3A}"/>
    <cellStyle name="Separador de milhares 6 5 3" xfId="1407" xr:uid="{D144BBD6-01B8-4C21-9F14-2140A14460A5}"/>
    <cellStyle name="Separador de milhares 6 5 3 2" xfId="1408" xr:uid="{B381AB01-3A83-411A-AFC7-D95E6D6C18CA}"/>
    <cellStyle name="Separador de milhares 6 5 3 2 2" xfId="3131" xr:uid="{52FA0096-5F05-4286-9B62-31CE5C084202}"/>
    <cellStyle name="Separador de milhares 6 5 3 2 2 2" xfId="9287" xr:uid="{7D1FE00A-EBF6-49F2-B978-297C90A20915}"/>
    <cellStyle name="Separador de milhares 6 5 3 2 2 2 2" xfId="17883" xr:uid="{80B2EC54-47F5-4B2B-821F-4BB30521441F}"/>
    <cellStyle name="Separador de milhares 6 5 3 2 2 2 3" xfId="26919" xr:uid="{3B55BED4-F90F-4B91-AAF2-84C6767A5429}"/>
    <cellStyle name="Separador de milhares 6 5 3 2 2 3" xfId="6174" xr:uid="{C323FCBC-5B00-4080-8076-9C639C709AF6}"/>
    <cellStyle name="Separador de milhares 6 5 3 2 2 3 2" xfId="15027" xr:uid="{2701C6E3-F4F0-4F89-BB04-356CC2C7D866}"/>
    <cellStyle name="Separador de milhares 6 5 3 2 2 3 3" xfId="23994" xr:uid="{41CBB16F-8046-4BC7-8D67-9E66C5D2830E}"/>
    <cellStyle name="Separador de milhares 6 5 3 2 2 4" xfId="12175" xr:uid="{CEAF11B9-B79D-4407-9D2E-DF1CC58FDAFB}"/>
    <cellStyle name="Separador de milhares 6 5 3 2 2 5" xfId="21143" xr:uid="{E65A2F53-70FB-4465-BE68-29352265200C}"/>
    <cellStyle name="Separador de milhares 6 5 3 2 3" xfId="7792" xr:uid="{53DC809F-5018-4324-87D6-6BA02B6668A7}"/>
    <cellStyle name="Separador de milhares 6 5 3 2 3 2" xfId="16448" xr:uid="{4E030D89-F11A-4F34-A46F-CB3FA301A6E9}"/>
    <cellStyle name="Separador de milhares 6 5 3 2 3 3" xfId="25429" xr:uid="{30C1243B-0042-49AA-8D44-AEB1771C6918}"/>
    <cellStyle name="Separador de milhares 6 5 3 2 4" xfId="4739" xr:uid="{CED12C9E-45E3-4370-A881-E4CBBB573933}"/>
    <cellStyle name="Separador de milhares 6 5 3 2 4 2" xfId="13594" xr:uid="{A102B732-28E0-4266-89B7-A0CB9ACF1ECE}"/>
    <cellStyle name="Separador de milhares 6 5 3 2 4 3" xfId="22564" xr:uid="{EDF424C3-B9CC-42C9-BF46-1DA1175532D3}"/>
    <cellStyle name="Separador de milhares 6 5 3 2 5" xfId="10729" xr:uid="{6914E9DC-25FC-4AF4-9BD5-26A32FDA5A78}"/>
    <cellStyle name="Separador de milhares 6 5 3 2 6" xfId="19700" xr:uid="{5D457CB7-D24A-4F23-853B-15530E10CC15}"/>
    <cellStyle name="Separador de milhares 6 5 3 3" xfId="3130" xr:uid="{DAA28727-D430-40E8-A520-FAE5882EE3B4}"/>
    <cellStyle name="Separador de milhares 6 5 3 3 2" xfId="9286" xr:uid="{0404941B-77EA-4D70-80B8-E02FEE59D9BB}"/>
    <cellStyle name="Separador de milhares 6 5 3 3 2 2" xfId="17882" xr:uid="{C51F1E2A-A9A9-4EB6-96C5-FEB6839E72E1}"/>
    <cellStyle name="Separador de milhares 6 5 3 3 2 3" xfId="26918" xr:uid="{37FC9458-453F-4B9E-A159-54EEAC00DCC2}"/>
    <cellStyle name="Separador de milhares 6 5 3 3 3" xfId="6173" xr:uid="{E6A9B359-FCE0-412C-BA47-157548002023}"/>
    <cellStyle name="Separador de milhares 6 5 3 3 3 2" xfId="15026" xr:uid="{AE3319DE-9727-401C-B20B-FDF57E0372A2}"/>
    <cellStyle name="Separador de milhares 6 5 3 3 3 3" xfId="23993" xr:uid="{DC723B09-D4F3-4EE1-8881-7049329C0E73}"/>
    <cellStyle name="Separador de milhares 6 5 3 3 4" xfId="12174" xr:uid="{710CD959-DB56-46F8-95A5-29CA07CB1660}"/>
    <cellStyle name="Separador de milhares 6 5 3 3 5" xfId="21142" xr:uid="{AC9738A8-8BDC-453A-B92E-93DAE4DD6707}"/>
    <cellStyle name="Separador de milhares 6 5 3 4" xfId="7791" xr:uid="{A7FE3011-A69A-4A5F-AA11-D7E862CD33E6}"/>
    <cellStyle name="Separador de milhares 6 5 3 4 2" xfId="16447" xr:uid="{65308890-D706-4B5C-AB27-A32C5BA4C34B}"/>
    <cellStyle name="Separador de milhares 6 5 3 4 3" xfId="25428" xr:uid="{64DE160C-ED28-4207-B310-B41F144B4D69}"/>
    <cellStyle name="Separador de milhares 6 5 3 5" xfId="4738" xr:uid="{97D403BC-745B-49B8-8A26-4AB54831ADAF}"/>
    <cellStyle name="Separador de milhares 6 5 3 5 2" xfId="13593" xr:uid="{A01BA8FB-27D1-4840-9289-499BBA187A4C}"/>
    <cellStyle name="Separador de milhares 6 5 3 5 3" xfId="22563" xr:uid="{21D000C1-440D-4088-ADFB-4D7326BE73CE}"/>
    <cellStyle name="Separador de milhares 6 5 3 6" xfId="10728" xr:uid="{3864AA95-1EBD-4F8B-AC55-9589A540F8CF}"/>
    <cellStyle name="Separador de milhares 6 5 3 7" xfId="19699" xr:uid="{DBDD193A-9616-4CDB-96DF-85A5BC7482C2}"/>
    <cellStyle name="Separador de milhares 6 5 4" xfId="1409" xr:uid="{45ABD1BE-E289-4926-910D-E1AA1B268BC7}"/>
    <cellStyle name="Separador de milhares 6 5 4 2" xfId="3132" xr:uid="{40279F6F-2A19-45FD-B41D-8FCB367FF1D8}"/>
    <cellStyle name="Separador de milhares 6 5 4 2 2" xfId="9288" xr:uid="{5CAE3F3C-720D-4C2E-9054-3C9735C753F8}"/>
    <cellStyle name="Separador de milhares 6 5 4 2 2 2" xfId="17884" xr:uid="{34DFD3D3-ED26-4450-8FA1-DDD387B97B76}"/>
    <cellStyle name="Separador de milhares 6 5 4 2 2 3" xfId="26920" xr:uid="{51F49E7A-1665-415D-9794-6ECFA9EAA47A}"/>
    <cellStyle name="Separador de milhares 6 5 4 2 3" xfId="6175" xr:uid="{29401E30-DC99-4D97-B1FE-5E7BDBDC2617}"/>
    <cellStyle name="Separador de milhares 6 5 4 2 3 2" xfId="15028" xr:uid="{2051CC66-3617-4E0E-81AE-18B3A4907BF4}"/>
    <cellStyle name="Separador de milhares 6 5 4 2 3 3" xfId="23995" xr:uid="{564AB9EC-4A21-456F-AA28-8C77E5E1FD18}"/>
    <cellStyle name="Separador de milhares 6 5 4 2 4" xfId="12176" xr:uid="{29530071-8C49-4BD2-92AE-C882EEBD4C8A}"/>
    <cellStyle name="Separador de milhares 6 5 4 2 5" xfId="21144" xr:uid="{372CA903-641E-41E3-956F-52203A8109EE}"/>
    <cellStyle name="Separador de milhares 6 5 4 3" xfId="7793" xr:uid="{3D5FDC36-998F-4437-B291-5713F119D005}"/>
    <cellStyle name="Separador de milhares 6 5 4 3 2" xfId="16449" xr:uid="{0ECE4DF7-DD97-40F6-A710-8A75328AAD17}"/>
    <cellStyle name="Separador de milhares 6 5 4 3 3" xfId="25430" xr:uid="{2B5A7E64-0AE2-4853-9C03-533641ACCBC8}"/>
    <cellStyle name="Separador de milhares 6 5 4 4" xfId="4740" xr:uid="{FB560930-CDF1-4819-9A75-66FD6FC1AD39}"/>
    <cellStyle name="Separador de milhares 6 5 4 4 2" xfId="13595" xr:uid="{9C160C1B-8BD9-4295-8278-B9C17372D2C8}"/>
    <cellStyle name="Separador de milhares 6 5 4 4 3" xfId="22565" xr:uid="{47165CCF-A9D3-45D8-80D2-CD12062170B4}"/>
    <cellStyle name="Separador de milhares 6 5 4 5" xfId="10730" xr:uid="{23892F47-3C9A-446E-A552-EF80A5201E86}"/>
    <cellStyle name="Separador de milhares 6 5 4 6" xfId="19701" xr:uid="{C3210303-84B6-4B28-8BC2-C4A7B42ED2E8}"/>
    <cellStyle name="Separador de milhares 6 5 5" xfId="3127" xr:uid="{D8776859-CEA4-408C-872E-27EC5343C0C5}"/>
    <cellStyle name="Separador de milhares 6 5 5 2" xfId="9283" xr:uid="{8916B824-140B-4840-9119-DF0B397D5097}"/>
    <cellStyle name="Separador de milhares 6 5 5 2 2" xfId="17879" xr:uid="{1CBC38D5-D104-4DD9-BFF6-09E632877B70}"/>
    <cellStyle name="Separador de milhares 6 5 5 2 3" xfId="26915" xr:uid="{864B5392-8252-43C8-972E-646E63AC4F1C}"/>
    <cellStyle name="Separador de milhares 6 5 5 3" xfId="6170" xr:uid="{F57EE450-2FDB-4048-BD82-24BA62C19455}"/>
    <cellStyle name="Separador de milhares 6 5 5 3 2" xfId="15023" xr:uid="{709C2F75-C059-4182-B021-AE317A0E34F3}"/>
    <cellStyle name="Separador de milhares 6 5 5 3 3" xfId="23990" xr:uid="{1AD441AD-5CC8-4447-BD05-F77CC047B33B}"/>
    <cellStyle name="Separador de milhares 6 5 5 4" xfId="12171" xr:uid="{981FB201-D310-4F5B-B06A-C49D08E33470}"/>
    <cellStyle name="Separador de milhares 6 5 5 5" xfId="21139" xr:uid="{D9643F7F-21AB-4E82-89F9-0183ACD08B43}"/>
    <cellStyle name="Separador de milhares 6 5 6" xfId="7788" xr:uid="{083732CC-081E-47D8-B288-5E4BCE3B9643}"/>
    <cellStyle name="Separador de milhares 6 5 6 2" xfId="16444" xr:uid="{A2D3BAA1-25A3-4606-A6C8-E2CE270236AA}"/>
    <cellStyle name="Separador de milhares 6 5 6 3" xfId="25425" xr:uid="{AFA32FE7-7E13-4C5F-907F-D51ED9E48F88}"/>
    <cellStyle name="Separador de milhares 6 5 7" xfId="4735" xr:uid="{446A580B-2627-4896-A8EC-C0ECA764ADFE}"/>
    <cellStyle name="Separador de milhares 6 5 7 2" xfId="13590" xr:uid="{C765BC0D-0530-4599-91C2-A8D49C4555EB}"/>
    <cellStyle name="Separador de milhares 6 5 7 3" xfId="22560" xr:uid="{ACABCC7B-D94E-45DF-A731-5B488DDC65B4}"/>
    <cellStyle name="Separador de milhares 6 5 8" xfId="10725" xr:uid="{A10ABD82-71EA-4890-96AE-E0F84DE0E904}"/>
    <cellStyle name="Separador de milhares 6 5 9" xfId="19696" xr:uid="{26831707-D667-4E0C-8D47-2FCB9DC8BE9D}"/>
    <cellStyle name="Separador de milhares 6 6" xfId="1410" xr:uid="{E88037BF-106E-476F-B05A-ABAC840DA926}"/>
    <cellStyle name="Separador de milhares 6 6 2" xfId="1411" xr:uid="{B9266D31-1605-4E13-A1F6-F232188B4219}"/>
    <cellStyle name="Separador de milhares 6 6 2 2" xfId="3134" xr:uid="{99015A34-3121-47D6-B494-E7BF190F534F}"/>
    <cellStyle name="Separador de milhares 6 6 2 2 2" xfId="9290" xr:uid="{1AF830BA-7E02-4146-9E05-CC4F9DC5ED20}"/>
    <cellStyle name="Separador de milhares 6 6 2 2 2 2" xfId="17886" xr:uid="{6D775475-DD89-4BBD-9EEC-B4334C740AEC}"/>
    <cellStyle name="Separador de milhares 6 6 2 2 2 3" xfId="26922" xr:uid="{1F28A477-6AD2-4EC5-ADEF-41795407F1B2}"/>
    <cellStyle name="Separador de milhares 6 6 2 2 3" xfId="6177" xr:uid="{07DE8C35-5F26-441E-BB36-CFB32A7EF2F4}"/>
    <cellStyle name="Separador de milhares 6 6 2 2 3 2" xfId="15030" xr:uid="{C5601EC9-AC9F-4DF2-968D-2D62812D1EB4}"/>
    <cellStyle name="Separador de milhares 6 6 2 2 3 3" xfId="23997" xr:uid="{AFAC30B9-66FE-4A60-BD3B-56CEAA1C135C}"/>
    <cellStyle name="Separador de milhares 6 6 2 2 4" xfId="12178" xr:uid="{C4B19E3F-D123-4207-8E51-BA7CDE7EED7F}"/>
    <cellStyle name="Separador de milhares 6 6 2 2 5" xfId="21146" xr:uid="{9BBBD6FB-A157-4557-AF00-098B70E56A58}"/>
    <cellStyle name="Separador de milhares 6 6 2 3" xfId="7795" xr:uid="{679BC496-752F-4F39-9227-7449A5C891D3}"/>
    <cellStyle name="Separador de milhares 6 6 2 3 2" xfId="16451" xr:uid="{64C61E6D-1D21-4C19-9604-5F08895D0519}"/>
    <cellStyle name="Separador de milhares 6 6 2 3 3" xfId="25432" xr:uid="{FFF30CC4-B9CC-436E-9ED7-A1A968F4C1B3}"/>
    <cellStyle name="Separador de milhares 6 6 2 4" xfId="4742" xr:uid="{D623941A-17D5-4781-BD8F-CE1C424CC7EE}"/>
    <cellStyle name="Separador de milhares 6 6 2 4 2" xfId="13597" xr:uid="{F8A151EF-39E1-4EC2-A78C-52BF5BB8EA77}"/>
    <cellStyle name="Separador de milhares 6 6 2 4 3" xfId="22567" xr:uid="{356F4EEB-2D70-4553-B569-A60794F021D2}"/>
    <cellStyle name="Separador de milhares 6 6 2 5" xfId="10732" xr:uid="{24728CD0-704A-4114-AD67-793BB5EF43F7}"/>
    <cellStyle name="Separador de milhares 6 6 2 6" xfId="19703" xr:uid="{BDB53E03-9D50-4E87-A713-B1336CF419A3}"/>
    <cellStyle name="Separador de milhares 6 6 3" xfId="3133" xr:uid="{96C98E6F-26AA-42FC-8888-15C8EC850588}"/>
    <cellStyle name="Separador de milhares 6 6 3 2" xfId="9289" xr:uid="{69295E53-CB05-4390-B86C-9E4068B0F0EB}"/>
    <cellStyle name="Separador de milhares 6 6 3 2 2" xfId="17885" xr:uid="{F58CB877-9A44-4D8D-8F21-07EE54391E49}"/>
    <cellStyle name="Separador de milhares 6 6 3 2 3" xfId="26921" xr:uid="{970A1B39-7508-4526-9394-DD955811FE39}"/>
    <cellStyle name="Separador de milhares 6 6 3 3" xfId="6176" xr:uid="{96639C3E-1B40-4F41-BFE6-F4B96478D070}"/>
    <cellStyle name="Separador de milhares 6 6 3 3 2" xfId="15029" xr:uid="{B936CA8A-6BE7-43A0-91DD-8EDEBE8874BB}"/>
    <cellStyle name="Separador de milhares 6 6 3 3 3" xfId="23996" xr:uid="{D1AC47D6-7E28-43C3-80EC-6951FD11059F}"/>
    <cellStyle name="Separador de milhares 6 6 3 4" xfId="12177" xr:uid="{0B5B834F-FF07-4C5B-8D7B-E453AFA564E8}"/>
    <cellStyle name="Separador de milhares 6 6 3 5" xfId="21145" xr:uid="{37BD0BA1-E430-4820-9E2E-3F0BE166ACA2}"/>
    <cellStyle name="Separador de milhares 6 6 4" xfId="7794" xr:uid="{20868013-00C0-4D63-9800-2758C74A09BA}"/>
    <cellStyle name="Separador de milhares 6 6 4 2" xfId="16450" xr:uid="{99C5A4F0-4538-4C61-9839-3802F762C65B}"/>
    <cellStyle name="Separador de milhares 6 6 4 3" xfId="25431" xr:uid="{E4C87427-80FF-404C-8EEA-01E4D167DE5E}"/>
    <cellStyle name="Separador de milhares 6 6 5" xfId="4741" xr:uid="{78C4B24C-A32F-4495-BFE1-C72B8A335A0B}"/>
    <cellStyle name="Separador de milhares 6 6 5 2" xfId="13596" xr:uid="{6C908AB7-19C1-4E5D-9B42-761BE5745AF3}"/>
    <cellStyle name="Separador de milhares 6 6 5 3" xfId="22566" xr:uid="{D5064408-56F2-44AE-AA21-20207E7C4F56}"/>
    <cellStyle name="Separador de milhares 6 6 6" xfId="10731" xr:uid="{B06569A0-28B6-4E0B-A93B-FD9D09D6CFAD}"/>
    <cellStyle name="Separador de milhares 6 6 7" xfId="19702" xr:uid="{1ACBFD60-D0E5-4123-952B-55AF9A6E133D}"/>
    <cellStyle name="Separador de milhares 6 7" xfId="1412" xr:uid="{CAC2DC5A-CDFA-4F87-87F3-F00850A54932}"/>
    <cellStyle name="Separador de milhares 6 7 2" xfId="1413" xr:uid="{AFF60835-5C28-40FA-8F2F-330ED0FDEC46}"/>
    <cellStyle name="Separador de milhares 6 7 2 2" xfId="3136" xr:uid="{7B7A6C9D-FCBF-4C01-8DE2-469733101101}"/>
    <cellStyle name="Separador de milhares 6 7 2 2 2" xfId="9292" xr:uid="{4729A5BC-E024-4260-9ABE-2ABB42FF8DE8}"/>
    <cellStyle name="Separador de milhares 6 7 2 2 2 2" xfId="17888" xr:uid="{710BDFC0-EEC2-4270-991F-7EBF50748494}"/>
    <cellStyle name="Separador de milhares 6 7 2 2 2 3" xfId="26924" xr:uid="{834AB908-1075-4401-A9B5-3A24A71360E0}"/>
    <cellStyle name="Separador de milhares 6 7 2 2 3" xfId="6179" xr:uid="{02030C52-97F7-46AE-9135-7C916C5B63C7}"/>
    <cellStyle name="Separador de milhares 6 7 2 2 3 2" xfId="15032" xr:uid="{66C38F70-6CDA-43B7-89E0-729714FF22F2}"/>
    <cellStyle name="Separador de milhares 6 7 2 2 3 3" xfId="23999" xr:uid="{9A55B4A6-25C5-4715-91E6-F65279261DDA}"/>
    <cellStyle name="Separador de milhares 6 7 2 2 4" xfId="12180" xr:uid="{3E62F95C-AC64-4399-BE85-532D3FE9F23E}"/>
    <cellStyle name="Separador de milhares 6 7 2 2 5" xfId="21148" xr:uid="{276A7171-A975-4809-A375-C7E5BA37F0F4}"/>
    <cellStyle name="Separador de milhares 6 7 2 3" xfId="7797" xr:uid="{917D6251-A3EB-4E2A-8B13-D86986AE7056}"/>
    <cellStyle name="Separador de milhares 6 7 2 3 2" xfId="16453" xr:uid="{B2883B41-590C-41F3-B452-0AE7BE75FB85}"/>
    <cellStyle name="Separador de milhares 6 7 2 3 3" xfId="25434" xr:uid="{B27C15FB-2EA8-4F8F-894F-3A27B572182D}"/>
    <cellStyle name="Separador de milhares 6 7 2 4" xfId="4744" xr:uid="{AB39AFE7-A78A-42FF-A307-0C3310ACD5A6}"/>
    <cellStyle name="Separador de milhares 6 7 2 4 2" xfId="13599" xr:uid="{BE569B23-2509-4695-AB40-FA494DE504E4}"/>
    <cellStyle name="Separador de milhares 6 7 2 4 3" xfId="22569" xr:uid="{C287833D-1BC5-4205-A5BC-06AE4D892DFD}"/>
    <cellStyle name="Separador de milhares 6 7 2 5" xfId="10734" xr:uid="{E24AAC18-596A-4044-8698-C46F59C7C886}"/>
    <cellStyle name="Separador de milhares 6 7 2 6" xfId="19705" xr:uid="{82FA9670-5CDF-4621-BD55-9408C44D1AEC}"/>
    <cellStyle name="Separador de milhares 6 7 3" xfId="3135" xr:uid="{C4CCEAA1-9BB6-41D7-B211-74AB31653A66}"/>
    <cellStyle name="Separador de milhares 6 7 3 2" xfId="9291" xr:uid="{E7DAAC3B-7EB3-43BF-ADF9-67A00244BBD4}"/>
    <cellStyle name="Separador de milhares 6 7 3 2 2" xfId="17887" xr:uid="{7DF3C43E-B173-4A9C-88FA-47B8B356CD87}"/>
    <cellStyle name="Separador de milhares 6 7 3 2 3" xfId="26923" xr:uid="{E1FE5D97-5624-4E1F-AD99-5325EFF6D77F}"/>
    <cellStyle name="Separador de milhares 6 7 3 3" xfId="6178" xr:uid="{298D7806-2E9C-4D54-BC37-DA480E510CDE}"/>
    <cellStyle name="Separador de milhares 6 7 3 3 2" xfId="15031" xr:uid="{E02264E4-0131-4A41-9413-909BE49BC581}"/>
    <cellStyle name="Separador de milhares 6 7 3 3 3" xfId="23998" xr:uid="{E1BAEA74-7AFB-42DB-A20B-5AC7E46FF574}"/>
    <cellStyle name="Separador de milhares 6 7 3 4" xfId="12179" xr:uid="{B9FE1E02-C6AE-4190-BF23-7CB43FA6D310}"/>
    <cellStyle name="Separador de milhares 6 7 3 5" xfId="21147" xr:uid="{BEF1FD58-9B27-4B95-8B93-BCC0FC99A613}"/>
    <cellStyle name="Separador de milhares 6 7 4" xfId="7796" xr:uid="{9716B80C-1848-436B-A2F5-7B47AB242024}"/>
    <cellStyle name="Separador de milhares 6 7 4 2" xfId="16452" xr:uid="{F17F0FBE-2AFD-4B29-941A-3E8608F7387A}"/>
    <cellStyle name="Separador de milhares 6 7 4 3" xfId="25433" xr:uid="{FC317A32-9C89-4151-AD7D-E40B15AA7C69}"/>
    <cellStyle name="Separador de milhares 6 7 5" xfId="4743" xr:uid="{0B50405D-E5AC-4C48-A141-54CDB3916939}"/>
    <cellStyle name="Separador de milhares 6 7 5 2" xfId="13598" xr:uid="{0D1D8126-FBC1-4BE7-8048-CB339B426CF4}"/>
    <cellStyle name="Separador de milhares 6 7 5 3" xfId="22568" xr:uid="{88643C99-9747-4234-8C48-EB3F4432D6B3}"/>
    <cellStyle name="Separador de milhares 6 7 6" xfId="10733" xr:uid="{CAD2F173-6724-44EF-B7BA-8A13C3BFC482}"/>
    <cellStyle name="Separador de milhares 6 7 7" xfId="19704" xr:uid="{9224CC04-A427-43A5-9100-BAE49AAF54E8}"/>
    <cellStyle name="Separador de milhares 6 8" xfId="1414" xr:uid="{ADDB7F26-3CDF-4E11-AD1E-EFD004F03570}"/>
    <cellStyle name="Separador de milhares 6 8 2" xfId="3137" xr:uid="{41A9694A-FA8C-497E-BF65-0623D45EE339}"/>
    <cellStyle name="Separador de milhares 6 8 2 2" xfId="9293" xr:uid="{687C76F1-8E8C-4485-8CC5-0B026C01BE6E}"/>
    <cellStyle name="Separador de milhares 6 8 2 2 2" xfId="17889" xr:uid="{E407B5D2-1C13-460D-86CF-42B52D2A5952}"/>
    <cellStyle name="Separador de milhares 6 8 2 2 3" xfId="26925" xr:uid="{170ABBC7-E1C2-4FD4-A1AF-CC1EF99F385B}"/>
    <cellStyle name="Separador de milhares 6 8 2 3" xfId="6180" xr:uid="{194C1837-2D2C-40F6-894F-03F1F03B2373}"/>
    <cellStyle name="Separador de milhares 6 8 2 3 2" xfId="15033" xr:uid="{9372A89F-6174-4AB1-8924-B6C31C80AE00}"/>
    <cellStyle name="Separador de milhares 6 8 2 3 3" xfId="24000" xr:uid="{3CC5F358-E528-45A2-8F01-B86170AC7C10}"/>
    <cellStyle name="Separador de milhares 6 8 2 4" xfId="12181" xr:uid="{BC914282-87A5-44E5-ACC7-1C54DBCCFD74}"/>
    <cellStyle name="Separador de milhares 6 8 2 5" xfId="21149" xr:uid="{EFD4B7F8-008B-43AF-90B7-B42EB26E0E66}"/>
    <cellStyle name="Separador de milhares 6 8 3" xfId="7798" xr:uid="{352B7B8B-4E20-4516-AC9D-1A7C7517828B}"/>
    <cellStyle name="Separador de milhares 6 8 3 2" xfId="16454" xr:uid="{8EE8F215-F15A-4E5D-9448-F10C9C2D3BB1}"/>
    <cellStyle name="Separador de milhares 6 8 3 3" xfId="25435" xr:uid="{775CE2FB-955C-4D0C-8269-069AB39D8521}"/>
    <cellStyle name="Separador de milhares 6 8 4" xfId="4745" xr:uid="{B84E22FE-6479-4801-BCD7-0E76C1CEC058}"/>
    <cellStyle name="Separador de milhares 6 8 4 2" xfId="13600" xr:uid="{A8B6C008-78F2-4133-8F1E-631E5BF19FD2}"/>
    <cellStyle name="Separador de milhares 6 8 4 3" xfId="22570" xr:uid="{6107CACA-8080-4A9F-9B6B-2F33579921D7}"/>
    <cellStyle name="Separador de milhares 6 8 5" xfId="10735" xr:uid="{EE301241-55E3-47E6-9BBB-598066D4ECC7}"/>
    <cellStyle name="Separador de milhares 6 8 6" xfId="19706" xr:uid="{9A9747E5-D05B-4E2B-854D-E6518649EA93}"/>
    <cellStyle name="Separador de milhares 6 9" xfId="3066" xr:uid="{C50ED449-AAD8-41E9-AA91-62A56A35F038}"/>
    <cellStyle name="Separador de milhares 6 9 2" xfId="9222" xr:uid="{DF506D26-06C3-4C3E-8092-945FE165469E}"/>
    <cellStyle name="Separador de milhares 6 9 2 2" xfId="17818" xr:uid="{86C4B3F7-DD8A-4C80-A584-E42EBF8F78BF}"/>
    <cellStyle name="Separador de milhares 6 9 2 3" xfId="26854" xr:uid="{573607B5-0FE4-4318-AD59-FFAC988041C1}"/>
    <cellStyle name="Separador de milhares 6 9 3" xfId="6109" xr:uid="{4413BA40-6EDD-4602-8AA5-A6B246DC7B19}"/>
    <cellStyle name="Separador de milhares 6 9 3 2" xfId="14962" xr:uid="{593EF8CC-C5DE-41B8-A070-5B615DB0230E}"/>
    <cellStyle name="Separador de milhares 6 9 3 3" xfId="23929" xr:uid="{83FCB8FE-1CBA-467C-BA92-7F206BD59442}"/>
    <cellStyle name="Separador de milhares 6 9 4" xfId="12110" xr:uid="{524F3582-5469-4DFF-853A-9162946B3F5B}"/>
    <cellStyle name="Separador de milhares 6 9 5" xfId="21078" xr:uid="{433B7B4C-974E-4FEB-A4DF-1AEF885BEADF}"/>
    <cellStyle name="TableStyleLight1" xfId="1415" xr:uid="{3B09F6DD-E639-4BC1-9B93-6093FA83EE4C}"/>
    <cellStyle name="Texto de Aviso 2" xfId="1416" xr:uid="{E7F27E46-9085-4B57-BBBD-2F3429A0FDD3}"/>
    <cellStyle name="Texto de Aviso 2 2" xfId="3138" xr:uid="{8A17CCD9-8CF6-4D6F-9C77-98477F967BF9}"/>
    <cellStyle name="Texto de Aviso 2 3" xfId="7799" xr:uid="{24374056-6811-411D-BE04-51D01679EE04}"/>
    <cellStyle name="Texto de Aviso 2 4" xfId="4746" xr:uid="{93D3C3B5-780D-48E4-BA67-4E261C0EBDB5}"/>
    <cellStyle name="Texto Explicativo" xfId="11" builtinId="53"/>
    <cellStyle name="Texto Explicativo 2" xfId="1417" xr:uid="{7CB7AEEA-891A-4A34-AD62-6F51725DAFDA}"/>
    <cellStyle name="Texto Explicativo 2 2" xfId="3139" xr:uid="{CE52A0D3-69E1-4B16-AE33-CF3DBC6C49F9}"/>
    <cellStyle name="Title" xfId="1418" xr:uid="{9B9F379A-88A6-4D34-A5C7-535FBCF05AE3}"/>
    <cellStyle name="Título 1 1" xfId="1897" xr:uid="{D66BF4E1-CF0A-4AD4-8DCC-D91B3BB315C7}"/>
    <cellStyle name="Título 1 2" xfId="1419" xr:uid="{88219062-52A3-481B-9338-AC7E72533DB5}"/>
    <cellStyle name="Título 1 2 2" xfId="3140" xr:uid="{A7287AB1-9366-4E7A-8471-3BF49D39F4E1}"/>
    <cellStyle name="Título 2 2" xfId="1420" xr:uid="{DC0B5CBA-FF8A-4344-9E12-9BA42360885F}"/>
    <cellStyle name="Título 2 2 2" xfId="3141" xr:uid="{4F8362A5-1642-47A5-B723-1401D0ADD58D}"/>
    <cellStyle name="Título 3 2" xfId="1421" xr:uid="{AA9E88B9-3822-4BAE-AA76-CEC299DB167C}"/>
    <cellStyle name="Título 3 2 2" xfId="1898" xr:uid="{3E521130-5DA3-4704-AFC6-22336D92E625}"/>
    <cellStyle name="Título 3 2 2 2" xfId="8254" xr:uid="{01210BCC-B58B-4002-B3B2-98E71E14C1EF}"/>
    <cellStyle name="Título 3 2 2 2 2" xfId="16864" xr:uid="{5BE85676-DB1D-4417-B17D-5E0D1BD8F40D}"/>
    <cellStyle name="Título 3 2 2 2 3" xfId="18371" xr:uid="{6BB099E3-7035-45E2-88C6-6D03075F65F1}"/>
    <cellStyle name="Título 3 2 2 2 4" xfId="18472" xr:uid="{EAA4BFCF-D999-4CA0-B07C-19D4BF5FE77A}"/>
    <cellStyle name="Título 3 2 2 2 5" xfId="18428" xr:uid="{EABC0EEF-E4EC-4F42-961D-51627E4763CA}"/>
    <cellStyle name="Título 3 2 2 2 6" xfId="27633" xr:uid="{3CB8A48B-7973-4E7A-9A8B-6E42B6444349}"/>
    <cellStyle name="Título 3 2 2 2 7" xfId="27679" xr:uid="{B4610BD8-E82F-43F3-BB03-5377374A2C46}"/>
    <cellStyle name="Título 3 2 2 2 8" xfId="27445" xr:uid="{3E4C6813-192E-449C-B710-8A366BC3E4BA}"/>
    <cellStyle name="Título 3 2 2 3" xfId="5155" xr:uid="{66863D05-6664-4D49-B8D5-B1A7557C5A65}"/>
    <cellStyle name="Título 3 2 2 3 2" xfId="14008" xr:uid="{2A1BAAE6-0627-4FDE-B19A-473E40D5AC3D}"/>
    <cellStyle name="Título 3 2 2 3 3" xfId="18404" xr:uid="{4C159535-20CF-4BA5-9A98-2E715DF60697}"/>
    <cellStyle name="Título 3 2 2 3 4" xfId="11153" xr:uid="{68DF5D5F-5A3B-48A0-8EED-373AC3F3724F}"/>
    <cellStyle name="Título 3 2 2 3 5" xfId="18357" xr:uid="{1B407851-6446-4F96-825E-05ADE1EBBAC7}"/>
    <cellStyle name="Título 3 2 2 3 6" xfId="27459" xr:uid="{1F1EE133-625E-457A-A89F-98DD76B8B74B}"/>
    <cellStyle name="Título 3 2 2 3 7" xfId="27378" xr:uid="{3C3D70F2-8D34-4020-9343-762D08AC9289}"/>
    <cellStyle name="Título 3 2 2 3 8" xfId="27344" xr:uid="{1D8F8856-2D90-46EB-9784-36BB5821DBA6}"/>
    <cellStyle name="Título 3 2 2 4" xfId="11144" xr:uid="{FB75FAD5-705C-430D-94E2-3D64F3750626}"/>
    <cellStyle name="Título 3 2 3" xfId="1899" xr:uid="{B39F350B-BF62-4DF3-BA22-CBE070207C3B}"/>
    <cellStyle name="Título 3 2 3 2" xfId="8255" xr:uid="{D7945612-6D7E-4FDB-906E-56507E42C7EB}"/>
    <cellStyle name="Título 3 2 3 2 2" xfId="16865" xr:uid="{2CDD352C-CE39-44DE-91DA-E834A871B5DA}"/>
    <cellStyle name="Título 3 2 3 2 3" xfId="18643" xr:uid="{96A46B59-8AEB-453E-8D4D-B10BA8AEB488}"/>
    <cellStyle name="Título 3 2 3 2 4" xfId="18363" xr:uid="{0AADA2FB-C602-425A-B59E-EFA6BB3CA2DB}"/>
    <cellStyle name="Título 3 2 3 2 5" xfId="9701" xr:uid="{34C0FE3D-4C8B-49EF-BA8D-7EF62C0FF786}"/>
    <cellStyle name="Título 3 2 3 2 6" xfId="27634" xr:uid="{BC64DFDE-BC59-4B61-8E0E-48726FAF748E}"/>
    <cellStyle name="Título 3 2 3 2 7" xfId="27437" xr:uid="{1322662E-4E18-4FB7-9DD7-CC7EC8B81838}"/>
    <cellStyle name="Título 3 2 3 2 8" xfId="27398" xr:uid="{9C1BDCA6-08AB-4198-B9ED-353FFE74F917}"/>
    <cellStyle name="Título 3 2 3 3" xfId="5156" xr:uid="{CC19DE6E-E63C-4EFC-9D8B-859C95538D86}"/>
    <cellStyle name="Título 3 2 3 3 2" xfId="14009" xr:uid="{318AE0D7-F0F8-4D6C-9E48-FC560A844494}"/>
    <cellStyle name="Título 3 2 3 3 3" xfId="18333" xr:uid="{54B4624B-C61D-4FAF-9C05-0FFB6B61665C}"/>
    <cellStyle name="Título 3 2 3 3 4" xfId="18470" xr:uid="{17177910-9D8D-4E36-B430-D357F1646D60}"/>
    <cellStyle name="Título 3 2 3 3 5" xfId="18352" xr:uid="{CF8E940B-5C25-4480-9757-F78C8A5C73D7}"/>
    <cellStyle name="Título 3 2 3 3 6" xfId="27460" xr:uid="{D64F30EC-F32A-4A0C-9887-E91C792AD7F1}"/>
    <cellStyle name="Título 3 2 3 3 7" xfId="27411" xr:uid="{3A30F5D2-EC24-4254-ACA8-D7F78D6DE395}"/>
    <cellStyle name="Título 3 2 3 3 8" xfId="27492" xr:uid="{BDEABD2D-4489-40E1-825B-9B3F2D67FFCC}"/>
    <cellStyle name="Título 3 2 3 4" xfId="11145" xr:uid="{7FF1AE12-BBF2-4C47-AC45-A1D0104B2DA9}"/>
    <cellStyle name="Título 3 2 4" xfId="3142" xr:uid="{98A4F0FE-8397-4DD0-840A-97B7C08A914D}"/>
    <cellStyle name="Título 3 2 4 2" xfId="9294" xr:uid="{666943B5-3061-4F2C-99DD-928CB72D08A5}"/>
    <cellStyle name="Título 3 2 4 2 2" xfId="17890" xr:uid="{8013D9B5-23FF-47FC-B724-9C786A502C6B}"/>
    <cellStyle name="Título 3 2 4 2 3" xfId="18294" xr:uid="{4F3AB76B-89D4-45EE-B723-ECA080E6DC3D}"/>
    <cellStyle name="Título 3 2 4 2 4" xfId="18300" xr:uid="{3B7FBDCF-E5C7-4A32-82AF-30D594335AE0}"/>
    <cellStyle name="Título 3 2 4 2 5" xfId="18550" xr:uid="{50195E53-1F7E-44C8-8C4E-24780E72A794}"/>
    <cellStyle name="Título 3 2 4 2 6" xfId="27688" xr:uid="{30D35232-4B52-4AB1-A3FA-315E50D3B7C5}"/>
    <cellStyle name="Título 3 2 4 2 7" xfId="27572" xr:uid="{6ECED22C-B6A9-4AD7-BE50-BEA2588BEBFE}"/>
    <cellStyle name="Título 3 2 4 2 8" xfId="27386" xr:uid="{0A5C0DD3-4A77-4CB1-9CF8-D3314CE4A6DD}"/>
    <cellStyle name="Título 3 2 4 3" xfId="6181" xr:uid="{F13D9FAB-3FD1-4C83-967C-9474B22B9AEE}"/>
    <cellStyle name="Título 3 2 4 3 2" xfId="15034" xr:uid="{85F6C8D1-0493-41CC-98D5-DF7242B0D3EE}"/>
    <cellStyle name="Título 3 2 4 3 3" xfId="15426" xr:uid="{720EC928-C3B7-4EB1-9B26-A302C5AC80D0}"/>
    <cellStyle name="Título 3 2 4 3 4" xfId="18641" xr:uid="{DB36647B-560C-4476-872B-31885C51AAF1}"/>
    <cellStyle name="Título 3 2 4 3 5" xfId="18647" xr:uid="{B7204172-A38C-482C-9F28-52485397F5DD}"/>
    <cellStyle name="Título 3 2 4 3 6" xfId="27495" xr:uid="{F213002E-2D24-43C6-962A-19DBBB9C03BF}"/>
    <cellStyle name="Título 3 2 4 3 7" xfId="18862" xr:uid="{33C2F9D2-4B31-4C5F-9F55-D4C29AEAE901}"/>
    <cellStyle name="Título 3 2 4 3 8" xfId="27367" xr:uid="{F81DE2FE-444E-4C81-9C94-C290235463D5}"/>
    <cellStyle name="Título 3 2 4 4" xfId="12182" xr:uid="{F4DEA50D-B491-434E-B5BB-E647E81C913F}"/>
    <cellStyle name="Título 3 2 5" xfId="7800" xr:uid="{3A93DBBF-5A24-42D1-A0F8-2348DE3ADBDF}"/>
    <cellStyle name="Título 3 2 5 2" xfId="16455" xr:uid="{48D06213-13DF-450C-8ECC-2559DE133C01}"/>
    <cellStyle name="Título 3 2 5 3" xfId="18405" xr:uid="{9029741C-B54F-4018-BFA9-8031AE05ED04}"/>
    <cellStyle name="Título 3 2 5 4" xfId="18458" xr:uid="{8FF53227-B33C-40DF-85B5-31C9A063A677}"/>
    <cellStyle name="Título 3 2 5 5" xfId="18478" xr:uid="{586B6A1B-4BD6-48E7-8FB2-3CF3B00A1639}"/>
    <cellStyle name="Título 3 2 5 6" xfId="27577" xr:uid="{CDF946AB-F1FF-42F3-AE18-C1485760F094}"/>
    <cellStyle name="Título 3 2 5 7" xfId="27501" xr:uid="{A1471C82-A585-4BDD-B56B-91EB779F4BA1}"/>
    <cellStyle name="Título 3 2 5 8" xfId="27505" xr:uid="{5FB7A417-098D-4E7C-9C5E-D10B3D60C4E2}"/>
    <cellStyle name="Título 3 2 6" xfId="4747" xr:uid="{586D1BE7-534B-4B63-8981-21C241364EDB}"/>
    <cellStyle name="Título 3 2 6 2" xfId="13601" xr:uid="{E5ED3692-CCFB-4879-94FF-BBF056F5F61F}"/>
    <cellStyle name="Título 3 2 6 3" xfId="18354" xr:uid="{8130DD24-27AC-451C-A1D0-273197B8A6C6}"/>
    <cellStyle name="Título 3 2 6 4" xfId="18537" xr:uid="{E9618A68-B0A6-401D-83D6-7BD4EEAF8935}"/>
    <cellStyle name="Título 3 2 6 5" xfId="18285" xr:uid="{1A6D7561-6765-48EC-8F12-9FBF12CAA269}"/>
    <cellStyle name="Título 3 2 6 6" xfId="27448" xr:uid="{D2F0DD27-046E-444D-93B4-BDD09EE85F0A}"/>
    <cellStyle name="Título 3 2 6 7" xfId="27671" xr:uid="{7AE5E369-033B-4129-B0C6-C64EA23FED8D}"/>
    <cellStyle name="Título 3 2 6 8" xfId="24392" xr:uid="{B907A336-7154-4F2E-97FC-9228D2637CAF}"/>
    <cellStyle name="Título 3 2 7" xfId="10736" xr:uid="{97188183-4C79-4A03-8E47-864AB3DDB8E8}"/>
    <cellStyle name="Título 4 2" xfId="1422" xr:uid="{127A5500-CA01-427B-A539-0D09CC0A62C1}"/>
    <cellStyle name="Título 4 2 2" xfId="3143" xr:uid="{9EF1EFEF-8EFF-4399-80F7-D01CB441E255}"/>
    <cellStyle name="Título 5" xfId="1423" xr:uid="{297A0E90-44FF-4735-90A3-88D4BFE644D4}"/>
    <cellStyle name="Título 5 2" xfId="3144" xr:uid="{6EA15369-FF5B-4F54-AC42-711F2C7FDDA1}"/>
    <cellStyle name="Total 2" xfId="1424" xr:uid="{FF6BF77C-95F0-4613-85DF-CD02189C35B9}"/>
    <cellStyle name="Total 2 2" xfId="1900" xr:uid="{CF5A69DA-CFD6-451C-9FF0-D54970D077B5}"/>
    <cellStyle name="Total 2 2 2" xfId="8256" xr:uid="{27701943-6698-4F39-A14F-6CC2ED485BD4}"/>
    <cellStyle name="Total 2 2 2 10" xfId="27690" xr:uid="{E36404A9-A9AA-4BE1-92AB-14347141E3FB}"/>
    <cellStyle name="Total 2 2 2 11" xfId="27333" xr:uid="{13186808-8A9A-4BD1-B413-2667B021061D}"/>
    <cellStyle name="Total 2 2 2 12" xfId="27405" xr:uid="{15F70E65-0ACD-41E6-B959-D5C1CA169585}"/>
    <cellStyle name="Total 2 2 2 2" xfId="18599" xr:uid="{18D66084-D24D-4B90-B546-BC53506F18D3}"/>
    <cellStyle name="Total 2 2 2 3" xfId="18492" xr:uid="{FBA4D08E-7962-4D16-A62B-AFFDDCDDA260}"/>
    <cellStyle name="Total 2 2 2 4" xfId="18340" xr:uid="{2CE76917-04AB-45E3-B300-534787B4E5DF}"/>
    <cellStyle name="Total 2 2 2 5" xfId="18450" xr:uid="{77E36E69-8FDE-424F-B461-20D7B2D301D1}"/>
    <cellStyle name="Total 2 2 2 6" xfId="18528" xr:uid="{E7B49BD0-626A-4A53-9477-6E726B7FBE72}"/>
    <cellStyle name="Total 2 2 2 7" xfId="25888" xr:uid="{F7DA19B0-0EDE-40DC-B42D-601D4454877D}"/>
    <cellStyle name="Total 2 2 2 8" xfId="27635" xr:uid="{BD6042B1-ADD5-473E-994F-38D56893BA99}"/>
    <cellStyle name="Total 2 2 2 9" xfId="18675" xr:uid="{2BF2359C-A6DE-40CA-A3B2-1403A11E5B3D}"/>
    <cellStyle name="Total 2 3" xfId="1901" xr:uid="{47B051B1-EE6F-4621-A4E6-743281E8DC34}"/>
    <cellStyle name="Total 2 3 2" xfId="8257" xr:uid="{E31177CB-DFB2-450D-B9A9-2B2919D4A703}"/>
    <cellStyle name="Total 2 3 2 10" xfId="27402" xr:uid="{363F747E-DD38-42EF-88E3-632877E20BE0}"/>
    <cellStyle name="Total 2 3 2 11" xfId="27390" xr:uid="{8F091F33-6759-465B-8CD3-9AFD3AF59E12}"/>
    <cellStyle name="Total 2 3 2 12" xfId="27525" xr:uid="{BF74F4B8-8A5A-4565-B6A3-64053044FEFE}"/>
    <cellStyle name="Total 2 3 2 2" xfId="18600" xr:uid="{952F53CB-EE55-4119-87B1-208A50755408}"/>
    <cellStyle name="Total 2 3 2 3" xfId="18431" xr:uid="{6761F08E-6E7E-4E25-9A36-C6A8D66D799A}"/>
    <cellStyle name="Total 2 3 2 4" xfId="18638" xr:uid="{C11CEFB9-47DD-4B58-8DBF-5268EE39B093}"/>
    <cellStyle name="Total 2 3 2 5" xfId="18662" xr:uid="{27F38E5B-7537-40BE-88DD-D6CC7F849F5F}"/>
    <cellStyle name="Total 2 3 2 6" xfId="18664" xr:uid="{1864F3D3-CF5E-4D5F-8D1E-7D41304471B7}"/>
    <cellStyle name="Total 2 3 2 7" xfId="25889" xr:uid="{92F32DD5-EB94-47D8-AA94-F4A45485B940}"/>
    <cellStyle name="Total 2 3 2 8" xfId="27636" xr:uid="{DE621AEC-8339-4724-A36E-FB460EC7F4F2}"/>
    <cellStyle name="Total 2 3 2 9" xfId="20122" xr:uid="{D9AD0F60-F171-4190-934A-AD7CE91BE344}"/>
    <cellStyle name="Total 2 4" xfId="1902" xr:uid="{371876F3-89C8-4EB4-AB7A-D8D4A97D379B}"/>
    <cellStyle name="Total 2 4 2" xfId="8258" xr:uid="{C0FCC395-06FA-472F-9522-443AA849EFAE}"/>
    <cellStyle name="Total 2 4 2 10" xfId="27699" xr:uid="{A90C871A-F7ED-46A3-A889-C5EDDC625D89}"/>
    <cellStyle name="Total 2 4 2 11" xfId="27436" xr:uid="{E65C1736-8ECF-454F-B8EF-715A3F788B71}"/>
    <cellStyle name="Total 2 4 2 12" xfId="27507" xr:uid="{3EF78CCC-95BD-405E-AACC-029EEA1CE573}"/>
    <cellStyle name="Total 2 4 2 2" xfId="18601" xr:uid="{1B4A7FE4-5CF9-4D83-8C96-03E31E37718C}"/>
    <cellStyle name="Total 2 4 2 3" xfId="18615" xr:uid="{B227B7EB-1796-45FC-BDB3-C456D2C6006F}"/>
    <cellStyle name="Total 2 4 2 4" xfId="18313" xr:uid="{8009A3BA-1700-4808-84B3-C6E9320C051A}"/>
    <cellStyle name="Total 2 4 2 5" xfId="11152" xr:uid="{5BD78C45-44DE-49A5-9804-54AC8E1E255D}"/>
    <cellStyle name="Total 2 4 2 6" xfId="18421" xr:uid="{61D2B0EB-D7D1-4AD7-857C-123B5FA9DCDF}"/>
    <cellStyle name="Total 2 4 2 7" xfId="25890" xr:uid="{D447F7CE-F967-4CE0-AD03-02C4E6B6E3E2}"/>
    <cellStyle name="Total 2 4 2 8" xfId="27637" xr:uid="{EFBBCA41-E8DA-4367-9CF9-0094A60A495A}"/>
    <cellStyle name="Total 2 4 2 9" xfId="27412" xr:uid="{7B44B4FF-2373-4FEC-949A-8958B35E31F3}"/>
    <cellStyle name="Total 2 5" xfId="1903" xr:uid="{3CE82083-7F56-48D2-BCBF-DAF582C47CDF}"/>
    <cellStyle name="Total 2 5 2" xfId="8259" xr:uid="{49B7FF20-1FD4-4414-97F2-8E4DB24BCFAA}"/>
    <cellStyle name="Total 2 5 2 10" xfId="27320" xr:uid="{EEDFF177-133D-47E0-B1D4-C379D363629A}"/>
    <cellStyle name="Total 2 5 2 11" xfId="27423" xr:uid="{6D4221C1-ABF7-4426-AF9D-AEDE8C0EEAA1}"/>
    <cellStyle name="Total 2 5 2 12" xfId="27555" xr:uid="{FF40E88E-6C4B-4B31-AC53-EB7DC4CC6811}"/>
    <cellStyle name="Total 2 5 2 2" xfId="18602" xr:uid="{96E7D84A-37A1-421D-9AC2-4A2CD4A1F0E0}"/>
    <cellStyle name="Total 2 5 2 3" xfId="18321" xr:uid="{6F9F4B55-B51A-442C-B14E-91D792A2768E}"/>
    <cellStyle name="Total 2 5 2 4" xfId="18543" xr:uid="{53557EA1-298E-4533-B62D-084AE462435D}"/>
    <cellStyle name="Total 2 5 2 5" xfId="18332" xr:uid="{96DA5BB8-6304-43EA-8F61-7BE089E91DCE}"/>
    <cellStyle name="Total 2 5 2 6" xfId="18388" xr:uid="{B37957EB-BDFB-4CE8-BDDE-5544EC0DF243}"/>
    <cellStyle name="Total 2 5 2 7" xfId="25891" xr:uid="{ED14FB73-A041-45CB-9640-897A90DE1CEC}"/>
    <cellStyle name="Total 2 5 2 8" xfId="27638" xr:uid="{3AF2A945-9E2A-4F29-BA46-8E4892CDC852}"/>
    <cellStyle name="Total 2 5 2 9" xfId="27517" xr:uid="{1CF576F0-1A2C-4C53-990D-D9A66EADB28A}"/>
    <cellStyle name="Total 2 6" xfId="1904" xr:uid="{CED8E067-6FAC-41FF-8529-CBAE00E68E82}"/>
    <cellStyle name="Total 2 6 2" xfId="8260" xr:uid="{FE990B89-67BF-4246-9556-8EEB11E5EE8A}"/>
    <cellStyle name="Total 2 6 2 10" xfId="18665" xr:uid="{EB0F8178-8757-4F9D-9AAD-FDBA7C4DC494}"/>
    <cellStyle name="Total 2 6 2 11" xfId="21544" xr:uid="{247FC31C-6ACF-4E23-81BF-DCC9B9CA6C0B}"/>
    <cellStyle name="Total 2 6 2 12" xfId="27335" xr:uid="{2DCC9795-FF37-402E-BC8C-F6BBC6CEA76E}"/>
    <cellStyle name="Total 2 6 2 2" xfId="18603" xr:uid="{0286749C-8EBF-41E0-93AE-DFDAE2D61468}"/>
    <cellStyle name="Total 2 6 2 3" xfId="18379" xr:uid="{944553FE-C14D-4D77-9C10-BEC289468F15}"/>
    <cellStyle name="Total 2 6 2 4" xfId="18355" xr:uid="{0681722E-BE99-450E-92B5-978C50683E19}"/>
    <cellStyle name="Total 2 6 2 5" xfId="18529" xr:uid="{54A6C062-E1B1-448B-B4A0-1C420150F62D}"/>
    <cellStyle name="Total 2 6 2 6" xfId="18653" xr:uid="{227E3AFA-B6B5-4A97-A917-FBB1152A14AB}"/>
    <cellStyle name="Total 2 6 2 7" xfId="25892" xr:uid="{7367CC58-44FA-4687-8561-163456DA4117}"/>
    <cellStyle name="Total 2 6 2 8" xfId="27639" xr:uid="{001683DA-1F9C-469C-942C-1E584A0A15D8}"/>
    <cellStyle name="Total 2 6 2 9" xfId="27463" xr:uid="{73B3733D-5547-4E8D-AB94-9F3FC618E6AD}"/>
    <cellStyle name="Total 2 7" xfId="3145" xr:uid="{39830B26-439D-4B22-9E3D-42905F3B9C5B}"/>
    <cellStyle name="Total 2 7 2" xfId="9295" xr:uid="{EBD4898F-FD4E-4F66-AA56-E0C42E76EC91}"/>
    <cellStyle name="Total 2 7 2 10" xfId="27701" xr:uid="{5B970506-AC70-4C7B-B74E-6088396BFB20}"/>
    <cellStyle name="Total 2 7 2 11" xfId="27364" xr:uid="{3DA5B6FE-1DC9-4192-9B68-5ECE92DCECFF}"/>
    <cellStyle name="Total 2 7 2 12" xfId="27499" xr:uid="{83E71708-52E1-409B-9F78-2574C2D84B13}"/>
    <cellStyle name="Total 2 7 2 2" xfId="18646" xr:uid="{AE08C19F-2CCA-4182-AA44-40317D27C275}"/>
    <cellStyle name="Total 2 7 2 3" xfId="9892" xr:uid="{4316AE59-9B13-45AC-B248-A0E80F21CEE1}"/>
    <cellStyle name="Total 2 7 2 4" xfId="18373" xr:uid="{EFFD3710-B7AA-4FC7-9653-D467651C0BC9}"/>
    <cellStyle name="Total 2 7 2 5" xfId="15428" xr:uid="{80A1B17B-FD2D-47DD-8F65-75BEB874DD6D}"/>
    <cellStyle name="Total 2 7 2 6" xfId="18469" xr:uid="{2092FC23-BC54-44A7-8BBC-602124201B84}"/>
    <cellStyle name="Total 2 7 2 7" xfId="26926" xr:uid="{4A3F3EA6-1084-4783-91FF-FAE2869E806E}"/>
    <cellStyle name="Total 2 7 2 8" xfId="27689" xr:uid="{F6775249-B350-465E-B406-23B9210ABFDE}"/>
    <cellStyle name="Total 2 7 2 9" xfId="27346" xr:uid="{05162F2E-3DCB-41B3-BFD8-1769DC327C19}"/>
    <cellStyle name="Total 2 8" xfId="7801" xr:uid="{C36E310F-6CDC-489A-A3EA-27DD3A56FD9D}"/>
    <cellStyle name="Total 2 8 10" xfId="27580" xr:uid="{C4A694B5-977E-4293-A243-CAF10BC4B441}"/>
    <cellStyle name="Total 2 8 11" xfId="27498" xr:uid="{AC6993A0-6B7D-4215-A5BF-43348ED3D223}"/>
    <cellStyle name="Total 2 8 12" xfId="27393" xr:uid="{26D4476F-5193-4E37-AF5D-008FEC25439B}"/>
    <cellStyle name="Total 2 8 2" xfId="18542" xr:uid="{2ECF8760-3E68-45D6-8AB0-CC47B4D03693}"/>
    <cellStyle name="Total 2 8 3" xfId="18501" xr:uid="{2D78EB16-8A01-46ED-9989-54E649E96C30}"/>
    <cellStyle name="Total 2 8 4" xfId="18521" xr:uid="{977F7A28-3C9E-42F9-A75A-685C37A1ED09}"/>
    <cellStyle name="Total 2 8 5" xfId="9693" xr:uid="{46A2C75D-3BBC-4F11-B639-08B04C540DEB}"/>
    <cellStyle name="Total 2 8 6" xfId="18367" xr:uid="{A8059227-FC4F-48B3-90A7-6D21CA18160F}"/>
    <cellStyle name="Total 2 8 7" xfId="25436" xr:uid="{5145F4B3-456E-42EA-8B3B-58F37F70D4D1}"/>
    <cellStyle name="Total 2 8 8" xfId="27578" xr:uid="{932ADC02-43CC-42D1-B613-72F1D15E407A}"/>
    <cellStyle name="Total 2 8 9" xfId="18668" xr:uid="{885C1D94-C6F7-4834-B755-03A2C5968139}"/>
    <cellStyle name="Total 3" xfId="1905" xr:uid="{35E865C5-7F3D-4315-82F5-863005D9D360}"/>
    <cellStyle name="Total 3 2" xfId="1906" xr:uid="{611BA519-81C2-4869-8FDE-66EA8C5B7556}"/>
    <cellStyle name="Total 3 2 2" xfId="8262" xr:uid="{550A6894-DB5E-4D20-AEDB-DC4D49A18D20}"/>
    <cellStyle name="Total 3 2 2 10" xfId="27343" xr:uid="{D4B61817-C2A0-4F7D-8A5C-FD0EA80F0BBB}"/>
    <cellStyle name="Total 3 2 2 11" xfId="27452" xr:uid="{C089C207-8D91-4738-A6A9-76A39E9CDC90}"/>
    <cellStyle name="Total 3 2 2 12" xfId="27526" xr:uid="{ABA42849-8573-4A2B-B47C-AD53CA6D978E}"/>
    <cellStyle name="Total 3 2 2 2" xfId="18605" xr:uid="{2C801278-82BC-4BE3-8775-AED93118088A}"/>
    <cellStyle name="Total 3 2 2 3" xfId="18432" xr:uid="{F62BEC98-A336-46D5-8665-7601EA13E4AC}"/>
    <cellStyle name="Total 3 2 2 4" xfId="18350" xr:uid="{C60A9BBE-9043-4A13-BB04-76030718DE5D}"/>
    <cellStyle name="Total 3 2 2 5" xfId="18372" xr:uid="{F78C2090-0D1F-4E95-97B9-B47BAA779CB8}"/>
    <cellStyle name="Total 3 2 2 6" xfId="18358" xr:uid="{CD05D01F-DFE7-4B92-9A7A-AAE42C3C97AA}"/>
    <cellStyle name="Total 3 2 2 7" xfId="25894" xr:uid="{A43721AE-4DED-40AD-9157-DC0327F366B2}"/>
    <cellStyle name="Total 3 2 2 8" xfId="27641" xr:uid="{7EEAAD67-B1BA-4A57-BC86-20A8FB02653F}"/>
    <cellStyle name="Total 3 2 2 9" xfId="27355" xr:uid="{85465138-701D-42C8-9C46-A02D4E81B5E4}"/>
    <cellStyle name="Total 3 3" xfId="1907" xr:uid="{89370ACD-5BE9-4D91-A9D5-1D850633D5D0}"/>
    <cellStyle name="Total 3 3 2" xfId="8263" xr:uid="{45716826-4A5D-4CE4-BE9E-3693418280D5}"/>
    <cellStyle name="Total 3 3 2 10" xfId="27449" xr:uid="{E98DEBBF-79E2-4CE1-9FCB-944FFEF25ADE}"/>
    <cellStyle name="Total 3 3 2 11" xfId="27675" xr:uid="{1DB87263-4CE4-4768-A312-B238240597C8}"/>
    <cellStyle name="Total 3 3 2 12" xfId="27456" xr:uid="{A7236710-E4A2-4BA9-B7C9-55073D545162}"/>
    <cellStyle name="Total 3 3 2 2" xfId="18606" xr:uid="{E1DA6505-19A0-41AD-A463-E1D21C6BAC52}"/>
    <cellStyle name="Total 3 3 2 3" xfId="18616" xr:uid="{87ABE183-816B-4354-A6DF-634CD0431653}"/>
    <cellStyle name="Total 3 3 2 4" xfId="18312" xr:uid="{9E185B57-923E-4835-A150-864BD513B7E5}"/>
    <cellStyle name="Total 3 3 2 5" xfId="18419" xr:uid="{865539FD-0F35-415E-A2A8-D9254C489DA0}"/>
    <cellStyle name="Total 3 3 2 6" xfId="18460" xr:uid="{3C4A4760-612F-4F8B-A4D1-6167199B695F}"/>
    <cellStyle name="Total 3 3 2 7" xfId="25895" xr:uid="{380AC9F9-B0B8-4064-BA45-715AFF5A3583}"/>
    <cellStyle name="Total 3 3 2 8" xfId="27642" xr:uid="{1C3B1389-BA60-4911-B0CA-6F42E33D888C}"/>
    <cellStyle name="Total 3 3 2 9" xfId="27413" xr:uid="{2DE0A42D-C75B-4008-A304-65BEE36AF50B}"/>
    <cellStyle name="Total 3 4" xfId="1908" xr:uid="{82DE9D8B-3BE2-4B3B-ACE1-E7EBDCD3BAF4}"/>
    <cellStyle name="Total 3 4 2" xfId="8264" xr:uid="{4A184040-8DB8-466E-9A9D-3718CA24BF4E}"/>
    <cellStyle name="Total 3 4 2 10" xfId="27319" xr:uid="{BF83C741-F224-4BB9-BDEB-7F2EBAC4F52C}"/>
    <cellStyle name="Total 3 4 2 11" xfId="27491" xr:uid="{4A3A0A9B-B370-4D2E-B0E8-2F2D8AA6161F}"/>
    <cellStyle name="Total 3 4 2 12" xfId="24393" xr:uid="{9B8000F2-670C-44BC-A7D5-D789A5CBB382}"/>
    <cellStyle name="Total 3 4 2 2" xfId="18607" xr:uid="{99CB0484-F232-4086-AFB7-85A317A8A12E}"/>
    <cellStyle name="Total 3 4 2 3" xfId="18322" xr:uid="{F026908C-0527-43D9-A0D2-5469271D8411}"/>
    <cellStyle name="Total 3 4 2 4" xfId="18473" xr:uid="{BE95B77D-0C37-4664-856E-7644598BBC5B}"/>
    <cellStyle name="Total 3 4 2 5" xfId="18451" xr:uid="{A29C130F-61C1-44F2-8F1B-9D3805CDDD91}"/>
    <cellStyle name="Total 3 4 2 6" xfId="18386" xr:uid="{813DF43A-51E1-4D07-A3B1-4CE30B286B8A}"/>
    <cellStyle name="Total 3 4 2 7" xfId="25896" xr:uid="{A9DF7A94-C0A1-4BB0-84CF-9B0372D9A6E1}"/>
    <cellStyle name="Total 3 4 2 8" xfId="27643" xr:uid="{6E56FFAD-CED3-455E-A935-2AC76A11A535}"/>
    <cellStyle name="Total 3 4 2 9" xfId="27518" xr:uid="{BFC97397-ED64-4DE6-8291-780D45276900}"/>
    <cellStyle name="Total 3 5" xfId="1909" xr:uid="{02489695-7427-4214-860C-0C266715BDEE}"/>
    <cellStyle name="Total 3 5 2" xfId="8265" xr:uid="{A8ED6CCA-8665-47CB-8401-C34E567201F1}"/>
    <cellStyle name="Total 3 5 2 10" xfId="27426" xr:uid="{BD640198-4B99-42FD-87A4-187B88FEA68B}"/>
    <cellStyle name="Total 3 5 2 11" xfId="27392" xr:uid="{E1882C43-BF5D-48B5-9151-8F184987F3DD}"/>
    <cellStyle name="Total 3 5 2 12" xfId="27568" xr:uid="{27FFB0D1-0700-4C76-8F97-6A8047B98E73}"/>
    <cellStyle name="Total 3 5 2 2" xfId="18608" xr:uid="{B533E64C-3AD2-4B86-8F17-02FEEA0E69B0}"/>
    <cellStyle name="Total 3 5 2 3" xfId="9785" xr:uid="{D0E0C7AE-7E46-49A1-B460-72D22B506F10}"/>
    <cellStyle name="Total 3 5 2 4" xfId="18659" xr:uid="{47771511-011F-4FE0-A8F5-4EDAA94ED568}"/>
    <cellStyle name="Total 3 5 2 5" xfId="18427" xr:uid="{32BD1658-9353-4420-B342-B54E2C8AE631}"/>
    <cellStyle name="Total 3 5 2 6" xfId="18410" xr:uid="{7E678EAD-1270-4932-A65B-25966FCCCA69}"/>
    <cellStyle name="Total 3 5 2 7" xfId="25897" xr:uid="{58CBE162-E8C5-44A2-8421-C51614CDB808}"/>
    <cellStyle name="Total 3 5 2 8" xfId="27644" xr:uid="{08B8F638-055A-4647-910A-7E0A7A089265}"/>
    <cellStyle name="Total 3 5 2 9" xfId="27464" xr:uid="{1EB38CFA-9AF5-46AC-8227-19716D24D142}"/>
    <cellStyle name="Total 3 6" xfId="1910" xr:uid="{D5C4B5CD-9882-4867-A7AB-C5A9A965DE79}"/>
    <cellStyle name="Total 3 6 2" xfId="8266" xr:uid="{3B7E4832-E7C7-41C3-9818-4BEA5241C146}"/>
    <cellStyle name="Total 3 6 2 10" xfId="27434" xr:uid="{07538915-867F-4766-AA0F-6ED461F29607}"/>
    <cellStyle name="Total 3 6 2 11" xfId="27336" xr:uid="{28A4FB58-8C4E-4054-A908-469A639B039D}"/>
    <cellStyle name="Total 3 6 2 12" xfId="27506" xr:uid="{90201078-1614-43CC-A2D9-E5BAC7F4999A}"/>
    <cellStyle name="Total 3 6 2 2" xfId="18609" xr:uid="{C4A6EAA7-2EBB-433F-AF8E-5C6EBB435DD1}"/>
    <cellStyle name="Total 3 6 2 3" xfId="11236" xr:uid="{210145EA-5D32-4C7C-AF5C-4A83C1ACD122}"/>
    <cellStyle name="Total 3 6 2 4" xfId="18481" xr:uid="{619D4D61-630C-4577-9D13-36EEC69E2FE8}"/>
    <cellStyle name="Total 3 6 2 5" xfId="18345" xr:uid="{85F7452F-8391-4A77-98EF-33251CA569B8}"/>
    <cellStyle name="Total 3 6 2 6" xfId="18640" xr:uid="{A91CFCF3-9702-4111-B4F5-F9D0E5A54D5F}"/>
    <cellStyle name="Total 3 6 2 7" xfId="25898" xr:uid="{72EF5902-B967-440D-B749-1F7BC6DEC224}"/>
    <cellStyle name="Total 3 6 2 8" xfId="27645" xr:uid="{08FCF982-AAA1-440B-90F4-73D81265E6C6}"/>
    <cellStyle name="Total 3 6 2 9" xfId="27652" xr:uid="{59C37CE3-61A2-455F-B86C-B2308706D62B}"/>
    <cellStyle name="Total 3 7" xfId="8261" xr:uid="{5710F343-3709-4C38-BC41-3F0A43EF5261}"/>
    <cellStyle name="Total 3 7 10" xfId="27382" xr:uid="{867120C4-B421-406A-97ED-93824D694B5D}"/>
    <cellStyle name="Total 3 7 11" xfId="27397" xr:uid="{613A8724-EDCE-40B7-9323-C0038948757D}"/>
    <cellStyle name="Total 3 7 12" xfId="27487" xr:uid="{A6313C90-D186-48AF-BCB9-D57F566BE3F4}"/>
    <cellStyle name="Total 3 7 2" xfId="18604" xr:uid="{43DFF269-2CA5-4500-91D3-C81145386723}"/>
    <cellStyle name="Total 3 7 3" xfId="18493" xr:uid="{61953345-0637-4FA3-93B9-BA029999547E}"/>
    <cellStyle name="Total 3 7 4" xfId="18392" xr:uid="{CF215E41-B874-4F6A-B623-E0317B88C552}"/>
    <cellStyle name="Total 3 7 5" xfId="18334" xr:uid="{B2B2F43F-2EE7-40C1-A97B-DCFFAFA04D94}"/>
    <cellStyle name="Total 3 7 6" xfId="11135" xr:uid="{2EB9E893-46F1-495C-BB12-369A5C1CB033}"/>
    <cellStyle name="Total 3 7 7" xfId="25893" xr:uid="{A5A10FAD-7727-4D54-A060-5AD8A2AC378A}"/>
    <cellStyle name="Total 3 7 8" xfId="27640" xr:uid="{0AECA267-5A30-4836-B662-D766763765C3}"/>
    <cellStyle name="Total 3 7 9" xfId="27651" xr:uid="{112B6AE5-1FDD-40D0-976C-E2EBF30209D0}"/>
    <cellStyle name="Vírgula" xfId="1" builtinId="3"/>
    <cellStyle name="Vírgula 10" xfId="1425" xr:uid="{584FA68A-1747-405A-BF2E-71301C8B87B7}"/>
    <cellStyle name="Vírgula 10 10" xfId="19707" xr:uid="{EFDAB242-7596-4C54-80EB-9734109646C9}"/>
    <cellStyle name="Vírgula 10 2" xfId="1426" xr:uid="{C1548EAA-3993-433D-BE45-18E1C222B5F5}"/>
    <cellStyle name="Vírgula 10 2 2" xfId="1427" xr:uid="{28D8A5BA-822D-4D85-9547-500CBB0E3F45}"/>
    <cellStyle name="Vírgula 10 2 2 2" xfId="3148" xr:uid="{6420FFE7-6FF1-40C4-A905-6E45B847F666}"/>
    <cellStyle name="Vírgula 10 2 2 2 2" xfId="9298" xr:uid="{DC1F7A06-2905-4AFB-A3C6-D578E0436546}"/>
    <cellStyle name="Vírgula 10 2 2 2 2 2" xfId="17893" xr:uid="{613C124D-765A-4A1C-A9FC-B36CA1281939}"/>
    <cellStyle name="Vírgula 10 2 2 2 2 3" xfId="26929" xr:uid="{F4406E48-F374-46CA-B9AE-44B3A1EA75B3}"/>
    <cellStyle name="Vírgula 10 2 2 2 3" xfId="6184" xr:uid="{FA0388DA-9063-422C-9796-264B88D07449}"/>
    <cellStyle name="Vírgula 10 2 2 2 3 2" xfId="15037" xr:uid="{97EFD5E9-5B02-4024-A504-A71AC90521CB}"/>
    <cellStyle name="Vírgula 10 2 2 2 3 3" xfId="24003" xr:uid="{BCEB51C1-F7A5-41EC-8054-D2918D22E781}"/>
    <cellStyle name="Vírgula 10 2 2 2 4" xfId="12185" xr:uid="{13B58EA2-2055-403E-B197-4D1DD2291990}"/>
    <cellStyle name="Vírgula 10 2 2 2 5" xfId="21153" xr:uid="{A9CF98BF-A422-4F49-9E71-346AACBFDB7D}"/>
    <cellStyle name="Vírgula 10 2 2 3" xfId="7804" xr:uid="{74787159-BE34-453C-9712-050FC68734E0}"/>
    <cellStyle name="Vírgula 10 2 2 3 2" xfId="16458" xr:uid="{0EA140A7-0EE7-4949-96B1-E9EDF8C94B12}"/>
    <cellStyle name="Vírgula 10 2 2 3 3" xfId="25439" xr:uid="{377D429E-DCEF-4CCB-B66E-DF7FF4554E15}"/>
    <cellStyle name="Vírgula 10 2 2 4" xfId="4750" xr:uid="{82CC3050-48BE-4B32-A298-71B6FC801AD7}"/>
    <cellStyle name="Vírgula 10 2 2 4 2" xfId="13604" xr:uid="{543B8E9F-D86B-458B-87A9-97E48A59A4A6}"/>
    <cellStyle name="Vírgula 10 2 2 4 3" xfId="22573" xr:uid="{0AF17743-FB9D-4C25-9D80-8CCA7C85E8D4}"/>
    <cellStyle name="Vírgula 10 2 2 5" xfId="10739" xr:uid="{354C27D5-2229-4F7D-9009-48C7BD01F9CE}"/>
    <cellStyle name="Vírgula 10 2 2 6" xfId="19709" xr:uid="{82A24DA8-6BB0-4A16-B3A3-4CE61ED8A550}"/>
    <cellStyle name="Vírgula 10 2 3" xfId="3147" xr:uid="{6335B5F7-A99E-45AE-9F86-580D22C1C0E3}"/>
    <cellStyle name="Vírgula 10 2 3 2" xfId="9297" xr:uid="{82AD1F2B-DB88-42B6-B789-B607D982F82D}"/>
    <cellStyle name="Vírgula 10 2 3 2 2" xfId="17892" xr:uid="{F2DB7A6B-BE68-47E7-A47B-8D1A6946A2F1}"/>
    <cellStyle name="Vírgula 10 2 3 2 3" xfId="26928" xr:uid="{27069938-2FD2-4B12-AA77-D1000E489022}"/>
    <cellStyle name="Vírgula 10 2 3 3" xfId="6183" xr:uid="{0F27CCB4-C866-44FC-A90D-B1A831BFF75A}"/>
    <cellStyle name="Vírgula 10 2 3 3 2" xfId="15036" xr:uid="{4225B69A-EA5E-47C2-B352-F0EDC60AA4BD}"/>
    <cellStyle name="Vírgula 10 2 3 3 3" xfId="24002" xr:uid="{93C411F8-C8E0-4599-974D-3B7CDA3464A5}"/>
    <cellStyle name="Vírgula 10 2 3 4" xfId="12184" xr:uid="{050C62A1-AB7B-4073-B01B-07A6F8AB11C9}"/>
    <cellStyle name="Vírgula 10 2 3 5" xfId="21152" xr:uid="{98317D82-B6BC-4685-A55E-6646D2F29443}"/>
    <cellStyle name="Vírgula 10 2 4" xfId="7803" xr:uid="{674778DE-C67D-4828-BA4E-B30CD2050665}"/>
    <cellStyle name="Vírgula 10 2 4 2" xfId="16457" xr:uid="{B770974C-82E0-4272-BA22-41B06DA48B4E}"/>
    <cellStyle name="Vírgula 10 2 4 3" xfId="25438" xr:uid="{D0B77320-4FAC-4CB1-BCE0-C547EEF85593}"/>
    <cellStyle name="Vírgula 10 2 5" xfId="4749" xr:uid="{A8028AC4-2415-408E-96F7-B2360237BE54}"/>
    <cellStyle name="Vírgula 10 2 5 2" xfId="13603" xr:uid="{8623F0F6-267D-4950-80FE-C94B6AD55099}"/>
    <cellStyle name="Vírgula 10 2 5 3" xfId="22572" xr:uid="{DE86B820-E721-49FC-A587-9A34CD92767B}"/>
    <cellStyle name="Vírgula 10 2 6" xfId="10738" xr:uid="{96505703-0C6B-4B84-AB26-3AB75E34D149}"/>
    <cellStyle name="Vírgula 10 2 7" xfId="19708" xr:uid="{6E0E2929-C52B-4B3A-99DB-256E55D2EF3E}"/>
    <cellStyle name="Vírgula 10 3" xfId="1428" xr:uid="{B40A7A98-0F27-435B-9B45-46B98605C022}"/>
    <cellStyle name="Vírgula 10 3 2" xfId="1429" xr:uid="{D336D824-DC44-40AD-AAB9-D096266F5647}"/>
    <cellStyle name="Vírgula 10 3 2 2" xfId="3150" xr:uid="{05E00056-2488-463B-94EB-3F56E85D8148}"/>
    <cellStyle name="Vírgula 10 3 2 2 2" xfId="9300" xr:uid="{518D4021-0EFA-4C7D-9563-9BEE17F304C4}"/>
    <cellStyle name="Vírgula 10 3 2 2 2 2" xfId="17895" xr:uid="{7FEAB5DC-A1E9-4581-8560-E9A89EC23CB7}"/>
    <cellStyle name="Vírgula 10 3 2 2 2 3" xfId="26931" xr:uid="{1E36C86A-5C74-47EC-909B-415F53F0151E}"/>
    <cellStyle name="Vírgula 10 3 2 2 3" xfId="6186" xr:uid="{351C0252-413F-4D21-81DD-8CD0D861AC88}"/>
    <cellStyle name="Vírgula 10 3 2 2 3 2" xfId="15039" xr:uid="{99B399B2-C992-4E6E-A9B7-3D6C30D870C5}"/>
    <cellStyle name="Vírgula 10 3 2 2 3 3" xfId="24005" xr:uid="{0434FA70-4DCB-4EE1-839C-4B7FB6F7D226}"/>
    <cellStyle name="Vírgula 10 3 2 2 4" xfId="12187" xr:uid="{B7E7F0E8-CA9F-4E48-AF8E-4D4F16D0D68B}"/>
    <cellStyle name="Vírgula 10 3 2 2 5" xfId="21155" xr:uid="{7DF41B95-353A-4C5B-8BDE-336C381BEFA0}"/>
    <cellStyle name="Vírgula 10 3 2 3" xfId="7806" xr:uid="{B345A246-0BF5-40DB-800C-9C1CCB738C58}"/>
    <cellStyle name="Vírgula 10 3 2 3 2" xfId="16460" xr:uid="{D9E9C695-C6DF-4BB6-BB65-83910E7FF76A}"/>
    <cellStyle name="Vírgula 10 3 2 3 3" xfId="25441" xr:uid="{AB3EBD74-2E43-48C9-9E8A-427940287837}"/>
    <cellStyle name="Vírgula 10 3 2 4" xfId="4752" xr:uid="{79CA069B-A2CE-4E0C-98F5-39E234DC1C39}"/>
    <cellStyle name="Vírgula 10 3 2 4 2" xfId="13606" xr:uid="{203F329D-9595-4BA9-B16C-2FA90277BB0F}"/>
    <cellStyle name="Vírgula 10 3 2 4 3" xfId="22575" xr:uid="{941A9189-B365-429F-A64B-315490197E5B}"/>
    <cellStyle name="Vírgula 10 3 2 5" xfId="10741" xr:uid="{E4817009-50E6-44D2-9441-677ED8C0D605}"/>
    <cellStyle name="Vírgula 10 3 2 6" xfId="19711" xr:uid="{38DEA5C7-2371-47E5-9D91-4320AD76440F}"/>
    <cellStyle name="Vírgula 10 3 3" xfId="3149" xr:uid="{7A8EB668-9986-4847-908D-0B4FAE7EFFE9}"/>
    <cellStyle name="Vírgula 10 3 3 2" xfId="9299" xr:uid="{933EFB67-6294-4543-B90B-A6CE54568152}"/>
    <cellStyle name="Vírgula 10 3 3 2 2" xfId="17894" xr:uid="{61A1F48F-39EE-47E2-BF49-0E27F896DFA8}"/>
    <cellStyle name="Vírgula 10 3 3 2 3" xfId="26930" xr:uid="{858CE94F-5134-41A8-8843-9B10D8FCFD47}"/>
    <cellStyle name="Vírgula 10 3 3 3" xfId="6185" xr:uid="{DA56A510-05D8-456D-AB31-CD6EFD0352C7}"/>
    <cellStyle name="Vírgula 10 3 3 3 2" xfId="15038" xr:uid="{BE96DCA3-9E51-4346-9D75-614355A2E944}"/>
    <cellStyle name="Vírgula 10 3 3 3 3" xfId="24004" xr:uid="{45D3D1D0-A742-4324-A8FE-C02AA3AF43C2}"/>
    <cellStyle name="Vírgula 10 3 3 4" xfId="12186" xr:uid="{B6FC0E71-3F02-4A49-B989-9B080E7AFF2B}"/>
    <cellStyle name="Vírgula 10 3 3 5" xfId="21154" xr:uid="{1FBBC378-8741-416F-A1FD-A981A9410CC0}"/>
    <cellStyle name="Vírgula 10 3 4" xfId="7805" xr:uid="{B806D2D8-DB08-4045-BE05-D92DC922FFA3}"/>
    <cellStyle name="Vírgula 10 3 4 2" xfId="16459" xr:uid="{D73BEFB3-5BAD-41DD-AEB7-13E06B6D3AB4}"/>
    <cellStyle name="Vírgula 10 3 4 3" xfId="25440" xr:uid="{98175097-A17C-4342-B6B2-3C0FCA6091D4}"/>
    <cellStyle name="Vírgula 10 3 5" xfId="4751" xr:uid="{07CF3B50-41C8-44A6-A1FB-8705C0ED8669}"/>
    <cellStyle name="Vírgula 10 3 5 2" xfId="13605" xr:uid="{846C2AB5-65F2-47C3-960C-72CDBD4E14B0}"/>
    <cellStyle name="Vírgula 10 3 5 3" xfId="22574" xr:uid="{A0F9B0AC-85B7-4386-9A7F-A39B3CDCCC95}"/>
    <cellStyle name="Vírgula 10 3 6" xfId="10740" xr:uid="{06C47A45-4403-4B53-B492-447BA73230A7}"/>
    <cellStyle name="Vírgula 10 3 7" xfId="19710" xr:uid="{E3F91506-80F6-4640-8D20-44D05394459A}"/>
    <cellStyle name="Vírgula 10 4" xfId="1430" xr:uid="{E6E5AA86-F209-4DD7-8E24-6EEA818FEB57}"/>
    <cellStyle name="Vírgula 10 4 2" xfId="3151" xr:uid="{7A8B6D93-1E58-408C-AEEA-B5B8A28ED9D4}"/>
    <cellStyle name="Vírgula 10 4 2 2" xfId="9301" xr:uid="{31D07D40-D988-4B72-B5C1-D40F836C93A6}"/>
    <cellStyle name="Vírgula 10 4 2 2 2" xfId="17896" xr:uid="{CCF13FA0-B585-4A3F-A81D-FAE34000F7F1}"/>
    <cellStyle name="Vírgula 10 4 2 2 3" xfId="26932" xr:uid="{0975D0A8-1519-49C7-A033-454A33C7F337}"/>
    <cellStyle name="Vírgula 10 4 2 3" xfId="6187" xr:uid="{C35ACCA8-FD9D-4475-A468-A804C70BA609}"/>
    <cellStyle name="Vírgula 10 4 2 3 2" xfId="15040" xr:uid="{9A567200-8A34-449B-B537-A617522A699A}"/>
    <cellStyle name="Vírgula 10 4 2 3 3" xfId="24006" xr:uid="{F002061D-0142-43A7-980D-CD6AD4FA4990}"/>
    <cellStyle name="Vírgula 10 4 2 4" xfId="12188" xr:uid="{575431AF-590B-4F1F-B74D-78F102F6F9FF}"/>
    <cellStyle name="Vírgula 10 4 2 5" xfId="21156" xr:uid="{066A99AC-2C8A-4A87-8092-23E6C002A956}"/>
    <cellStyle name="Vírgula 10 4 3" xfId="7807" xr:uid="{F950E129-209F-4ECD-9FA6-9D59080BE842}"/>
    <cellStyle name="Vírgula 10 4 3 2" xfId="16461" xr:uid="{D3E2D8DF-EB34-4B6F-9891-040F9C9CB70A}"/>
    <cellStyle name="Vírgula 10 4 3 3" xfId="25442" xr:uid="{5DF57703-DC74-4C82-A1C3-AF948CD6FA01}"/>
    <cellStyle name="Vírgula 10 4 4" xfId="4753" xr:uid="{B26C4C49-59AA-49D9-8E05-CB753F96226D}"/>
    <cellStyle name="Vírgula 10 4 4 2" xfId="13607" xr:uid="{DB8A8FF8-4310-4B65-B187-916BF4B4D11B}"/>
    <cellStyle name="Vírgula 10 4 4 3" xfId="22576" xr:uid="{20C93228-FAD6-4534-A7A0-75B0D6F5536B}"/>
    <cellStyle name="Vírgula 10 4 5" xfId="10742" xr:uid="{CF4B5FAA-7A1B-49A4-91C7-FAABF373BC39}"/>
    <cellStyle name="Vírgula 10 4 6" xfId="19712" xr:uid="{9A9FA4A0-9220-4E5F-B7B8-BAF74147BEF5}"/>
    <cellStyle name="Vírgula 10 5" xfId="1911" xr:uid="{BA97B918-EC87-4D0D-B9CB-E7E7CB3DF32C}"/>
    <cellStyle name="Vírgula 10 5 2" xfId="8267" xr:uid="{05ACCC4D-27B0-45E5-934A-6E19C57F04AA}"/>
    <cellStyle name="Vírgula 10 5 2 2" xfId="16866" xr:uid="{79ACB20D-1930-487F-A7A1-565C13E468AD}"/>
    <cellStyle name="Vírgula 10 5 2 3" xfId="25899" xr:uid="{F5F3BF8E-BDB5-4F1C-B3FA-32A84DA408A7}"/>
    <cellStyle name="Vírgula 10 5 3" xfId="5157" xr:uid="{ED753703-BA6D-4288-84A1-0A55ABC87160}"/>
    <cellStyle name="Vírgula 10 5 3 2" xfId="14010" xr:uid="{246EA56E-7017-43C4-B30B-F8D64A722221}"/>
    <cellStyle name="Vírgula 10 5 3 3" xfId="22977" xr:uid="{70B1E065-FA02-40CE-82C3-C27DE4120BAE}"/>
    <cellStyle name="Vírgula 10 5 4" xfId="11146" xr:uid="{20AB7E5E-9655-4C6A-A8DE-CC9466B21F4B}"/>
    <cellStyle name="Vírgula 10 5 5" xfId="20115" xr:uid="{30EE73B1-B16E-4C1A-886D-5362B848B0F2}"/>
    <cellStyle name="Vírgula 10 6" xfId="3146" xr:uid="{B8778F1A-4E96-4EE4-8225-310610473812}"/>
    <cellStyle name="Vírgula 10 6 2" xfId="9296" xr:uid="{0E6A0830-5834-47BF-B9D7-ABBD2C19CD59}"/>
    <cellStyle name="Vírgula 10 6 2 2" xfId="17891" xr:uid="{F6721525-255B-4247-BB2D-413849924F63}"/>
    <cellStyle name="Vírgula 10 6 2 3" xfId="26927" xr:uid="{A110EA01-BEA7-4517-8C68-395109CC53F6}"/>
    <cellStyle name="Vírgula 10 6 3" xfId="6182" xr:uid="{E3A8AD22-7161-4647-B8A1-50748892C96B}"/>
    <cellStyle name="Vírgula 10 6 3 2" xfId="15035" xr:uid="{08F63FB6-FECB-4FC9-A00D-943686DA5447}"/>
    <cellStyle name="Vírgula 10 6 3 3" xfId="24001" xr:uid="{9711FCD7-D476-417F-8169-FD8CD5E98E07}"/>
    <cellStyle name="Vírgula 10 6 4" xfId="12183" xr:uid="{AD4B7765-B0D5-4939-AA1B-5F01EFAEBFDC}"/>
    <cellStyle name="Vírgula 10 6 5" xfId="21151" xr:uid="{771F4C86-B087-4E5E-89D5-5E3A951B42A0}"/>
    <cellStyle name="Vírgula 10 7" xfId="7802" xr:uid="{295360BB-0647-4F01-8379-58E4A0C61698}"/>
    <cellStyle name="Vírgula 10 7 2" xfId="16456" xr:uid="{F19DD01A-C361-4525-90C5-1ECA6ECB1C2F}"/>
    <cellStyle name="Vírgula 10 7 3" xfId="25437" xr:uid="{CB12D899-D628-4AB5-B320-951CC7BE865C}"/>
    <cellStyle name="Vírgula 10 8" xfId="4748" xr:uid="{50CFF01C-655B-45AE-8CEF-3AE5FB9AB397}"/>
    <cellStyle name="Vírgula 10 8 2" xfId="13602" xr:uid="{42092FB9-5932-46FF-AB74-B041A4111B01}"/>
    <cellStyle name="Vírgula 10 8 3" xfId="22571" xr:uid="{DAC69ECC-6B88-4B66-B46E-E304BD6D3516}"/>
    <cellStyle name="Vírgula 10 9" xfId="10737" xr:uid="{DE2D737B-AFAB-4AAD-937B-26986FE27B14}"/>
    <cellStyle name="Vírgula 11" xfId="1431" xr:uid="{98525C8E-DD95-498B-AC38-4EAD6AB40816}"/>
    <cellStyle name="Vírgula 11 2" xfId="1432" xr:uid="{4FEA73E2-B179-46BF-B0E2-6F947ACF53C0}"/>
    <cellStyle name="Vírgula 11 2 2" xfId="1433" xr:uid="{106CDF0F-0A56-4DD8-BACA-5FC6D2FCF89F}"/>
    <cellStyle name="Vírgula 11 2 2 2" xfId="3154" xr:uid="{AC374A74-7DC2-4174-ACDD-E7088F6C1799}"/>
    <cellStyle name="Vírgula 11 2 2 2 2" xfId="9304" xr:uid="{548B3F61-8A73-4F47-BA2C-8EDB095A26F0}"/>
    <cellStyle name="Vírgula 11 2 2 2 2 2" xfId="17899" xr:uid="{7A9D3DBA-47CB-4937-AE16-38A83B653DB3}"/>
    <cellStyle name="Vírgula 11 2 2 2 2 3" xfId="26935" xr:uid="{C4BA579D-6DE8-427A-8293-12753916498B}"/>
    <cellStyle name="Vírgula 11 2 2 2 3" xfId="6190" xr:uid="{90ED3477-2805-446A-88A8-34B3F3A4F8F1}"/>
    <cellStyle name="Vírgula 11 2 2 2 3 2" xfId="15043" xr:uid="{EFE7E7A5-5D63-42EC-84B2-76858A12DEDB}"/>
    <cellStyle name="Vírgula 11 2 2 2 3 3" xfId="24009" xr:uid="{5DC7C505-E845-47E7-86DA-95CE504EC516}"/>
    <cellStyle name="Vírgula 11 2 2 2 4" xfId="12191" xr:uid="{AE6304AB-D170-4FDA-A2F0-2D5F26FE0D13}"/>
    <cellStyle name="Vírgula 11 2 2 2 5" xfId="21159" xr:uid="{6F356D66-277F-478A-98EF-AAAF6314106E}"/>
    <cellStyle name="Vírgula 11 2 2 3" xfId="7810" xr:uid="{B7C2E3B5-DA4D-49F4-968F-5D971D6D7D89}"/>
    <cellStyle name="Vírgula 11 2 2 3 2" xfId="16464" xr:uid="{96DB3569-BDF9-4A92-B96B-297E63162FB7}"/>
    <cellStyle name="Vírgula 11 2 2 3 3" xfId="25445" xr:uid="{99EA78CE-72C4-412E-BD4E-2F4415D8BFEE}"/>
    <cellStyle name="Vírgula 11 2 2 4" xfId="4756" xr:uid="{6F598BBF-E679-4F09-B456-8BFDCC8EFD90}"/>
    <cellStyle name="Vírgula 11 2 2 4 2" xfId="13610" xr:uid="{11B2E7A9-5A3A-488B-8F7D-AFA614285D75}"/>
    <cellStyle name="Vírgula 11 2 2 4 3" xfId="22579" xr:uid="{287E6B8B-D5B8-4342-9AFF-DA848487944D}"/>
    <cellStyle name="Vírgula 11 2 2 5" xfId="10745" xr:uid="{93CC52AB-B73F-4656-BBCC-130C4EE14B65}"/>
    <cellStyle name="Vírgula 11 2 2 6" xfId="19715" xr:uid="{8122A771-7E60-4D03-A4C8-C2376F88FC7F}"/>
    <cellStyle name="Vírgula 11 2 3" xfId="3153" xr:uid="{5DD022D4-7F5E-4AEC-AB4F-145D5D649968}"/>
    <cellStyle name="Vírgula 11 2 3 2" xfId="9303" xr:uid="{E00B5A95-B223-45E2-83F6-484A3FB0D33C}"/>
    <cellStyle name="Vírgula 11 2 3 2 2" xfId="17898" xr:uid="{695F7086-A719-45DB-918D-E7A93F4B3225}"/>
    <cellStyle name="Vírgula 11 2 3 2 3" xfId="26934" xr:uid="{54E47D5F-E4D2-4FD3-8460-2A206294455F}"/>
    <cellStyle name="Vírgula 11 2 3 3" xfId="6189" xr:uid="{7DFDAB74-0899-4149-9892-35D6F1160FAD}"/>
    <cellStyle name="Vírgula 11 2 3 3 2" xfId="15042" xr:uid="{26A6C199-110E-489D-9D1B-FD5EA2AE8448}"/>
    <cellStyle name="Vírgula 11 2 3 3 3" xfId="24008" xr:uid="{98E6C8EB-5C44-4561-9C76-E76ED200CE3E}"/>
    <cellStyle name="Vírgula 11 2 3 4" xfId="12190" xr:uid="{E1AB9362-A901-4D71-AE4C-BE974727D1EE}"/>
    <cellStyle name="Vírgula 11 2 3 5" xfId="21158" xr:uid="{30E1A490-750A-4D87-A6B1-562459C10E63}"/>
    <cellStyle name="Vírgula 11 2 4" xfId="7809" xr:uid="{3F5A7649-A034-4494-AFBB-A1B98ACBAE79}"/>
    <cellStyle name="Vírgula 11 2 4 2" xfId="16463" xr:uid="{34B3DB78-C606-4C48-A6D1-1381E68264F9}"/>
    <cellStyle name="Vírgula 11 2 4 3" xfId="25444" xr:uid="{3342023B-2F73-4EB0-B674-A2A59D661ADB}"/>
    <cellStyle name="Vírgula 11 2 5" xfId="4755" xr:uid="{C8B915FB-55BF-473D-8570-99FFE9FD6290}"/>
    <cellStyle name="Vírgula 11 2 5 2" xfId="13609" xr:uid="{90B9356C-E3D5-4047-9C5B-14A6793CB31A}"/>
    <cellStyle name="Vírgula 11 2 5 3" xfId="22578" xr:uid="{05B821A0-201D-40E1-8A18-DD895BD3EEEA}"/>
    <cellStyle name="Vírgula 11 2 6" xfId="10744" xr:uid="{C138AE22-D42D-4AC3-8CDD-CF47F1347884}"/>
    <cellStyle name="Vírgula 11 2 7" xfId="19714" xr:uid="{E733A73B-BB38-4B1F-940F-FA6E9750255A}"/>
    <cellStyle name="Vírgula 11 3" xfId="1434" xr:uid="{D0B6F80C-7CCC-4EC8-8698-20BD56617C6B}"/>
    <cellStyle name="Vírgula 11 3 2" xfId="1435" xr:uid="{113389C3-00AD-4BB2-B089-786984008CBE}"/>
    <cellStyle name="Vírgula 11 3 2 2" xfId="3156" xr:uid="{E7CA0725-D2A9-4203-82C0-47B8A449D67A}"/>
    <cellStyle name="Vírgula 11 3 2 2 2" xfId="9306" xr:uid="{3D276458-8C2F-4F44-8EC9-754ECE0DF5F9}"/>
    <cellStyle name="Vírgula 11 3 2 2 2 2" xfId="17901" xr:uid="{12BC3239-E7E6-4B44-83E2-6A9F5841F0F6}"/>
    <cellStyle name="Vírgula 11 3 2 2 2 3" xfId="26937" xr:uid="{AC53AE42-3A52-4675-9EC9-75CD65075989}"/>
    <cellStyle name="Vírgula 11 3 2 2 3" xfId="6192" xr:uid="{6B2F18D2-8665-4C22-B33C-E163D9950BCE}"/>
    <cellStyle name="Vírgula 11 3 2 2 3 2" xfId="15045" xr:uid="{6DEC28BC-2326-4513-8DBC-1A3C147884F2}"/>
    <cellStyle name="Vírgula 11 3 2 2 3 3" xfId="24011" xr:uid="{A818A50A-113C-4236-BE82-8F90C87394EF}"/>
    <cellStyle name="Vírgula 11 3 2 2 4" xfId="12193" xr:uid="{4ACECD10-AE32-4A13-83E0-627AAB60F7A6}"/>
    <cellStyle name="Vírgula 11 3 2 2 5" xfId="21161" xr:uid="{5F6715CF-625C-4E1A-A4DB-77DD38662C19}"/>
    <cellStyle name="Vírgula 11 3 2 3" xfId="7812" xr:uid="{C273DCA8-5A4B-4E1D-898F-1BE297868FBD}"/>
    <cellStyle name="Vírgula 11 3 2 3 2" xfId="16466" xr:uid="{377FAF45-4233-4BBA-991A-1D7E79450C8D}"/>
    <cellStyle name="Vírgula 11 3 2 3 3" xfId="25447" xr:uid="{102DE063-1284-40FB-B51B-3F994D170832}"/>
    <cellStyle name="Vírgula 11 3 2 4" xfId="4758" xr:uid="{F9ED3B58-48F1-49DD-97E1-2312FDC8CC3E}"/>
    <cellStyle name="Vírgula 11 3 2 4 2" xfId="13612" xr:uid="{EC114882-718C-4D34-BCD8-B355C41F734C}"/>
    <cellStyle name="Vírgula 11 3 2 4 3" xfId="22581" xr:uid="{8FB81D16-63F1-4E1C-8A27-C2FA11BEEA74}"/>
    <cellStyle name="Vírgula 11 3 2 5" xfId="10747" xr:uid="{93B85BC3-D239-4458-9353-0ABF85F878ED}"/>
    <cellStyle name="Vírgula 11 3 2 6" xfId="19717" xr:uid="{B06543F9-F50E-47B7-9D4C-63D774F850BA}"/>
    <cellStyle name="Vírgula 11 3 3" xfId="3155" xr:uid="{06723C1E-9426-4AB3-850D-F149A9D5B323}"/>
    <cellStyle name="Vírgula 11 3 3 2" xfId="9305" xr:uid="{79BF39D3-35A2-4B23-AEA5-759F1AD2DE7C}"/>
    <cellStyle name="Vírgula 11 3 3 2 2" xfId="17900" xr:uid="{4C3916D0-35A4-4054-AE0B-7DD6551496D9}"/>
    <cellStyle name="Vírgula 11 3 3 2 3" xfId="26936" xr:uid="{562AB9A0-1085-4C80-B3FE-9BB84394E553}"/>
    <cellStyle name="Vírgula 11 3 3 3" xfId="6191" xr:uid="{D58FD68E-C5A3-4548-9917-2F441A49593C}"/>
    <cellStyle name="Vírgula 11 3 3 3 2" xfId="15044" xr:uid="{279B552E-6342-4FFA-9E1A-3E0D8C367A4F}"/>
    <cellStyle name="Vírgula 11 3 3 3 3" xfId="24010" xr:uid="{470CBE93-8EF4-4DC0-AE53-1660300B2CE5}"/>
    <cellStyle name="Vírgula 11 3 3 4" xfId="12192" xr:uid="{DF1DE389-8552-4B3D-850D-E8F4D16360A0}"/>
    <cellStyle name="Vírgula 11 3 3 5" xfId="21160" xr:uid="{F328230A-09E7-4CCF-BACB-06022E0B0B3A}"/>
    <cellStyle name="Vírgula 11 3 4" xfId="7811" xr:uid="{60458282-F7EF-4D79-A179-589B4DAADBFF}"/>
    <cellStyle name="Vírgula 11 3 4 2" xfId="16465" xr:uid="{0840C36C-B54B-4962-A1D9-51126E3BE1A6}"/>
    <cellStyle name="Vírgula 11 3 4 3" xfId="25446" xr:uid="{F663B0BF-9E88-49BE-A0DA-45CA0E955255}"/>
    <cellStyle name="Vírgula 11 3 5" xfId="4757" xr:uid="{EF4B7393-CB76-4203-9DB5-EF846EF1763B}"/>
    <cellStyle name="Vírgula 11 3 5 2" xfId="13611" xr:uid="{456D164A-9ED8-4241-9AB6-0F7778CA1B26}"/>
    <cellStyle name="Vírgula 11 3 5 3" xfId="22580" xr:uid="{BED43B39-C75A-414F-BEE6-14BA4D240FEA}"/>
    <cellStyle name="Vírgula 11 3 6" xfId="10746" xr:uid="{A49369B8-8D48-4605-B472-4A0DD8BCD973}"/>
    <cellStyle name="Vírgula 11 3 7" xfId="19716" xr:uid="{4FA2A7C5-54CE-4C16-B27C-900ACE6AD2ED}"/>
    <cellStyle name="Vírgula 11 4" xfId="1436" xr:uid="{6F2701C5-D432-4FB6-BA65-A323E0719F56}"/>
    <cellStyle name="Vírgula 11 4 2" xfId="3157" xr:uid="{0415399A-D735-46E9-AC3A-2BB24689CF4B}"/>
    <cellStyle name="Vírgula 11 4 2 2" xfId="9307" xr:uid="{7BE35190-A8C0-4602-B96C-06740F99CC0F}"/>
    <cellStyle name="Vírgula 11 4 2 2 2" xfId="17902" xr:uid="{8C5B313A-4050-4523-B16C-050D406ABABF}"/>
    <cellStyle name="Vírgula 11 4 2 2 3" xfId="26938" xr:uid="{68850DD0-BF21-4F11-882A-E82B2A9D9CD0}"/>
    <cellStyle name="Vírgula 11 4 2 3" xfId="6193" xr:uid="{B6E3D994-8F32-488B-8D9E-EDE28EA8431D}"/>
    <cellStyle name="Vírgula 11 4 2 3 2" xfId="15046" xr:uid="{7D44B867-DB6F-409D-B74F-EA4C76D69673}"/>
    <cellStyle name="Vírgula 11 4 2 3 3" xfId="24012" xr:uid="{C4E08BE8-88E2-47A5-A07E-673228D9ADD6}"/>
    <cellStyle name="Vírgula 11 4 2 4" xfId="12194" xr:uid="{BBB3F2E8-5DF6-495B-B1D5-C71D5075DD09}"/>
    <cellStyle name="Vírgula 11 4 2 5" xfId="21162" xr:uid="{BF886384-9C6F-4194-A6DD-DD72C3676608}"/>
    <cellStyle name="Vírgula 11 4 3" xfId="7813" xr:uid="{A0A70CDF-9510-47B1-A0D0-43EEEBD1B9CE}"/>
    <cellStyle name="Vírgula 11 4 3 2" xfId="16467" xr:uid="{C32185DA-6ABC-4B25-8C3E-59ADBB41C44F}"/>
    <cellStyle name="Vírgula 11 4 3 3" xfId="25448" xr:uid="{8C65B1D5-3518-4BDA-B300-70D817CDA22C}"/>
    <cellStyle name="Vírgula 11 4 4" xfId="4759" xr:uid="{B5823498-5A34-47BB-9675-9EDD55B02064}"/>
    <cellStyle name="Vírgula 11 4 4 2" xfId="13613" xr:uid="{F69449B6-773A-4681-8D15-BF20FDA4342F}"/>
    <cellStyle name="Vírgula 11 4 4 3" xfId="22582" xr:uid="{FAF67459-2A9B-4C73-A254-8B00D56CA6FA}"/>
    <cellStyle name="Vírgula 11 4 5" xfId="10748" xr:uid="{E8C327E5-674E-4517-9163-CFE0D619AFEA}"/>
    <cellStyle name="Vírgula 11 4 6" xfId="19718" xr:uid="{27997AF1-DEC0-416B-B3F6-6A99080C4688}"/>
    <cellStyle name="Vírgula 11 5" xfId="3152" xr:uid="{E3148FA4-3AFC-4CD8-B57E-C0892BBC9F5F}"/>
    <cellStyle name="Vírgula 11 5 2" xfId="9302" xr:uid="{0CE96833-A12D-4A87-B6F6-2A6D403412C7}"/>
    <cellStyle name="Vírgula 11 5 2 2" xfId="17897" xr:uid="{E22B78D1-D044-4B83-A4EB-22F70D60F1E8}"/>
    <cellStyle name="Vírgula 11 5 2 3" xfId="26933" xr:uid="{D23AB9C7-D8A5-42C5-B2F7-6BB49434FB24}"/>
    <cellStyle name="Vírgula 11 5 3" xfId="6188" xr:uid="{965359D7-802F-4598-A9C9-5DE8C5296F05}"/>
    <cellStyle name="Vírgula 11 5 3 2" xfId="15041" xr:uid="{B571E2ED-BE19-44AF-B85D-25D437FDB113}"/>
    <cellStyle name="Vírgula 11 5 3 3" xfId="24007" xr:uid="{48C66420-151A-41C1-91B9-453C4A6FF521}"/>
    <cellStyle name="Vírgula 11 5 4" xfId="12189" xr:uid="{51E3B5E8-3A59-46A1-A5D0-8DCD958259C3}"/>
    <cellStyle name="Vírgula 11 5 5" xfId="21157" xr:uid="{203D25B2-0549-4717-9508-AA57E9901D2A}"/>
    <cellStyle name="Vírgula 11 6" xfId="7808" xr:uid="{110283BC-13B8-40FF-9DA8-8539177379A7}"/>
    <cellStyle name="Vírgula 11 6 2" xfId="16462" xr:uid="{D5C0E499-F4F4-4746-83A1-0E456BC307A5}"/>
    <cellStyle name="Vírgula 11 6 3" xfId="25443" xr:uid="{DF567E72-452A-4D80-ADA7-D70BCCC94344}"/>
    <cellStyle name="Vírgula 11 7" xfId="4754" xr:uid="{76998F6E-B5FD-4746-88C0-FBBDC1F37A8A}"/>
    <cellStyle name="Vírgula 11 7 2" xfId="13608" xr:uid="{0654F23B-28E0-43BA-A048-D994B5F7FACE}"/>
    <cellStyle name="Vírgula 11 7 3" xfId="22577" xr:uid="{F970DB80-D84C-4AB2-AAE4-E8B19B6D2D18}"/>
    <cellStyle name="Vírgula 11 8" xfId="10743" xr:uid="{DE1A5423-F737-4313-BF64-585C8920C836}"/>
    <cellStyle name="Vírgula 11 9" xfId="19713" xr:uid="{3414633D-7CC7-4E93-BB54-02F51269E8E4}"/>
    <cellStyle name="Vírgula 12" xfId="1437" xr:uid="{5DC2E098-E35F-4BDA-BC04-0ADA9EE96BD5}"/>
    <cellStyle name="Vírgula 12 2" xfId="1438" xr:uid="{8382C5BF-042F-4352-9292-E111CF3760A3}"/>
    <cellStyle name="Vírgula 12 2 2" xfId="1439" xr:uid="{4B0FFBE6-1C6D-4275-B8DA-B361F553DC79}"/>
    <cellStyle name="Vírgula 12 2 2 10" xfId="10749" xr:uid="{37A67B80-CB9B-4131-B2E6-67BF56ADA892}"/>
    <cellStyle name="Vírgula 12 2 2 11" xfId="19719" xr:uid="{ED5C659E-DC5A-4C78-8FCE-B51591469CCF}"/>
    <cellStyle name="Vírgula 12 2 2 2" xfId="1440" xr:uid="{9CE709BC-B27C-4CEC-8F0B-DD28F987FCD1}"/>
    <cellStyle name="Vírgula 12 2 2 2 2" xfId="1441" xr:uid="{EC526CB4-4E9E-4CEA-AE54-2DE89058F969}"/>
    <cellStyle name="Vírgula 12 2 2 2 2 2" xfId="1442" xr:uid="{7AE384A4-96C8-4307-A7D7-4C8A99C0DD67}"/>
    <cellStyle name="Vírgula 12 2 2 2 2 2 2" xfId="3161" xr:uid="{6B0C302D-E23A-4EDF-BE6D-C1DF3CF357D2}"/>
    <cellStyle name="Vírgula 12 2 2 2 2 2 2 2" xfId="9311" xr:uid="{C4207A84-9E9D-4D88-92AF-D7DB684AEC28}"/>
    <cellStyle name="Vírgula 12 2 2 2 2 2 2 2 2" xfId="17906" xr:uid="{622195DC-15FD-43C2-AD6A-07796A288A65}"/>
    <cellStyle name="Vírgula 12 2 2 2 2 2 2 2 3" xfId="26942" xr:uid="{A400E9A0-1F1D-43F9-AC37-610721EE3AD4}"/>
    <cellStyle name="Vírgula 12 2 2 2 2 2 2 3" xfId="6197" xr:uid="{24EFE018-7A07-4E1E-8F08-088B46493CC2}"/>
    <cellStyle name="Vírgula 12 2 2 2 2 2 2 3 2" xfId="15050" xr:uid="{38EFB512-7056-4111-969A-742BCBBC6D2F}"/>
    <cellStyle name="Vírgula 12 2 2 2 2 2 2 3 3" xfId="24016" xr:uid="{C26E05CF-30D5-437C-932E-BF89B43DB234}"/>
    <cellStyle name="Vírgula 12 2 2 2 2 2 2 4" xfId="12198" xr:uid="{E235F262-2B68-45C7-AC50-44AC7710B7B8}"/>
    <cellStyle name="Vírgula 12 2 2 2 2 2 2 5" xfId="21166" xr:uid="{CBEF244F-9017-4E48-ABB7-35325C451A83}"/>
    <cellStyle name="Vírgula 12 2 2 2 2 2 3" xfId="7817" xr:uid="{C3B15EDC-3ECE-4729-B179-4B767E24F21C}"/>
    <cellStyle name="Vírgula 12 2 2 2 2 2 3 2" xfId="16471" xr:uid="{90477CD3-60D1-4468-A0ED-74B3E2BDE0AD}"/>
    <cellStyle name="Vírgula 12 2 2 2 2 2 3 3" xfId="25452" xr:uid="{042BF938-CEA7-4831-92FA-05736E2E95C2}"/>
    <cellStyle name="Vírgula 12 2 2 2 2 2 4" xfId="4763" xr:uid="{0CBB9E5B-122A-49B7-96FB-5F0ED88FC144}"/>
    <cellStyle name="Vírgula 12 2 2 2 2 2 4 2" xfId="13617" xr:uid="{9E7EF103-1D96-4487-9C42-C027F1DE5A1F}"/>
    <cellStyle name="Vírgula 12 2 2 2 2 2 4 3" xfId="22586" xr:uid="{3BE49533-873B-45AC-B16B-B21422231C9C}"/>
    <cellStyle name="Vírgula 12 2 2 2 2 2 5" xfId="10752" xr:uid="{A0E88BCD-0A99-4B38-BBB0-8AF2308C10A8}"/>
    <cellStyle name="Vírgula 12 2 2 2 2 2 6" xfId="19722" xr:uid="{D9C4E029-331D-4100-B31B-992E57C853F6}"/>
    <cellStyle name="Vírgula 12 2 2 2 2 3" xfId="3160" xr:uid="{4688FE7E-B0CA-446A-A780-D64E379DB630}"/>
    <cellStyle name="Vírgula 12 2 2 2 2 3 2" xfId="9310" xr:uid="{0659C9B3-9C1F-45A6-8F23-CC4A5714B9CB}"/>
    <cellStyle name="Vírgula 12 2 2 2 2 3 2 2" xfId="17905" xr:uid="{99006747-46BE-4CB4-A950-80CB6E741FCE}"/>
    <cellStyle name="Vírgula 12 2 2 2 2 3 2 3" xfId="26941" xr:uid="{87E241F1-E6CB-4B9E-9C1B-2E8805E74C98}"/>
    <cellStyle name="Vírgula 12 2 2 2 2 3 3" xfId="6196" xr:uid="{EEC3DF1F-37A1-4664-A772-ED8669D899A4}"/>
    <cellStyle name="Vírgula 12 2 2 2 2 3 3 2" xfId="15049" xr:uid="{F0D48A2A-9D42-43FF-9683-1F366234BB6E}"/>
    <cellStyle name="Vírgula 12 2 2 2 2 3 3 3" xfId="24015" xr:uid="{5F78F47E-F117-4079-B98E-A02BA3D22838}"/>
    <cellStyle name="Vírgula 12 2 2 2 2 3 4" xfId="12197" xr:uid="{3B8D6CC7-65AB-4D24-B5BF-2966978D83AB}"/>
    <cellStyle name="Vírgula 12 2 2 2 2 3 5" xfId="21165" xr:uid="{94C8F15F-EF83-4777-B001-80F891CDF065}"/>
    <cellStyle name="Vírgula 12 2 2 2 2 4" xfId="7816" xr:uid="{C8F214F3-D1E2-4674-A955-E457FAADE937}"/>
    <cellStyle name="Vírgula 12 2 2 2 2 4 2" xfId="16470" xr:uid="{B7D7589A-F0A5-4AB2-8B82-9C907936D91B}"/>
    <cellStyle name="Vírgula 12 2 2 2 2 4 3" xfId="25451" xr:uid="{9FB79528-A44F-4971-9291-6F98A2ABB3EE}"/>
    <cellStyle name="Vírgula 12 2 2 2 2 5" xfId="4762" xr:uid="{05902A4E-B811-49B7-9A14-39853F755B10}"/>
    <cellStyle name="Vírgula 12 2 2 2 2 5 2" xfId="13616" xr:uid="{F5025235-A5AE-42EE-B20E-FA12B5A6A877}"/>
    <cellStyle name="Vírgula 12 2 2 2 2 5 3" xfId="22585" xr:uid="{07BE511A-1224-48AA-A6AC-4786E223A0BD}"/>
    <cellStyle name="Vírgula 12 2 2 2 2 6" xfId="10751" xr:uid="{9B6CD515-770D-4D45-AF60-E79EF351B82F}"/>
    <cellStyle name="Vírgula 12 2 2 2 2 7" xfId="19721" xr:uid="{796C0BE6-BA4C-4E86-9140-BD0F0474B001}"/>
    <cellStyle name="Vírgula 12 2 2 2 3" xfId="1443" xr:uid="{64C5976F-03A4-4CB5-A03D-C5DE686DC65B}"/>
    <cellStyle name="Vírgula 12 2 2 2 3 2" xfId="1444" xr:uid="{42D60A2B-B68E-4DFC-B7FE-C814B03354E1}"/>
    <cellStyle name="Vírgula 12 2 2 2 3 2 2" xfId="3163" xr:uid="{9B234DDF-36B3-440E-BE4A-CA848CDA32E8}"/>
    <cellStyle name="Vírgula 12 2 2 2 3 2 2 2" xfId="9313" xr:uid="{42A5983B-CD2A-4636-AC8B-D5A64F9CC93B}"/>
    <cellStyle name="Vírgula 12 2 2 2 3 2 2 2 2" xfId="17908" xr:uid="{F067C888-492D-4C42-893B-DC58111BE670}"/>
    <cellStyle name="Vírgula 12 2 2 2 3 2 2 2 3" xfId="26944" xr:uid="{5A4E6942-D1BD-44AD-AB2E-5F9CE505A430}"/>
    <cellStyle name="Vírgula 12 2 2 2 3 2 2 3" xfId="6199" xr:uid="{8D508D1C-7A86-4775-A312-5A1EA6E41C74}"/>
    <cellStyle name="Vírgula 12 2 2 2 3 2 2 3 2" xfId="15052" xr:uid="{C9259C85-9566-4FCA-9231-57B41624C170}"/>
    <cellStyle name="Vírgula 12 2 2 2 3 2 2 3 3" xfId="24018" xr:uid="{91704B64-4E1C-4C06-85B7-82B895200254}"/>
    <cellStyle name="Vírgula 12 2 2 2 3 2 2 4" xfId="12200" xr:uid="{3CCD3F51-1DC8-43F5-ABDE-CF1C76706B41}"/>
    <cellStyle name="Vírgula 12 2 2 2 3 2 2 5" xfId="21168" xr:uid="{0900EB5D-913E-45AA-9D8F-60F7920E0B17}"/>
    <cellStyle name="Vírgula 12 2 2 2 3 2 3" xfId="7819" xr:uid="{96178030-7F3D-430A-814C-24FE2FA6A546}"/>
    <cellStyle name="Vírgula 12 2 2 2 3 2 3 2" xfId="16473" xr:uid="{B3C745EA-7DF0-4EF6-83BE-EDF376A6755B}"/>
    <cellStyle name="Vírgula 12 2 2 2 3 2 3 3" xfId="25454" xr:uid="{21199577-B320-43EC-B6DB-61F468346FD2}"/>
    <cellStyle name="Vírgula 12 2 2 2 3 2 4" xfId="4765" xr:uid="{AE002577-114C-4C08-890E-C8356BE3EDD4}"/>
    <cellStyle name="Vírgula 12 2 2 2 3 2 4 2" xfId="13619" xr:uid="{A539346C-6587-4F47-8E5E-53F3BE5EC949}"/>
    <cellStyle name="Vírgula 12 2 2 2 3 2 4 3" xfId="22588" xr:uid="{C601D5C7-BE9C-4A77-9786-A0DF9AB80A5A}"/>
    <cellStyle name="Vírgula 12 2 2 2 3 2 5" xfId="10754" xr:uid="{C2B7230E-8529-44A6-82A1-CAE3EE18987B}"/>
    <cellStyle name="Vírgula 12 2 2 2 3 2 6" xfId="19724" xr:uid="{CA45BFD7-A8DB-468A-B316-CE988FA2335C}"/>
    <cellStyle name="Vírgula 12 2 2 2 3 3" xfId="3162" xr:uid="{9A9A46BA-21E2-4623-8E71-0CDBC179D7E5}"/>
    <cellStyle name="Vírgula 12 2 2 2 3 3 2" xfId="9312" xr:uid="{88034DD1-96CB-4CA9-B13C-DCAD44F585B4}"/>
    <cellStyle name="Vírgula 12 2 2 2 3 3 2 2" xfId="17907" xr:uid="{2895AF4D-B895-41F6-9086-C0E32C6C2EA1}"/>
    <cellStyle name="Vírgula 12 2 2 2 3 3 2 3" xfId="26943" xr:uid="{4084326D-31C1-42F6-B8B3-6E769D581ACF}"/>
    <cellStyle name="Vírgula 12 2 2 2 3 3 3" xfId="6198" xr:uid="{8ADF4989-A363-46A5-8E7B-C8163F6D9C4D}"/>
    <cellStyle name="Vírgula 12 2 2 2 3 3 3 2" xfId="15051" xr:uid="{A4FB24A9-B1B1-4642-9D57-593DFFDF5683}"/>
    <cellStyle name="Vírgula 12 2 2 2 3 3 3 3" xfId="24017" xr:uid="{1660BE6B-CF91-4344-9707-B49CBD369798}"/>
    <cellStyle name="Vírgula 12 2 2 2 3 3 4" xfId="12199" xr:uid="{975D2D60-C287-4DDD-9188-8126EAC4ACE5}"/>
    <cellStyle name="Vírgula 12 2 2 2 3 3 5" xfId="21167" xr:uid="{A7B03364-693E-48E6-829D-8E7ED78553D4}"/>
    <cellStyle name="Vírgula 12 2 2 2 3 4" xfId="7818" xr:uid="{56CEBBF9-5078-42B5-BA42-34C3D8232955}"/>
    <cellStyle name="Vírgula 12 2 2 2 3 4 2" xfId="16472" xr:uid="{D8DC5BB5-3421-44F2-972E-0C0630E354B1}"/>
    <cellStyle name="Vírgula 12 2 2 2 3 4 3" xfId="25453" xr:uid="{D5F2472D-097B-4A93-BF02-B75E46E869C2}"/>
    <cellStyle name="Vírgula 12 2 2 2 3 5" xfId="4764" xr:uid="{A311DA20-7A2F-4283-A259-512B794C9620}"/>
    <cellStyle name="Vírgula 12 2 2 2 3 5 2" xfId="13618" xr:uid="{CB8092FC-B44A-4BC9-8333-97D6548D9467}"/>
    <cellStyle name="Vírgula 12 2 2 2 3 5 3" xfId="22587" xr:uid="{C409CFC3-BA61-4813-BA0C-5072CA1722F9}"/>
    <cellStyle name="Vírgula 12 2 2 2 3 6" xfId="10753" xr:uid="{9748410B-9E43-4C8F-8BFB-7CDDB9EC8037}"/>
    <cellStyle name="Vírgula 12 2 2 2 3 7" xfId="19723" xr:uid="{9169A73D-A67E-4889-882B-61DE6FC18B7C}"/>
    <cellStyle name="Vírgula 12 2 2 2 4" xfId="1445" xr:uid="{5ADD572B-8123-49C7-BF5F-8DFD32394EAE}"/>
    <cellStyle name="Vírgula 12 2 2 2 4 2" xfId="3164" xr:uid="{DB810EA2-DCED-4B86-AB60-97912FA349A9}"/>
    <cellStyle name="Vírgula 12 2 2 2 4 2 2" xfId="9314" xr:uid="{A166B832-9278-4A9C-B256-6B80965075A2}"/>
    <cellStyle name="Vírgula 12 2 2 2 4 2 2 2" xfId="17909" xr:uid="{F6E58676-8E17-4D0A-BCD6-29833B291C5A}"/>
    <cellStyle name="Vírgula 12 2 2 2 4 2 2 3" xfId="26945" xr:uid="{BAAC0462-F2DF-4D71-8B62-D64CAF5C855B}"/>
    <cellStyle name="Vírgula 12 2 2 2 4 2 3" xfId="6200" xr:uid="{96F087AB-8026-4FC9-94CF-C3391397A1A3}"/>
    <cellStyle name="Vírgula 12 2 2 2 4 2 3 2" xfId="15053" xr:uid="{DE061897-CAD8-413F-9089-7406A430399E}"/>
    <cellStyle name="Vírgula 12 2 2 2 4 2 3 3" xfId="24019" xr:uid="{FA0DAD4E-0349-4FF8-AA68-239EF702CC75}"/>
    <cellStyle name="Vírgula 12 2 2 2 4 2 4" xfId="12201" xr:uid="{0B43A5CD-53E3-4C30-BAA5-BCC649CB5D2D}"/>
    <cellStyle name="Vírgula 12 2 2 2 4 2 5" xfId="21169" xr:uid="{4DA6AD56-560A-43DF-A514-BAE0A0C61252}"/>
    <cellStyle name="Vírgula 12 2 2 2 4 3" xfId="7820" xr:uid="{24DD42CE-5268-4CA2-9369-8F150EEAB029}"/>
    <cellStyle name="Vírgula 12 2 2 2 4 3 2" xfId="16474" xr:uid="{BEE8982F-5029-4409-9A95-D7F7C7A9CF16}"/>
    <cellStyle name="Vírgula 12 2 2 2 4 3 3" xfId="25455" xr:uid="{12E35AEB-4E6F-49F1-9B06-A669965F3D52}"/>
    <cellStyle name="Vírgula 12 2 2 2 4 4" xfId="4766" xr:uid="{AD17D878-CA40-4B71-94B8-92F7EB29BC53}"/>
    <cellStyle name="Vírgula 12 2 2 2 4 4 2" xfId="13620" xr:uid="{5AEFE1DC-A2EF-403A-9FC4-2E1A35BF8C85}"/>
    <cellStyle name="Vírgula 12 2 2 2 4 4 3" xfId="22589" xr:uid="{3EAB1439-224F-40D3-B33D-EC081EC5EAC5}"/>
    <cellStyle name="Vírgula 12 2 2 2 4 5" xfId="10755" xr:uid="{04A58B95-3F4F-479D-B4BC-F78B9D7C9028}"/>
    <cellStyle name="Vírgula 12 2 2 2 4 6" xfId="19725" xr:uid="{6023AAD9-8012-4324-9C79-EAAD7A0E8869}"/>
    <cellStyle name="Vírgula 12 2 2 2 5" xfId="3159" xr:uid="{F2C0F39C-C59E-45B5-89D7-F93235BACDB2}"/>
    <cellStyle name="Vírgula 12 2 2 2 5 2" xfId="9309" xr:uid="{22C5A5BA-9EB7-4192-BA99-4BC1768E5461}"/>
    <cellStyle name="Vírgula 12 2 2 2 5 2 2" xfId="17904" xr:uid="{194E6090-DAA8-4DD9-9861-939A574C2235}"/>
    <cellStyle name="Vírgula 12 2 2 2 5 2 3" xfId="26940" xr:uid="{F2B28DB4-D897-4BE3-BD61-2D4305BA93E1}"/>
    <cellStyle name="Vírgula 12 2 2 2 5 3" xfId="6195" xr:uid="{A0C19B17-BC23-4228-8E91-B8475D96BD5B}"/>
    <cellStyle name="Vírgula 12 2 2 2 5 3 2" xfId="15048" xr:uid="{6AAACF9F-9297-44AA-8EA4-AD1214D84008}"/>
    <cellStyle name="Vírgula 12 2 2 2 5 3 3" xfId="24014" xr:uid="{76A3437C-2993-4DAA-B045-F2792C2A84ED}"/>
    <cellStyle name="Vírgula 12 2 2 2 5 4" xfId="12196" xr:uid="{12E6E678-B287-479B-A4D7-3DB7C6BAB29E}"/>
    <cellStyle name="Vírgula 12 2 2 2 5 5" xfId="21164" xr:uid="{F12E6CD2-9E5F-4691-830A-6D3E359F81B7}"/>
    <cellStyle name="Vírgula 12 2 2 2 6" xfId="7815" xr:uid="{A051E21E-81E0-44FD-AE14-E8D61A1DD5CF}"/>
    <cellStyle name="Vírgula 12 2 2 2 6 2" xfId="16469" xr:uid="{A0036089-DFF0-4E5D-9048-D0D2EF8F078A}"/>
    <cellStyle name="Vírgula 12 2 2 2 6 3" xfId="25450" xr:uid="{2AACA1C1-027C-440D-8AA2-DF41C38A6DCE}"/>
    <cellStyle name="Vírgula 12 2 2 2 7" xfId="4761" xr:uid="{EFCB02C5-60F2-4614-A431-51DD18F4B586}"/>
    <cellStyle name="Vírgula 12 2 2 2 7 2" xfId="13615" xr:uid="{C4BA1AE2-B9F5-477A-A746-D9E3658715E2}"/>
    <cellStyle name="Vírgula 12 2 2 2 7 3" xfId="22584" xr:uid="{9FCD14BB-6301-452C-BA6C-66A3798DF9FA}"/>
    <cellStyle name="Vírgula 12 2 2 2 8" xfId="10750" xr:uid="{E54693F8-AFF1-46C3-A2D0-1D5950CEC8E9}"/>
    <cellStyle name="Vírgula 12 2 2 2 9" xfId="19720" xr:uid="{9A6D4936-E826-409F-8325-D7B02AA2FD61}"/>
    <cellStyle name="Vírgula 12 2 2 3" xfId="1446" xr:uid="{4F0AFC91-955A-4D92-A876-2E0AD21B05D5}"/>
    <cellStyle name="Vírgula 12 2 2 3 2" xfId="1447" xr:uid="{62905E54-5946-45F4-8235-287C62322138}"/>
    <cellStyle name="Vírgula 12 2 2 3 2 2" xfId="1448" xr:uid="{74780B0B-8973-4616-8C00-D94146545AB0}"/>
    <cellStyle name="Vírgula 12 2 2 3 2 2 2" xfId="3167" xr:uid="{D92C7D04-1288-4D99-ACC5-010F18192311}"/>
    <cellStyle name="Vírgula 12 2 2 3 2 2 2 2" xfId="9317" xr:uid="{B7250FA5-0E0A-4F09-8199-C803CF44BAB4}"/>
    <cellStyle name="Vírgula 12 2 2 3 2 2 2 2 2" xfId="17912" xr:uid="{16EC6FC4-2D8E-4EB9-BDE2-079AF959A254}"/>
    <cellStyle name="Vírgula 12 2 2 3 2 2 2 2 3" xfId="26948" xr:uid="{CA38C0BD-6013-48C3-8029-7A1423340D33}"/>
    <cellStyle name="Vírgula 12 2 2 3 2 2 2 3" xfId="6203" xr:uid="{20BB1619-D1B4-4469-8880-4A6DF15DEFE1}"/>
    <cellStyle name="Vírgula 12 2 2 3 2 2 2 3 2" xfId="15056" xr:uid="{C20BD1D9-91FF-4200-9BD4-3D60DE8E593E}"/>
    <cellStyle name="Vírgula 12 2 2 3 2 2 2 3 3" xfId="24022" xr:uid="{72114C52-1027-441A-B383-A7D0B071435F}"/>
    <cellStyle name="Vírgula 12 2 2 3 2 2 2 4" xfId="12204" xr:uid="{C184F7C2-BF72-40F3-9915-DA3F51A657C5}"/>
    <cellStyle name="Vírgula 12 2 2 3 2 2 2 5" xfId="21172" xr:uid="{7DE161C4-2C76-4B42-A227-E85436DF7026}"/>
    <cellStyle name="Vírgula 12 2 2 3 2 2 3" xfId="7823" xr:uid="{ED33B3CA-0EBE-4381-8050-B4D870B3D1B6}"/>
    <cellStyle name="Vírgula 12 2 2 3 2 2 3 2" xfId="16477" xr:uid="{873A19B1-1225-449D-A97F-010AF52ABDAE}"/>
    <cellStyle name="Vírgula 12 2 2 3 2 2 3 3" xfId="25458" xr:uid="{D2DF3B74-C842-48D9-8FF6-29FEBF74BBCF}"/>
    <cellStyle name="Vírgula 12 2 2 3 2 2 4" xfId="4769" xr:uid="{3ACB0E79-9819-449E-A690-013523F2E960}"/>
    <cellStyle name="Vírgula 12 2 2 3 2 2 4 2" xfId="13623" xr:uid="{9507EC35-60BA-42B0-B873-F31C3A52CAA3}"/>
    <cellStyle name="Vírgula 12 2 2 3 2 2 4 3" xfId="22592" xr:uid="{CC249B29-F654-4212-AF33-8CDDF36DBACE}"/>
    <cellStyle name="Vírgula 12 2 2 3 2 2 5" xfId="10758" xr:uid="{027ED0CA-3F59-4ACD-894B-D8A913988E4F}"/>
    <cellStyle name="Vírgula 12 2 2 3 2 2 6" xfId="19728" xr:uid="{C0137629-0A4A-4CDC-84C5-DCA8A0CEA508}"/>
    <cellStyle name="Vírgula 12 2 2 3 2 3" xfId="3166" xr:uid="{B078DA1E-0559-4AFA-9782-D9D8DABF9675}"/>
    <cellStyle name="Vírgula 12 2 2 3 2 3 2" xfId="9316" xr:uid="{0517D7F5-92C5-45B4-ACFF-340382C18529}"/>
    <cellStyle name="Vírgula 12 2 2 3 2 3 2 2" xfId="17911" xr:uid="{E1CBE7D2-77D4-4C1D-A7A2-D3F4ED9025DA}"/>
    <cellStyle name="Vírgula 12 2 2 3 2 3 2 3" xfId="26947" xr:uid="{53FBD12D-89DE-4C99-9F93-D88738DB6435}"/>
    <cellStyle name="Vírgula 12 2 2 3 2 3 3" xfId="6202" xr:uid="{8898AE98-8955-46CD-AEA1-82AB22931BEA}"/>
    <cellStyle name="Vírgula 12 2 2 3 2 3 3 2" xfId="15055" xr:uid="{A0BC3839-B203-4CF4-9202-19F34A9AB588}"/>
    <cellStyle name="Vírgula 12 2 2 3 2 3 3 3" xfId="24021" xr:uid="{DD1D622E-B0ED-46E1-84B1-2449054D080C}"/>
    <cellStyle name="Vírgula 12 2 2 3 2 3 4" xfId="12203" xr:uid="{884851B7-7D92-4DE3-91D2-2A96E9CD0AC9}"/>
    <cellStyle name="Vírgula 12 2 2 3 2 3 5" xfId="21171" xr:uid="{0B77FC76-878E-45BC-A05F-EBA2892F4FAD}"/>
    <cellStyle name="Vírgula 12 2 2 3 2 4" xfId="7822" xr:uid="{62D22110-080D-419F-A512-52439B4DFEE6}"/>
    <cellStyle name="Vírgula 12 2 2 3 2 4 2" xfId="16476" xr:uid="{997A2D26-ECE5-46AA-AAFA-954CF8CF178A}"/>
    <cellStyle name="Vírgula 12 2 2 3 2 4 3" xfId="25457" xr:uid="{0913007F-BDD7-45C5-BD3F-B8ED14DB0607}"/>
    <cellStyle name="Vírgula 12 2 2 3 2 5" xfId="4768" xr:uid="{F6D80B16-8FDF-449D-9B73-E34B6A6CC08E}"/>
    <cellStyle name="Vírgula 12 2 2 3 2 5 2" xfId="13622" xr:uid="{8ACC6CBD-2DC2-4E47-B27F-13A51A9ED33B}"/>
    <cellStyle name="Vírgula 12 2 2 3 2 5 3" xfId="22591" xr:uid="{6D0D1CFA-904C-4C89-B2CE-E28E07966B81}"/>
    <cellStyle name="Vírgula 12 2 2 3 2 6" xfId="10757" xr:uid="{F7310AB0-BBAA-4CBA-B826-B803E7D3F334}"/>
    <cellStyle name="Vírgula 12 2 2 3 2 7" xfId="19727" xr:uid="{30694AE5-1F0E-4632-8AF3-440AC84EF19B}"/>
    <cellStyle name="Vírgula 12 2 2 3 3" xfId="1449" xr:uid="{EA824317-0A94-45D7-983E-C12892576C73}"/>
    <cellStyle name="Vírgula 12 2 2 3 3 2" xfId="1450" xr:uid="{2AE7051A-B8B7-4E80-8303-86DF92B59803}"/>
    <cellStyle name="Vírgula 12 2 2 3 3 2 2" xfId="3169" xr:uid="{971F0E04-8FDB-443A-84BD-3E628D524238}"/>
    <cellStyle name="Vírgula 12 2 2 3 3 2 2 2" xfId="9319" xr:uid="{C3669582-BBC5-42B0-8445-DBBF72982EFC}"/>
    <cellStyle name="Vírgula 12 2 2 3 3 2 2 2 2" xfId="17914" xr:uid="{A6787EA6-3A52-4FCF-9C45-99F1A325C052}"/>
    <cellStyle name="Vírgula 12 2 2 3 3 2 2 2 3" xfId="26950" xr:uid="{FF5BC31B-150B-4F4C-8F63-2EDAB20AA402}"/>
    <cellStyle name="Vírgula 12 2 2 3 3 2 2 3" xfId="6205" xr:uid="{DD42ABA7-CFE3-4688-8AEE-A7CEF19DA517}"/>
    <cellStyle name="Vírgula 12 2 2 3 3 2 2 3 2" xfId="15058" xr:uid="{DC096DC3-C1A8-483C-920C-2D03894CAD7D}"/>
    <cellStyle name="Vírgula 12 2 2 3 3 2 2 3 3" xfId="24024" xr:uid="{1FF86574-988A-426D-86BA-11086DCB92CA}"/>
    <cellStyle name="Vírgula 12 2 2 3 3 2 2 4" xfId="12206" xr:uid="{DA2143CC-966C-40C2-B960-99CBB9B12E55}"/>
    <cellStyle name="Vírgula 12 2 2 3 3 2 2 5" xfId="21174" xr:uid="{3E14EE91-068E-45F1-BF2C-F5596F97933D}"/>
    <cellStyle name="Vírgula 12 2 2 3 3 2 3" xfId="7825" xr:uid="{01FA62A2-A9F2-41C1-A327-1F5A1D567851}"/>
    <cellStyle name="Vírgula 12 2 2 3 3 2 3 2" xfId="16479" xr:uid="{CC0279B0-0635-4B05-A27A-74044CC2BD39}"/>
    <cellStyle name="Vírgula 12 2 2 3 3 2 3 3" xfId="25460" xr:uid="{268B5CA0-8AE8-4C6C-AFEC-4DD8B79050AF}"/>
    <cellStyle name="Vírgula 12 2 2 3 3 2 4" xfId="4771" xr:uid="{12518882-8803-4E83-976D-524BBBBD79A6}"/>
    <cellStyle name="Vírgula 12 2 2 3 3 2 4 2" xfId="13625" xr:uid="{BEB6B22C-DB21-4E56-8951-2BA421CC9EFE}"/>
    <cellStyle name="Vírgula 12 2 2 3 3 2 4 3" xfId="22594" xr:uid="{4063EED2-E09F-4FD5-8077-55D6EE65988F}"/>
    <cellStyle name="Vírgula 12 2 2 3 3 2 5" xfId="10760" xr:uid="{52738207-81C3-42A7-AB2D-0A12CD50E72B}"/>
    <cellStyle name="Vírgula 12 2 2 3 3 2 6" xfId="19730" xr:uid="{600769D6-6C92-4049-8909-BE6E399DDB12}"/>
    <cellStyle name="Vírgula 12 2 2 3 3 3" xfId="3168" xr:uid="{0FF4C6E9-6F0F-44AA-968A-F3ECC85E6D70}"/>
    <cellStyle name="Vírgula 12 2 2 3 3 3 2" xfId="9318" xr:uid="{741D89AE-F5C6-4786-AB0F-E204A5AC2A3B}"/>
    <cellStyle name="Vírgula 12 2 2 3 3 3 2 2" xfId="17913" xr:uid="{D05587F8-9A9C-4AC8-8B74-FF53EE2B5D2D}"/>
    <cellStyle name="Vírgula 12 2 2 3 3 3 2 3" xfId="26949" xr:uid="{D06590A3-5F53-4C8E-840E-23478ED5457B}"/>
    <cellStyle name="Vírgula 12 2 2 3 3 3 3" xfId="6204" xr:uid="{12C49CEA-4A2F-4AFA-8DB1-B1F0BC5150C5}"/>
    <cellStyle name="Vírgula 12 2 2 3 3 3 3 2" xfId="15057" xr:uid="{9591C4AF-6B7E-4A4E-A10D-E288C1468DEF}"/>
    <cellStyle name="Vírgula 12 2 2 3 3 3 3 3" xfId="24023" xr:uid="{4069B89B-25F0-43B7-AD3E-7BB61B055ADE}"/>
    <cellStyle name="Vírgula 12 2 2 3 3 3 4" xfId="12205" xr:uid="{B39A2282-2FB1-45AB-BEE5-00525950FE43}"/>
    <cellStyle name="Vírgula 12 2 2 3 3 3 5" xfId="21173" xr:uid="{C9695C30-3D2E-4A5C-BD90-848D7AD90366}"/>
    <cellStyle name="Vírgula 12 2 2 3 3 4" xfId="7824" xr:uid="{6F6E777B-2FFA-4BF4-9FE6-73323B77C354}"/>
    <cellStyle name="Vírgula 12 2 2 3 3 4 2" xfId="16478" xr:uid="{1851651C-7735-4F4E-BE78-BAC9E570A204}"/>
    <cellStyle name="Vírgula 12 2 2 3 3 4 3" xfId="25459" xr:uid="{92C3B673-F043-4B64-83A0-A38686F3BF1D}"/>
    <cellStyle name="Vírgula 12 2 2 3 3 5" xfId="4770" xr:uid="{88455EA2-B53F-46F4-A148-F135891E1FF3}"/>
    <cellStyle name="Vírgula 12 2 2 3 3 5 2" xfId="13624" xr:uid="{DC0B8DC2-593D-480E-B514-E79509A551DD}"/>
    <cellStyle name="Vírgula 12 2 2 3 3 5 3" xfId="22593" xr:uid="{388F8F7E-AB52-420B-BDD4-CA9DF6A5D763}"/>
    <cellStyle name="Vírgula 12 2 2 3 3 6" xfId="10759" xr:uid="{B3BD8720-C3E0-4694-A728-FEDA962448DB}"/>
    <cellStyle name="Vírgula 12 2 2 3 3 7" xfId="19729" xr:uid="{564F9390-0D4A-42C8-9BC9-343B8284ED9C}"/>
    <cellStyle name="Vírgula 12 2 2 3 4" xfId="1451" xr:uid="{904045B7-597D-478C-9FED-97A3C5714931}"/>
    <cellStyle name="Vírgula 12 2 2 3 4 2" xfId="3170" xr:uid="{F57613DA-B26D-4DA7-B8F8-BA67B7CC4F98}"/>
    <cellStyle name="Vírgula 12 2 2 3 4 2 2" xfId="9320" xr:uid="{AE3CC640-C12B-445B-8FA2-84F0268767E8}"/>
    <cellStyle name="Vírgula 12 2 2 3 4 2 2 2" xfId="17915" xr:uid="{043E4CAF-D5E1-4985-A740-CB34C241FF45}"/>
    <cellStyle name="Vírgula 12 2 2 3 4 2 2 3" xfId="26951" xr:uid="{24CC1484-86D1-4A28-AAB4-3921EFC4EFA5}"/>
    <cellStyle name="Vírgula 12 2 2 3 4 2 3" xfId="6206" xr:uid="{423C60E3-05D7-4803-B9F8-04D5F2A4BE64}"/>
    <cellStyle name="Vírgula 12 2 2 3 4 2 3 2" xfId="15059" xr:uid="{F202AF02-11EC-47D0-9A96-EB420BA72BFF}"/>
    <cellStyle name="Vírgula 12 2 2 3 4 2 3 3" xfId="24025" xr:uid="{E9A5DF01-3584-4A2C-810F-3B0C7E90D8EC}"/>
    <cellStyle name="Vírgula 12 2 2 3 4 2 4" xfId="12207" xr:uid="{2E3FA28C-ADF0-4678-8EC4-EF185F81C824}"/>
    <cellStyle name="Vírgula 12 2 2 3 4 2 5" xfId="21175" xr:uid="{1471C7B1-EE2D-4BD5-91BC-87D3744BF312}"/>
    <cellStyle name="Vírgula 12 2 2 3 4 3" xfId="7826" xr:uid="{8902E847-1D85-4CAB-AC11-DA58EF48F7A6}"/>
    <cellStyle name="Vírgula 12 2 2 3 4 3 2" xfId="16480" xr:uid="{7A40DC3D-84F2-49AB-9E49-FB9B955A660C}"/>
    <cellStyle name="Vírgula 12 2 2 3 4 3 3" xfId="25461" xr:uid="{26B032F2-5C52-45F9-A280-5AE6B1EDAAF8}"/>
    <cellStyle name="Vírgula 12 2 2 3 4 4" xfId="4772" xr:uid="{FEE447F4-7C84-4648-A5F6-C440B2BFB90B}"/>
    <cellStyle name="Vírgula 12 2 2 3 4 4 2" xfId="13626" xr:uid="{5D885B28-1EA0-456F-92EC-D1007F1D4329}"/>
    <cellStyle name="Vírgula 12 2 2 3 4 4 3" xfId="22595" xr:uid="{43490B53-0976-4887-98AF-D21005C1048A}"/>
    <cellStyle name="Vírgula 12 2 2 3 4 5" xfId="10761" xr:uid="{0D6E3CB9-F8E1-49E1-9808-D3E028245B97}"/>
    <cellStyle name="Vírgula 12 2 2 3 4 6" xfId="19731" xr:uid="{DEE4D519-56D6-4FF6-A5C6-A87399B57FD0}"/>
    <cellStyle name="Vírgula 12 2 2 3 5" xfId="3165" xr:uid="{08FA0576-F974-4728-B638-6A9225B93CEB}"/>
    <cellStyle name="Vírgula 12 2 2 3 5 2" xfId="9315" xr:uid="{D9EF428F-3FAA-42D5-A54E-5E22BC2A6BFB}"/>
    <cellStyle name="Vírgula 12 2 2 3 5 2 2" xfId="17910" xr:uid="{EE01F4F1-1EC4-4B68-975A-BF04FC63BF74}"/>
    <cellStyle name="Vírgula 12 2 2 3 5 2 3" xfId="26946" xr:uid="{F601AD21-23D4-4DB9-AC4E-0BAB6484EDD4}"/>
    <cellStyle name="Vírgula 12 2 2 3 5 3" xfId="6201" xr:uid="{313AFECB-28FE-4874-A5E5-CF65657D18CD}"/>
    <cellStyle name="Vírgula 12 2 2 3 5 3 2" xfId="15054" xr:uid="{F34EF7FF-C4BA-442E-8D46-6BB740626A41}"/>
    <cellStyle name="Vírgula 12 2 2 3 5 3 3" xfId="24020" xr:uid="{6404DAEE-4746-426E-9720-537D0C16A20B}"/>
    <cellStyle name="Vírgula 12 2 2 3 5 4" xfId="12202" xr:uid="{046CAA94-2D29-4E2C-B8FF-9B77F81CBFDF}"/>
    <cellStyle name="Vírgula 12 2 2 3 5 5" xfId="21170" xr:uid="{5F276B5C-A581-4981-9AB1-5B447772D99F}"/>
    <cellStyle name="Vírgula 12 2 2 3 6" xfId="7821" xr:uid="{AFB75B2B-5234-4469-8CDC-5CA430D6ED05}"/>
    <cellStyle name="Vírgula 12 2 2 3 6 2" xfId="16475" xr:uid="{255EB8B9-238E-48B9-B132-DD65BE08CADE}"/>
    <cellStyle name="Vírgula 12 2 2 3 6 3" xfId="25456" xr:uid="{45E28D5F-3279-40FB-B6E6-109D96BEEFEC}"/>
    <cellStyle name="Vírgula 12 2 2 3 7" xfId="4767" xr:uid="{170B4AD0-AD1E-4935-9D42-BE1C857C7761}"/>
    <cellStyle name="Vírgula 12 2 2 3 7 2" xfId="13621" xr:uid="{8ED8013F-E7FF-4FC3-B6F5-B85E0E8F5193}"/>
    <cellStyle name="Vírgula 12 2 2 3 7 3" xfId="22590" xr:uid="{2ADCDCAF-E459-4AF0-A661-165044F399B9}"/>
    <cellStyle name="Vírgula 12 2 2 3 8" xfId="10756" xr:uid="{35EC82B4-5F45-4B70-9FCC-D90578D6D337}"/>
    <cellStyle name="Vírgula 12 2 2 3 9" xfId="19726" xr:uid="{FFC60E1A-AE5A-4C92-B33A-DD3F7127F234}"/>
    <cellStyle name="Vírgula 12 2 2 4" xfId="1452" xr:uid="{B48E9808-A5D4-431F-8675-009B2DCE12B5}"/>
    <cellStyle name="Vírgula 12 2 2 4 2" xfId="1453" xr:uid="{377EE1E2-067F-44F4-A317-61D7BEAE9CDB}"/>
    <cellStyle name="Vírgula 12 2 2 4 2 2" xfId="3172" xr:uid="{7A6B4868-01F8-415D-ABBD-AA2F07409FF7}"/>
    <cellStyle name="Vírgula 12 2 2 4 2 2 2" xfId="9322" xr:uid="{41A887DA-A901-4D89-8CD5-F2B8256697C6}"/>
    <cellStyle name="Vírgula 12 2 2 4 2 2 2 2" xfId="17917" xr:uid="{42964F2F-FD28-4B17-9073-D50D438BDCAD}"/>
    <cellStyle name="Vírgula 12 2 2 4 2 2 2 3" xfId="26953" xr:uid="{333A2EC6-9944-4325-A0D2-ABCD46EEE1D6}"/>
    <cellStyle name="Vírgula 12 2 2 4 2 2 3" xfId="6208" xr:uid="{23642D91-2963-4FDA-B6BB-99DD1B0E5495}"/>
    <cellStyle name="Vírgula 12 2 2 4 2 2 3 2" xfId="15061" xr:uid="{433EBC36-0BA8-4040-ADE2-C1156FA14509}"/>
    <cellStyle name="Vírgula 12 2 2 4 2 2 3 3" xfId="24027" xr:uid="{4CC62EB9-7F73-4D68-B28B-0337597A404C}"/>
    <cellStyle name="Vírgula 12 2 2 4 2 2 4" xfId="12209" xr:uid="{F88104C2-0633-429A-ADB7-01A9EF1CF04C}"/>
    <cellStyle name="Vírgula 12 2 2 4 2 2 5" xfId="21177" xr:uid="{4C5DF706-41AC-4A8D-8EE7-6DC1A92CAF63}"/>
    <cellStyle name="Vírgula 12 2 2 4 2 3" xfId="7828" xr:uid="{4995763C-E782-4B0B-9B59-215A7001F90A}"/>
    <cellStyle name="Vírgula 12 2 2 4 2 3 2" xfId="16482" xr:uid="{58F113C1-1D3E-44A8-872A-107D01BA9ED8}"/>
    <cellStyle name="Vírgula 12 2 2 4 2 3 3" xfId="25463" xr:uid="{22B9B707-5AD6-4EC0-B76C-94F5B713A8B8}"/>
    <cellStyle name="Vírgula 12 2 2 4 2 4" xfId="4774" xr:uid="{DA87279B-0607-4E16-A94D-4B5ED61CDBBA}"/>
    <cellStyle name="Vírgula 12 2 2 4 2 4 2" xfId="13628" xr:uid="{6CCD3876-EC2C-412D-B841-B757ADAF14D5}"/>
    <cellStyle name="Vírgula 12 2 2 4 2 4 3" xfId="22597" xr:uid="{55B6CFAA-2467-4AF7-87A1-B9CD8E4D94D7}"/>
    <cellStyle name="Vírgula 12 2 2 4 2 5" xfId="10763" xr:uid="{20BDA5D2-7FFC-4709-890A-1B95845B4A9F}"/>
    <cellStyle name="Vírgula 12 2 2 4 2 6" xfId="19733" xr:uid="{7CF55F36-B842-43D2-80BA-9018FB9A7F95}"/>
    <cellStyle name="Vírgula 12 2 2 4 3" xfId="3171" xr:uid="{9228C4C7-0AA9-44E5-9027-2F6BCDC12061}"/>
    <cellStyle name="Vírgula 12 2 2 4 3 2" xfId="9321" xr:uid="{62BB7CF0-AEB5-43A0-AFBB-939C39A1A4FE}"/>
    <cellStyle name="Vírgula 12 2 2 4 3 2 2" xfId="17916" xr:uid="{7C8BC68B-AC8D-4E84-AAF9-7A81BEC7B327}"/>
    <cellStyle name="Vírgula 12 2 2 4 3 2 3" xfId="26952" xr:uid="{92F8984B-3111-49EF-B878-C360A301CC68}"/>
    <cellStyle name="Vírgula 12 2 2 4 3 3" xfId="6207" xr:uid="{536B10D6-250A-46F2-8E43-4BDC5C055A81}"/>
    <cellStyle name="Vírgula 12 2 2 4 3 3 2" xfId="15060" xr:uid="{CE2748AC-D5F5-434B-981A-6C42D740072C}"/>
    <cellStyle name="Vírgula 12 2 2 4 3 3 3" xfId="24026" xr:uid="{53C7E053-B1EB-4E41-92B6-1A5E36C36611}"/>
    <cellStyle name="Vírgula 12 2 2 4 3 4" xfId="12208" xr:uid="{25B7DB08-5D50-4978-B607-BBE7188E5B63}"/>
    <cellStyle name="Vírgula 12 2 2 4 3 5" xfId="21176" xr:uid="{F9766A42-422B-4410-B295-4DB34173CDEB}"/>
    <cellStyle name="Vírgula 12 2 2 4 4" xfId="7827" xr:uid="{A12D3508-C289-428C-BA9B-91E2C13B6ACF}"/>
    <cellStyle name="Vírgula 12 2 2 4 4 2" xfId="16481" xr:uid="{274A40F6-C318-45A2-A6C6-86801AAE4174}"/>
    <cellStyle name="Vírgula 12 2 2 4 4 3" xfId="25462" xr:uid="{2A4A7382-DCCB-469A-A87A-FC7401C8D07E}"/>
    <cellStyle name="Vírgula 12 2 2 4 5" xfId="4773" xr:uid="{4D8E841C-3614-4CCA-B554-A234B77B2633}"/>
    <cellStyle name="Vírgula 12 2 2 4 5 2" xfId="13627" xr:uid="{80204DBE-60B2-4A20-978D-25F8F318C5BF}"/>
    <cellStyle name="Vírgula 12 2 2 4 5 3" xfId="22596" xr:uid="{B458E587-969B-4E6E-94B6-14AA556611FC}"/>
    <cellStyle name="Vírgula 12 2 2 4 6" xfId="10762" xr:uid="{2D411152-2378-4121-9ABA-A03533AD84DC}"/>
    <cellStyle name="Vírgula 12 2 2 4 7" xfId="19732" xr:uid="{709CD3A5-29F5-4401-9C82-4F734A0D0AAA}"/>
    <cellStyle name="Vírgula 12 2 2 5" xfId="1454" xr:uid="{E3224C15-EB0A-4F1B-938B-75D045B498FE}"/>
    <cellStyle name="Vírgula 12 2 2 5 2" xfId="1455" xr:uid="{65CF9D3B-9483-4A51-817D-D0F877661712}"/>
    <cellStyle name="Vírgula 12 2 2 5 2 2" xfId="3174" xr:uid="{9D0D28F4-EA6D-445E-80CF-A90965A8432E}"/>
    <cellStyle name="Vírgula 12 2 2 5 2 2 2" xfId="9324" xr:uid="{691BC39D-AD5A-4814-A56E-A52B63C47C2F}"/>
    <cellStyle name="Vírgula 12 2 2 5 2 2 2 2" xfId="17919" xr:uid="{564887F1-9393-4733-BC2E-C2A2B7A428E6}"/>
    <cellStyle name="Vírgula 12 2 2 5 2 2 2 3" xfId="26955" xr:uid="{5B9AB2F4-35B4-496C-A13D-F5A4400679EA}"/>
    <cellStyle name="Vírgula 12 2 2 5 2 2 3" xfId="6210" xr:uid="{E59C3A2E-80D1-4A06-9B1A-B935D33CD9BD}"/>
    <cellStyle name="Vírgula 12 2 2 5 2 2 3 2" xfId="15063" xr:uid="{279C1E35-184E-4014-B2DB-ECDEC2E85806}"/>
    <cellStyle name="Vírgula 12 2 2 5 2 2 3 3" xfId="24029" xr:uid="{A7152341-BC9C-45E2-BDE6-0D77A80D75CB}"/>
    <cellStyle name="Vírgula 12 2 2 5 2 2 4" xfId="12211" xr:uid="{FEBE05E5-B226-4D90-9E88-8B8714F982CC}"/>
    <cellStyle name="Vírgula 12 2 2 5 2 2 5" xfId="21179" xr:uid="{3BDD042E-1A09-4D51-B029-AC0E983523DC}"/>
    <cellStyle name="Vírgula 12 2 2 5 2 3" xfId="7830" xr:uid="{056A21B2-CC59-4E6B-8FD6-7F159A11262B}"/>
    <cellStyle name="Vírgula 12 2 2 5 2 3 2" xfId="16484" xr:uid="{E175A61F-2FD3-4301-ADD7-953F836BDF9D}"/>
    <cellStyle name="Vírgula 12 2 2 5 2 3 3" xfId="25465" xr:uid="{D002DEA7-FEC4-4659-A1C5-80C04D49F097}"/>
    <cellStyle name="Vírgula 12 2 2 5 2 4" xfId="4776" xr:uid="{25F41C4B-E824-4643-9D63-2C9504BD61D9}"/>
    <cellStyle name="Vírgula 12 2 2 5 2 4 2" xfId="13630" xr:uid="{4CD9E55B-A308-47AA-83AD-CBED9BDB9A57}"/>
    <cellStyle name="Vírgula 12 2 2 5 2 4 3" xfId="22599" xr:uid="{0C3524C7-8348-4670-A585-5BF3F9714658}"/>
    <cellStyle name="Vírgula 12 2 2 5 2 5" xfId="10765" xr:uid="{DFD809ED-25DA-4412-911B-105890644DAF}"/>
    <cellStyle name="Vírgula 12 2 2 5 2 6" xfId="19735" xr:uid="{B3E30288-0793-4EF7-BDCF-7E65D65B22F1}"/>
    <cellStyle name="Vírgula 12 2 2 5 3" xfId="3173" xr:uid="{3B67E731-0E10-4253-8B1F-5F4409AA4792}"/>
    <cellStyle name="Vírgula 12 2 2 5 3 2" xfId="9323" xr:uid="{7BA05EF1-C636-4773-A9EC-5E4246FE4C60}"/>
    <cellStyle name="Vírgula 12 2 2 5 3 2 2" xfId="17918" xr:uid="{05496D95-08C0-4F71-BD81-7F3FB1D74A94}"/>
    <cellStyle name="Vírgula 12 2 2 5 3 2 3" xfId="26954" xr:uid="{67F49B45-EF96-40DD-90A4-79C967B9FE88}"/>
    <cellStyle name="Vírgula 12 2 2 5 3 3" xfId="6209" xr:uid="{662F86C9-FE68-42C7-9F94-50924B685E46}"/>
    <cellStyle name="Vírgula 12 2 2 5 3 3 2" xfId="15062" xr:uid="{E0CC3549-B0E3-46EE-BE1C-B20E79140F70}"/>
    <cellStyle name="Vírgula 12 2 2 5 3 3 3" xfId="24028" xr:uid="{D6B73B91-CF5B-4AA7-AE73-67462F0FC06E}"/>
    <cellStyle name="Vírgula 12 2 2 5 3 4" xfId="12210" xr:uid="{F74B1C0A-1C08-4A1E-9FD9-7C82253BCBD1}"/>
    <cellStyle name="Vírgula 12 2 2 5 3 5" xfId="21178" xr:uid="{139D870B-766F-4D2B-B739-BE5E8597BA0A}"/>
    <cellStyle name="Vírgula 12 2 2 5 4" xfId="7829" xr:uid="{F5002C5F-5104-4E5C-B865-904554B32052}"/>
    <cellStyle name="Vírgula 12 2 2 5 4 2" xfId="16483" xr:uid="{1FEA7614-FDB1-4A8A-80D3-281600C1E587}"/>
    <cellStyle name="Vírgula 12 2 2 5 4 3" xfId="25464" xr:uid="{BCD178D3-9510-4451-93B3-0D2819238B24}"/>
    <cellStyle name="Vírgula 12 2 2 5 5" xfId="4775" xr:uid="{933DB918-6DC5-4115-94DF-8554ED6AB951}"/>
    <cellStyle name="Vírgula 12 2 2 5 5 2" xfId="13629" xr:uid="{E1E936D6-B5F0-43F7-B88A-D2685ABC7806}"/>
    <cellStyle name="Vírgula 12 2 2 5 5 3" xfId="22598" xr:uid="{D74BC798-61F6-4B18-864C-07404C0983C4}"/>
    <cellStyle name="Vírgula 12 2 2 5 6" xfId="10764" xr:uid="{973FE283-5532-43BC-9259-534A012CF3A7}"/>
    <cellStyle name="Vírgula 12 2 2 5 7" xfId="19734" xr:uid="{E88099C4-6F3C-4ADC-A22C-7541C2E490E6}"/>
    <cellStyle name="Vírgula 12 2 2 6" xfId="1456" xr:uid="{3BC7C331-C33B-4865-B192-E17793E2B2BB}"/>
    <cellStyle name="Vírgula 12 2 2 6 2" xfId="3175" xr:uid="{DD5CCD09-38F6-410D-A854-83601AE63B5A}"/>
    <cellStyle name="Vírgula 12 2 2 6 2 2" xfId="9325" xr:uid="{C79F4266-A596-4F38-AFD4-F6E19D3444D4}"/>
    <cellStyle name="Vírgula 12 2 2 6 2 2 2" xfId="17920" xr:uid="{D70F2765-D87A-40A6-9DDD-26BA2E48C78E}"/>
    <cellStyle name="Vírgula 12 2 2 6 2 2 3" xfId="26956" xr:uid="{A87E4E81-E69E-441C-A022-4C5252566494}"/>
    <cellStyle name="Vírgula 12 2 2 6 2 3" xfId="6211" xr:uid="{23A1C9C7-CAF6-435C-8698-971E0D68BF0F}"/>
    <cellStyle name="Vírgula 12 2 2 6 2 3 2" xfId="15064" xr:uid="{CEB0BD30-E986-470D-922A-06A9DBD0FBA1}"/>
    <cellStyle name="Vírgula 12 2 2 6 2 3 3" xfId="24030" xr:uid="{4F5BEE70-3567-424D-9939-EF0D87F84992}"/>
    <cellStyle name="Vírgula 12 2 2 6 2 4" xfId="12212" xr:uid="{D2F2D8D9-CD3C-4D75-BBE8-90C26943829E}"/>
    <cellStyle name="Vírgula 12 2 2 6 2 5" xfId="21180" xr:uid="{DDF09A9B-499B-4416-ABCC-684404C16373}"/>
    <cellStyle name="Vírgula 12 2 2 6 3" xfId="7831" xr:uid="{64F88DA9-0168-49E1-AD08-E4AA0B0A0238}"/>
    <cellStyle name="Vírgula 12 2 2 6 3 2" xfId="16485" xr:uid="{8FFBCBF0-4FFF-4088-8A1B-92A00116A9E2}"/>
    <cellStyle name="Vírgula 12 2 2 6 3 3" xfId="25466" xr:uid="{F349D9E4-01D7-4CE7-B0A4-66CE0761DCB4}"/>
    <cellStyle name="Vírgula 12 2 2 6 4" xfId="4777" xr:uid="{810A7856-12D0-41D1-A886-B582B6341CB2}"/>
    <cellStyle name="Vírgula 12 2 2 6 4 2" xfId="13631" xr:uid="{65F5746E-6565-4D33-A9E6-E2E3C5CD9886}"/>
    <cellStyle name="Vírgula 12 2 2 6 4 3" xfId="22600" xr:uid="{EA3D3066-45C1-49A1-BF18-D60C195DDF5A}"/>
    <cellStyle name="Vírgula 12 2 2 6 5" xfId="10766" xr:uid="{793912D8-96AD-4E93-AEA5-902B049FB39F}"/>
    <cellStyle name="Vírgula 12 2 2 6 6" xfId="19736" xr:uid="{A9E3C604-C46E-4ACC-8978-8CF186152F0B}"/>
    <cellStyle name="Vírgula 12 2 2 7" xfId="3158" xr:uid="{E83FF4FE-C251-4330-82EC-E01007EB9584}"/>
    <cellStyle name="Vírgula 12 2 2 7 2" xfId="9308" xr:uid="{425FC7FA-6619-480A-8865-3BDCC8EC00A1}"/>
    <cellStyle name="Vírgula 12 2 2 7 2 2" xfId="17903" xr:uid="{81285CE0-93E2-4F2E-B2DE-86DC10FC6E29}"/>
    <cellStyle name="Vírgula 12 2 2 7 2 3" xfId="26939" xr:uid="{1E17ECB3-876E-4B6B-A2F0-9236058F9B45}"/>
    <cellStyle name="Vírgula 12 2 2 7 3" xfId="6194" xr:uid="{79B3DBA3-91CF-402F-9781-2A2DA09C5A86}"/>
    <cellStyle name="Vírgula 12 2 2 7 3 2" xfId="15047" xr:uid="{0CCC8D24-38D2-4964-9F04-041AAAE2C3CD}"/>
    <cellStyle name="Vírgula 12 2 2 7 3 3" xfId="24013" xr:uid="{B361CEF4-F8AF-4334-B27D-FA638A2136BD}"/>
    <cellStyle name="Vírgula 12 2 2 7 4" xfId="12195" xr:uid="{0D2B8A64-8C94-4BE5-95A8-28B9F39AD36E}"/>
    <cellStyle name="Vírgula 12 2 2 7 5" xfId="21163" xr:uid="{2135C0B0-CE20-4D7C-9C85-A349D0A67100}"/>
    <cellStyle name="Vírgula 12 2 2 8" xfId="7814" xr:uid="{D2E6CE54-01DA-459B-8133-0CCCF74AB42F}"/>
    <cellStyle name="Vírgula 12 2 2 8 2" xfId="16468" xr:uid="{3EB00F4A-5D68-4ACD-B1F6-709755F61F99}"/>
    <cellStyle name="Vírgula 12 2 2 8 3" xfId="25449" xr:uid="{A2F04729-53CE-469F-A1FF-A95A255AA155}"/>
    <cellStyle name="Vírgula 12 2 2 9" xfId="4760" xr:uid="{F46202E9-1E64-4D6D-8CF0-C8F901855BBE}"/>
    <cellStyle name="Vírgula 12 2 2 9 2" xfId="13614" xr:uid="{A5E485FB-8501-47FA-A608-59B13B891780}"/>
    <cellStyle name="Vírgula 12 2 2 9 3" xfId="22583" xr:uid="{30BDC470-2A54-41C1-9BED-23856FAC9296}"/>
    <cellStyle name="Vírgula 12 3" xfId="1457" xr:uid="{F930E875-82C4-4EBA-B8AE-1EC336B82213}"/>
    <cellStyle name="Vírgula 12 3 10" xfId="10767" xr:uid="{429C1297-DD7D-4895-B969-34027F2E7785}"/>
    <cellStyle name="Vírgula 12 3 11" xfId="19737" xr:uid="{6DA572BD-3B1E-4532-AC5A-1D2FC6AB070D}"/>
    <cellStyle name="Vírgula 12 3 2" xfId="1458" xr:uid="{E71357B4-9118-4D97-8258-D102666A5823}"/>
    <cellStyle name="Vírgula 12 3 2 2" xfId="1459" xr:uid="{D25E782F-E883-4992-933A-4BA8485F9A3E}"/>
    <cellStyle name="Vírgula 12 3 2 2 2" xfId="1460" xr:uid="{A612C0C0-8E1F-43AE-B9C3-B2839DF338C1}"/>
    <cellStyle name="Vírgula 12 3 2 2 2 2" xfId="3179" xr:uid="{9034E72F-030A-49C1-A98A-90E8B6B08781}"/>
    <cellStyle name="Vírgula 12 3 2 2 2 2 2" xfId="9329" xr:uid="{97BF41A4-518A-4651-9C75-3AA05BDBAEE9}"/>
    <cellStyle name="Vírgula 12 3 2 2 2 2 2 2" xfId="17924" xr:uid="{F586DFA1-5F94-4837-BCC5-23A60942DE9C}"/>
    <cellStyle name="Vírgula 12 3 2 2 2 2 2 3" xfId="26960" xr:uid="{4EF22FF6-17AD-43B5-B570-97DACC4313F2}"/>
    <cellStyle name="Vírgula 12 3 2 2 2 2 3" xfId="6215" xr:uid="{A88EC8CF-4BF2-4651-90E7-048747CAEC10}"/>
    <cellStyle name="Vírgula 12 3 2 2 2 2 3 2" xfId="15068" xr:uid="{C533DFCC-07C8-4AF6-ADAF-2252743ACD3F}"/>
    <cellStyle name="Vírgula 12 3 2 2 2 2 3 3" xfId="24034" xr:uid="{401A53E7-1816-447F-8EB4-0D36F56513C8}"/>
    <cellStyle name="Vírgula 12 3 2 2 2 2 4" xfId="12216" xr:uid="{F881FD28-5AE7-4F57-8974-FFA33C6C8902}"/>
    <cellStyle name="Vírgula 12 3 2 2 2 2 5" xfId="21184" xr:uid="{E5A0806A-73AB-4B5A-ADD3-753A2A5A8B45}"/>
    <cellStyle name="Vírgula 12 3 2 2 2 3" xfId="7835" xr:uid="{5063BE73-3AC7-4B2C-A4C4-8AC890A771BC}"/>
    <cellStyle name="Vírgula 12 3 2 2 2 3 2" xfId="16489" xr:uid="{E11CE195-5AD4-4C93-A28B-D82AF3192F3D}"/>
    <cellStyle name="Vírgula 12 3 2 2 2 3 3" xfId="25470" xr:uid="{A61DA468-1732-412D-9FB6-5CEA25A3EAFC}"/>
    <cellStyle name="Vírgula 12 3 2 2 2 4" xfId="4781" xr:uid="{9F1E9797-BCFC-4E8D-A5D7-31CDF9E17F20}"/>
    <cellStyle name="Vírgula 12 3 2 2 2 4 2" xfId="13635" xr:uid="{6A280F8B-9C31-4AB8-B66F-B57D55D56374}"/>
    <cellStyle name="Vírgula 12 3 2 2 2 4 3" xfId="22604" xr:uid="{C3124CFC-86F6-4414-B10C-37985EEE033A}"/>
    <cellStyle name="Vírgula 12 3 2 2 2 5" xfId="10770" xr:uid="{58D3B3E8-94E4-463C-B24A-E82FF647140A}"/>
    <cellStyle name="Vírgula 12 3 2 2 2 6" xfId="19740" xr:uid="{A07D2BAD-0245-4A7C-B1C6-EDC82703A548}"/>
    <cellStyle name="Vírgula 12 3 2 2 3" xfId="3178" xr:uid="{429F19B7-28C2-47A3-928E-7504F9372E8E}"/>
    <cellStyle name="Vírgula 12 3 2 2 3 2" xfId="9328" xr:uid="{0E07F722-0138-4A48-A865-A59C0399037A}"/>
    <cellStyle name="Vírgula 12 3 2 2 3 2 2" xfId="17923" xr:uid="{35E918C1-0BED-426F-918D-55FD5590ADB0}"/>
    <cellStyle name="Vírgula 12 3 2 2 3 2 3" xfId="26959" xr:uid="{BE09D0C5-DE85-41F9-93BC-D3865C796B9C}"/>
    <cellStyle name="Vírgula 12 3 2 2 3 3" xfId="6214" xr:uid="{05A3D61B-10E4-487E-9265-3C99778DFD93}"/>
    <cellStyle name="Vírgula 12 3 2 2 3 3 2" xfId="15067" xr:uid="{298CB4D8-5A8D-47EB-875A-5446DABC07CE}"/>
    <cellStyle name="Vírgula 12 3 2 2 3 3 3" xfId="24033" xr:uid="{7E020351-99EA-4A7C-86C4-400E8F33E7D2}"/>
    <cellStyle name="Vírgula 12 3 2 2 3 4" xfId="12215" xr:uid="{705D8FA2-B634-43F2-8731-A41BDA8A629B}"/>
    <cellStyle name="Vírgula 12 3 2 2 3 5" xfId="21183" xr:uid="{DFEC68B7-5D22-4973-A2BD-90DDDC6AB950}"/>
    <cellStyle name="Vírgula 12 3 2 2 4" xfId="7834" xr:uid="{F809FE3D-862B-41B8-B7EE-7794F92C89F9}"/>
    <cellStyle name="Vírgula 12 3 2 2 4 2" xfId="16488" xr:uid="{4B67C59A-7BBB-4711-9F32-CD54D0B895CE}"/>
    <cellStyle name="Vírgula 12 3 2 2 4 3" xfId="25469" xr:uid="{0726FD2F-312E-4337-9F9D-397AFDB89FF1}"/>
    <cellStyle name="Vírgula 12 3 2 2 5" xfId="4780" xr:uid="{EB0B162C-7ADE-41EE-86F8-A49972406A7E}"/>
    <cellStyle name="Vírgula 12 3 2 2 5 2" xfId="13634" xr:uid="{FB0438AE-98B6-4D39-94B1-8C79824486F4}"/>
    <cellStyle name="Vírgula 12 3 2 2 5 3" xfId="22603" xr:uid="{55ACCD84-74F9-437B-A787-162A207A958A}"/>
    <cellStyle name="Vírgula 12 3 2 2 6" xfId="10769" xr:uid="{9FD64CE8-0364-4E3A-819A-3998DF0AB71B}"/>
    <cellStyle name="Vírgula 12 3 2 2 7" xfId="19739" xr:uid="{3BC9E7AE-3B8A-45BC-98CE-831CAE75D55E}"/>
    <cellStyle name="Vírgula 12 3 2 3" xfId="1461" xr:uid="{E29B90AA-B71F-470C-A5BE-EF40071E1BC1}"/>
    <cellStyle name="Vírgula 12 3 2 3 2" xfId="1462" xr:uid="{90088F60-C1AC-4962-B24B-EA950AD8A6FC}"/>
    <cellStyle name="Vírgula 12 3 2 3 2 2" xfId="3181" xr:uid="{EECA00E6-CE3A-4946-B425-8D668056B51D}"/>
    <cellStyle name="Vírgula 12 3 2 3 2 2 2" xfId="9331" xr:uid="{EF9B906B-8E1F-4835-8B62-E120BF44F086}"/>
    <cellStyle name="Vírgula 12 3 2 3 2 2 2 2" xfId="17926" xr:uid="{5AAB2BB9-B82B-41ED-8A49-2B42A603720B}"/>
    <cellStyle name="Vírgula 12 3 2 3 2 2 2 3" xfId="26962" xr:uid="{9E466CD9-0B49-47EA-AD3F-677421FAAD06}"/>
    <cellStyle name="Vírgula 12 3 2 3 2 2 3" xfId="6217" xr:uid="{FD9A87D8-4706-475D-A595-B7E25A060B0F}"/>
    <cellStyle name="Vírgula 12 3 2 3 2 2 3 2" xfId="15070" xr:uid="{86C803DE-6C4A-47C0-8E34-517A0E3F4894}"/>
    <cellStyle name="Vírgula 12 3 2 3 2 2 3 3" xfId="24036" xr:uid="{2B53D37C-F1EA-4BA1-8E2F-8BDE1E0512AC}"/>
    <cellStyle name="Vírgula 12 3 2 3 2 2 4" xfId="12218" xr:uid="{13C81258-7ABF-4A66-8406-815C2DBC6D68}"/>
    <cellStyle name="Vírgula 12 3 2 3 2 2 5" xfId="21186" xr:uid="{E137D991-B7AC-46D5-8F25-33E467FC5C5C}"/>
    <cellStyle name="Vírgula 12 3 2 3 2 3" xfId="7837" xr:uid="{4AE5DB12-7890-49EF-BD05-E1F9E6F06A0E}"/>
    <cellStyle name="Vírgula 12 3 2 3 2 3 2" xfId="16491" xr:uid="{DDD89FE8-FF8D-444F-AF38-1FA359B0878B}"/>
    <cellStyle name="Vírgula 12 3 2 3 2 3 3" xfId="25472" xr:uid="{1C62FCA4-379D-4A41-84E6-5A50B7C1F8CD}"/>
    <cellStyle name="Vírgula 12 3 2 3 2 4" xfId="4783" xr:uid="{510DDFCA-55A4-4112-9718-4B7E1D03C8BD}"/>
    <cellStyle name="Vírgula 12 3 2 3 2 4 2" xfId="13637" xr:uid="{1D6007CF-8118-4089-8778-7844FA6F593A}"/>
    <cellStyle name="Vírgula 12 3 2 3 2 4 3" xfId="22606" xr:uid="{B1175227-4B1B-479B-993F-54ED68F15ACB}"/>
    <cellStyle name="Vírgula 12 3 2 3 2 5" xfId="10772" xr:uid="{C18F8BAD-A525-4521-B217-6A4B471290ED}"/>
    <cellStyle name="Vírgula 12 3 2 3 2 6" xfId="19742" xr:uid="{32A4F283-2499-4B77-A9A6-604DCD7D54D3}"/>
    <cellStyle name="Vírgula 12 3 2 3 3" xfId="3180" xr:uid="{BDF741E7-7870-43EF-A86D-3D0E641E1393}"/>
    <cellStyle name="Vírgula 12 3 2 3 3 2" xfId="9330" xr:uid="{65EB5F76-D4F3-425C-BC37-242A591D0D09}"/>
    <cellStyle name="Vírgula 12 3 2 3 3 2 2" xfId="17925" xr:uid="{7189A68F-6706-4FF9-9172-79426BEA20C4}"/>
    <cellStyle name="Vírgula 12 3 2 3 3 2 3" xfId="26961" xr:uid="{8863E229-CD88-42A5-8A0A-BD10244DA4AD}"/>
    <cellStyle name="Vírgula 12 3 2 3 3 3" xfId="6216" xr:uid="{D4AF4DBF-0378-4BC2-B603-A0C4AB464F38}"/>
    <cellStyle name="Vírgula 12 3 2 3 3 3 2" xfId="15069" xr:uid="{0DB2012A-60B2-4228-9FB7-FC8D41314768}"/>
    <cellStyle name="Vírgula 12 3 2 3 3 3 3" xfId="24035" xr:uid="{A265C46D-4C8D-4362-A091-7C4E59BAE153}"/>
    <cellStyle name="Vírgula 12 3 2 3 3 4" xfId="12217" xr:uid="{6C7B22C9-3583-4391-89D5-EFFF429A459B}"/>
    <cellStyle name="Vírgula 12 3 2 3 3 5" xfId="21185" xr:uid="{F0965B3A-447B-439A-8660-E837475E9BFD}"/>
    <cellStyle name="Vírgula 12 3 2 3 4" xfId="7836" xr:uid="{34AF0179-B0BB-4389-9904-22D5CAF47D1E}"/>
    <cellStyle name="Vírgula 12 3 2 3 4 2" xfId="16490" xr:uid="{14CA4A3E-EAB6-493D-B714-BE79D8164657}"/>
    <cellStyle name="Vírgula 12 3 2 3 4 3" xfId="25471" xr:uid="{F879B5E7-5645-480B-B6C1-C2CE633C6CFC}"/>
    <cellStyle name="Vírgula 12 3 2 3 5" xfId="4782" xr:uid="{8F069F80-E16A-404E-BED8-D54D0CEAF4B9}"/>
    <cellStyle name="Vírgula 12 3 2 3 5 2" xfId="13636" xr:uid="{09DCE360-280E-46A1-AD64-8E352B65A10A}"/>
    <cellStyle name="Vírgula 12 3 2 3 5 3" xfId="22605" xr:uid="{7B2801DA-A978-4CFD-8263-37DAC01B24B3}"/>
    <cellStyle name="Vírgula 12 3 2 3 6" xfId="10771" xr:uid="{9C459331-9054-432B-B9C5-5B363DCB3838}"/>
    <cellStyle name="Vírgula 12 3 2 3 7" xfId="19741" xr:uid="{F0F3EDD5-F78E-455D-9FED-03B9182F1193}"/>
    <cellStyle name="Vírgula 12 3 2 4" xfId="1463" xr:uid="{24B19F82-6395-468C-91B1-6E7DB10B3E79}"/>
    <cellStyle name="Vírgula 12 3 2 4 2" xfId="3182" xr:uid="{336614EC-0070-44FB-B12E-3C5DC17DA295}"/>
    <cellStyle name="Vírgula 12 3 2 4 2 2" xfId="9332" xr:uid="{31E24AF9-5AF3-464D-A196-B2CADC785B76}"/>
    <cellStyle name="Vírgula 12 3 2 4 2 2 2" xfId="17927" xr:uid="{8C70B957-9648-450B-AC9E-9C5B8739FAFF}"/>
    <cellStyle name="Vírgula 12 3 2 4 2 2 3" xfId="26963" xr:uid="{34E8149E-FDFF-4FB1-892B-857AE9CB8D92}"/>
    <cellStyle name="Vírgula 12 3 2 4 2 3" xfId="6218" xr:uid="{6F881368-3875-4963-ABFC-115032EF07CB}"/>
    <cellStyle name="Vírgula 12 3 2 4 2 3 2" xfId="15071" xr:uid="{E207BBB4-0102-4843-870B-20C7E221A01F}"/>
    <cellStyle name="Vírgula 12 3 2 4 2 3 3" xfId="24037" xr:uid="{A2FF608E-9F9E-48A8-A019-E5C63F1CE8D6}"/>
    <cellStyle name="Vírgula 12 3 2 4 2 4" xfId="12219" xr:uid="{4E1CE74F-A0C1-48D9-B51B-9B0BBD7188AF}"/>
    <cellStyle name="Vírgula 12 3 2 4 2 5" xfId="21187" xr:uid="{0298861C-89EA-4349-B2EE-F4AA49B8883F}"/>
    <cellStyle name="Vírgula 12 3 2 4 3" xfId="7838" xr:uid="{466F8A8E-C5A7-44DB-9919-CF2FBCF201AD}"/>
    <cellStyle name="Vírgula 12 3 2 4 3 2" xfId="16492" xr:uid="{870F2A7D-7FBD-4232-8B60-17FDE863F0B1}"/>
    <cellStyle name="Vírgula 12 3 2 4 3 3" xfId="25473" xr:uid="{18E532BC-5DE7-46EE-A6E1-2968506E73AE}"/>
    <cellStyle name="Vírgula 12 3 2 4 4" xfId="4784" xr:uid="{1F82ED88-0DB9-45D0-AAEC-6836EC81E39D}"/>
    <cellStyle name="Vírgula 12 3 2 4 4 2" xfId="13638" xr:uid="{606EDB07-4B53-459D-92A6-BC585163CF9A}"/>
    <cellStyle name="Vírgula 12 3 2 4 4 3" xfId="22607" xr:uid="{8FB88A27-285D-4187-814B-E4A5CC50CA9C}"/>
    <cellStyle name="Vírgula 12 3 2 4 5" xfId="10773" xr:uid="{D4ADE600-D54C-4115-BCBD-F7D5B5BCFCA8}"/>
    <cellStyle name="Vírgula 12 3 2 4 6" xfId="19743" xr:uid="{69F3BDC3-A2B1-417B-B998-8D1E246E04B3}"/>
    <cellStyle name="Vírgula 12 3 2 5" xfId="3177" xr:uid="{68E2935F-998A-422B-851B-1E7A50365893}"/>
    <cellStyle name="Vírgula 12 3 2 5 2" xfId="9327" xr:uid="{24CF49D2-BBEE-46FC-AE41-10793CA1CE9C}"/>
    <cellStyle name="Vírgula 12 3 2 5 2 2" xfId="17922" xr:uid="{0DE0B8A8-D997-46B6-BD97-A6B289BD2FAB}"/>
    <cellStyle name="Vírgula 12 3 2 5 2 3" xfId="26958" xr:uid="{C934A717-7184-4984-834F-D6FFC2BB814C}"/>
    <cellStyle name="Vírgula 12 3 2 5 3" xfId="6213" xr:uid="{E6826890-05A6-461D-A71A-9A1AEADF4A88}"/>
    <cellStyle name="Vírgula 12 3 2 5 3 2" xfId="15066" xr:uid="{771AE136-9170-4D41-B021-4C3AF2BCD9B9}"/>
    <cellStyle name="Vírgula 12 3 2 5 3 3" xfId="24032" xr:uid="{8A68365B-38B8-4BDC-87B9-6B3991EFDAF6}"/>
    <cellStyle name="Vírgula 12 3 2 5 4" xfId="12214" xr:uid="{5A7596F4-54EC-461D-8512-F3B56768CFE8}"/>
    <cellStyle name="Vírgula 12 3 2 5 5" xfId="21182" xr:uid="{AD38222F-D3AC-485A-A3A5-E4E931B6C560}"/>
    <cellStyle name="Vírgula 12 3 2 6" xfId="7833" xr:uid="{1F36891D-3053-492F-8AD4-6C7A0E566DBC}"/>
    <cellStyle name="Vírgula 12 3 2 6 2" xfId="16487" xr:uid="{29450144-D135-4EB8-826E-1010AD929D96}"/>
    <cellStyle name="Vírgula 12 3 2 6 3" xfId="25468" xr:uid="{2E357833-B8B9-420E-95F1-479422FB4A25}"/>
    <cellStyle name="Vírgula 12 3 2 7" xfId="4779" xr:uid="{332B8C90-8574-4896-A2E9-1A03AADC7C0F}"/>
    <cellStyle name="Vírgula 12 3 2 7 2" xfId="13633" xr:uid="{4F845E64-A152-4890-9944-9787B3C26FD3}"/>
    <cellStyle name="Vírgula 12 3 2 7 3" xfId="22602" xr:uid="{52AF4DA9-BDAC-4FA6-9E8C-C4E411D5086B}"/>
    <cellStyle name="Vírgula 12 3 2 8" xfId="10768" xr:uid="{F3B008E8-BF04-4845-9D20-3E9BA02EAF75}"/>
    <cellStyle name="Vírgula 12 3 2 9" xfId="19738" xr:uid="{DDADB91E-F448-459D-8163-BEA2A3283F96}"/>
    <cellStyle name="Vírgula 12 3 3" xfId="1464" xr:uid="{E832384B-A2BC-40E8-BFC5-EC1B099B3C0F}"/>
    <cellStyle name="Vírgula 12 3 3 2" xfId="1465" xr:uid="{279891BB-CA16-4B8D-96F8-7E1AAB6271CC}"/>
    <cellStyle name="Vírgula 12 3 3 2 2" xfId="1466" xr:uid="{A55E190C-D016-417E-92EA-C840B06B8674}"/>
    <cellStyle name="Vírgula 12 3 3 2 2 2" xfId="3185" xr:uid="{E116DC00-926F-47E1-9F08-EF6ECD446B14}"/>
    <cellStyle name="Vírgula 12 3 3 2 2 2 2" xfId="9335" xr:uid="{1A4F7CC9-5B70-4D05-BBC6-46511FA39E02}"/>
    <cellStyle name="Vírgula 12 3 3 2 2 2 2 2" xfId="17930" xr:uid="{DC104F9D-D85E-4E52-B835-F83412089864}"/>
    <cellStyle name="Vírgula 12 3 3 2 2 2 2 3" xfId="26966" xr:uid="{513DE32C-585C-456C-B334-A450B260F05D}"/>
    <cellStyle name="Vírgula 12 3 3 2 2 2 3" xfId="6221" xr:uid="{35C5CC16-F979-4BEE-BC72-4AE8BFDCC87B}"/>
    <cellStyle name="Vírgula 12 3 3 2 2 2 3 2" xfId="15074" xr:uid="{A91B9560-FC1A-4CF3-872C-E51526ADDE7D}"/>
    <cellStyle name="Vírgula 12 3 3 2 2 2 3 3" xfId="24040" xr:uid="{29BCB0E3-0026-43BA-84F9-1043D7FF68B8}"/>
    <cellStyle name="Vírgula 12 3 3 2 2 2 4" xfId="12222" xr:uid="{178FC264-643E-46C2-859A-501CE2BFD854}"/>
    <cellStyle name="Vírgula 12 3 3 2 2 2 5" xfId="21190" xr:uid="{A9F88CC7-BE6C-4BD8-995B-396D6FF2D1A7}"/>
    <cellStyle name="Vírgula 12 3 3 2 2 3" xfId="7841" xr:uid="{3D9E6F9F-EE9F-4794-9CE0-92B77726A166}"/>
    <cellStyle name="Vírgula 12 3 3 2 2 3 2" xfId="16495" xr:uid="{9C590BB4-BC2F-4563-A113-3D430D00FFC4}"/>
    <cellStyle name="Vírgula 12 3 3 2 2 3 3" xfId="25476" xr:uid="{E59CEAD5-714F-4A3A-95AD-02D08A4B202F}"/>
    <cellStyle name="Vírgula 12 3 3 2 2 4" xfId="4787" xr:uid="{E9AD62D3-B2D0-44AD-9C4A-CA97EE09DFE5}"/>
    <cellStyle name="Vírgula 12 3 3 2 2 4 2" xfId="13641" xr:uid="{04E96CE9-B9CF-4381-B3A6-A596DC58787E}"/>
    <cellStyle name="Vírgula 12 3 3 2 2 4 3" xfId="22610" xr:uid="{A9606E07-E7BB-42B4-B30C-D483AAE6FEC5}"/>
    <cellStyle name="Vírgula 12 3 3 2 2 5" xfId="10776" xr:uid="{6EC4FBD3-655B-43EE-96BD-1E2EE3270B3C}"/>
    <cellStyle name="Vírgula 12 3 3 2 2 6" xfId="19746" xr:uid="{4F5B89E5-4E9A-4E91-98ED-76BAB8122DC3}"/>
    <cellStyle name="Vírgula 12 3 3 2 3" xfId="3184" xr:uid="{38D21438-AD1F-42D4-B806-F16A5F0052AC}"/>
    <cellStyle name="Vírgula 12 3 3 2 3 2" xfId="9334" xr:uid="{30292D51-6B58-4A2B-8D30-04A17C2D6AEA}"/>
    <cellStyle name="Vírgula 12 3 3 2 3 2 2" xfId="17929" xr:uid="{E9074769-855C-456B-BD26-D0675C2A86B6}"/>
    <cellStyle name="Vírgula 12 3 3 2 3 2 3" xfId="26965" xr:uid="{C82638DA-1D7F-458F-BA53-C1FF9BA79340}"/>
    <cellStyle name="Vírgula 12 3 3 2 3 3" xfId="6220" xr:uid="{DBD89BB6-D229-4F02-8C45-03D20A409401}"/>
    <cellStyle name="Vírgula 12 3 3 2 3 3 2" xfId="15073" xr:uid="{D6AD3994-6AF1-4AC9-9FF5-3CD0EBFBCBEB}"/>
    <cellStyle name="Vírgula 12 3 3 2 3 3 3" xfId="24039" xr:uid="{48242748-6762-4577-B0F0-0263B832F13B}"/>
    <cellStyle name="Vírgula 12 3 3 2 3 4" xfId="12221" xr:uid="{CF6FEC6E-F009-4C56-9528-AF7F2DDF30C7}"/>
    <cellStyle name="Vírgula 12 3 3 2 3 5" xfId="21189" xr:uid="{7F2F2320-13D4-449C-93D9-F4F1428C3B75}"/>
    <cellStyle name="Vírgula 12 3 3 2 4" xfId="7840" xr:uid="{A7CB80D4-839E-4B9D-9E9F-9146BEBB24EC}"/>
    <cellStyle name="Vírgula 12 3 3 2 4 2" xfId="16494" xr:uid="{9DB8D805-53C6-4E91-AD20-8BFEE3C3C7F3}"/>
    <cellStyle name="Vírgula 12 3 3 2 4 3" xfId="25475" xr:uid="{0ADA1960-F768-4F85-B054-4BBBB2BC0B57}"/>
    <cellStyle name="Vírgula 12 3 3 2 5" xfId="4786" xr:uid="{747B1794-6931-4F56-B9EB-F366C5C8B360}"/>
    <cellStyle name="Vírgula 12 3 3 2 5 2" xfId="13640" xr:uid="{60437D3C-43C7-4124-B98E-8E4274C56FF0}"/>
    <cellStyle name="Vírgula 12 3 3 2 5 3" xfId="22609" xr:uid="{03D32C29-4603-47E1-99D5-AB89A445ED1B}"/>
    <cellStyle name="Vírgula 12 3 3 2 6" xfId="10775" xr:uid="{E8CECDD0-3989-4D4C-A22A-3ED08B910B35}"/>
    <cellStyle name="Vírgula 12 3 3 2 7" xfId="19745" xr:uid="{F56B1C3F-7F11-43AB-A5BD-6CBA5FD4DEDE}"/>
    <cellStyle name="Vírgula 12 3 3 3" xfId="1467" xr:uid="{C0FB59BB-E528-4E4A-99B1-15E015F01DFA}"/>
    <cellStyle name="Vírgula 12 3 3 3 2" xfId="1468" xr:uid="{1FC7EE37-3D1E-42C9-8B51-ABDE69FE34BE}"/>
    <cellStyle name="Vírgula 12 3 3 3 2 2" xfId="3187" xr:uid="{D2762392-CE59-4B4A-ABE4-B71D2C0EF66C}"/>
    <cellStyle name="Vírgula 12 3 3 3 2 2 2" xfId="9337" xr:uid="{8B655FEF-381B-456C-B61A-CD1AABFA5D16}"/>
    <cellStyle name="Vírgula 12 3 3 3 2 2 2 2" xfId="17932" xr:uid="{02B6D76F-6E48-40F3-981F-7122D8FC7A08}"/>
    <cellStyle name="Vírgula 12 3 3 3 2 2 2 3" xfId="26968" xr:uid="{67DB1462-4AB1-4F08-917B-6B90E87EBCF5}"/>
    <cellStyle name="Vírgula 12 3 3 3 2 2 3" xfId="6223" xr:uid="{B719CD5E-D354-4D65-87AF-20FDBFADC41B}"/>
    <cellStyle name="Vírgula 12 3 3 3 2 2 3 2" xfId="15076" xr:uid="{09192DCF-E998-4871-A81D-AD650132C3AF}"/>
    <cellStyle name="Vírgula 12 3 3 3 2 2 3 3" xfId="24042" xr:uid="{2D437BA2-D6C8-4C91-A0FA-1BCB77AE034C}"/>
    <cellStyle name="Vírgula 12 3 3 3 2 2 4" xfId="12224" xr:uid="{61BA8CD5-53EF-4B70-9921-C3081378BD1D}"/>
    <cellStyle name="Vírgula 12 3 3 3 2 2 5" xfId="21192" xr:uid="{CD59528F-C4CF-454A-A404-134AA35DA2D2}"/>
    <cellStyle name="Vírgula 12 3 3 3 2 3" xfId="7843" xr:uid="{87BE87D2-6D5B-4149-9C24-FAE1BABE0D20}"/>
    <cellStyle name="Vírgula 12 3 3 3 2 3 2" xfId="16497" xr:uid="{BE478D0F-CCBD-4C69-A8FC-4CDFBB9C90F3}"/>
    <cellStyle name="Vírgula 12 3 3 3 2 3 3" xfId="25478" xr:uid="{CF68C1C5-A57C-4B60-91F3-0ECDB5EBCC81}"/>
    <cellStyle name="Vírgula 12 3 3 3 2 4" xfId="4789" xr:uid="{5B2755F6-6930-4A75-B86F-8237CD6C7004}"/>
    <cellStyle name="Vírgula 12 3 3 3 2 4 2" xfId="13643" xr:uid="{20595833-3300-4219-8082-E9D47472C967}"/>
    <cellStyle name="Vírgula 12 3 3 3 2 4 3" xfId="22612" xr:uid="{D02CAC28-8A5E-4CF9-B196-77A7B06BB41D}"/>
    <cellStyle name="Vírgula 12 3 3 3 2 5" xfId="10778" xr:uid="{A0B12715-5633-412D-81CF-CE6A617BC052}"/>
    <cellStyle name="Vírgula 12 3 3 3 2 6" xfId="19748" xr:uid="{1144F6B3-A630-45B1-9C31-EE3CF56CD89C}"/>
    <cellStyle name="Vírgula 12 3 3 3 3" xfId="3186" xr:uid="{F93194A9-42AF-47D3-9B16-3FCBA4653231}"/>
    <cellStyle name="Vírgula 12 3 3 3 3 2" xfId="9336" xr:uid="{04116B52-C7C1-4354-B3AA-44DE7B610B33}"/>
    <cellStyle name="Vírgula 12 3 3 3 3 2 2" xfId="17931" xr:uid="{703BCD6E-09EC-4878-BE47-8C9EB9976AC0}"/>
    <cellStyle name="Vírgula 12 3 3 3 3 2 3" xfId="26967" xr:uid="{32EAC0BB-F060-4386-AAD3-60C0D4BD25CD}"/>
    <cellStyle name="Vírgula 12 3 3 3 3 3" xfId="6222" xr:uid="{F614817D-FE75-4B99-86CC-50A7E6196221}"/>
    <cellStyle name="Vírgula 12 3 3 3 3 3 2" xfId="15075" xr:uid="{111647FA-0494-4C6B-BA20-A9298B085B11}"/>
    <cellStyle name="Vírgula 12 3 3 3 3 3 3" xfId="24041" xr:uid="{F349AE49-5633-407A-8FB8-C11F5C4FEF8B}"/>
    <cellStyle name="Vírgula 12 3 3 3 3 4" xfId="12223" xr:uid="{DCA2CEA4-1746-4544-A585-0092B6A64943}"/>
    <cellStyle name="Vírgula 12 3 3 3 3 5" xfId="21191" xr:uid="{75263BE4-CC4C-4A43-AF2E-D4FCF18F8526}"/>
    <cellStyle name="Vírgula 12 3 3 3 4" xfId="7842" xr:uid="{5BEE1DEB-5097-4FC4-8B44-7E3CBAA1B900}"/>
    <cellStyle name="Vírgula 12 3 3 3 4 2" xfId="16496" xr:uid="{DF78CABA-5F79-498D-9CB6-0E49DCDC4560}"/>
    <cellStyle name="Vírgula 12 3 3 3 4 3" xfId="25477" xr:uid="{9A4904F7-D688-4BE8-9FD9-E63D965A61E5}"/>
    <cellStyle name="Vírgula 12 3 3 3 5" xfId="4788" xr:uid="{0F367D29-D63C-4E48-81BE-CAD5C54FAB77}"/>
    <cellStyle name="Vírgula 12 3 3 3 5 2" xfId="13642" xr:uid="{AF716FCE-F49F-416B-93A7-3EBC05F6F0DC}"/>
    <cellStyle name="Vírgula 12 3 3 3 5 3" xfId="22611" xr:uid="{B97BB890-491B-4067-9392-AEA7E2FEB53D}"/>
    <cellStyle name="Vírgula 12 3 3 3 6" xfId="10777" xr:uid="{2B437B92-9297-47BE-8345-677ABE8857EA}"/>
    <cellStyle name="Vírgula 12 3 3 3 7" xfId="19747" xr:uid="{79B30BD8-18DB-4C1A-89F5-81C30EC5A93A}"/>
    <cellStyle name="Vírgula 12 3 3 4" xfId="1469" xr:uid="{CDE06542-D69C-4B68-843E-444BFEED7BDE}"/>
    <cellStyle name="Vírgula 12 3 3 4 2" xfId="3188" xr:uid="{AE336B49-090C-405A-BD5C-8DDDEFFC5BF5}"/>
    <cellStyle name="Vírgula 12 3 3 4 2 2" xfId="9338" xr:uid="{A0E1C6E2-5721-4424-ADC9-C7377AEEEF37}"/>
    <cellStyle name="Vírgula 12 3 3 4 2 2 2" xfId="17933" xr:uid="{0D83833C-D520-40F4-B5B7-52E7089209C6}"/>
    <cellStyle name="Vírgula 12 3 3 4 2 2 3" xfId="26969" xr:uid="{71F8A79D-2346-4BB2-82B9-19BEF2E2AFEF}"/>
    <cellStyle name="Vírgula 12 3 3 4 2 3" xfId="6224" xr:uid="{464FE701-F563-4F3F-BB9D-6D070BB8A9EE}"/>
    <cellStyle name="Vírgula 12 3 3 4 2 3 2" xfId="15077" xr:uid="{13FFCA74-401D-4DB4-A8F2-99B071A40CBF}"/>
    <cellStyle name="Vírgula 12 3 3 4 2 3 3" xfId="24043" xr:uid="{D04F3ED1-EB73-43D9-B290-0C26A882B246}"/>
    <cellStyle name="Vírgula 12 3 3 4 2 4" xfId="12225" xr:uid="{A298E920-7DD0-475F-8156-7BA41FDF65E5}"/>
    <cellStyle name="Vírgula 12 3 3 4 2 5" xfId="21193" xr:uid="{B44E949F-2C5A-488A-AC84-107FF7EE71F7}"/>
    <cellStyle name="Vírgula 12 3 3 4 3" xfId="7844" xr:uid="{582C4486-A538-4FCA-88EE-EC139DC4B486}"/>
    <cellStyle name="Vírgula 12 3 3 4 3 2" xfId="16498" xr:uid="{20416FDF-751D-401A-9053-F506AC8516C5}"/>
    <cellStyle name="Vírgula 12 3 3 4 3 3" xfId="25479" xr:uid="{E998E546-2E54-4978-9FCB-936033C93EBF}"/>
    <cellStyle name="Vírgula 12 3 3 4 4" xfId="4790" xr:uid="{D01BEE34-2F29-4730-955F-ABD6BB28D351}"/>
    <cellStyle name="Vírgula 12 3 3 4 4 2" xfId="13644" xr:uid="{F152CB47-404E-498A-B899-7D52A03E6FBE}"/>
    <cellStyle name="Vírgula 12 3 3 4 4 3" xfId="22613" xr:uid="{ED03DC2C-57E6-4A80-BD9A-7195BCDD2DBD}"/>
    <cellStyle name="Vírgula 12 3 3 4 5" xfId="10779" xr:uid="{CEAD9DDB-F959-406E-92B0-E4F816CF911B}"/>
    <cellStyle name="Vírgula 12 3 3 4 6" xfId="19749" xr:uid="{2168538E-27B3-4F8E-B3A9-DB84D93937C5}"/>
    <cellStyle name="Vírgula 12 3 3 5" xfId="3183" xr:uid="{612F28C5-A4D7-44E5-8B11-55595C60F867}"/>
    <cellStyle name="Vírgula 12 3 3 5 2" xfId="9333" xr:uid="{27B69BC8-18BE-42EA-B087-4B183CC63475}"/>
    <cellStyle name="Vírgula 12 3 3 5 2 2" xfId="17928" xr:uid="{FA87F665-144D-4584-A77D-6BB913A9BCB6}"/>
    <cellStyle name="Vírgula 12 3 3 5 2 3" xfId="26964" xr:uid="{745E5C29-48E9-4EFC-A41F-603A6C834917}"/>
    <cellStyle name="Vírgula 12 3 3 5 3" xfId="6219" xr:uid="{89C806D0-18FC-4596-A201-5B8DD3E61225}"/>
    <cellStyle name="Vírgula 12 3 3 5 3 2" xfId="15072" xr:uid="{7E305771-E934-43F1-9AA1-B2F45B70A68E}"/>
    <cellStyle name="Vírgula 12 3 3 5 3 3" xfId="24038" xr:uid="{F43BD23D-9D51-44C4-BAEE-478207A3DB65}"/>
    <cellStyle name="Vírgula 12 3 3 5 4" xfId="12220" xr:uid="{B7FE68FD-94A3-458B-8C41-979E17CEE0F2}"/>
    <cellStyle name="Vírgula 12 3 3 5 5" xfId="21188" xr:uid="{D70DC9A6-B84E-4B2D-BB14-C60FA4F2E6CE}"/>
    <cellStyle name="Vírgula 12 3 3 6" xfId="7839" xr:uid="{8A401ED3-30B7-4B89-AF39-1892E0AEB4BD}"/>
    <cellStyle name="Vírgula 12 3 3 6 2" xfId="16493" xr:uid="{2859569E-B395-46B8-81DB-F132F3471CA4}"/>
    <cellStyle name="Vírgula 12 3 3 6 3" xfId="25474" xr:uid="{28B8F15C-CD9D-4CA1-893D-EE2568021044}"/>
    <cellStyle name="Vírgula 12 3 3 7" xfId="4785" xr:uid="{E24932A7-5ECE-4710-A8C2-DC892F68579F}"/>
    <cellStyle name="Vírgula 12 3 3 7 2" xfId="13639" xr:uid="{82E2179C-3A98-4AB5-9EBC-DB103099D077}"/>
    <cellStyle name="Vírgula 12 3 3 7 3" xfId="22608" xr:uid="{D61539B3-6101-4390-A9C7-E3855FF249FB}"/>
    <cellStyle name="Vírgula 12 3 3 8" xfId="10774" xr:uid="{29E09C1E-E3D9-4C45-959D-A1C13A2C9179}"/>
    <cellStyle name="Vírgula 12 3 3 9" xfId="19744" xr:uid="{5D580FFA-88FA-4832-96F0-4C99D7D1DDEB}"/>
    <cellStyle name="Vírgula 12 3 4" xfId="1470" xr:uid="{A431FA9F-1D7A-4398-ABB2-78F0F65E75E6}"/>
    <cellStyle name="Vírgula 12 3 4 2" xfId="1471" xr:uid="{4F2336A2-5E44-4AC1-89D5-190FB0172F9D}"/>
    <cellStyle name="Vírgula 12 3 4 2 2" xfId="3190" xr:uid="{28F68A8F-BFFE-4CAB-AB90-DABCB2461A11}"/>
    <cellStyle name="Vírgula 12 3 4 2 2 2" xfId="9340" xr:uid="{02D531B0-07A4-4950-B878-8F7B5335F84E}"/>
    <cellStyle name="Vírgula 12 3 4 2 2 2 2" xfId="17935" xr:uid="{7463D2A7-E264-4E07-8771-86B7CEAF745C}"/>
    <cellStyle name="Vírgula 12 3 4 2 2 2 3" xfId="26971" xr:uid="{EAAFCE9E-3167-4D91-A9AF-B4EBEA974B34}"/>
    <cellStyle name="Vírgula 12 3 4 2 2 3" xfId="6226" xr:uid="{E17CE733-C757-4DBB-AF4C-742C6763565F}"/>
    <cellStyle name="Vírgula 12 3 4 2 2 3 2" xfId="15079" xr:uid="{DC7F5504-68A5-4C45-AFE9-1B9A1F0C895C}"/>
    <cellStyle name="Vírgula 12 3 4 2 2 3 3" xfId="24045" xr:uid="{AD7941A0-2B15-4F4F-9A5E-8739D51985AF}"/>
    <cellStyle name="Vírgula 12 3 4 2 2 4" xfId="12227" xr:uid="{B0461A2D-C283-4DE6-9652-6F0E6313B181}"/>
    <cellStyle name="Vírgula 12 3 4 2 2 5" xfId="21195" xr:uid="{76612E7C-0AAC-40CA-9BCC-08763897F0D3}"/>
    <cellStyle name="Vírgula 12 3 4 2 3" xfId="7846" xr:uid="{A559EF24-557B-42FA-806B-579F29645762}"/>
    <cellStyle name="Vírgula 12 3 4 2 3 2" xfId="16500" xr:uid="{401460FE-5795-4B69-8809-7D70ECB3F9AD}"/>
    <cellStyle name="Vírgula 12 3 4 2 3 3" xfId="25481" xr:uid="{12D01187-0DEE-42FA-B994-893727CDD88D}"/>
    <cellStyle name="Vírgula 12 3 4 2 4" xfId="4792" xr:uid="{4C9773F5-4EFD-4596-B17C-4AF5B325D79E}"/>
    <cellStyle name="Vírgula 12 3 4 2 4 2" xfId="13646" xr:uid="{34BA9D07-6DE2-437D-B38C-D96DE3027892}"/>
    <cellStyle name="Vírgula 12 3 4 2 4 3" xfId="22615" xr:uid="{5C472C6F-2ADA-4EC8-BFAB-AB7FB1D7DF88}"/>
    <cellStyle name="Vírgula 12 3 4 2 5" xfId="10781" xr:uid="{990F8A94-6907-4464-AB10-AEE7A2622F71}"/>
    <cellStyle name="Vírgula 12 3 4 2 6" xfId="19751" xr:uid="{9B687837-DD54-423C-B34A-46808C03CBBD}"/>
    <cellStyle name="Vírgula 12 3 4 3" xfId="3189" xr:uid="{9B3AB3DE-1A50-47D4-B8F9-5A9F669409A0}"/>
    <cellStyle name="Vírgula 12 3 4 3 2" xfId="9339" xr:uid="{27B62B62-6AC1-43AB-8B63-C04A8967DE56}"/>
    <cellStyle name="Vírgula 12 3 4 3 2 2" xfId="17934" xr:uid="{AABBD97A-76DA-47B6-9C9A-ECAAE0210275}"/>
    <cellStyle name="Vírgula 12 3 4 3 2 3" xfId="26970" xr:uid="{BDC197AD-9DC1-4B79-BF79-034338401427}"/>
    <cellStyle name="Vírgula 12 3 4 3 3" xfId="6225" xr:uid="{253E86BD-5C30-4BB5-AF01-FE1404C10AB3}"/>
    <cellStyle name="Vírgula 12 3 4 3 3 2" xfId="15078" xr:uid="{8B441A95-5EBB-4264-9316-691550503849}"/>
    <cellStyle name="Vírgula 12 3 4 3 3 3" xfId="24044" xr:uid="{F2EC84D3-3E99-44D1-B0FD-F3281A3B82E7}"/>
    <cellStyle name="Vírgula 12 3 4 3 4" xfId="12226" xr:uid="{141985C7-57AB-4DFC-ABA6-B41DB8D0E8B4}"/>
    <cellStyle name="Vírgula 12 3 4 3 5" xfId="21194" xr:uid="{280AD163-6992-44CA-B5F7-CCE28D2BECB1}"/>
    <cellStyle name="Vírgula 12 3 4 4" xfId="7845" xr:uid="{8E5B5395-7F34-4C59-BCD5-041B57653F80}"/>
    <cellStyle name="Vírgula 12 3 4 4 2" xfId="16499" xr:uid="{8CA15841-892D-4647-A6AB-3BF1928160D5}"/>
    <cellStyle name="Vírgula 12 3 4 4 3" xfId="25480" xr:uid="{A3685FA5-FF87-425A-BDA7-7D24D7385A17}"/>
    <cellStyle name="Vírgula 12 3 4 5" xfId="4791" xr:uid="{740FF0D7-000A-4D7E-B9B5-DCB18B9CCE7F}"/>
    <cellStyle name="Vírgula 12 3 4 5 2" xfId="13645" xr:uid="{7CE80A7D-E009-49D3-9E4D-EE60FF6EF907}"/>
    <cellStyle name="Vírgula 12 3 4 5 3" xfId="22614" xr:uid="{0FC70AE2-7B5A-4B98-B27D-07190D9A5792}"/>
    <cellStyle name="Vírgula 12 3 4 6" xfId="10780" xr:uid="{251DBFAB-A598-4BA2-B102-11BCBF7233AD}"/>
    <cellStyle name="Vírgula 12 3 4 7" xfId="19750" xr:uid="{F809A9EE-E342-4CA7-B5F0-AA259EFDD769}"/>
    <cellStyle name="Vírgula 12 3 5" xfId="1472" xr:uid="{FB3B8329-6B68-4917-95D4-D75D795751AC}"/>
    <cellStyle name="Vírgula 12 3 5 2" xfId="1473" xr:uid="{495F25B9-2BFA-44B6-8437-00F0B640E219}"/>
    <cellStyle name="Vírgula 12 3 5 2 2" xfId="3192" xr:uid="{5650148A-939D-4E84-95EE-93B0F12EEC73}"/>
    <cellStyle name="Vírgula 12 3 5 2 2 2" xfId="9342" xr:uid="{95B4FF4A-A79F-4C61-9E10-6DB02CE04F7B}"/>
    <cellStyle name="Vírgula 12 3 5 2 2 2 2" xfId="17937" xr:uid="{F5FD1053-5962-4B10-8951-93A62A0CA314}"/>
    <cellStyle name="Vírgula 12 3 5 2 2 2 3" xfId="26973" xr:uid="{57AD89EB-7AE7-4C53-BBE5-8794F39E283D}"/>
    <cellStyle name="Vírgula 12 3 5 2 2 3" xfId="6228" xr:uid="{3A681D36-4718-4ABF-B674-CCA6823BFDB4}"/>
    <cellStyle name="Vírgula 12 3 5 2 2 3 2" xfId="15081" xr:uid="{4B377B08-3580-46EC-A997-80B81681517A}"/>
    <cellStyle name="Vírgula 12 3 5 2 2 3 3" xfId="24047" xr:uid="{DDFF1224-5F48-4E85-8163-52A1BE8D44FA}"/>
    <cellStyle name="Vírgula 12 3 5 2 2 4" xfId="12229" xr:uid="{DBF84A10-43B9-48C1-A405-8EC1641FDDDD}"/>
    <cellStyle name="Vírgula 12 3 5 2 2 5" xfId="21197" xr:uid="{83B11FEA-783A-472A-9A01-E8FEB3898A61}"/>
    <cellStyle name="Vírgula 12 3 5 2 3" xfId="7848" xr:uid="{C025F34D-806B-407E-A5E0-DC87FA4CF80E}"/>
    <cellStyle name="Vírgula 12 3 5 2 3 2" xfId="16502" xr:uid="{1B6CECDD-ADE1-471A-9774-979EC8844CE3}"/>
    <cellStyle name="Vírgula 12 3 5 2 3 3" xfId="25483" xr:uid="{FA204988-A805-4EE8-9D25-A341319F89F0}"/>
    <cellStyle name="Vírgula 12 3 5 2 4" xfId="4794" xr:uid="{5E4C2538-77EC-466F-9EC7-7B76B5F38EFD}"/>
    <cellStyle name="Vírgula 12 3 5 2 4 2" xfId="13648" xr:uid="{146FEB42-9C22-41FF-9CA8-D9D3A79BE482}"/>
    <cellStyle name="Vírgula 12 3 5 2 4 3" xfId="22617" xr:uid="{F6926A95-C199-432E-AF55-C8C5FACAFEA2}"/>
    <cellStyle name="Vírgula 12 3 5 2 5" xfId="10783" xr:uid="{C8255846-458C-4269-83F8-E9DAFECC30DA}"/>
    <cellStyle name="Vírgula 12 3 5 2 6" xfId="19753" xr:uid="{6FBBF1AE-09E9-4605-9363-493268393F6B}"/>
    <cellStyle name="Vírgula 12 3 5 3" xfId="3191" xr:uid="{D4349C1F-C74B-48D5-A2BF-FB10734292B1}"/>
    <cellStyle name="Vírgula 12 3 5 3 2" xfId="9341" xr:uid="{54E74B4F-3D4F-4862-90B2-A232E7862F51}"/>
    <cellStyle name="Vírgula 12 3 5 3 2 2" xfId="17936" xr:uid="{1D36AD04-45ED-43AA-A4DF-CB00A5331A84}"/>
    <cellStyle name="Vírgula 12 3 5 3 2 3" xfId="26972" xr:uid="{7C7C297F-E34E-4EF7-8891-A9E971962CD1}"/>
    <cellStyle name="Vírgula 12 3 5 3 3" xfId="6227" xr:uid="{42597890-CC86-4804-A121-147C41AAD89E}"/>
    <cellStyle name="Vírgula 12 3 5 3 3 2" xfId="15080" xr:uid="{164B2167-F211-4194-B772-6F063FC2E1BF}"/>
    <cellStyle name="Vírgula 12 3 5 3 3 3" xfId="24046" xr:uid="{9A45BE0E-BDD2-41BA-BA42-9CE66C41039C}"/>
    <cellStyle name="Vírgula 12 3 5 3 4" xfId="12228" xr:uid="{4ED68B8A-3536-46D0-BF6D-5BCF30659955}"/>
    <cellStyle name="Vírgula 12 3 5 3 5" xfId="21196" xr:uid="{9A1CD7E5-0FD8-4AE0-88C1-E467615D3E49}"/>
    <cellStyle name="Vírgula 12 3 5 4" xfId="7847" xr:uid="{3126848A-573A-4FB9-8585-DBB3797A9CC8}"/>
    <cellStyle name="Vírgula 12 3 5 4 2" xfId="16501" xr:uid="{4D49C266-7D99-4E8B-9D16-138AF62FA865}"/>
    <cellStyle name="Vírgula 12 3 5 4 3" xfId="25482" xr:uid="{62F2E0DD-7F83-45AC-8926-6FD7A965E98E}"/>
    <cellStyle name="Vírgula 12 3 5 5" xfId="4793" xr:uid="{73280ACE-7AFE-44DD-B25A-BB496C6458F9}"/>
    <cellStyle name="Vírgula 12 3 5 5 2" xfId="13647" xr:uid="{D603A729-929E-4E4A-9D52-79CF0374EE87}"/>
    <cellStyle name="Vírgula 12 3 5 5 3" xfId="22616" xr:uid="{5CE7CDFC-11DD-441A-9157-149AC40F3194}"/>
    <cellStyle name="Vírgula 12 3 5 6" xfId="10782" xr:uid="{3122CB7F-4DDC-4BD5-9B82-5F4E63823A89}"/>
    <cellStyle name="Vírgula 12 3 5 7" xfId="19752" xr:uid="{A28C702B-E0C1-4ED9-B783-18FC95C5CD5D}"/>
    <cellStyle name="Vírgula 12 3 6" xfId="1474" xr:uid="{D00B9B9E-ACA3-4255-B7AA-5B0F5AFCAC68}"/>
    <cellStyle name="Vírgula 12 3 6 2" xfId="3193" xr:uid="{1EEE9224-2DB1-4D4E-B033-AA48372E5EDE}"/>
    <cellStyle name="Vírgula 12 3 6 2 2" xfId="9343" xr:uid="{6CFB9746-E000-489A-B098-28988E9EB4CC}"/>
    <cellStyle name="Vírgula 12 3 6 2 2 2" xfId="17938" xr:uid="{87E9925D-F023-4DAB-BC6A-097B4F490EB5}"/>
    <cellStyle name="Vírgula 12 3 6 2 2 3" xfId="26974" xr:uid="{4B5E8AD4-2EEC-4E13-BEB2-6199FB07046A}"/>
    <cellStyle name="Vírgula 12 3 6 2 3" xfId="6229" xr:uid="{013497F5-FE86-4ACD-8A74-73E708D74B68}"/>
    <cellStyle name="Vírgula 12 3 6 2 3 2" xfId="15082" xr:uid="{DAFF6BB6-A009-40BE-8A25-0947A13AAF5A}"/>
    <cellStyle name="Vírgula 12 3 6 2 3 3" xfId="24048" xr:uid="{A280A93F-4AD9-4503-A312-DB14BAEB5E4D}"/>
    <cellStyle name="Vírgula 12 3 6 2 4" xfId="12230" xr:uid="{5BC1B0A6-CC5E-408F-939C-B0B43F9918A1}"/>
    <cellStyle name="Vírgula 12 3 6 2 5" xfId="21198" xr:uid="{2A016D75-899D-4D6A-A6FE-C4CBAF235637}"/>
    <cellStyle name="Vírgula 12 3 6 3" xfId="7849" xr:uid="{031CCE18-F67D-47D8-B41D-A434049BD87D}"/>
    <cellStyle name="Vírgula 12 3 6 3 2" xfId="16503" xr:uid="{805764C4-97A0-45E9-9121-3A79EDBFB21D}"/>
    <cellStyle name="Vírgula 12 3 6 3 3" xfId="25484" xr:uid="{C67B5D02-B00C-4AA2-9E8E-1211B13F55A6}"/>
    <cellStyle name="Vírgula 12 3 6 4" xfId="4795" xr:uid="{DD43FE46-794B-4416-9296-28E3C04E80A2}"/>
    <cellStyle name="Vírgula 12 3 6 4 2" xfId="13649" xr:uid="{63938384-B70B-4CAE-9DD2-24DC954D43EC}"/>
    <cellStyle name="Vírgula 12 3 6 4 3" xfId="22618" xr:uid="{0E2E4AA0-DF5B-4D1A-9747-E689594EE077}"/>
    <cellStyle name="Vírgula 12 3 6 5" xfId="10784" xr:uid="{289B982B-6949-4CBB-B98C-4C8B557DF769}"/>
    <cellStyle name="Vírgula 12 3 6 6" xfId="19754" xr:uid="{CA80CF6E-A47A-494D-B87F-B563E6F2E6EA}"/>
    <cellStyle name="Vírgula 12 3 7" xfId="3176" xr:uid="{5DD2CB27-D73D-41E0-9F6D-20741E3243C7}"/>
    <cellStyle name="Vírgula 12 3 7 2" xfId="9326" xr:uid="{16CA9A37-ACB8-42AA-9154-5BE5B0AC5D18}"/>
    <cellStyle name="Vírgula 12 3 7 2 2" xfId="17921" xr:uid="{C7563AE6-8EDE-44C5-BA45-2043E2981CE8}"/>
    <cellStyle name="Vírgula 12 3 7 2 3" xfId="26957" xr:uid="{95457BA2-F7A2-4CBE-BFE7-C65950F0DC8F}"/>
    <cellStyle name="Vírgula 12 3 7 3" xfId="6212" xr:uid="{6AB358AC-45B0-4660-BB97-1C77B1B824D0}"/>
    <cellStyle name="Vírgula 12 3 7 3 2" xfId="15065" xr:uid="{5D1EF321-C10F-4F79-BFF2-EC2F4426F203}"/>
    <cellStyle name="Vírgula 12 3 7 3 3" xfId="24031" xr:uid="{7F02D5EE-D9C6-4086-A438-5952DA221E3C}"/>
    <cellStyle name="Vírgula 12 3 7 4" xfId="12213" xr:uid="{2B1E03DC-6435-4F7A-B140-B9B9F6BA0C6E}"/>
    <cellStyle name="Vírgula 12 3 7 5" xfId="21181" xr:uid="{64F0B051-D8C0-48E2-A580-A4DB707EBD03}"/>
    <cellStyle name="Vírgula 12 3 8" xfId="7832" xr:uid="{1411E252-7451-4746-B383-657673910891}"/>
    <cellStyle name="Vírgula 12 3 8 2" xfId="16486" xr:uid="{3537D3FC-60A0-421E-BD0E-EA6B67877301}"/>
    <cellStyle name="Vírgula 12 3 8 3" xfId="25467" xr:uid="{FDD9204D-5017-43D9-9A8A-9B72F8BA1634}"/>
    <cellStyle name="Vírgula 12 3 9" xfId="4778" xr:uid="{3DA9FFA3-6AEE-413B-88AE-151D8E93DE70}"/>
    <cellStyle name="Vírgula 12 3 9 2" xfId="13632" xr:uid="{96AFA992-F6D0-4A0A-BC10-1CC730AE6D5F}"/>
    <cellStyle name="Vírgula 12 3 9 3" xfId="22601" xr:uid="{4C9C6B08-3E2C-4E0B-AEDC-A60E79CD691F}"/>
    <cellStyle name="Vírgula 13" xfId="1475" xr:uid="{010B02AB-3A5D-41F4-948F-1163DF2BA98C}"/>
    <cellStyle name="Vírgula 13 2" xfId="1476" xr:uid="{B57E1D32-FEAD-41A2-9504-A3CF23894744}"/>
    <cellStyle name="Vírgula 13 2 2" xfId="1477" xr:uid="{8A648848-F04F-4C56-A26E-AE1A77FF8D17}"/>
    <cellStyle name="Vírgula 13 2 2 2" xfId="3196" xr:uid="{57BAB666-5701-4B43-AAB2-F3C656C698A9}"/>
    <cellStyle name="Vírgula 13 2 2 2 2" xfId="9346" xr:uid="{E307DE49-2854-4359-A8F4-8300FC6CF288}"/>
    <cellStyle name="Vírgula 13 2 2 2 2 2" xfId="17941" xr:uid="{80998A8D-F65A-454B-B059-55D13D042199}"/>
    <cellStyle name="Vírgula 13 2 2 2 2 3" xfId="26977" xr:uid="{B17AA1E6-DABF-4337-BEB2-470243401004}"/>
    <cellStyle name="Vírgula 13 2 2 2 3" xfId="6232" xr:uid="{F96CB018-E49D-4820-822E-09917B50921A}"/>
    <cellStyle name="Vírgula 13 2 2 2 3 2" xfId="15085" xr:uid="{B3C9D957-E42B-498B-B4AD-3BAEF2B4AC58}"/>
    <cellStyle name="Vírgula 13 2 2 2 3 3" xfId="24051" xr:uid="{B4839A84-EE56-42B1-90E8-2D4CC7C98650}"/>
    <cellStyle name="Vírgula 13 2 2 2 4" xfId="12233" xr:uid="{D082488E-302A-408E-ACD6-580B45A3BC02}"/>
    <cellStyle name="Vírgula 13 2 2 2 5" xfId="21201" xr:uid="{141A45C7-30F4-4E17-8C8A-088B9FAF27F1}"/>
    <cellStyle name="Vírgula 13 2 2 3" xfId="7852" xr:uid="{9B9E054C-8109-4D6F-963B-A4E15B628F93}"/>
    <cellStyle name="Vírgula 13 2 2 3 2" xfId="16506" xr:uid="{38947763-7B77-4174-BB36-A5A78DF55A85}"/>
    <cellStyle name="Vírgula 13 2 2 3 3" xfId="25487" xr:uid="{E474EBD6-DAAC-4E49-8C70-97AA0300F681}"/>
    <cellStyle name="Vírgula 13 2 2 4" xfId="4798" xr:uid="{5EEAD325-10E3-468D-BAF8-392E94BF3CEF}"/>
    <cellStyle name="Vírgula 13 2 2 4 2" xfId="13652" xr:uid="{87BEC516-13E3-48AD-BD0D-AB1AA97E67C3}"/>
    <cellStyle name="Vírgula 13 2 2 4 3" xfId="22621" xr:uid="{F084F133-D696-4BC3-A2CF-E8A4472EBF8D}"/>
    <cellStyle name="Vírgula 13 2 2 5" xfId="10787" xr:uid="{0BEDA1FA-2013-4AB2-B650-90853FAC8B85}"/>
    <cellStyle name="Vírgula 13 2 2 6" xfId="19757" xr:uid="{323E5EA1-E909-442F-B687-2989252B050C}"/>
    <cellStyle name="Vírgula 13 2 3" xfId="3195" xr:uid="{D13C7FED-4FB7-49DB-87B6-6EC905AFA32A}"/>
    <cellStyle name="Vírgula 13 2 3 2" xfId="9345" xr:uid="{A622947B-1211-468E-9060-F0783F5CA1AD}"/>
    <cellStyle name="Vírgula 13 2 3 2 2" xfId="17940" xr:uid="{D90C27D4-865E-4177-BEAE-193894C95024}"/>
    <cellStyle name="Vírgula 13 2 3 2 3" xfId="26976" xr:uid="{051BDD59-19EA-4ECE-8271-72F9832471B3}"/>
    <cellStyle name="Vírgula 13 2 3 3" xfId="6231" xr:uid="{22DCD2B6-B496-487B-BED2-463A7AFB9911}"/>
    <cellStyle name="Vírgula 13 2 3 3 2" xfId="15084" xr:uid="{052928BD-5910-45F1-B4F8-8854B67F6980}"/>
    <cellStyle name="Vírgula 13 2 3 3 3" xfId="24050" xr:uid="{CA177E88-42A9-438A-A0B2-6CAA2B1ED9F7}"/>
    <cellStyle name="Vírgula 13 2 3 4" xfId="12232" xr:uid="{EE8460B3-585B-4757-9601-8987948A9F2D}"/>
    <cellStyle name="Vírgula 13 2 3 5" xfId="21200" xr:uid="{55843E2E-D824-4C64-9064-591FBB07ED05}"/>
    <cellStyle name="Vírgula 13 2 4" xfId="7851" xr:uid="{477264F3-C147-4D50-915C-BD6AFE7DEBEA}"/>
    <cellStyle name="Vírgula 13 2 4 2" xfId="16505" xr:uid="{10F91F89-71B0-4EA6-ABB6-1A360B5445A6}"/>
    <cellStyle name="Vírgula 13 2 4 3" xfId="25486" xr:uid="{661B80D6-686F-482B-90D1-F43B1105D059}"/>
    <cellStyle name="Vírgula 13 2 5" xfId="4797" xr:uid="{20596AA2-C021-4397-B894-F3528D3CE661}"/>
    <cellStyle name="Vírgula 13 2 5 2" xfId="13651" xr:uid="{565F3DCE-0EE1-42DF-91EC-E6E073FFFFFA}"/>
    <cellStyle name="Vírgula 13 2 5 3" xfId="22620" xr:uid="{47A16424-6A07-4642-91BD-A496332F8E69}"/>
    <cellStyle name="Vírgula 13 2 6" xfId="10786" xr:uid="{617A9B5F-B7F1-4B02-860F-734A946A9999}"/>
    <cellStyle name="Vírgula 13 2 7" xfId="19756" xr:uid="{B4639C9F-8E45-410C-BF27-370E0CE21065}"/>
    <cellStyle name="Vírgula 13 3" xfId="1478" xr:uid="{FDCC6E05-3DB3-4E0D-8213-98ED94D16148}"/>
    <cellStyle name="Vírgula 13 3 2" xfId="1479" xr:uid="{35DA13BB-638F-4E55-8905-87F294189A81}"/>
    <cellStyle name="Vírgula 13 3 2 2" xfId="3198" xr:uid="{A487E45C-3B45-46AE-99BB-3DE6639463E7}"/>
    <cellStyle name="Vírgula 13 3 2 2 2" xfId="9348" xr:uid="{6CAC2248-6C86-4B33-A978-E409E557D099}"/>
    <cellStyle name="Vírgula 13 3 2 2 2 2" xfId="17943" xr:uid="{EF3C6012-82EB-4D6F-BD2F-4F636C38263A}"/>
    <cellStyle name="Vírgula 13 3 2 2 2 3" xfId="26979" xr:uid="{AA9380A3-7E43-4217-86AF-A780D2439DEC}"/>
    <cellStyle name="Vírgula 13 3 2 2 3" xfId="6234" xr:uid="{40BA1F48-FF71-432B-A12A-ACE294A3899A}"/>
    <cellStyle name="Vírgula 13 3 2 2 3 2" xfId="15087" xr:uid="{EAF42D2D-4A2B-4CDC-8432-9488BE0DA71B}"/>
    <cellStyle name="Vírgula 13 3 2 2 3 3" xfId="24053" xr:uid="{B6982E44-268A-47F8-ABCC-0A0F8D40AC93}"/>
    <cellStyle name="Vírgula 13 3 2 2 4" xfId="12235" xr:uid="{6BF2E6CE-2E9E-4929-9FC2-F289CD7F6B84}"/>
    <cellStyle name="Vírgula 13 3 2 2 5" xfId="21203" xr:uid="{D7222AF8-CEFB-4FBA-B68B-8F7567CFFF28}"/>
    <cellStyle name="Vírgula 13 3 2 3" xfId="7854" xr:uid="{705184F6-E238-420A-91D1-B55D4FF64B93}"/>
    <cellStyle name="Vírgula 13 3 2 3 2" xfId="16508" xr:uid="{F92DA412-AAA2-4C75-BA0B-D47D81FDCED8}"/>
    <cellStyle name="Vírgula 13 3 2 3 3" xfId="25489" xr:uid="{C036377F-6696-4E6B-B24C-1356AD1A6C35}"/>
    <cellStyle name="Vírgula 13 3 2 4" xfId="4800" xr:uid="{DE63410D-3A2F-4B17-83AC-91DBB00C4CFA}"/>
    <cellStyle name="Vírgula 13 3 2 4 2" xfId="13654" xr:uid="{CB392294-0B5B-4323-B6C2-A8BCDF2BF5E7}"/>
    <cellStyle name="Vírgula 13 3 2 4 3" xfId="22623" xr:uid="{13438C9F-B709-42E5-8DEB-0B69647A2A23}"/>
    <cellStyle name="Vírgula 13 3 2 5" xfId="10789" xr:uid="{CD999CE0-40FB-4B90-9B8D-A0CED16D8B8C}"/>
    <cellStyle name="Vírgula 13 3 2 6" xfId="19759" xr:uid="{44129401-323E-4C7F-AE93-BC78D6F90DAC}"/>
    <cellStyle name="Vírgula 13 3 3" xfId="3197" xr:uid="{957CB3EC-9B12-4669-A485-5B99EB9E4C51}"/>
    <cellStyle name="Vírgula 13 3 3 2" xfId="9347" xr:uid="{EC4936B1-F228-4554-BC86-E45447FCDF82}"/>
    <cellStyle name="Vírgula 13 3 3 2 2" xfId="17942" xr:uid="{BF1E2B8E-8F8A-4231-8AC3-CAF34C1ABFC0}"/>
    <cellStyle name="Vírgula 13 3 3 2 3" xfId="26978" xr:uid="{4455183A-791F-4CC9-BEFF-E182EAA92AEC}"/>
    <cellStyle name="Vírgula 13 3 3 3" xfId="6233" xr:uid="{0898D57D-F3B1-4F6C-90BB-B718FC05CEC2}"/>
    <cellStyle name="Vírgula 13 3 3 3 2" xfId="15086" xr:uid="{10CE6B4F-810D-4582-A4C2-3956126DBC40}"/>
    <cellStyle name="Vírgula 13 3 3 3 3" xfId="24052" xr:uid="{ACCCAA62-01EF-4BBC-9D80-C95C13F81077}"/>
    <cellStyle name="Vírgula 13 3 3 4" xfId="12234" xr:uid="{A17AC2A0-4445-4F81-AD42-3E06C41D6AC3}"/>
    <cellStyle name="Vírgula 13 3 3 5" xfId="21202" xr:uid="{CB50B576-20B6-4BF9-97AE-C069722C1BE6}"/>
    <cellStyle name="Vírgula 13 3 4" xfId="7853" xr:uid="{8ABAB10C-F819-4D5C-8B92-167C2132FFFB}"/>
    <cellStyle name="Vírgula 13 3 4 2" xfId="16507" xr:uid="{AF09709D-F694-4A41-8A0C-12D824B19CC2}"/>
    <cellStyle name="Vírgula 13 3 4 3" xfId="25488" xr:uid="{344759FE-66FE-442B-9265-8EA8F3B29788}"/>
    <cellStyle name="Vírgula 13 3 5" xfId="4799" xr:uid="{B0ED23F8-6496-46D4-8A18-A4F536DB791C}"/>
    <cellStyle name="Vírgula 13 3 5 2" xfId="13653" xr:uid="{CB6BE07A-464D-4F8E-AF02-7097E4A87544}"/>
    <cellStyle name="Vírgula 13 3 5 3" xfId="22622" xr:uid="{8599D14F-104E-4466-BD9D-C99961E5E77E}"/>
    <cellStyle name="Vírgula 13 3 6" xfId="10788" xr:uid="{7F39BA06-D655-4EB2-8855-646D41BBEA9D}"/>
    <cellStyle name="Vírgula 13 3 7" xfId="19758" xr:uid="{FBE4FC20-3E37-46B6-AADD-BB290BF421F2}"/>
    <cellStyle name="Vírgula 13 4" xfId="1480" xr:uid="{1AEA2E4E-CA19-4E7E-99D8-252D8C063525}"/>
    <cellStyle name="Vírgula 13 4 2" xfId="3199" xr:uid="{F0CD44BC-6EE6-4705-A481-7D4320B2DB15}"/>
    <cellStyle name="Vírgula 13 4 2 2" xfId="9349" xr:uid="{8BF534EC-3513-428D-AAA7-5E31C49B12F1}"/>
    <cellStyle name="Vírgula 13 4 2 2 2" xfId="17944" xr:uid="{076D7293-C59E-4734-A272-A5380807F7A4}"/>
    <cellStyle name="Vírgula 13 4 2 2 3" xfId="26980" xr:uid="{F2707BD7-0B7D-4969-ADEA-374D6D093D19}"/>
    <cellStyle name="Vírgula 13 4 2 3" xfId="6235" xr:uid="{94488BA3-6E34-4994-9A82-D62DE0A4E990}"/>
    <cellStyle name="Vírgula 13 4 2 3 2" xfId="15088" xr:uid="{83D5C980-9AE9-4A93-ABEE-076B3AF7C4A3}"/>
    <cellStyle name="Vírgula 13 4 2 3 3" xfId="24054" xr:uid="{9A22E8E4-3C58-48B8-BC87-A790A64610C8}"/>
    <cellStyle name="Vírgula 13 4 2 4" xfId="12236" xr:uid="{63314DA9-1500-4685-8790-78C50F5AAD90}"/>
    <cellStyle name="Vírgula 13 4 2 5" xfId="21204" xr:uid="{B99CCA79-452C-4B96-A65B-D0AB30CDE0C3}"/>
    <cellStyle name="Vírgula 13 4 3" xfId="7855" xr:uid="{FC87790E-9C4D-4CE6-9335-43D0A85C1F1B}"/>
    <cellStyle name="Vírgula 13 4 3 2" xfId="16509" xr:uid="{288BE2FF-3735-4C22-A509-87E8FBA1EE31}"/>
    <cellStyle name="Vírgula 13 4 3 3" xfId="25490" xr:uid="{EEBB5DFC-3993-49D1-B40E-6BB42BAC08DD}"/>
    <cellStyle name="Vírgula 13 4 4" xfId="4801" xr:uid="{97EC18DA-AC5A-4D82-BB83-9CAF44C64C5C}"/>
    <cellStyle name="Vírgula 13 4 4 2" xfId="13655" xr:uid="{174BA503-13E8-489A-90B5-38981453763C}"/>
    <cellStyle name="Vírgula 13 4 4 3" xfId="22624" xr:uid="{C2F1A3DD-4A3C-42B3-AFFD-FC14CBB86E80}"/>
    <cellStyle name="Vírgula 13 4 5" xfId="10790" xr:uid="{42A1EB36-92CB-4D3F-AC06-8F14CF634108}"/>
    <cellStyle name="Vírgula 13 4 6" xfId="19760" xr:uid="{E0ECC2EF-51C8-42BC-9CF3-3C44BBF4C1E5}"/>
    <cellStyle name="Vírgula 13 5" xfId="3194" xr:uid="{5FFD18C7-2DA0-4EC9-8035-DC0FF89710E5}"/>
    <cellStyle name="Vírgula 13 5 2" xfId="9344" xr:uid="{1329B6E1-95FB-4CB7-A2BA-638D666CDB22}"/>
    <cellStyle name="Vírgula 13 5 2 2" xfId="17939" xr:uid="{F5CBD789-FA1B-46C5-AB94-C85B9D6DB9E3}"/>
    <cellStyle name="Vírgula 13 5 2 3" xfId="26975" xr:uid="{E37E2E72-1533-4C3C-9602-47B680AB90C8}"/>
    <cellStyle name="Vírgula 13 5 3" xfId="6230" xr:uid="{E10D43A7-1778-41C1-A82B-55969D49523C}"/>
    <cellStyle name="Vírgula 13 5 3 2" xfId="15083" xr:uid="{A13BE1F4-99D4-46E1-A061-2D3C9E593748}"/>
    <cellStyle name="Vírgula 13 5 3 3" xfId="24049" xr:uid="{C9D0B605-F552-4752-8210-CF88460FEC3C}"/>
    <cellStyle name="Vírgula 13 5 4" xfId="12231" xr:uid="{D1DDDAC4-43FD-4F2A-9F6C-C22103DD44BF}"/>
    <cellStyle name="Vírgula 13 5 5" xfId="21199" xr:uid="{9737197D-CC9F-4510-8F3F-053DDF2D4232}"/>
    <cellStyle name="Vírgula 13 6" xfId="7850" xr:uid="{D4906D60-9DE3-4F82-A465-75D5EADBF7A5}"/>
    <cellStyle name="Vírgula 13 6 2" xfId="16504" xr:uid="{5724A0C5-CD88-4028-839F-BB5CFC352CBB}"/>
    <cellStyle name="Vírgula 13 6 3" xfId="25485" xr:uid="{8B0C3899-7397-4FB0-8329-ECE18F8D6A18}"/>
    <cellStyle name="Vírgula 13 7" xfId="4796" xr:uid="{06D41BB9-2B1D-4389-80CB-AC2435C6C7A2}"/>
    <cellStyle name="Vírgula 13 7 2" xfId="13650" xr:uid="{73C00B88-33EC-40DB-91F2-4880192F2A50}"/>
    <cellStyle name="Vírgula 13 7 3" xfId="22619" xr:uid="{1769DE76-97B5-4C52-9E0C-83D8C751A09D}"/>
    <cellStyle name="Vírgula 13 8" xfId="10785" xr:uid="{B9562003-5AC7-4F8A-9AB0-E3A7F0066C86}"/>
    <cellStyle name="Vírgula 13 9" xfId="19755" xr:uid="{96ED5AFE-AC24-4811-9E3C-62DD0447A7CF}"/>
    <cellStyle name="Vírgula 14" xfId="1481" xr:uid="{C8F53EE2-7889-4530-9C9D-7D67854C12C7}"/>
    <cellStyle name="Vírgula 14 2" xfId="3200" xr:uid="{71CDDF16-9D9F-4100-9E12-412EABC5E01F}"/>
    <cellStyle name="Vírgula 14 2 2" xfId="9350" xr:uid="{7512E9C6-1FC6-4CEF-BE46-720C2988786F}"/>
    <cellStyle name="Vírgula 14 2 2 2" xfId="17945" xr:uid="{6AC7675A-EE6F-48C6-93E1-D91555807012}"/>
    <cellStyle name="Vírgula 14 2 2 3" xfId="26981" xr:uid="{9824F016-EC40-4E6F-B16A-73BB54417F10}"/>
    <cellStyle name="Vírgula 14 2 3" xfId="6236" xr:uid="{70872A83-14C4-4BF8-8BDB-C1C9E32BF84F}"/>
    <cellStyle name="Vírgula 14 2 3 2" xfId="15089" xr:uid="{5A62849B-962D-4F2E-880F-C347476AC4A7}"/>
    <cellStyle name="Vírgula 14 2 3 3" xfId="24055" xr:uid="{5EE4CD66-3004-4ED9-8202-33D970B4409E}"/>
    <cellStyle name="Vírgula 14 2 4" xfId="12237" xr:uid="{E2BB1E13-11F8-464A-A87A-E999BA94FA79}"/>
    <cellStyle name="Vírgula 14 2 5" xfId="21205" xr:uid="{650B7EBD-56DD-4FB1-A425-BD3A8C75B34D}"/>
    <cellStyle name="Vírgula 14 3" xfId="7856" xr:uid="{88293615-F39E-454B-864B-18DDDD1EDABE}"/>
    <cellStyle name="Vírgula 14 3 2" xfId="16510" xr:uid="{A4352C5D-E350-4E64-B401-F13E75BA5F58}"/>
    <cellStyle name="Vírgula 14 3 3" xfId="25491" xr:uid="{3446A180-B7A7-4899-81B7-F8DD54BD895B}"/>
    <cellStyle name="Vírgula 14 4" xfId="4802" xr:uid="{FAD558A1-9E13-4A19-9E45-76E8B1495391}"/>
    <cellStyle name="Vírgula 14 4 2" xfId="13656" xr:uid="{634C7762-4C9B-4BE3-904D-94DF046A0A33}"/>
    <cellStyle name="Vírgula 14 4 3" xfId="22625" xr:uid="{A11B50D8-F9EA-4676-8206-8F64836CE4F0}"/>
    <cellStyle name="Vírgula 14 5" xfId="10791" xr:uid="{0347A7E2-02D3-4756-A00F-64FA46B25790}"/>
    <cellStyle name="Vírgula 14 6" xfId="19761" xr:uid="{CBA2F231-2FC2-4E07-9208-E10970D85C66}"/>
    <cellStyle name="Vírgula 2" xfId="7" xr:uid="{00000000-0005-0000-0000-00000B000000}"/>
    <cellStyle name="Vírgula 2 2" xfId="1483" xr:uid="{41E9FF76-8831-4EB3-AF87-61AC5E4F8A98}"/>
    <cellStyle name="Vírgula 2 2 10" xfId="4803" xr:uid="{E9AF07A8-12F1-447C-8AE0-E672E687CAB9}"/>
    <cellStyle name="Vírgula 2 2 10 2" xfId="13657" xr:uid="{496BA2F4-7875-44D9-9FCB-319AF393E799}"/>
    <cellStyle name="Vírgula 2 2 10 3" xfId="22626" xr:uid="{8A9B72AD-C7A4-40C8-84A3-4A9B005953EE}"/>
    <cellStyle name="Vírgula 2 2 11" xfId="10792" xr:uid="{F41753CA-2530-4319-892E-8A1F0485937B}"/>
    <cellStyle name="Vírgula 2 2 12" xfId="19762" xr:uid="{093CC583-DC70-459A-9A07-EE5BF8F00267}"/>
    <cellStyle name="Vírgula 2 2 2" xfId="1484" xr:uid="{A138C247-7E2C-4045-83FC-7B38A1BA6A65}"/>
    <cellStyle name="Vírgula 2 2 2 10" xfId="10793" xr:uid="{2AC67CDD-FA5F-4703-8673-5DC659A28FC3}"/>
    <cellStyle name="Vírgula 2 2 2 11" xfId="19763" xr:uid="{FBC4B941-BF17-4CF8-B412-C4735C29A9DE}"/>
    <cellStyle name="Vírgula 2 2 2 2" xfId="1485" xr:uid="{C5208E4C-E2FF-4479-BD6E-6509D690569B}"/>
    <cellStyle name="Vírgula 2 2 2 2 2" xfId="1486" xr:uid="{E3C411CD-CAD5-4206-887E-BE0DF50B2242}"/>
    <cellStyle name="Vírgula 2 2 2 2 2 2" xfId="1487" xr:uid="{A888384B-3B4A-48D0-AC42-B8C5B69F4D6E}"/>
    <cellStyle name="Vírgula 2 2 2 2 2 2 2" xfId="3205" xr:uid="{60FCD1DB-1199-4F03-A8B1-F559900B0DBF}"/>
    <cellStyle name="Vírgula 2 2 2 2 2 2 2 2" xfId="9355" xr:uid="{43AF004F-88CA-4B7C-8BCF-C76E96E96B18}"/>
    <cellStyle name="Vírgula 2 2 2 2 2 2 2 2 2" xfId="17950" xr:uid="{003940DC-415B-4FBB-BE99-08A3B31E9531}"/>
    <cellStyle name="Vírgula 2 2 2 2 2 2 2 2 3" xfId="26986" xr:uid="{87918B78-91FA-48A5-9AED-E5DE951C5C34}"/>
    <cellStyle name="Vírgula 2 2 2 2 2 2 2 3" xfId="6241" xr:uid="{5D0C7424-DAD1-4D91-B25D-942020BE31AE}"/>
    <cellStyle name="Vírgula 2 2 2 2 2 2 2 3 2" xfId="15094" xr:uid="{A924003E-308E-4D35-8C1D-531FE677A6A9}"/>
    <cellStyle name="Vírgula 2 2 2 2 2 2 2 3 3" xfId="24060" xr:uid="{374E95D7-9489-4B80-A797-D92CBEFFE71E}"/>
    <cellStyle name="Vírgula 2 2 2 2 2 2 2 4" xfId="12242" xr:uid="{B93A96EC-DEEC-4FB1-AD7C-103DED1129AA}"/>
    <cellStyle name="Vírgula 2 2 2 2 2 2 2 5" xfId="21210" xr:uid="{BAA793E4-E8E9-4BC4-870C-9ADA9760139A}"/>
    <cellStyle name="Vírgula 2 2 2 2 2 2 3" xfId="7861" xr:uid="{6B75ECB5-799A-49C8-9432-39A2C96A4CA0}"/>
    <cellStyle name="Vírgula 2 2 2 2 2 2 3 2" xfId="16515" xr:uid="{7BEF880B-FFB7-44DD-8E74-55CD42A9ECC7}"/>
    <cellStyle name="Vírgula 2 2 2 2 2 2 3 3" xfId="25496" xr:uid="{25627F25-190B-4871-B2A0-F0DC1B02A489}"/>
    <cellStyle name="Vírgula 2 2 2 2 2 2 4" xfId="4807" xr:uid="{EFF55C5B-3488-4CE7-A218-FC68B99A62EF}"/>
    <cellStyle name="Vírgula 2 2 2 2 2 2 4 2" xfId="13661" xr:uid="{FD5B9194-A6D3-4AC7-9214-9AA671FAABB0}"/>
    <cellStyle name="Vírgula 2 2 2 2 2 2 4 3" xfId="22630" xr:uid="{24D05695-68DC-4794-B0C5-CD994E81EEF2}"/>
    <cellStyle name="Vírgula 2 2 2 2 2 2 5" xfId="10796" xr:uid="{EDABCA73-2C33-4E16-8A5A-7EB30099F122}"/>
    <cellStyle name="Vírgula 2 2 2 2 2 2 6" xfId="19766" xr:uid="{E217DCD1-277F-43AC-8C68-2859ADAA84E4}"/>
    <cellStyle name="Vírgula 2 2 2 2 2 3" xfId="3204" xr:uid="{AC0B195F-B225-4221-BEE2-2065CFACE4CC}"/>
    <cellStyle name="Vírgula 2 2 2 2 2 3 2" xfId="9354" xr:uid="{D31605B6-9744-49C5-A550-0D23449205E9}"/>
    <cellStyle name="Vírgula 2 2 2 2 2 3 2 2" xfId="17949" xr:uid="{077646A8-26CC-40E0-B942-BCA68FDDE017}"/>
    <cellStyle name="Vírgula 2 2 2 2 2 3 2 3" xfId="26985" xr:uid="{45C6941F-AFE3-4682-963D-692C8CCFBF00}"/>
    <cellStyle name="Vírgula 2 2 2 2 2 3 3" xfId="6240" xr:uid="{F50ED3AA-9061-4FFF-B533-3D74F1734149}"/>
    <cellStyle name="Vírgula 2 2 2 2 2 3 3 2" xfId="15093" xr:uid="{41A55DAC-9FDD-45B7-A859-0A02D05A88C5}"/>
    <cellStyle name="Vírgula 2 2 2 2 2 3 3 3" xfId="24059" xr:uid="{1F812A5B-C9A0-4164-A612-0D2535C7BC4A}"/>
    <cellStyle name="Vírgula 2 2 2 2 2 3 4" xfId="12241" xr:uid="{50DF96DF-4421-45D4-A5B5-B7D63A21039D}"/>
    <cellStyle name="Vírgula 2 2 2 2 2 3 5" xfId="21209" xr:uid="{24B9AB8E-3106-47D1-ACB2-594D27346ACF}"/>
    <cellStyle name="Vírgula 2 2 2 2 2 4" xfId="7860" xr:uid="{F0F7054D-B176-4748-B445-221A7A97C084}"/>
    <cellStyle name="Vírgula 2 2 2 2 2 4 2" xfId="16514" xr:uid="{6D7D67E3-B34A-4AD3-8AB0-E94CF33E9929}"/>
    <cellStyle name="Vírgula 2 2 2 2 2 4 3" xfId="25495" xr:uid="{ABE0F4A6-5B5F-425B-BC14-AFBCF38D4DB6}"/>
    <cellStyle name="Vírgula 2 2 2 2 2 5" xfId="4806" xr:uid="{D1F44AF9-6D73-444E-AAAC-E9086114FEAD}"/>
    <cellStyle name="Vírgula 2 2 2 2 2 5 2" xfId="13660" xr:uid="{0AFF6B42-38BA-4145-AF33-A92C56FC02C2}"/>
    <cellStyle name="Vírgula 2 2 2 2 2 5 3" xfId="22629" xr:uid="{B425959D-95AB-4227-AF11-5B874EBD3FE0}"/>
    <cellStyle name="Vírgula 2 2 2 2 2 6" xfId="10795" xr:uid="{7F919208-B4CA-4350-B6F8-BD55DC1C6F40}"/>
    <cellStyle name="Vírgula 2 2 2 2 2 7" xfId="19765" xr:uid="{E2A69F5D-DF42-4576-8EEF-2DD665AFAAF6}"/>
    <cellStyle name="Vírgula 2 2 2 2 3" xfId="1488" xr:uid="{07506F93-23CF-47C2-A2FA-A5CC8C110003}"/>
    <cellStyle name="Vírgula 2 2 2 2 3 2" xfId="1489" xr:uid="{49CADCD2-3871-47C8-9F1D-C1A793205D31}"/>
    <cellStyle name="Vírgula 2 2 2 2 3 2 2" xfId="3207" xr:uid="{8F293C05-A299-4563-ADA2-D35155198C42}"/>
    <cellStyle name="Vírgula 2 2 2 2 3 2 2 2" xfId="9357" xr:uid="{E51E6954-0C7F-4BA9-A079-BF949840818F}"/>
    <cellStyle name="Vírgula 2 2 2 2 3 2 2 2 2" xfId="17952" xr:uid="{4B9D8A79-7995-4AF6-AFFE-94C44FDF55A8}"/>
    <cellStyle name="Vírgula 2 2 2 2 3 2 2 2 3" xfId="26988" xr:uid="{6ACD986B-143E-4BCC-8C53-715AA2461655}"/>
    <cellStyle name="Vírgula 2 2 2 2 3 2 2 3" xfId="6243" xr:uid="{95DC1181-AF0A-4895-8B6D-CA4735568B6F}"/>
    <cellStyle name="Vírgula 2 2 2 2 3 2 2 3 2" xfId="15096" xr:uid="{A09AEF6D-9473-49FE-9ADB-1C20AC69EBD5}"/>
    <cellStyle name="Vírgula 2 2 2 2 3 2 2 3 3" xfId="24062" xr:uid="{42B17D34-E3CB-4635-AC43-736DF58224F2}"/>
    <cellStyle name="Vírgula 2 2 2 2 3 2 2 4" xfId="12244" xr:uid="{C4DA31A0-48DA-4A1B-AC28-43AE0A3410E8}"/>
    <cellStyle name="Vírgula 2 2 2 2 3 2 2 5" xfId="21212" xr:uid="{D840403F-603E-4621-8420-23197DF28DCC}"/>
    <cellStyle name="Vírgula 2 2 2 2 3 2 3" xfId="7863" xr:uid="{264EC09E-AD9B-4330-ABA7-9AC1D42DC778}"/>
    <cellStyle name="Vírgula 2 2 2 2 3 2 3 2" xfId="16517" xr:uid="{FE146B18-F2BF-4F1B-A2C5-806E2A206D26}"/>
    <cellStyle name="Vírgula 2 2 2 2 3 2 3 3" xfId="25498" xr:uid="{FC25328D-A740-440A-960D-16BB505CE1CA}"/>
    <cellStyle name="Vírgula 2 2 2 2 3 2 4" xfId="4809" xr:uid="{975EE0BE-21F4-487D-99C7-60A7B8CB3B9F}"/>
    <cellStyle name="Vírgula 2 2 2 2 3 2 4 2" xfId="13663" xr:uid="{A1613472-BBF0-4C86-B697-AEBEE0DF16A8}"/>
    <cellStyle name="Vírgula 2 2 2 2 3 2 4 3" xfId="22632" xr:uid="{3DD07AAA-E086-48DB-B1C3-1DAD6D9DBF1A}"/>
    <cellStyle name="Vírgula 2 2 2 2 3 2 5" xfId="10798" xr:uid="{A803357A-DA48-4826-9332-66676A817165}"/>
    <cellStyle name="Vírgula 2 2 2 2 3 2 6" xfId="19768" xr:uid="{455D86C4-5B31-4DBE-93AD-3220D6603349}"/>
    <cellStyle name="Vírgula 2 2 2 2 3 3" xfId="3206" xr:uid="{895C81CC-75F1-441B-99CE-9949B50AE245}"/>
    <cellStyle name="Vírgula 2 2 2 2 3 3 2" xfId="9356" xr:uid="{C362C964-A913-45CA-9741-97E964C8780C}"/>
    <cellStyle name="Vírgula 2 2 2 2 3 3 2 2" xfId="17951" xr:uid="{F85430CE-D0A0-490A-A4CF-8BF6F3D4C187}"/>
    <cellStyle name="Vírgula 2 2 2 2 3 3 2 3" xfId="26987" xr:uid="{173B3E97-E0D9-4A23-B8F7-F214BE8E8F7E}"/>
    <cellStyle name="Vírgula 2 2 2 2 3 3 3" xfId="6242" xr:uid="{036AC106-5C57-4E7C-A609-4DBA52B0E583}"/>
    <cellStyle name="Vírgula 2 2 2 2 3 3 3 2" xfId="15095" xr:uid="{76314F44-1C6B-4A1D-8D25-F638122F165E}"/>
    <cellStyle name="Vírgula 2 2 2 2 3 3 3 3" xfId="24061" xr:uid="{982528B1-BA21-40D7-A735-4229BB70557C}"/>
    <cellStyle name="Vírgula 2 2 2 2 3 3 4" xfId="12243" xr:uid="{1E3CA9E1-3E6C-48EC-B918-B43CEAA0A260}"/>
    <cellStyle name="Vírgula 2 2 2 2 3 3 5" xfId="21211" xr:uid="{FE21A79B-A47B-4C55-92EF-BC4985FD1778}"/>
    <cellStyle name="Vírgula 2 2 2 2 3 4" xfId="7862" xr:uid="{0BD2AFC5-2A42-4692-A732-6DC10774422E}"/>
    <cellStyle name="Vírgula 2 2 2 2 3 4 2" xfId="16516" xr:uid="{82BB40DE-9D7B-4478-BE0E-971828115C69}"/>
    <cellStyle name="Vírgula 2 2 2 2 3 4 3" xfId="25497" xr:uid="{5121B171-E7C2-4A02-9DFD-8CA0D8A78FE8}"/>
    <cellStyle name="Vírgula 2 2 2 2 3 5" xfId="4808" xr:uid="{D33C1A31-D196-48B3-81E0-C8944A1402A2}"/>
    <cellStyle name="Vírgula 2 2 2 2 3 5 2" xfId="13662" xr:uid="{6025455B-C1FE-42F3-BF8A-CF3B18E13826}"/>
    <cellStyle name="Vírgula 2 2 2 2 3 5 3" xfId="22631" xr:uid="{4EF9EABD-4AE7-4D6A-8121-26E0293DA7F5}"/>
    <cellStyle name="Vírgula 2 2 2 2 3 6" xfId="10797" xr:uid="{A2540D9A-AFE6-4996-9140-9762D91300A2}"/>
    <cellStyle name="Vírgula 2 2 2 2 3 7" xfId="19767" xr:uid="{77FD8C0F-FA9C-494B-98F0-3519CE00B7C6}"/>
    <cellStyle name="Vírgula 2 2 2 2 4" xfId="1490" xr:uid="{8310DDEB-10CD-435F-BA27-F7BF4A8E9FE7}"/>
    <cellStyle name="Vírgula 2 2 2 2 4 2" xfId="3208" xr:uid="{F26094F2-285E-45E6-87C0-FCC3B25AB57F}"/>
    <cellStyle name="Vírgula 2 2 2 2 4 2 2" xfId="9358" xr:uid="{B7264A27-B6AC-49A4-BF99-B5DC06A87DA8}"/>
    <cellStyle name="Vírgula 2 2 2 2 4 2 2 2" xfId="17953" xr:uid="{9F79E60B-9EC5-4E8E-BA3C-1C8779CD2ED9}"/>
    <cellStyle name="Vírgula 2 2 2 2 4 2 2 3" xfId="26989" xr:uid="{A2331E32-3B4F-484F-B0FA-2E68F807D6A9}"/>
    <cellStyle name="Vírgula 2 2 2 2 4 2 3" xfId="6244" xr:uid="{F817730C-42F6-43CC-9BFF-03DC3108AA06}"/>
    <cellStyle name="Vírgula 2 2 2 2 4 2 3 2" xfId="15097" xr:uid="{664D67D4-2BE0-4C50-8F4D-0DED16754063}"/>
    <cellStyle name="Vírgula 2 2 2 2 4 2 3 3" xfId="24063" xr:uid="{67B8D13D-3507-41F6-9948-4469C5B04C9B}"/>
    <cellStyle name="Vírgula 2 2 2 2 4 2 4" xfId="12245" xr:uid="{8622BECE-7935-4346-AC51-4EC8C5B9F709}"/>
    <cellStyle name="Vírgula 2 2 2 2 4 2 5" xfId="21213" xr:uid="{E65F99F5-CA7E-4107-A115-9E25CAE80483}"/>
    <cellStyle name="Vírgula 2 2 2 2 4 3" xfId="7864" xr:uid="{1BFB5488-C6C1-4BAA-B418-5CDF731664B8}"/>
    <cellStyle name="Vírgula 2 2 2 2 4 3 2" xfId="16518" xr:uid="{0ECD5148-FFD8-4E1D-89D8-283ADC61CBA5}"/>
    <cellStyle name="Vírgula 2 2 2 2 4 3 3" xfId="25499" xr:uid="{2FB5EFE8-A735-4A11-A127-630E55F83AD3}"/>
    <cellStyle name="Vírgula 2 2 2 2 4 4" xfId="4810" xr:uid="{E55DDA6C-FD1F-4170-B4A0-A400DF087E3E}"/>
    <cellStyle name="Vírgula 2 2 2 2 4 4 2" xfId="13664" xr:uid="{AB2850D9-0E98-4507-B235-6380D3572E9F}"/>
    <cellStyle name="Vírgula 2 2 2 2 4 4 3" xfId="22633" xr:uid="{824BE646-0D83-4A79-8821-25D3EC5DA66E}"/>
    <cellStyle name="Vírgula 2 2 2 2 4 5" xfId="10799" xr:uid="{7F154944-8186-4846-BB81-EA8A36D7C60E}"/>
    <cellStyle name="Vírgula 2 2 2 2 4 6" xfId="19769" xr:uid="{5E17962A-3856-4F67-B0D4-7EC14054F5D0}"/>
    <cellStyle name="Vírgula 2 2 2 2 5" xfId="3203" xr:uid="{9C1D0DAF-E07C-4917-B864-AEF08609A631}"/>
    <cellStyle name="Vírgula 2 2 2 2 5 2" xfId="9353" xr:uid="{D9D49CC7-22F6-42D2-92FF-098D07B9A58D}"/>
    <cellStyle name="Vírgula 2 2 2 2 5 2 2" xfId="17948" xr:uid="{7CE1C059-91E5-47E4-AB33-D3EF80AC63F1}"/>
    <cellStyle name="Vírgula 2 2 2 2 5 2 3" xfId="26984" xr:uid="{476244DF-9C6B-4CAA-82C1-6AC7AE82EB2D}"/>
    <cellStyle name="Vírgula 2 2 2 2 5 3" xfId="6239" xr:uid="{444EC4FF-566A-466B-A529-3718F5E6F494}"/>
    <cellStyle name="Vírgula 2 2 2 2 5 3 2" xfId="15092" xr:uid="{60812A6C-124D-48E2-A4A8-AC3FDEA65617}"/>
    <cellStyle name="Vírgula 2 2 2 2 5 3 3" xfId="24058" xr:uid="{189912CC-0C09-43C9-8E7F-6C58A092C228}"/>
    <cellStyle name="Vírgula 2 2 2 2 5 4" xfId="12240" xr:uid="{07088DDF-2A75-49DC-ADF7-3EE2284BAD99}"/>
    <cellStyle name="Vírgula 2 2 2 2 5 5" xfId="21208" xr:uid="{1602DB8D-167A-4F05-AEDD-38B08A1C261F}"/>
    <cellStyle name="Vírgula 2 2 2 2 6" xfId="7859" xr:uid="{21C0EEDF-84F3-4B9D-BB87-952C32B3E981}"/>
    <cellStyle name="Vírgula 2 2 2 2 6 2" xfId="16513" xr:uid="{39149F9A-AE8E-493E-BC4F-51DF66A125EE}"/>
    <cellStyle name="Vírgula 2 2 2 2 6 3" xfId="25494" xr:uid="{144DAA09-EA56-4145-96AD-6A219E9656D5}"/>
    <cellStyle name="Vírgula 2 2 2 2 7" xfId="4805" xr:uid="{E00B1766-D356-4955-8144-43EFBE796267}"/>
    <cellStyle name="Vírgula 2 2 2 2 7 2" xfId="13659" xr:uid="{6A064988-0BB1-40F1-89B9-8A69E247DE84}"/>
    <cellStyle name="Vírgula 2 2 2 2 7 3" xfId="22628" xr:uid="{13BF5F04-7FE9-421B-A58B-50556907CF81}"/>
    <cellStyle name="Vírgula 2 2 2 2 8" xfId="10794" xr:uid="{6F48CC63-A5AB-4DED-8493-10ED9CA186CC}"/>
    <cellStyle name="Vírgula 2 2 2 2 9" xfId="19764" xr:uid="{AC120468-5F51-492F-895E-F3FA26D2FF78}"/>
    <cellStyle name="Vírgula 2 2 2 3" xfId="1491" xr:uid="{58CFC313-C2F2-42A3-9578-44B48BCB84CE}"/>
    <cellStyle name="Vírgula 2 2 2 3 2" xfId="1492" xr:uid="{44BD4323-F976-4EC2-82A5-863915CC29F9}"/>
    <cellStyle name="Vírgula 2 2 2 3 2 2" xfId="1493" xr:uid="{56E7AA4A-2787-4620-88CB-0FF3B71BEBF1}"/>
    <cellStyle name="Vírgula 2 2 2 3 2 2 2" xfId="3211" xr:uid="{5072E6EA-D365-4F12-AC2C-4FECED295353}"/>
    <cellStyle name="Vírgula 2 2 2 3 2 2 2 2" xfId="9361" xr:uid="{AD9BB545-6648-4CD4-BD2D-23F9B6637D60}"/>
    <cellStyle name="Vírgula 2 2 2 3 2 2 2 2 2" xfId="17956" xr:uid="{B3BE3EDA-B446-4484-9420-20756A94A296}"/>
    <cellStyle name="Vírgula 2 2 2 3 2 2 2 2 3" xfId="26992" xr:uid="{1257B610-C9C1-4E03-8F8E-92C05A3F5834}"/>
    <cellStyle name="Vírgula 2 2 2 3 2 2 2 3" xfId="6247" xr:uid="{AB933FE1-C21E-4E07-AA4A-FFFEDF6640EF}"/>
    <cellStyle name="Vírgula 2 2 2 3 2 2 2 3 2" xfId="15100" xr:uid="{79932CCF-E025-49D6-A436-70B51F865A97}"/>
    <cellStyle name="Vírgula 2 2 2 3 2 2 2 3 3" xfId="24066" xr:uid="{543D5B82-D228-457D-B78C-3D0CD4627215}"/>
    <cellStyle name="Vírgula 2 2 2 3 2 2 2 4" xfId="12248" xr:uid="{76EDDBEE-DBDB-4832-A784-E649A4793922}"/>
    <cellStyle name="Vírgula 2 2 2 3 2 2 2 5" xfId="21216" xr:uid="{6CCD9B6C-56C5-441C-929E-F03178C9FD67}"/>
    <cellStyle name="Vírgula 2 2 2 3 2 2 3" xfId="7867" xr:uid="{673910FC-83B7-422F-893F-58667C76B224}"/>
    <cellStyle name="Vírgula 2 2 2 3 2 2 3 2" xfId="16521" xr:uid="{E11E7066-4527-458C-B71F-1776EEF4534D}"/>
    <cellStyle name="Vírgula 2 2 2 3 2 2 3 3" xfId="25502" xr:uid="{7F7ACB50-DCE3-4D3B-AB1F-B2FF0D2DC65B}"/>
    <cellStyle name="Vírgula 2 2 2 3 2 2 4" xfId="4813" xr:uid="{05D207D3-D98E-4FB7-B899-92FA52548285}"/>
    <cellStyle name="Vírgula 2 2 2 3 2 2 4 2" xfId="13667" xr:uid="{7288B6A5-72AE-458D-83C4-53BAFC0A7E0A}"/>
    <cellStyle name="Vírgula 2 2 2 3 2 2 4 3" xfId="22636" xr:uid="{42C2F6FE-7F51-4822-9D7F-3E274147051D}"/>
    <cellStyle name="Vírgula 2 2 2 3 2 2 5" xfId="10802" xr:uid="{4FA852DD-F404-4005-894D-234D39DDDD09}"/>
    <cellStyle name="Vírgula 2 2 2 3 2 2 6" xfId="19772" xr:uid="{DDB48866-698B-4CA8-B164-E949C651A911}"/>
    <cellStyle name="Vírgula 2 2 2 3 2 3" xfId="3210" xr:uid="{A66B3CAC-AD98-451B-A8F3-FC072196FEE9}"/>
    <cellStyle name="Vírgula 2 2 2 3 2 3 2" xfId="9360" xr:uid="{7F3BEB59-9745-4C1D-B075-B4259EAEF1C5}"/>
    <cellStyle name="Vírgula 2 2 2 3 2 3 2 2" xfId="17955" xr:uid="{8EB56FC9-2189-4262-8C14-6E9915EEF3A4}"/>
    <cellStyle name="Vírgula 2 2 2 3 2 3 2 3" xfId="26991" xr:uid="{38F7B09D-4F5D-4D58-8ABE-E6C8E6354199}"/>
    <cellStyle name="Vírgula 2 2 2 3 2 3 3" xfId="6246" xr:uid="{6401FE49-000C-4D99-A31C-98F5C4501845}"/>
    <cellStyle name="Vírgula 2 2 2 3 2 3 3 2" xfId="15099" xr:uid="{40C339C1-8D6D-44AA-A12B-0C47FEB5B767}"/>
    <cellStyle name="Vírgula 2 2 2 3 2 3 3 3" xfId="24065" xr:uid="{14A62FB2-3B43-4276-99E5-BCC9AA14469A}"/>
    <cellStyle name="Vírgula 2 2 2 3 2 3 4" xfId="12247" xr:uid="{7149240A-D3A3-4F7F-A273-0E5DD287FC96}"/>
    <cellStyle name="Vírgula 2 2 2 3 2 3 5" xfId="21215" xr:uid="{97A0DADC-8B67-4F69-8DE5-74BEA116B349}"/>
    <cellStyle name="Vírgula 2 2 2 3 2 4" xfId="7866" xr:uid="{FB59A1F3-5CFC-4A39-9226-A312A98CFE12}"/>
    <cellStyle name="Vírgula 2 2 2 3 2 4 2" xfId="16520" xr:uid="{7B157ACD-F936-4D97-BBD6-47A7731A470E}"/>
    <cellStyle name="Vírgula 2 2 2 3 2 4 3" xfId="25501" xr:uid="{EEEDFB6C-E305-4435-AAB5-4A503F7CB92E}"/>
    <cellStyle name="Vírgula 2 2 2 3 2 5" xfId="4812" xr:uid="{8A2B9C78-E9C5-4A43-A6E4-2C0D3968AD78}"/>
    <cellStyle name="Vírgula 2 2 2 3 2 5 2" xfId="13666" xr:uid="{56F99F3C-8FB4-48DF-B19C-AEFD0FAFEA3B}"/>
    <cellStyle name="Vírgula 2 2 2 3 2 5 3" xfId="22635" xr:uid="{19B6017D-7A50-4C28-856F-08CEE4BDC05E}"/>
    <cellStyle name="Vírgula 2 2 2 3 2 6" xfId="10801" xr:uid="{8FF56699-5CEA-42C4-83C8-F1312B2FAEF1}"/>
    <cellStyle name="Vírgula 2 2 2 3 2 7" xfId="19771" xr:uid="{6CF52DEE-14A5-49F5-BE5C-CFC624CE752B}"/>
    <cellStyle name="Vírgula 2 2 2 3 3" xfId="1494" xr:uid="{D567658E-D4AF-4074-9C5D-F4AF0EFB4AD6}"/>
    <cellStyle name="Vírgula 2 2 2 3 3 2" xfId="1495" xr:uid="{BC46FE05-4D41-4DEA-B135-6896EFFE1004}"/>
    <cellStyle name="Vírgula 2 2 2 3 3 2 2" xfId="3213" xr:uid="{52F9B447-58BF-420D-A694-CB4BC05924F6}"/>
    <cellStyle name="Vírgula 2 2 2 3 3 2 2 2" xfId="9363" xr:uid="{FE6D8BCE-4026-478A-B336-FE574748E907}"/>
    <cellStyle name="Vírgula 2 2 2 3 3 2 2 2 2" xfId="17958" xr:uid="{F0E2E7C3-F3A4-4239-B9C2-A56D9C0FE049}"/>
    <cellStyle name="Vírgula 2 2 2 3 3 2 2 2 3" xfId="26994" xr:uid="{D013F0D7-0726-43D7-AFCA-E17C192E8EAD}"/>
    <cellStyle name="Vírgula 2 2 2 3 3 2 2 3" xfId="6249" xr:uid="{F50A8330-6B41-46F6-8F6A-59931A2045AC}"/>
    <cellStyle name="Vírgula 2 2 2 3 3 2 2 3 2" xfId="15102" xr:uid="{5424CD67-27E9-4866-A2D1-6658399BE96D}"/>
    <cellStyle name="Vírgula 2 2 2 3 3 2 2 3 3" xfId="24068" xr:uid="{6D5B40F0-CBE7-40B4-9429-D01437677498}"/>
    <cellStyle name="Vírgula 2 2 2 3 3 2 2 4" xfId="12250" xr:uid="{40F1F758-C9A7-4FCA-B659-4D2F0C4A8802}"/>
    <cellStyle name="Vírgula 2 2 2 3 3 2 2 5" xfId="21218" xr:uid="{556766BD-C431-4BF4-BC6F-56B4D97E0F21}"/>
    <cellStyle name="Vírgula 2 2 2 3 3 2 3" xfId="7869" xr:uid="{6789DFEF-D8D5-4058-BC2C-CA4B0D589A95}"/>
    <cellStyle name="Vírgula 2 2 2 3 3 2 3 2" xfId="16523" xr:uid="{843C6B7D-2DCB-4C6E-8408-FD47BC0B53E5}"/>
    <cellStyle name="Vírgula 2 2 2 3 3 2 3 3" xfId="25504" xr:uid="{B685318E-D857-408F-940C-8E9D830E45FA}"/>
    <cellStyle name="Vírgula 2 2 2 3 3 2 4" xfId="4815" xr:uid="{6C315241-1C50-4414-9C16-296DAC48A964}"/>
    <cellStyle name="Vírgula 2 2 2 3 3 2 4 2" xfId="13669" xr:uid="{CB3F7D21-AA91-4515-8DAD-405D63F7EC82}"/>
    <cellStyle name="Vírgula 2 2 2 3 3 2 4 3" xfId="22638" xr:uid="{0E9152B1-1E14-468C-9DF7-137B020A5434}"/>
    <cellStyle name="Vírgula 2 2 2 3 3 2 5" xfId="10804" xr:uid="{AB595E0F-6302-48FD-9BF2-68D05389D140}"/>
    <cellStyle name="Vírgula 2 2 2 3 3 2 6" xfId="19774" xr:uid="{A3DA5DCB-230F-4501-96DC-50BFF573EA9C}"/>
    <cellStyle name="Vírgula 2 2 2 3 3 3" xfId="3212" xr:uid="{9D5786AC-7956-45FE-9B7C-1096ACDA6573}"/>
    <cellStyle name="Vírgula 2 2 2 3 3 3 2" xfId="9362" xr:uid="{14A72038-49E4-4779-B648-BEEFBEB42816}"/>
    <cellStyle name="Vírgula 2 2 2 3 3 3 2 2" xfId="17957" xr:uid="{B47663CE-7D10-4052-AD05-14F18B61F949}"/>
    <cellStyle name="Vírgula 2 2 2 3 3 3 2 3" xfId="26993" xr:uid="{A3C5FDC3-FBB5-4585-89F4-26CCE6A4DCD1}"/>
    <cellStyle name="Vírgula 2 2 2 3 3 3 3" xfId="6248" xr:uid="{D3D16600-6B5E-4D43-B2EF-C7ABF80EB560}"/>
    <cellStyle name="Vírgula 2 2 2 3 3 3 3 2" xfId="15101" xr:uid="{5E1BAD74-24B2-4696-9A7D-D0D59DC0BBA5}"/>
    <cellStyle name="Vírgula 2 2 2 3 3 3 3 3" xfId="24067" xr:uid="{09798014-692F-4D5A-99C1-C8E0BFF44DF4}"/>
    <cellStyle name="Vírgula 2 2 2 3 3 3 4" xfId="12249" xr:uid="{60B3C2A8-7DA4-48E1-A2EA-E384DACA69E4}"/>
    <cellStyle name="Vírgula 2 2 2 3 3 3 5" xfId="21217" xr:uid="{C415860A-E852-4ACF-B77A-37615331B14D}"/>
    <cellStyle name="Vírgula 2 2 2 3 3 4" xfId="7868" xr:uid="{2E5FE67C-B66E-4892-A596-4E3E0486B180}"/>
    <cellStyle name="Vírgula 2 2 2 3 3 4 2" xfId="16522" xr:uid="{021A61AF-66F2-4811-86CE-AA41D3E7B9EE}"/>
    <cellStyle name="Vírgula 2 2 2 3 3 4 3" xfId="25503" xr:uid="{68702FEB-9D9A-4A44-A0CC-C30DAEE9C8E8}"/>
    <cellStyle name="Vírgula 2 2 2 3 3 5" xfId="4814" xr:uid="{96AF2E41-C31A-49E5-816D-7AA896D0485F}"/>
    <cellStyle name="Vírgula 2 2 2 3 3 5 2" xfId="13668" xr:uid="{7D81D07B-0885-49F3-9667-F5CAAD3A6B35}"/>
    <cellStyle name="Vírgula 2 2 2 3 3 5 3" xfId="22637" xr:uid="{CCCAD6FE-C727-4148-A847-9A234F36F204}"/>
    <cellStyle name="Vírgula 2 2 2 3 3 6" xfId="10803" xr:uid="{425B76D2-2A8B-4DCD-A2FB-0A1A4B7E380C}"/>
    <cellStyle name="Vírgula 2 2 2 3 3 7" xfId="19773" xr:uid="{DFB4197B-8199-42D0-B238-957DCD3D4864}"/>
    <cellStyle name="Vírgula 2 2 2 3 4" xfId="1496" xr:uid="{2F37EF73-20D7-4A84-B9AD-7F4C10A805FC}"/>
    <cellStyle name="Vírgula 2 2 2 3 4 2" xfId="3214" xr:uid="{44A81425-EE4A-48BC-B26B-04FCD2E0F60B}"/>
    <cellStyle name="Vírgula 2 2 2 3 4 2 2" xfId="9364" xr:uid="{3829DF1B-BEE6-4EDB-A4DE-89D3CA10393E}"/>
    <cellStyle name="Vírgula 2 2 2 3 4 2 2 2" xfId="17959" xr:uid="{0D789911-8B08-493B-A1E2-FAB1E91E2212}"/>
    <cellStyle name="Vírgula 2 2 2 3 4 2 2 3" xfId="26995" xr:uid="{41822798-E8F1-44F0-A306-477CED129B73}"/>
    <cellStyle name="Vírgula 2 2 2 3 4 2 3" xfId="6250" xr:uid="{DAE0BFC7-8548-4699-BA89-72DF8A60B573}"/>
    <cellStyle name="Vírgula 2 2 2 3 4 2 3 2" xfId="15103" xr:uid="{1DDE05F4-5483-4B47-9AD4-5F1262AE7D14}"/>
    <cellStyle name="Vírgula 2 2 2 3 4 2 3 3" xfId="24069" xr:uid="{78448FD7-48D8-4725-857D-D70ECE8CB5BE}"/>
    <cellStyle name="Vírgula 2 2 2 3 4 2 4" xfId="12251" xr:uid="{8B8068A3-C9E3-4354-BC78-6FDC03EC4ECA}"/>
    <cellStyle name="Vírgula 2 2 2 3 4 2 5" xfId="21219" xr:uid="{7BEBCB84-6650-4A5D-9319-BAFB50CF1AB5}"/>
    <cellStyle name="Vírgula 2 2 2 3 4 3" xfId="7870" xr:uid="{3B3EA2D1-AF57-4FF4-AC19-CC588C2C2004}"/>
    <cellStyle name="Vírgula 2 2 2 3 4 3 2" xfId="16524" xr:uid="{BD4BB156-1A10-4E49-A37C-E36C80F237D9}"/>
    <cellStyle name="Vírgula 2 2 2 3 4 3 3" xfId="25505" xr:uid="{C2B8659D-1791-4537-97ED-21B29ACEF103}"/>
    <cellStyle name="Vírgula 2 2 2 3 4 4" xfId="4816" xr:uid="{9CEDD5E6-E964-460A-BEE2-6D67EA076D37}"/>
    <cellStyle name="Vírgula 2 2 2 3 4 4 2" xfId="13670" xr:uid="{BA9E2F9B-A7A3-4941-9306-D88FE44EF46B}"/>
    <cellStyle name="Vírgula 2 2 2 3 4 4 3" xfId="22639" xr:uid="{397D8D0E-F899-491C-B06D-4A44EEAA4ABB}"/>
    <cellStyle name="Vírgula 2 2 2 3 4 5" xfId="10805" xr:uid="{B53F9965-3F80-41F1-BFC8-59088E3D08D3}"/>
    <cellStyle name="Vírgula 2 2 2 3 4 6" xfId="19775" xr:uid="{ED68C499-26CA-4527-B1A4-09D4BF29E8CC}"/>
    <cellStyle name="Vírgula 2 2 2 3 5" xfId="3209" xr:uid="{0753BF16-EFA5-4928-B65B-215B8E42DC0E}"/>
    <cellStyle name="Vírgula 2 2 2 3 5 2" xfId="9359" xr:uid="{9E501A8B-38E1-4ADA-A12C-AC63AB2FB3DA}"/>
    <cellStyle name="Vírgula 2 2 2 3 5 2 2" xfId="17954" xr:uid="{47CF7813-EFBB-4D4E-AD37-A51AE5799550}"/>
    <cellStyle name="Vírgula 2 2 2 3 5 2 3" xfId="26990" xr:uid="{829A41EA-7FE4-41C3-9C86-F27758E1A02E}"/>
    <cellStyle name="Vírgula 2 2 2 3 5 3" xfId="6245" xr:uid="{68AE205C-545D-4882-8677-5749BD5A375C}"/>
    <cellStyle name="Vírgula 2 2 2 3 5 3 2" xfId="15098" xr:uid="{5A26EDCE-C806-434A-A7EC-D8FF2A3FAB08}"/>
    <cellStyle name="Vírgula 2 2 2 3 5 3 3" xfId="24064" xr:uid="{359247FD-7DF1-4FC7-BE61-97187C638399}"/>
    <cellStyle name="Vírgula 2 2 2 3 5 4" xfId="12246" xr:uid="{D317CBC3-EE8D-4BBD-AF9A-2273796F3165}"/>
    <cellStyle name="Vírgula 2 2 2 3 5 5" xfId="21214" xr:uid="{7FFEF484-C678-4BBA-82E0-C060840AC11D}"/>
    <cellStyle name="Vírgula 2 2 2 3 6" xfId="7865" xr:uid="{B7A2A5FC-8967-47B5-A2DA-5713E17E7D4D}"/>
    <cellStyle name="Vírgula 2 2 2 3 6 2" xfId="16519" xr:uid="{D8950A9B-6E9E-483F-89EC-C0D688E247B8}"/>
    <cellStyle name="Vírgula 2 2 2 3 6 3" xfId="25500" xr:uid="{5DA9B089-1008-4E62-BD96-0DC242B48829}"/>
    <cellStyle name="Vírgula 2 2 2 3 7" xfId="4811" xr:uid="{9F2A8D0C-41BB-44DE-9568-9DD153A6D6A2}"/>
    <cellStyle name="Vírgula 2 2 2 3 7 2" xfId="13665" xr:uid="{2B97F356-7E32-4ACE-8484-26AB0AD157E0}"/>
    <cellStyle name="Vírgula 2 2 2 3 7 3" xfId="22634" xr:uid="{EB86532D-A685-4BD2-97E9-CFC00297FBF2}"/>
    <cellStyle name="Vírgula 2 2 2 3 8" xfId="10800" xr:uid="{3A870718-6D23-4C7A-AFA2-4F11F17A6C71}"/>
    <cellStyle name="Vírgula 2 2 2 3 9" xfId="19770" xr:uid="{A3AD378E-7336-44CB-B2CA-0CF443B9D342}"/>
    <cellStyle name="Vírgula 2 2 2 4" xfId="1497" xr:uid="{D0E828B4-7954-45DE-8DF1-CA1F83432B91}"/>
    <cellStyle name="Vírgula 2 2 2 4 2" xfId="1498" xr:uid="{DB7D3B3E-FE4E-42FD-A85E-F037065FFFBF}"/>
    <cellStyle name="Vírgula 2 2 2 4 2 2" xfId="3216" xr:uid="{354174F0-3C99-4E72-9AF6-FCE96911285E}"/>
    <cellStyle name="Vírgula 2 2 2 4 2 2 2" xfId="9366" xr:uid="{F9798700-4AC5-4CCC-9E5C-9BB236A35AA6}"/>
    <cellStyle name="Vírgula 2 2 2 4 2 2 2 2" xfId="17961" xr:uid="{8AA821F9-802F-43FF-8503-BDDA14EA2E9B}"/>
    <cellStyle name="Vírgula 2 2 2 4 2 2 2 3" xfId="26997" xr:uid="{267B2DB5-91B1-4B7E-BB3B-85D5566D67F3}"/>
    <cellStyle name="Vírgula 2 2 2 4 2 2 3" xfId="6252" xr:uid="{45184664-EFB4-4202-9479-056B6C15C55A}"/>
    <cellStyle name="Vírgula 2 2 2 4 2 2 3 2" xfId="15105" xr:uid="{023AACBC-B3F6-4B37-9F57-9A49639E704C}"/>
    <cellStyle name="Vírgula 2 2 2 4 2 2 3 3" xfId="24071" xr:uid="{C0DADD9F-B85E-411F-820D-82F2F74C5172}"/>
    <cellStyle name="Vírgula 2 2 2 4 2 2 4" xfId="12253" xr:uid="{CC3BC7F2-E751-4695-9A53-D4AF978C32A0}"/>
    <cellStyle name="Vírgula 2 2 2 4 2 2 5" xfId="21221" xr:uid="{3CC4FFBB-EB99-4BB3-A4B7-F9B9A02E5921}"/>
    <cellStyle name="Vírgula 2 2 2 4 2 3" xfId="7872" xr:uid="{F21C2F47-6372-4A6F-8FA1-F58B91E35074}"/>
    <cellStyle name="Vírgula 2 2 2 4 2 3 2" xfId="16526" xr:uid="{A076B10B-0E94-4351-AC30-20DE4571CCF7}"/>
    <cellStyle name="Vírgula 2 2 2 4 2 3 3" xfId="25507" xr:uid="{C701EB48-4EA7-4B23-9415-8D55B91F5DAC}"/>
    <cellStyle name="Vírgula 2 2 2 4 2 4" xfId="4818" xr:uid="{54B01B2F-E94D-4BF5-8322-7DBE97480B2B}"/>
    <cellStyle name="Vírgula 2 2 2 4 2 4 2" xfId="13672" xr:uid="{D792FBB9-F78B-415E-835E-F7C56055EE6C}"/>
    <cellStyle name="Vírgula 2 2 2 4 2 4 3" xfId="22641" xr:uid="{A0EFACD1-547E-4C24-9870-F3416B5F4CBA}"/>
    <cellStyle name="Vírgula 2 2 2 4 2 5" xfId="10807" xr:uid="{1A041575-071F-4231-BF9B-9E17345B5941}"/>
    <cellStyle name="Vírgula 2 2 2 4 2 6" xfId="19777" xr:uid="{C6E9B50B-9BB2-4E93-95AC-96E5C4284F87}"/>
    <cellStyle name="Vírgula 2 2 2 4 3" xfId="3215" xr:uid="{D2FB5078-10F8-4FC3-B6B7-9251FA074ABB}"/>
    <cellStyle name="Vírgula 2 2 2 4 3 2" xfId="9365" xr:uid="{2D2E1FA0-59DE-45DA-84DA-09EFBBF25937}"/>
    <cellStyle name="Vírgula 2 2 2 4 3 2 2" xfId="17960" xr:uid="{F98DC26D-3DD7-48FA-9337-92AB54C2DCF1}"/>
    <cellStyle name="Vírgula 2 2 2 4 3 2 3" xfId="26996" xr:uid="{A56B3E60-B563-477F-B5DB-E66DCE9D8D12}"/>
    <cellStyle name="Vírgula 2 2 2 4 3 3" xfId="6251" xr:uid="{0CD52E6D-9574-4555-92D7-6F570814D36B}"/>
    <cellStyle name="Vírgula 2 2 2 4 3 3 2" xfId="15104" xr:uid="{99DC701B-602F-430A-A593-9A14C50FB504}"/>
    <cellStyle name="Vírgula 2 2 2 4 3 3 3" xfId="24070" xr:uid="{335CBF0B-81DF-4E93-8CF6-BDD528A35E8A}"/>
    <cellStyle name="Vírgula 2 2 2 4 3 4" xfId="12252" xr:uid="{6F30DD30-F21E-4346-862E-678C020DE3AE}"/>
    <cellStyle name="Vírgula 2 2 2 4 3 5" xfId="21220" xr:uid="{2C44AB8C-FE33-4AFA-A103-E7A100254B76}"/>
    <cellStyle name="Vírgula 2 2 2 4 4" xfId="7871" xr:uid="{08C1605C-7F77-4078-8C30-CAB2D198CE3D}"/>
    <cellStyle name="Vírgula 2 2 2 4 4 2" xfId="16525" xr:uid="{9D566747-1680-40B0-9A2A-AB1387B52B29}"/>
    <cellStyle name="Vírgula 2 2 2 4 4 3" xfId="25506" xr:uid="{F5CD7E0F-DC92-4EBF-AC94-165B794DB57C}"/>
    <cellStyle name="Vírgula 2 2 2 4 5" xfId="4817" xr:uid="{B5FD157B-E3A8-4ED5-AAE9-C521B8F59C71}"/>
    <cellStyle name="Vírgula 2 2 2 4 5 2" xfId="13671" xr:uid="{84114ED1-4968-492E-80BA-9E5855CD5B7E}"/>
    <cellStyle name="Vírgula 2 2 2 4 5 3" xfId="22640" xr:uid="{640F003A-4006-4A1F-9183-F1CE1863970C}"/>
    <cellStyle name="Vírgula 2 2 2 4 6" xfId="10806" xr:uid="{5D732876-5AC7-4098-B993-75B0E1A07CE4}"/>
    <cellStyle name="Vírgula 2 2 2 4 7" xfId="19776" xr:uid="{166BB5ED-5F9A-4A2E-8325-326AE9ED1E90}"/>
    <cellStyle name="Vírgula 2 2 2 5" xfId="1499" xr:uid="{C0242304-861D-4E71-9E02-F4E17B574791}"/>
    <cellStyle name="Vírgula 2 2 2 5 2" xfId="1500" xr:uid="{57F7AAA4-C11F-4291-93C4-5B90888317CA}"/>
    <cellStyle name="Vírgula 2 2 2 5 2 2" xfId="3218" xr:uid="{6E4774F2-870C-4429-B044-D84B1031720E}"/>
    <cellStyle name="Vírgula 2 2 2 5 2 2 2" xfId="9368" xr:uid="{B91FA8A4-1480-4D0A-9226-C1C8336D07FF}"/>
    <cellStyle name="Vírgula 2 2 2 5 2 2 2 2" xfId="17963" xr:uid="{18625517-8325-46A3-A207-CD26B6ECED86}"/>
    <cellStyle name="Vírgula 2 2 2 5 2 2 2 3" xfId="26999" xr:uid="{B2B34FC3-CE97-4421-A7DC-80568DA8CEAB}"/>
    <cellStyle name="Vírgula 2 2 2 5 2 2 3" xfId="6254" xr:uid="{1F3BC626-BD76-4A3E-B3B3-D7A333174F84}"/>
    <cellStyle name="Vírgula 2 2 2 5 2 2 3 2" xfId="15107" xr:uid="{018D3166-9324-41F4-A684-C010C792070A}"/>
    <cellStyle name="Vírgula 2 2 2 5 2 2 3 3" xfId="24073" xr:uid="{31E5D65E-74DB-41CC-A7CD-4E833A4BFC79}"/>
    <cellStyle name="Vírgula 2 2 2 5 2 2 4" xfId="12255" xr:uid="{179B79FB-17F6-413E-8D80-6284C0445BA6}"/>
    <cellStyle name="Vírgula 2 2 2 5 2 2 5" xfId="21223" xr:uid="{BDD45D9A-0958-45E7-B539-EEEF75C66207}"/>
    <cellStyle name="Vírgula 2 2 2 5 2 3" xfId="7874" xr:uid="{C724F63E-D171-457B-9D40-43A49716ED6E}"/>
    <cellStyle name="Vírgula 2 2 2 5 2 3 2" xfId="16528" xr:uid="{9380A82B-2A37-4ECC-B777-D5C379A45780}"/>
    <cellStyle name="Vírgula 2 2 2 5 2 3 3" xfId="25509" xr:uid="{3338D119-08FE-489E-8AE5-FF4302A96A08}"/>
    <cellStyle name="Vírgula 2 2 2 5 2 4" xfId="4820" xr:uid="{A74B3376-4509-47F3-98FE-724A62E96F1B}"/>
    <cellStyle name="Vírgula 2 2 2 5 2 4 2" xfId="13674" xr:uid="{D262E4A3-DB0A-4EEC-A84B-854F510211A0}"/>
    <cellStyle name="Vírgula 2 2 2 5 2 4 3" xfId="22643" xr:uid="{1EDB0B4C-8E42-4C8F-A659-6B05A81DC2D2}"/>
    <cellStyle name="Vírgula 2 2 2 5 2 5" xfId="10809" xr:uid="{BBB510C6-1A65-4206-86C5-58BF2977FC86}"/>
    <cellStyle name="Vírgula 2 2 2 5 2 6" xfId="19779" xr:uid="{0639E03C-FB27-46F1-92EC-9361B2A0BE6A}"/>
    <cellStyle name="Vírgula 2 2 2 5 3" xfId="3217" xr:uid="{94A73775-8215-4A91-BB34-1E433607EA07}"/>
    <cellStyle name="Vírgula 2 2 2 5 3 2" xfId="9367" xr:uid="{CBC313F1-2FE6-4B6C-B643-64E86B93E226}"/>
    <cellStyle name="Vírgula 2 2 2 5 3 2 2" xfId="17962" xr:uid="{EA545AE1-017C-42F3-9F79-17CCBE02A5BC}"/>
    <cellStyle name="Vírgula 2 2 2 5 3 2 3" xfId="26998" xr:uid="{A10FFEB2-079A-4721-B3CA-AE007D536BF9}"/>
    <cellStyle name="Vírgula 2 2 2 5 3 3" xfId="6253" xr:uid="{4E4F3B54-FCAD-40AD-8B51-4BBA60AAE377}"/>
    <cellStyle name="Vírgula 2 2 2 5 3 3 2" xfId="15106" xr:uid="{6D3F5CB2-C933-4635-80D7-2FF25EBF524B}"/>
    <cellStyle name="Vírgula 2 2 2 5 3 3 3" xfId="24072" xr:uid="{0921A734-370F-4870-92BE-78387007434E}"/>
    <cellStyle name="Vírgula 2 2 2 5 3 4" xfId="12254" xr:uid="{0A2559C4-5DFD-4910-BF73-55D8564620B5}"/>
    <cellStyle name="Vírgula 2 2 2 5 3 5" xfId="21222" xr:uid="{01DBD743-0FA1-4FF6-8C6C-93FADFAB9F5E}"/>
    <cellStyle name="Vírgula 2 2 2 5 4" xfId="7873" xr:uid="{97EB3392-1F4D-40AD-95F6-134BA3EEB684}"/>
    <cellStyle name="Vírgula 2 2 2 5 4 2" xfId="16527" xr:uid="{C1A76170-9216-46AE-A006-F7E511F1099A}"/>
    <cellStyle name="Vírgula 2 2 2 5 4 3" xfId="25508" xr:uid="{EC893479-2161-42ED-B326-DDF69A0A353F}"/>
    <cellStyle name="Vírgula 2 2 2 5 5" xfId="4819" xr:uid="{A6EA48D9-75E6-466E-831A-D95CAF39E5B9}"/>
    <cellStyle name="Vírgula 2 2 2 5 5 2" xfId="13673" xr:uid="{0B2938CE-FF72-4B0C-8316-E2E3DC6FE895}"/>
    <cellStyle name="Vírgula 2 2 2 5 5 3" xfId="22642" xr:uid="{EEC628DC-4655-48BF-ADC8-FC326C50643B}"/>
    <cellStyle name="Vírgula 2 2 2 5 6" xfId="10808" xr:uid="{02F99797-7277-4E02-9CC2-E5B1D782FBCC}"/>
    <cellStyle name="Vírgula 2 2 2 5 7" xfId="19778" xr:uid="{652FE208-67BC-43E7-A9DC-CB945ABE6CD6}"/>
    <cellStyle name="Vírgula 2 2 2 6" xfId="1501" xr:uid="{56140C2A-FEA5-499B-A6D8-DEEE9662A6C3}"/>
    <cellStyle name="Vírgula 2 2 2 6 2" xfId="3219" xr:uid="{8CE6CBCB-0F50-499A-AC97-FCC93370CDF2}"/>
    <cellStyle name="Vírgula 2 2 2 6 2 2" xfId="9369" xr:uid="{B4E12645-1FD3-4362-B1FE-B1CC4DAB205B}"/>
    <cellStyle name="Vírgula 2 2 2 6 2 2 2" xfId="17964" xr:uid="{51D8515F-BA58-4CCC-8B3D-53A90586C534}"/>
    <cellStyle name="Vírgula 2 2 2 6 2 2 3" xfId="27000" xr:uid="{16B22B51-8DAA-4F87-9759-AD6F9D771C67}"/>
    <cellStyle name="Vírgula 2 2 2 6 2 3" xfId="6255" xr:uid="{2B441566-4437-4901-9963-EBDBC7D58CB9}"/>
    <cellStyle name="Vírgula 2 2 2 6 2 3 2" xfId="15108" xr:uid="{D0C75308-2FEA-470E-A9B4-867E213972E3}"/>
    <cellStyle name="Vírgula 2 2 2 6 2 3 3" xfId="24074" xr:uid="{34DDF499-E307-44CA-A89F-D3BB268E4124}"/>
    <cellStyle name="Vírgula 2 2 2 6 2 4" xfId="12256" xr:uid="{627A7A1F-9BBF-434D-9AC4-F8CBFF0496A6}"/>
    <cellStyle name="Vírgula 2 2 2 6 2 5" xfId="21224" xr:uid="{48AF63BC-3CED-4794-A57E-70626B9E82D6}"/>
    <cellStyle name="Vírgula 2 2 2 6 3" xfId="7875" xr:uid="{26D0FF67-AAEA-4241-8A56-E10088A34478}"/>
    <cellStyle name="Vírgula 2 2 2 6 3 2" xfId="16529" xr:uid="{0BFA3F65-BCB7-4AF1-8FC7-6D0BBE3DCA23}"/>
    <cellStyle name="Vírgula 2 2 2 6 3 3" xfId="25510" xr:uid="{07AC7842-E8FD-4509-A94C-616F4AD25C50}"/>
    <cellStyle name="Vírgula 2 2 2 6 4" xfId="4821" xr:uid="{3EBC288F-A11F-4092-A496-3F0BE7883E59}"/>
    <cellStyle name="Vírgula 2 2 2 6 4 2" xfId="13675" xr:uid="{0FB34980-85B2-46F4-85D4-8748F6B626BC}"/>
    <cellStyle name="Vírgula 2 2 2 6 4 3" xfId="22644" xr:uid="{D80766E8-6A94-4EBD-888C-E4FF116F2CE9}"/>
    <cellStyle name="Vírgula 2 2 2 6 5" xfId="10810" xr:uid="{E3526213-E2A4-443A-BE52-0357CEBE10CC}"/>
    <cellStyle name="Vírgula 2 2 2 6 6" xfId="19780" xr:uid="{74CF94BB-BBB8-4A3E-8A02-076A83FF12ED}"/>
    <cellStyle name="Vírgula 2 2 2 7" xfId="3202" xr:uid="{4D8BD5E7-0A97-478B-845A-6B8059ACF1F2}"/>
    <cellStyle name="Vírgula 2 2 2 7 2" xfId="9352" xr:uid="{72828E45-9FA9-4E3C-8552-04393ADF6AF5}"/>
    <cellStyle name="Vírgula 2 2 2 7 2 2" xfId="17947" xr:uid="{85FE9857-C625-4F19-9227-DD3D5CC7815A}"/>
    <cellStyle name="Vírgula 2 2 2 7 2 3" xfId="26983" xr:uid="{3F87FECF-D30E-4776-BE55-A42B6317BB1C}"/>
    <cellStyle name="Vírgula 2 2 2 7 3" xfId="6238" xr:uid="{CC5BCB9A-6473-46BF-BA3E-E0546E2D88A8}"/>
    <cellStyle name="Vírgula 2 2 2 7 3 2" xfId="15091" xr:uid="{FBEE795E-EFBC-4949-A131-C5C9EFE15F9A}"/>
    <cellStyle name="Vírgula 2 2 2 7 3 3" xfId="24057" xr:uid="{C945339F-675A-4231-8E12-1707058D8B51}"/>
    <cellStyle name="Vírgula 2 2 2 7 4" xfId="12239" xr:uid="{65454D44-7C6F-41DF-913D-EAEA2FB027EB}"/>
    <cellStyle name="Vírgula 2 2 2 7 5" xfId="21207" xr:uid="{E8DDC904-8CF9-4C91-890A-6B67C075D60C}"/>
    <cellStyle name="Vírgula 2 2 2 8" xfId="7858" xr:uid="{D38ECED8-82E2-4BB6-ABE9-FEB632A3166F}"/>
    <cellStyle name="Vírgula 2 2 2 8 2" xfId="16512" xr:uid="{EB97DB0F-DC0E-4916-8609-1996DEA2B77F}"/>
    <cellStyle name="Vírgula 2 2 2 8 3" xfId="25493" xr:uid="{602E8ECB-7FFD-4769-8B6D-E62F8B7A3DE6}"/>
    <cellStyle name="Vírgula 2 2 2 9" xfId="4804" xr:uid="{0C796490-319A-4705-93BC-B26BC2A0997C}"/>
    <cellStyle name="Vírgula 2 2 2 9 2" xfId="13658" xr:uid="{3F14B25D-988C-4B3B-9994-47295D17B019}"/>
    <cellStyle name="Vírgula 2 2 2 9 3" xfId="22627" xr:uid="{85B850F4-832C-4736-ADA7-839800347673}"/>
    <cellStyle name="Vírgula 2 2 3" xfId="1502" xr:uid="{6F369558-2A9F-4320-AF44-2AEC410C1B7E}"/>
    <cellStyle name="Vírgula 2 2 3 10" xfId="4822" xr:uid="{579FEEFE-CF95-441C-B06D-82C39ABB31F6}"/>
    <cellStyle name="Vírgula 2 2 3 10 2" xfId="13676" xr:uid="{7CD65BDA-84C6-45D0-B050-CC73CB3AC1CA}"/>
    <cellStyle name="Vírgula 2 2 3 10 3" xfId="22645" xr:uid="{C25ED69D-332C-42CF-A870-DF08A9C55E5A}"/>
    <cellStyle name="Vírgula 2 2 3 11" xfId="10811" xr:uid="{3BE53CA9-75AC-4923-B6AE-88C63769E840}"/>
    <cellStyle name="Vírgula 2 2 3 12" xfId="19781" xr:uid="{080E106A-74A0-44DD-A292-26354283A9AD}"/>
    <cellStyle name="Vírgula 2 2 3 2" xfId="1503" xr:uid="{C5F3EBA1-9554-40AF-A2CF-9E17AEFF820C}"/>
    <cellStyle name="Vírgula 2 2 3 2 10" xfId="19782" xr:uid="{63E03B68-D9E0-44E7-BD7D-23D25A87DB42}"/>
    <cellStyle name="Vírgula 2 2 3 2 2" xfId="1504" xr:uid="{BB07CDF0-79B9-4393-8760-77FB00A22E00}"/>
    <cellStyle name="Vírgula 2 2 3 2 2 2" xfId="1505" xr:uid="{373EB81D-A023-41EC-967E-DECA0F4BE96F}"/>
    <cellStyle name="Vírgula 2 2 3 2 2 2 2" xfId="1506" xr:uid="{CC57BA2F-4B33-4CAD-9054-BF4B10F2727F}"/>
    <cellStyle name="Vírgula 2 2 3 2 2 2 2 2" xfId="3224" xr:uid="{5F6BAF7C-F3C0-4D1C-B8D5-D4F56E03FB06}"/>
    <cellStyle name="Vírgula 2 2 3 2 2 2 2 2 2" xfId="9374" xr:uid="{E798EA31-477E-4C1F-A5CE-AE60772C9E13}"/>
    <cellStyle name="Vírgula 2 2 3 2 2 2 2 2 2 2" xfId="17969" xr:uid="{A14CB241-CF40-4D48-AEC8-C9DFFE8E2D87}"/>
    <cellStyle name="Vírgula 2 2 3 2 2 2 2 2 2 3" xfId="27005" xr:uid="{07AE8C3D-53FB-4AB7-897F-5A84B9955753}"/>
    <cellStyle name="Vírgula 2 2 3 2 2 2 2 2 3" xfId="6260" xr:uid="{9172D9A3-89CC-4475-AD4C-FD5210348907}"/>
    <cellStyle name="Vírgula 2 2 3 2 2 2 2 2 3 2" xfId="15113" xr:uid="{03395206-6443-4345-A9CC-FFF2B2014A7D}"/>
    <cellStyle name="Vírgula 2 2 3 2 2 2 2 2 3 3" xfId="24079" xr:uid="{F926430E-EB55-4EFF-8F75-F5D3D0B4AAA5}"/>
    <cellStyle name="Vírgula 2 2 3 2 2 2 2 2 4" xfId="12261" xr:uid="{8DCEBFD7-262F-45A3-9C28-600E5F298C58}"/>
    <cellStyle name="Vírgula 2 2 3 2 2 2 2 2 5" xfId="21229" xr:uid="{4546277C-E506-49B0-99A1-6D900E1ABB7A}"/>
    <cellStyle name="Vírgula 2 2 3 2 2 2 2 3" xfId="7880" xr:uid="{5F8D4002-BB99-4575-B786-D7875FA9A6B0}"/>
    <cellStyle name="Vírgula 2 2 3 2 2 2 2 3 2" xfId="16534" xr:uid="{FDFEEAD4-034D-4CEB-BF28-A4401FB83002}"/>
    <cellStyle name="Vírgula 2 2 3 2 2 2 2 3 3" xfId="25515" xr:uid="{A5C82C5D-529D-45D2-B8F1-E05FED656880}"/>
    <cellStyle name="Vírgula 2 2 3 2 2 2 2 4" xfId="4826" xr:uid="{57B664A4-6469-4E70-AFF4-1C632204341C}"/>
    <cellStyle name="Vírgula 2 2 3 2 2 2 2 4 2" xfId="13680" xr:uid="{63D8ABC0-6DDD-4EAA-AF8C-B687F694155B}"/>
    <cellStyle name="Vírgula 2 2 3 2 2 2 2 4 3" xfId="22649" xr:uid="{795CE352-3057-4429-8018-2B95316502E2}"/>
    <cellStyle name="Vírgula 2 2 3 2 2 2 2 5" xfId="10815" xr:uid="{981BD87A-45CC-4C0A-B6E3-85B12CB6D585}"/>
    <cellStyle name="Vírgula 2 2 3 2 2 2 2 6" xfId="19785" xr:uid="{759F539F-02D3-4CF2-AE0F-AD63EE178253}"/>
    <cellStyle name="Vírgula 2 2 3 2 2 2 3" xfId="3223" xr:uid="{09916A81-8C19-41EB-B9F3-D1F3CC783AF4}"/>
    <cellStyle name="Vírgula 2 2 3 2 2 2 3 2" xfId="9373" xr:uid="{7038406E-31C3-47F8-8971-F030F69CEC13}"/>
    <cellStyle name="Vírgula 2 2 3 2 2 2 3 2 2" xfId="17968" xr:uid="{1E64C298-DE8D-4F67-8B0B-F9BAEAC0D3BA}"/>
    <cellStyle name="Vírgula 2 2 3 2 2 2 3 2 3" xfId="27004" xr:uid="{3CB4F4FF-D2A0-4242-8C2C-100768810AAD}"/>
    <cellStyle name="Vírgula 2 2 3 2 2 2 3 3" xfId="6259" xr:uid="{A561E3EC-E441-45D3-9681-120D40DEC5ED}"/>
    <cellStyle name="Vírgula 2 2 3 2 2 2 3 3 2" xfId="15112" xr:uid="{775F0A8E-F031-49EC-B655-EE63D80684E2}"/>
    <cellStyle name="Vírgula 2 2 3 2 2 2 3 3 3" xfId="24078" xr:uid="{E6FB7026-DC2A-4A61-B447-9386B85A38EE}"/>
    <cellStyle name="Vírgula 2 2 3 2 2 2 3 4" xfId="12260" xr:uid="{A0CF53DC-C426-4E71-80CD-3FDF1268B189}"/>
    <cellStyle name="Vírgula 2 2 3 2 2 2 3 5" xfId="21228" xr:uid="{B65FF524-2171-4ECD-97E6-BF6E442BB01D}"/>
    <cellStyle name="Vírgula 2 2 3 2 2 2 4" xfId="7879" xr:uid="{2F1F5CCC-D7CD-4EE0-88DE-3FBDE50FF387}"/>
    <cellStyle name="Vírgula 2 2 3 2 2 2 4 2" xfId="16533" xr:uid="{B7703ABD-381E-4CE9-BC7B-C0A9E4F8185F}"/>
    <cellStyle name="Vírgula 2 2 3 2 2 2 4 3" xfId="25514" xr:uid="{20F96BAC-1FBE-4318-A03F-0F6B4DBCF79A}"/>
    <cellStyle name="Vírgula 2 2 3 2 2 2 5" xfId="4825" xr:uid="{0EAEA4B2-128E-4F71-B3CA-5FE1620DCF79}"/>
    <cellStyle name="Vírgula 2 2 3 2 2 2 5 2" xfId="13679" xr:uid="{283118B3-1622-42FB-AAEC-63FFEC6B015B}"/>
    <cellStyle name="Vírgula 2 2 3 2 2 2 5 3" xfId="22648" xr:uid="{630085CE-F328-4FCD-B9EB-1273164128A9}"/>
    <cellStyle name="Vírgula 2 2 3 2 2 2 6" xfId="10814" xr:uid="{37322A6F-BBB9-4E28-A142-88BF4CC8BAB2}"/>
    <cellStyle name="Vírgula 2 2 3 2 2 2 7" xfId="19784" xr:uid="{5A422ABC-0D3F-4F1E-81D2-20120B64B8A0}"/>
    <cellStyle name="Vírgula 2 2 3 2 2 3" xfId="1507" xr:uid="{03E7276A-17DB-42F5-8DB0-94557E5ACB7B}"/>
    <cellStyle name="Vírgula 2 2 3 2 2 3 2" xfId="1508" xr:uid="{86D1C302-6A2D-401B-904B-BDD00A71A427}"/>
    <cellStyle name="Vírgula 2 2 3 2 2 3 2 2" xfId="3226" xr:uid="{0B565845-4B50-4EC3-A16F-BE98D036580A}"/>
    <cellStyle name="Vírgula 2 2 3 2 2 3 2 2 2" xfId="9376" xr:uid="{0C53E19B-DAD6-4D6B-8A09-81F2552A8B0E}"/>
    <cellStyle name="Vírgula 2 2 3 2 2 3 2 2 2 2" xfId="17971" xr:uid="{D6539008-E961-4CE3-95E3-BD0FC733126A}"/>
    <cellStyle name="Vírgula 2 2 3 2 2 3 2 2 2 3" xfId="27007" xr:uid="{35919129-1D88-44FC-A6A6-34B9D63FF14C}"/>
    <cellStyle name="Vírgula 2 2 3 2 2 3 2 2 3" xfId="6262" xr:uid="{DE70E0C1-6102-41C2-8816-E72E424411C6}"/>
    <cellStyle name="Vírgula 2 2 3 2 2 3 2 2 3 2" xfId="15115" xr:uid="{3A06E25C-9A55-471B-964C-59F8DBC01DEA}"/>
    <cellStyle name="Vírgula 2 2 3 2 2 3 2 2 3 3" xfId="24081" xr:uid="{AF25C184-86A6-40EE-BDCB-C31CB3952CA0}"/>
    <cellStyle name="Vírgula 2 2 3 2 2 3 2 2 4" xfId="12263" xr:uid="{BAB32E67-0009-4708-8894-8F39F7B0A07A}"/>
    <cellStyle name="Vírgula 2 2 3 2 2 3 2 2 5" xfId="21231" xr:uid="{A132A16F-9C66-44DF-BCCB-D37D14F349D7}"/>
    <cellStyle name="Vírgula 2 2 3 2 2 3 2 3" xfId="7882" xr:uid="{6D880CAB-DAD9-45B4-A737-FBE5C2C90ED2}"/>
    <cellStyle name="Vírgula 2 2 3 2 2 3 2 3 2" xfId="16536" xr:uid="{F12714EB-8DF0-460E-BADB-9A25D22764FE}"/>
    <cellStyle name="Vírgula 2 2 3 2 2 3 2 3 3" xfId="25517" xr:uid="{357DF8BC-F494-4F3B-847D-594219C18928}"/>
    <cellStyle name="Vírgula 2 2 3 2 2 3 2 4" xfId="4828" xr:uid="{13C919E5-B455-4A13-AB0F-1BA7C23CA07D}"/>
    <cellStyle name="Vírgula 2 2 3 2 2 3 2 4 2" xfId="13682" xr:uid="{4E2B282F-EC32-4F24-B9DE-EB368516A55E}"/>
    <cellStyle name="Vírgula 2 2 3 2 2 3 2 4 3" xfId="22651" xr:uid="{975C11A2-2935-48A3-8D38-B9F049C94D9A}"/>
    <cellStyle name="Vírgula 2 2 3 2 2 3 2 5" xfId="10817" xr:uid="{FF88391F-98C1-4EA4-9E7E-5F039E317E34}"/>
    <cellStyle name="Vírgula 2 2 3 2 2 3 2 6" xfId="19787" xr:uid="{A909FC42-08CC-4869-B0B8-912EC914DE39}"/>
    <cellStyle name="Vírgula 2 2 3 2 2 3 3" xfId="3225" xr:uid="{6837D225-F17E-4B2D-852A-BC2969FE150B}"/>
    <cellStyle name="Vírgula 2 2 3 2 2 3 3 2" xfId="9375" xr:uid="{F5A7F292-C769-4A0E-9760-76E3D18DE72E}"/>
    <cellStyle name="Vírgula 2 2 3 2 2 3 3 2 2" xfId="17970" xr:uid="{CD7C8E09-29D8-44EA-951E-750FCBA453F0}"/>
    <cellStyle name="Vírgula 2 2 3 2 2 3 3 2 3" xfId="27006" xr:uid="{39F2E59D-044C-4E74-885B-8C2C3AC0A220}"/>
    <cellStyle name="Vírgula 2 2 3 2 2 3 3 3" xfId="6261" xr:uid="{2698E4CE-D635-4417-9CB2-53DBEA1E26EC}"/>
    <cellStyle name="Vírgula 2 2 3 2 2 3 3 3 2" xfId="15114" xr:uid="{5ADC6A86-0378-4AA3-B581-2DC8892A8702}"/>
    <cellStyle name="Vírgula 2 2 3 2 2 3 3 3 3" xfId="24080" xr:uid="{B4DA12C6-A4FD-469B-A4D8-0C2BDBC03127}"/>
    <cellStyle name="Vírgula 2 2 3 2 2 3 3 4" xfId="12262" xr:uid="{0381B5C4-5972-4D21-AB31-6F10823B9996}"/>
    <cellStyle name="Vírgula 2 2 3 2 2 3 3 5" xfId="21230" xr:uid="{951F2EC9-2C04-49EB-8A72-EA6F7D42BC89}"/>
    <cellStyle name="Vírgula 2 2 3 2 2 3 4" xfId="7881" xr:uid="{4BF90DB4-492F-4B45-A0E9-9125FA53FE10}"/>
    <cellStyle name="Vírgula 2 2 3 2 2 3 4 2" xfId="16535" xr:uid="{22627909-2E09-4C07-8435-898DB7FF5659}"/>
    <cellStyle name="Vírgula 2 2 3 2 2 3 4 3" xfId="25516" xr:uid="{0E3D09E4-8AF8-406F-83DB-3BB12EB6A910}"/>
    <cellStyle name="Vírgula 2 2 3 2 2 3 5" xfId="4827" xr:uid="{79763DB3-D265-4412-A037-55D3B1EE004D}"/>
    <cellStyle name="Vírgula 2 2 3 2 2 3 5 2" xfId="13681" xr:uid="{2907DB9C-23B6-479F-9002-56038760D018}"/>
    <cellStyle name="Vírgula 2 2 3 2 2 3 5 3" xfId="22650" xr:uid="{3D6EC736-2069-4726-9686-FE691A723513}"/>
    <cellStyle name="Vírgula 2 2 3 2 2 3 6" xfId="10816" xr:uid="{18AE53DD-CC70-4F87-A161-75D8221AACF1}"/>
    <cellStyle name="Vírgula 2 2 3 2 2 3 7" xfId="19786" xr:uid="{98C76267-13D7-4CB5-A04F-297BAEB5178B}"/>
    <cellStyle name="Vírgula 2 2 3 2 2 4" xfId="1509" xr:uid="{202860D5-07F7-4D8F-8872-05FBA32DCAA4}"/>
    <cellStyle name="Vírgula 2 2 3 2 2 4 2" xfId="3227" xr:uid="{A9851B3F-CBF3-40A8-A123-BBE027D05880}"/>
    <cellStyle name="Vírgula 2 2 3 2 2 4 2 2" xfId="9377" xr:uid="{CD9C04B2-1FAE-4FEA-BA71-A7D1C8091650}"/>
    <cellStyle name="Vírgula 2 2 3 2 2 4 2 2 2" xfId="17972" xr:uid="{81D2847F-655A-4176-A9E2-F459A69A1B81}"/>
    <cellStyle name="Vírgula 2 2 3 2 2 4 2 2 3" xfId="27008" xr:uid="{F4026F4D-EDD3-4736-8B94-2AE76758DD65}"/>
    <cellStyle name="Vírgula 2 2 3 2 2 4 2 3" xfId="6263" xr:uid="{71C4F98C-D5CD-4CF0-B7FC-32570776ACB9}"/>
    <cellStyle name="Vírgula 2 2 3 2 2 4 2 3 2" xfId="15116" xr:uid="{72FEA26E-DF50-4737-93F2-6B4FA56DE842}"/>
    <cellStyle name="Vírgula 2 2 3 2 2 4 2 3 3" xfId="24082" xr:uid="{4AEC73F9-21BD-4A05-9196-354EB7D8F33F}"/>
    <cellStyle name="Vírgula 2 2 3 2 2 4 2 4" xfId="12264" xr:uid="{88439D12-3525-4C12-B8F1-8318DEEF8C73}"/>
    <cellStyle name="Vírgula 2 2 3 2 2 4 2 5" xfId="21232" xr:uid="{02CEBFC1-1A8A-4EF4-BE00-C5A255B8126C}"/>
    <cellStyle name="Vírgula 2 2 3 2 2 4 3" xfId="7883" xr:uid="{831A2E98-4A9E-49AD-9B36-1EB37EF0123F}"/>
    <cellStyle name="Vírgula 2 2 3 2 2 4 3 2" xfId="16537" xr:uid="{38746378-4316-4EED-8B83-47D595C8AB2E}"/>
    <cellStyle name="Vírgula 2 2 3 2 2 4 3 3" xfId="25518" xr:uid="{7CC6E027-91DE-484D-BB0E-1CE0764B8B42}"/>
    <cellStyle name="Vírgula 2 2 3 2 2 4 4" xfId="4829" xr:uid="{CE20D7E8-0725-45B2-9169-18F8C1CC8AF0}"/>
    <cellStyle name="Vírgula 2 2 3 2 2 4 4 2" xfId="13683" xr:uid="{1E701033-B4A8-41B5-9FA1-15A63F56F38E}"/>
    <cellStyle name="Vírgula 2 2 3 2 2 4 4 3" xfId="22652" xr:uid="{8F86B7B2-863C-40D9-BBCA-DE474D91DC3F}"/>
    <cellStyle name="Vírgula 2 2 3 2 2 4 5" xfId="10818" xr:uid="{4E9D30D6-6543-48AC-984E-DCE3D2790667}"/>
    <cellStyle name="Vírgula 2 2 3 2 2 4 6" xfId="19788" xr:uid="{5D8334BE-98E1-4DBD-A4F1-BD964C67F508}"/>
    <cellStyle name="Vírgula 2 2 3 2 2 5" xfId="3222" xr:uid="{00D53B49-0E3E-4C47-A38D-9F2BAE023479}"/>
    <cellStyle name="Vírgula 2 2 3 2 2 5 2" xfId="9372" xr:uid="{2B0B0626-65B1-42A1-8F2D-7D3959CBD78C}"/>
    <cellStyle name="Vírgula 2 2 3 2 2 5 2 2" xfId="17967" xr:uid="{D2C1FC2A-E3B5-4AE7-83D3-4AEC8D32A998}"/>
    <cellStyle name="Vírgula 2 2 3 2 2 5 2 3" xfId="27003" xr:uid="{7F497092-EEA1-49EC-9E9B-7BE4804DFC10}"/>
    <cellStyle name="Vírgula 2 2 3 2 2 5 3" xfId="6258" xr:uid="{D1E159C3-C53C-4E26-95EF-2C1632915A1C}"/>
    <cellStyle name="Vírgula 2 2 3 2 2 5 3 2" xfId="15111" xr:uid="{FC649C9F-A084-4E23-B4F8-C0597709B95B}"/>
    <cellStyle name="Vírgula 2 2 3 2 2 5 3 3" xfId="24077" xr:uid="{762785AD-8726-470E-AC44-3C9EFA1124C0}"/>
    <cellStyle name="Vírgula 2 2 3 2 2 5 4" xfId="12259" xr:uid="{2D4C325E-BF43-445F-AD3B-33ACA728504A}"/>
    <cellStyle name="Vírgula 2 2 3 2 2 5 5" xfId="21227" xr:uid="{0442BAAE-E76C-4909-96EF-91BB38905E56}"/>
    <cellStyle name="Vírgula 2 2 3 2 2 6" xfId="7878" xr:uid="{D60AC712-5865-4792-AF44-9BD7555C4B2F}"/>
    <cellStyle name="Vírgula 2 2 3 2 2 6 2" xfId="16532" xr:uid="{C7AF142C-5264-400D-BA83-A85921ACB62E}"/>
    <cellStyle name="Vírgula 2 2 3 2 2 6 3" xfId="25513" xr:uid="{43180726-E304-4638-9313-528B9B922468}"/>
    <cellStyle name="Vírgula 2 2 3 2 2 7" xfId="4824" xr:uid="{E8A0D630-03CB-4866-8AF8-F912BD32DD97}"/>
    <cellStyle name="Vírgula 2 2 3 2 2 7 2" xfId="13678" xr:uid="{D9E452B1-F67D-4316-8259-EFC4A4E2DE06}"/>
    <cellStyle name="Vírgula 2 2 3 2 2 7 3" xfId="22647" xr:uid="{E1A8E9DC-7238-40FB-A457-48EFD61647C4}"/>
    <cellStyle name="Vírgula 2 2 3 2 2 8" xfId="10813" xr:uid="{D24DED99-8BFE-4182-AFE6-9E700BA65FB1}"/>
    <cellStyle name="Vírgula 2 2 3 2 2 9" xfId="19783" xr:uid="{D56D46AA-850F-49D0-BEFA-FC4023098FB5}"/>
    <cellStyle name="Vírgula 2 2 3 2 3" xfId="1510" xr:uid="{D606CF34-6DEC-4E37-A395-40AD5623CCF2}"/>
    <cellStyle name="Vírgula 2 2 3 2 3 2" xfId="1511" xr:uid="{41C3CF01-0FBA-4441-A573-A12B9FA75F59}"/>
    <cellStyle name="Vírgula 2 2 3 2 3 2 2" xfId="3229" xr:uid="{778D3CD5-DB43-43CA-B2F8-9A3B139AB82C}"/>
    <cellStyle name="Vírgula 2 2 3 2 3 2 2 2" xfId="9379" xr:uid="{FCA16DAB-0D6C-481B-A009-EF5A5DE4D4E9}"/>
    <cellStyle name="Vírgula 2 2 3 2 3 2 2 2 2" xfId="17974" xr:uid="{D5F86F2B-E420-49FD-850E-5D7465F14966}"/>
    <cellStyle name="Vírgula 2 2 3 2 3 2 2 2 3" xfId="27010" xr:uid="{E14A5D65-5B76-4B74-8A9A-F19CFF093930}"/>
    <cellStyle name="Vírgula 2 2 3 2 3 2 2 3" xfId="6265" xr:uid="{F90CD75C-CA0C-4C5A-A3BE-6F631030E4D2}"/>
    <cellStyle name="Vírgula 2 2 3 2 3 2 2 3 2" xfId="15118" xr:uid="{068D30B1-7ACC-41B4-828C-4D816791C37A}"/>
    <cellStyle name="Vírgula 2 2 3 2 3 2 2 3 3" xfId="24084" xr:uid="{F1CE9A60-ED8B-4F85-8616-A0438C698ADD}"/>
    <cellStyle name="Vírgula 2 2 3 2 3 2 2 4" xfId="12266" xr:uid="{5717DACE-416B-4F54-B7AC-F822657154FD}"/>
    <cellStyle name="Vírgula 2 2 3 2 3 2 2 5" xfId="21234" xr:uid="{03BB199F-4C17-4894-BCDA-D69B9EBCBC75}"/>
    <cellStyle name="Vírgula 2 2 3 2 3 2 3" xfId="7885" xr:uid="{86402D72-C5AD-4A95-BFF1-266A804CD214}"/>
    <cellStyle name="Vírgula 2 2 3 2 3 2 3 2" xfId="16539" xr:uid="{500D04D2-A18B-4374-AD37-283A560E5265}"/>
    <cellStyle name="Vírgula 2 2 3 2 3 2 3 3" xfId="25520" xr:uid="{945B0969-D9CD-4F23-84C6-E6E5E3E1C628}"/>
    <cellStyle name="Vírgula 2 2 3 2 3 2 4" xfId="4831" xr:uid="{9F2E3A4F-0462-4F88-9A5B-9E0757D9939F}"/>
    <cellStyle name="Vírgula 2 2 3 2 3 2 4 2" xfId="13685" xr:uid="{96307EED-A596-4DBF-B19D-C7C6A15412C5}"/>
    <cellStyle name="Vírgula 2 2 3 2 3 2 4 3" xfId="22654" xr:uid="{192E8E6F-6368-4DD9-A668-35E361984CE7}"/>
    <cellStyle name="Vírgula 2 2 3 2 3 2 5" xfId="10820" xr:uid="{28543405-B99E-49E2-8B72-84DB7F379574}"/>
    <cellStyle name="Vírgula 2 2 3 2 3 2 6" xfId="19790" xr:uid="{EADDD5EB-49BD-4BC2-9C62-DAA412929DED}"/>
    <cellStyle name="Vírgula 2 2 3 2 3 3" xfId="3228" xr:uid="{979EF422-4A14-4C3B-978B-A822C0D1B014}"/>
    <cellStyle name="Vírgula 2 2 3 2 3 3 2" xfId="9378" xr:uid="{625624F6-0C7B-4107-A7F8-A39097997FE9}"/>
    <cellStyle name="Vírgula 2 2 3 2 3 3 2 2" xfId="17973" xr:uid="{2FFF00B3-2E79-425C-934D-98F57A7FC56A}"/>
    <cellStyle name="Vírgula 2 2 3 2 3 3 2 3" xfId="27009" xr:uid="{45B24896-AA63-4400-9CC0-7A7207A93FCF}"/>
    <cellStyle name="Vírgula 2 2 3 2 3 3 3" xfId="6264" xr:uid="{5FD8922C-E0B5-4707-AF22-35D9432180E6}"/>
    <cellStyle name="Vírgula 2 2 3 2 3 3 3 2" xfId="15117" xr:uid="{4C7F255C-0A83-4F22-B43C-BB2998897852}"/>
    <cellStyle name="Vírgula 2 2 3 2 3 3 3 3" xfId="24083" xr:uid="{6F82A12E-8F6C-427A-94F5-C79BFA52568C}"/>
    <cellStyle name="Vírgula 2 2 3 2 3 3 4" xfId="12265" xr:uid="{93AE4F6F-7393-4AAD-B98D-0816022CD5BD}"/>
    <cellStyle name="Vírgula 2 2 3 2 3 3 5" xfId="21233" xr:uid="{BA2E3ABE-D86E-4C35-B03A-3E8886151A21}"/>
    <cellStyle name="Vírgula 2 2 3 2 3 4" xfId="7884" xr:uid="{01BC06F2-9775-4C58-91F8-1DF5F56A9EFA}"/>
    <cellStyle name="Vírgula 2 2 3 2 3 4 2" xfId="16538" xr:uid="{5C308ECB-407F-4E9D-B66F-2F443671D3CC}"/>
    <cellStyle name="Vírgula 2 2 3 2 3 4 3" xfId="25519" xr:uid="{1AA46F7F-6681-4F9C-AB56-56C1117D6730}"/>
    <cellStyle name="Vírgula 2 2 3 2 3 5" xfId="4830" xr:uid="{C3AA7421-3459-451B-9B78-16053E68CF03}"/>
    <cellStyle name="Vírgula 2 2 3 2 3 5 2" xfId="13684" xr:uid="{B163DD8E-51F0-4179-8D22-5D2CEE1FD307}"/>
    <cellStyle name="Vírgula 2 2 3 2 3 5 3" xfId="22653" xr:uid="{234DFB32-EF80-4A98-8058-73854645CF71}"/>
    <cellStyle name="Vírgula 2 2 3 2 3 6" xfId="10819" xr:uid="{AC371F9D-90D4-42FF-9E5D-3F162E9A1D38}"/>
    <cellStyle name="Vírgula 2 2 3 2 3 7" xfId="19789" xr:uid="{17394983-8C15-466A-90BF-190883C733BE}"/>
    <cellStyle name="Vírgula 2 2 3 2 4" xfId="1512" xr:uid="{6B2F1629-79D7-40FB-80BE-2222BB412B82}"/>
    <cellStyle name="Vírgula 2 2 3 2 4 2" xfId="1513" xr:uid="{4852BBB6-BDC8-4E74-A402-8BCD653C64F0}"/>
    <cellStyle name="Vírgula 2 2 3 2 4 2 2" xfId="3231" xr:uid="{923C6509-93F9-413D-A696-832AAF8D22FE}"/>
    <cellStyle name="Vírgula 2 2 3 2 4 2 2 2" xfId="9381" xr:uid="{DE29F81B-63B9-42B8-AD18-45113DE3E6B3}"/>
    <cellStyle name="Vírgula 2 2 3 2 4 2 2 2 2" xfId="17976" xr:uid="{99EADD9E-D7E8-4DD7-8D37-312F45E57804}"/>
    <cellStyle name="Vírgula 2 2 3 2 4 2 2 2 3" xfId="27012" xr:uid="{B3D08956-407A-4BC6-BE7D-2137DA3F8AF6}"/>
    <cellStyle name="Vírgula 2 2 3 2 4 2 2 3" xfId="6267" xr:uid="{345633FA-82B3-4549-B235-50BB6D3F0364}"/>
    <cellStyle name="Vírgula 2 2 3 2 4 2 2 3 2" xfId="15120" xr:uid="{C788D687-939C-41B5-AAC2-38789E11EC4E}"/>
    <cellStyle name="Vírgula 2 2 3 2 4 2 2 3 3" xfId="24086" xr:uid="{3A8303D5-5927-43E9-AAF5-AF4F6FD1CD38}"/>
    <cellStyle name="Vírgula 2 2 3 2 4 2 2 4" xfId="12268" xr:uid="{A95226B4-5B40-4DE8-9191-BDB108221D8E}"/>
    <cellStyle name="Vírgula 2 2 3 2 4 2 2 5" xfId="21236" xr:uid="{376DC762-76C7-44DB-B657-2BD882774EAB}"/>
    <cellStyle name="Vírgula 2 2 3 2 4 2 3" xfId="7887" xr:uid="{428158C4-5E14-4E48-8012-FC7E3473F90C}"/>
    <cellStyle name="Vírgula 2 2 3 2 4 2 3 2" xfId="16541" xr:uid="{6792DEF7-7C57-4D59-9F8B-0A5931AF5A5E}"/>
    <cellStyle name="Vírgula 2 2 3 2 4 2 3 3" xfId="25522" xr:uid="{6B342DBA-43FE-46E3-A182-A1C6103618C3}"/>
    <cellStyle name="Vírgula 2 2 3 2 4 2 4" xfId="4833" xr:uid="{F7E7DA59-9007-4E1F-9236-94698AA0F754}"/>
    <cellStyle name="Vírgula 2 2 3 2 4 2 4 2" xfId="13687" xr:uid="{19A4179A-2CD2-43CD-A3EA-66A2CC964BBE}"/>
    <cellStyle name="Vírgula 2 2 3 2 4 2 4 3" xfId="22656" xr:uid="{B0A1F4CB-493C-461B-981A-769025163C49}"/>
    <cellStyle name="Vírgula 2 2 3 2 4 2 5" xfId="10822" xr:uid="{921271AD-FE98-403D-9885-EB72B117848B}"/>
    <cellStyle name="Vírgula 2 2 3 2 4 2 6" xfId="19792" xr:uid="{88A241D6-71F5-4F49-9C2B-FA2197B0183D}"/>
    <cellStyle name="Vírgula 2 2 3 2 4 3" xfId="3230" xr:uid="{FFF28939-D4DA-4481-8DD3-6C8ADAB3DF72}"/>
    <cellStyle name="Vírgula 2 2 3 2 4 3 2" xfId="9380" xr:uid="{542EF8CB-B8D2-4BFB-BB27-085AC702F741}"/>
    <cellStyle name="Vírgula 2 2 3 2 4 3 2 2" xfId="17975" xr:uid="{5CD534CC-A2AD-4567-8469-0616259B1666}"/>
    <cellStyle name="Vírgula 2 2 3 2 4 3 2 3" xfId="27011" xr:uid="{3A3F90EB-674E-42E3-B041-A4D4D4B74C70}"/>
    <cellStyle name="Vírgula 2 2 3 2 4 3 3" xfId="6266" xr:uid="{14B6DF38-B0B9-467B-B4EA-A71FE8B3F8C2}"/>
    <cellStyle name="Vírgula 2 2 3 2 4 3 3 2" xfId="15119" xr:uid="{F9FCC28E-B468-4441-9275-1F318A9DAC0E}"/>
    <cellStyle name="Vírgula 2 2 3 2 4 3 3 3" xfId="24085" xr:uid="{F4EC4A5D-D00C-45B5-A02C-A9857E07A4BE}"/>
    <cellStyle name="Vírgula 2 2 3 2 4 3 4" xfId="12267" xr:uid="{BC230047-0B49-4B10-9CAD-5FFD02E086B7}"/>
    <cellStyle name="Vírgula 2 2 3 2 4 3 5" xfId="21235" xr:uid="{395695ED-C70D-4F66-9671-FB4A6052D3B4}"/>
    <cellStyle name="Vírgula 2 2 3 2 4 4" xfId="7886" xr:uid="{C702F17B-5982-4000-A85D-CEF45DF958AA}"/>
    <cellStyle name="Vírgula 2 2 3 2 4 4 2" xfId="16540" xr:uid="{3AD1DCBF-C385-4F82-8E00-EB2D714ADDE7}"/>
    <cellStyle name="Vírgula 2 2 3 2 4 4 3" xfId="25521" xr:uid="{D843DEEF-1B39-4C0D-9102-4B3371458D61}"/>
    <cellStyle name="Vírgula 2 2 3 2 4 5" xfId="4832" xr:uid="{5612049F-FA6F-454B-85C4-F374487390AE}"/>
    <cellStyle name="Vírgula 2 2 3 2 4 5 2" xfId="13686" xr:uid="{9CF0ED33-4D80-4ED0-880D-582D96CD1A34}"/>
    <cellStyle name="Vírgula 2 2 3 2 4 5 3" xfId="22655" xr:uid="{037E15F0-A9F1-4ABF-BAAE-BC8E571DB111}"/>
    <cellStyle name="Vírgula 2 2 3 2 4 6" xfId="10821" xr:uid="{D260242F-D76E-4891-A11E-96ED131846DE}"/>
    <cellStyle name="Vírgula 2 2 3 2 4 7" xfId="19791" xr:uid="{A5EE4B67-0C46-40AC-8357-C9EA19192FC7}"/>
    <cellStyle name="Vírgula 2 2 3 2 5" xfId="1514" xr:uid="{0BE4B06B-EAC1-458C-A1DA-D761FEC6DD09}"/>
    <cellStyle name="Vírgula 2 2 3 2 5 2" xfId="3232" xr:uid="{5FCF076A-FDC6-44BB-8BF1-CE40363F5C2C}"/>
    <cellStyle name="Vírgula 2 2 3 2 5 2 2" xfId="9382" xr:uid="{7B153853-2749-4064-BEF8-B9B10694D083}"/>
    <cellStyle name="Vírgula 2 2 3 2 5 2 2 2" xfId="17977" xr:uid="{DEBC807C-573A-4169-A38A-ECDB039AE223}"/>
    <cellStyle name="Vírgula 2 2 3 2 5 2 2 3" xfId="27013" xr:uid="{D186348D-7A9C-4158-BB80-CAF1DE3B3001}"/>
    <cellStyle name="Vírgula 2 2 3 2 5 2 3" xfId="6268" xr:uid="{F52BA045-39FC-4422-8488-AE6ABAEE6510}"/>
    <cellStyle name="Vírgula 2 2 3 2 5 2 3 2" xfId="15121" xr:uid="{856AF891-CD9C-4469-A686-14A5B2404896}"/>
    <cellStyle name="Vírgula 2 2 3 2 5 2 3 3" xfId="24087" xr:uid="{F8AC413D-75C9-40F9-AC8F-530EB81301F4}"/>
    <cellStyle name="Vírgula 2 2 3 2 5 2 4" xfId="12269" xr:uid="{5A589AB7-860D-4BBF-B76E-B2F9CB8FB250}"/>
    <cellStyle name="Vírgula 2 2 3 2 5 2 5" xfId="21237" xr:uid="{903B1397-221A-4A85-8F39-98C403713DBE}"/>
    <cellStyle name="Vírgula 2 2 3 2 5 3" xfId="7888" xr:uid="{E4DDCE67-C9D2-456D-9ED9-5C57FB6135F0}"/>
    <cellStyle name="Vírgula 2 2 3 2 5 3 2" xfId="16542" xr:uid="{42F21FF3-9F32-4FB2-B91B-F0CC26FF938D}"/>
    <cellStyle name="Vírgula 2 2 3 2 5 3 3" xfId="25523" xr:uid="{D3B629D7-C88F-40B7-8E80-52A30D9671E1}"/>
    <cellStyle name="Vírgula 2 2 3 2 5 4" xfId="4834" xr:uid="{58B35536-5055-4AD0-8FE2-6A19D0CDF30D}"/>
    <cellStyle name="Vírgula 2 2 3 2 5 4 2" xfId="13688" xr:uid="{322C99E0-5ECB-409E-8650-C666F1C7814A}"/>
    <cellStyle name="Vírgula 2 2 3 2 5 4 3" xfId="22657" xr:uid="{525EF9E5-DCBB-4E01-A096-4795ADC62B44}"/>
    <cellStyle name="Vírgula 2 2 3 2 5 5" xfId="10823" xr:uid="{B5D49D37-FFFC-4EEA-AD1F-69340912F74F}"/>
    <cellStyle name="Vírgula 2 2 3 2 5 6" xfId="19793" xr:uid="{122ED23D-E60A-4B7E-ACE5-FE8ACC4E2D2C}"/>
    <cellStyle name="Vírgula 2 2 3 2 6" xfId="3221" xr:uid="{FC50FDAE-0065-4E58-B32B-54223FE8B5B2}"/>
    <cellStyle name="Vírgula 2 2 3 2 6 2" xfId="9371" xr:uid="{64FBA466-F335-4BB4-B25B-3D74CD46403F}"/>
    <cellStyle name="Vírgula 2 2 3 2 6 2 2" xfId="17966" xr:uid="{E079F685-0EA4-42DA-A2D3-ED129F6623A0}"/>
    <cellStyle name="Vírgula 2 2 3 2 6 2 3" xfId="27002" xr:uid="{833317D7-7C92-48AE-AEA9-6586F19D9372}"/>
    <cellStyle name="Vírgula 2 2 3 2 6 3" xfId="6257" xr:uid="{D1D2B6A8-C43E-4ED4-9ED7-74801830A384}"/>
    <cellStyle name="Vírgula 2 2 3 2 6 3 2" xfId="15110" xr:uid="{52C05D30-BA24-4A98-BEFE-9E9786ACC20A}"/>
    <cellStyle name="Vírgula 2 2 3 2 6 3 3" xfId="24076" xr:uid="{680F1A1D-245B-4B9D-A4D4-14C1495FEE70}"/>
    <cellStyle name="Vírgula 2 2 3 2 6 4" xfId="12258" xr:uid="{1D237D40-F5F1-407B-B045-1EFD5FDBF421}"/>
    <cellStyle name="Vírgula 2 2 3 2 6 5" xfId="21226" xr:uid="{49BBFAEE-90CB-4B75-9B05-CB85467EBFAD}"/>
    <cellStyle name="Vírgula 2 2 3 2 7" xfId="7877" xr:uid="{243E8C0D-3195-495E-BC09-55FA39EFCED6}"/>
    <cellStyle name="Vírgula 2 2 3 2 7 2" xfId="16531" xr:uid="{38089B6F-1B28-4A31-82BE-44C53AFE6862}"/>
    <cellStyle name="Vírgula 2 2 3 2 7 3" xfId="25512" xr:uid="{5A1F7C89-7DA5-462C-82E2-0AD8D9ECE0A9}"/>
    <cellStyle name="Vírgula 2 2 3 2 8" xfId="4823" xr:uid="{880D680B-C9CB-4326-BA00-E827DDB64013}"/>
    <cellStyle name="Vírgula 2 2 3 2 8 2" xfId="13677" xr:uid="{97D0EA23-A575-4C28-9F75-0C7FA9EBAA49}"/>
    <cellStyle name="Vírgula 2 2 3 2 8 3" xfId="22646" xr:uid="{E715E654-3B36-4D66-B381-C6BBF0CF2BE3}"/>
    <cellStyle name="Vírgula 2 2 3 2 9" xfId="10812" xr:uid="{605F0049-B6F7-4622-8F63-795B90BC0126}"/>
    <cellStyle name="Vírgula 2 2 3 3" xfId="1515" xr:uid="{7C37139F-B6C0-4565-9257-04A3030DCA79}"/>
    <cellStyle name="Vírgula 2 2 3 3 2" xfId="1516" xr:uid="{8C8C0B26-0299-4048-9D55-A794B748A08C}"/>
    <cellStyle name="Vírgula 2 2 3 3 2 2" xfId="1517" xr:uid="{C4680332-02E1-48F4-B924-37BD0579CD9D}"/>
    <cellStyle name="Vírgula 2 2 3 3 2 2 2" xfId="3235" xr:uid="{84575040-07D6-4C66-A12E-2A60A5694491}"/>
    <cellStyle name="Vírgula 2 2 3 3 2 2 2 2" xfId="9385" xr:uid="{52DB0E76-C490-4A00-86F9-5D563BE1AACB}"/>
    <cellStyle name="Vírgula 2 2 3 3 2 2 2 2 2" xfId="17980" xr:uid="{5493F088-3A38-4594-A09F-5FCE5A4BCD81}"/>
    <cellStyle name="Vírgula 2 2 3 3 2 2 2 2 3" xfId="27016" xr:uid="{60A7FCDD-42C3-4D60-855B-01943106DC03}"/>
    <cellStyle name="Vírgula 2 2 3 3 2 2 2 3" xfId="6271" xr:uid="{91776F8A-A0BE-4E05-9FC0-C87A9CE45886}"/>
    <cellStyle name="Vírgula 2 2 3 3 2 2 2 3 2" xfId="15124" xr:uid="{74C68BAE-F851-416E-AEE0-C971F3F909EE}"/>
    <cellStyle name="Vírgula 2 2 3 3 2 2 2 3 3" xfId="24090" xr:uid="{ABAFADB2-C17C-4BCD-9C5B-C74B2AE7B000}"/>
    <cellStyle name="Vírgula 2 2 3 3 2 2 2 4" xfId="12272" xr:uid="{B5393926-8A54-4B1E-ACE1-E4BE1BF8E9D3}"/>
    <cellStyle name="Vírgula 2 2 3 3 2 2 2 5" xfId="21240" xr:uid="{99AEC2E2-F8F3-4CBF-87E9-C0AADF307740}"/>
    <cellStyle name="Vírgula 2 2 3 3 2 2 3" xfId="7891" xr:uid="{08B27FD8-9F92-488B-85D5-E95287C47CF5}"/>
    <cellStyle name="Vírgula 2 2 3 3 2 2 3 2" xfId="16545" xr:uid="{DB894CDA-B449-4DE6-94B9-3BFB00071DBF}"/>
    <cellStyle name="Vírgula 2 2 3 3 2 2 3 3" xfId="25526" xr:uid="{FF9B5028-67CE-446D-9DF7-1569138DCE08}"/>
    <cellStyle name="Vírgula 2 2 3 3 2 2 4" xfId="4837" xr:uid="{4904E381-DDE0-4BC9-93D0-855F080B89C7}"/>
    <cellStyle name="Vírgula 2 2 3 3 2 2 4 2" xfId="13691" xr:uid="{8C593BF9-BA5F-40A4-9A6B-9C7293784645}"/>
    <cellStyle name="Vírgula 2 2 3 3 2 2 4 3" xfId="22660" xr:uid="{3664F1D7-CB98-4C65-9B70-F1AA1A3B8FD5}"/>
    <cellStyle name="Vírgula 2 2 3 3 2 2 5" xfId="10826" xr:uid="{472B218D-1326-4A6F-A69E-60EBCC4AA296}"/>
    <cellStyle name="Vírgula 2 2 3 3 2 2 6" xfId="19796" xr:uid="{EC896017-EE29-43F2-B17F-4E716D00B1B1}"/>
    <cellStyle name="Vírgula 2 2 3 3 2 3" xfId="3234" xr:uid="{CE23388F-A635-4434-92B6-FB0F7E7E98A0}"/>
    <cellStyle name="Vírgula 2 2 3 3 2 3 2" xfId="9384" xr:uid="{D07D90E3-4617-407A-A56B-FEDDDCE635A3}"/>
    <cellStyle name="Vírgula 2 2 3 3 2 3 2 2" xfId="17979" xr:uid="{0F5BC362-6B9F-48E9-96F8-518F4BE531F0}"/>
    <cellStyle name="Vírgula 2 2 3 3 2 3 2 3" xfId="27015" xr:uid="{6A31B45F-0207-40DB-9A80-B39B34BF952C}"/>
    <cellStyle name="Vírgula 2 2 3 3 2 3 3" xfId="6270" xr:uid="{ACB7ADFA-A132-4DFB-ABA7-ACFE20DBFB34}"/>
    <cellStyle name="Vírgula 2 2 3 3 2 3 3 2" xfId="15123" xr:uid="{3D49F013-1195-47C9-9FDF-E42534F88741}"/>
    <cellStyle name="Vírgula 2 2 3 3 2 3 3 3" xfId="24089" xr:uid="{FA11FF6B-3553-4E71-BA37-12726D962134}"/>
    <cellStyle name="Vírgula 2 2 3 3 2 3 4" xfId="12271" xr:uid="{C2B04823-B3D5-4A4C-A306-852326BFE910}"/>
    <cellStyle name="Vírgula 2 2 3 3 2 3 5" xfId="21239" xr:uid="{C6E6F952-D523-41E0-A635-51D320F73D56}"/>
    <cellStyle name="Vírgula 2 2 3 3 2 4" xfId="7890" xr:uid="{9554F16A-D9D4-4972-AD19-FAE27D03CBF6}"/>
    <cellStyle name="Vírgula 2 2 3 3 2 4 2" xfId="16544" xr:uid="{147597C3-24F8-409D-B0F9-8D6DA212C6E2}"/>
    <cellStyle name="Vírgula 2 2 3 3 2 4 3" xfId="25525" xr:uid="{6CEAB6A5-F64B-4911-8D39-EDDF19D2C722}"/>
    <cellStyle name="Vírgula 2 2 3 3 2 5" xfId="4836" xr:uid="{03D14B05-AFC1-4796-A736-4E52C30F0F20}"/>
    <cellStyle name="Vírgula 2 2 3 3 2 5 2" xfId="13690" xr:uid="{29AD6CDE-B0AB-4BA0-BF5E-2AC3D2E0E326}"/>
    <cellStyle name="Vírgula 2 2 3 3 2 5 3" xfId="22659" xr:uid="{E0E6174C-FA7F-4577-B873-BBCA488861EE}"/>
    <cellStyle name="Vírgula 2 2 3 3 2 6" xfId="10825" xr:uid="{2D98582E-6333-4AB0-86E0-4BE46803DAC3}"/>
    <cellStyle name="Vírgula 2 2 3 3 2 7" xfId="19795" xr:uid="{5A091C1B-F781-46C3-98A0-2690F0BEA80A}"/>
    <cellStyle name="Vírgula 2 2 3 3 3" xfId="1518" xr:uid="{0F5C5177-F9C8-456A-8B06-70D387F35C83}"/>
    <cellStyle name="Vírgula 2 2 3 3 3 2" xfId="1519" xr:uid="{E44FCCAB-048C-431E-ACAB-254260C59D3E}"/>
    <cellStyle name="Vírgula 2 2 3 3 3 2 2" xfId="3237" xr:uid="{7DE43D19-D491-41FE-8445-CF13992EACC4}"/>
    <cellStyle name="Vírgula 2 2 3 3 3 2 2 2" xfId="9387" xr:uid="{5CA65CDF-4BEB-4637-8868-F8848D994F2C}"/>
    <cellStyle name="Vírgula 2 2 3 3 3 2 2 2 2" xfId="17982" xr:uid="{496177B9-DC33-4B64-A38E-66C61621DFEE}"/>
    <cellStyle name="Vírgula 2 2 3 3 3 2 2 2 3" xfId="27018" xr:uid="{0B05FAA0-1ED5-44A7-94E8-78E7EAD7D5DD}"/>
    <cellStyle name="Vírgula 2 2 3 3 3 2 2 3" xfId="6273" xr:uid="{9A719B9C-021F-4F47-8D66-DB2B54F37DFF}"/>
    <cellStyle name="Vírgula 2 2 3 3 3 2 2 3 2" xfId="15126" xr:uid="{92E08415-7020-45C3-96BE-C2CE81F6AD89}"/>
    <cellStyle name="Vírgula 2 2 3 3 3 2 2 3 3" xfId="24092" xr:uid="{EACA4491-4E0C-47C7-9359-6C1AA3D02880}"/>
    <cellStyle name="Vírgula 2 2 3 3 3 2 2 4" xfId="12274" xr:uid="{5719EFC5-76E6-4077-94A7-454F632E420D}"/>
    <cellStyle name="Vírgula 2 2 3 3 3 2 2 5" xfId="21242" xr:uid="{735D5C1B-EEE1-4200-B86C-B60B745A1D37}"/>
    <cellStyle name="Vírgula 2 2 3 3 3 2 3" xfId="7893" xr:uid="{31284E9F-0D34-418D-B762-3D421D3B32D9}"/>
    <cellStyle name="Vírgula 2 2 3 3 3 2 3 2" xfId="16547" xr:uid="{8EEE42C1-1460-4B9B-9F7D-63C492ABAD8E}"/>
    <cellStyle name="Vírgula 2 2 3 3 3 2 3 3" xfId="25528" xr:uid="{5FCF95CF-9513-4544-9ABA-4F596FB152BF}"/>
    <cellStyle name="Vírgula 2 2 3 3 3 2 4" xfId="4839" xr:uid="{EBAAD527-CC00-4A07-B007-A5F046F5E823}"/>
    <cellStyle name="Vírgula 2 2 3 3 3 2 4 2" xfId="13693" xr:uid="{DF82B697-28EE-4872-9A1E-68E3683AC6F6}"/>
    <cellStyle name="Vírgula 2 2 3 3 3 2 4 3" xfId="22662" xr:uid="{AC78709C-4B08-41EB-8972-E5AE11FFB5E2}"/>
    <cellStyle name="Vírgula 2 2 3 3 3 2 5" xfId="10828" xr:uid="{218C13E0-3430-4263-9188-49EC74006565}"/>
    <cellStyle name="Vírgula 2 2 3 3 3 2 6" xfId="19798" xr:uid="{C389BF07-F874-4DAF-9457-010366274F95}"/>
    <cellStyle name="Vírgula 2 2 3 3 3 3" xfId="3236" xr:uid="{65EE5E98-67B3-485A-8C15-A998C15E2CAE}"/>
    <cellStyle name="Vírgula 2 2 3 3 3 3 2" xfId="9386" xr:uid="{DC2EC602-2D1D-46D3-8FE6-306BC0565A9E}"/>
    <cellStyle name="Vírgula 2 2 3 3 3 3 2 2" xfId="17981" xr:uid="{771B242E-C505-432B-84A9-D604787AD206}"/>
    <cellStyle name="Vírgula 2 2 3 3 3 3 2 3" xfId="27017" xr:uid="{71F6CC0D-4F81-465D-957F-96CEE6F65A61}"/>
    <cellStyle name="Vírgula 2 2 3 3 3 3 3" xfId="6272" xr:uid="{2B1F915A-88BA-408E-ACCC-6CEA84D74815}"/>
    <cellStyle name="Vírgula 2 2 3 3 3 3 3 2" xfId="15125" xr:uid="{689ADF6D-4E6D-4E82-A009-7EFEA83918EF}"/>
    <cellStyle name="Vírgula 2 2 3 3 3 3 3 3" xfId="24091" xr:uid="{534A7429-90ED-4CAE-92F0-3C5A11549B01}"/>
    <cellStyle name="Vírgula 2 2 3 3 3 3 4" xfId="12273" xr:uid="{9B5C9747-FCAA-4A00-96DF-A7F3EEE450E2}"/>
    <cellStyle name="Vírgula 2 2 3 3 3 3 5" xfId="21241" xr:uid="{347B76C0-5E11-49BA-800D-74B121DCDFBF}"/>
    <cellStyle name="Vírgula 2 2 3 3 3 4" xfId="7892" xr:uid="{B7FDCB14-0260-42AD-995F-7AEF1EE6D994}"/>
    <cellStyle name="Vírgula 2 2 3 3 3 4 2" xfId="16546" xr:uid="{940C367B-3C2F-4FD8-9BD5-34E3E35A6AAE}"/>
    <cellStyle name="Vírgula 2 2 3 3 3 4 3" xfId="25527" xr:uid="{637F367D-6AEE-47C2-86CA-633AF957DD2D}"/>
    <cellStyle name="Vírgula 2 2 3 3 3 5" xfId="4838" xr:uid="{F4765CED-1973-4418-AF55-1E3843AEEFAC}"/>
    <cellStyle name="Vírgula 2 2 3 3 3 5 2" xfId="13692" xr:uid="{3D9C68AC-EDE2-4201-9FDC-DE782B9DE5B3}"/>
    <cellStyle name="Vírgula 2 2 3 3 3 5 3" xfId="22661" xr:uid="{C7C08EB7-FAF1-43E6-B351-5C8ADA03C485}"/>
    <cellStyle name="Vírgula 2 2 3 3 3 6" xfId="10827" xr:uid="{B8EBA56B-E967-438E-B168-67E43EAC23BE}"/>
    <cellStyle name="Vírgula 2 2 3 3 3 7" xfId="19797" xr:uid="{E41BAD9C-ED0D-4738-B423-EF69F21FF9BD}"/>
    <cellStyle name="Vírgula 2 2 3 3 4" xfId="1520" xr:uid="{D1494079-16A8-45C6-86A6-5F161AE59431}"/>
    <cellStyle name="Vírgula 2 2 3 3 4 2" xfId="3238" xr:uid="{73250E92-E439-494A-9292-7794D82FE1A7}"/>
    <cellStyle name="Vírgula 2 2 3 3 4 2 2" xfId="9388" xr:uid="{3FB21B7D-9426-474A-AD1C-C16CB9495EB2}"/>
    <cellStyle name="Vírgula 2 2 3 3 4 2 2 2" xfId="17983" xr:uid="{DE18B761-F1EF-48F7-B794-135627AA592C}"/>
    <cellStyle name="Vírgula 2 2 3 3 4 2 2 3" xfId="27019" xr:uid="{8AC57FB3-8ABA-4162-A8FC-A33799E7D6D5}"/>
    <cellStyle name="Vírgula 2 2 3 3 4 2 3" xfId="6274" xr:uid="{DC94A7E4-C91F-4C54-84A3-C9923EF0D69E}"/>
    <cellStyle name="Vírgula 2 2 3 3 4 2 3 2" xfId="15127" xr:uid="{1426036B-4555-42B5-B0F2-4D90770A402A}"/>
    <cellStyle name="Vírgula 2 2 3 3 4 2 3 3" xfId="24093" xr:uid="{98A60E5F-FE2E-4699-9D35-9E7A1C15E346}"/>
    <cellStyle name="Vírgula 2 2 3 3 4 2 4" xfId="12275" xr:uid="{1C97B619-5402-413F-9B05-2C5051D8D351}"/>
    <cellStyle name="Vírgula 2 2 3 3 4 2 5" xfId="21243" xr:uid="{119FD241-6B1A-4F77-B66D-239A42E05D6E}"/>
    <cellStyle name="Vírgula 2 2 3 3 4 3" xfId="7894" xr:uid="{D2FC8ED7-C8AC-4058-9B88-F640C308B4EE}"/>
    <cellStyle name="Vírgula 2 2 3 3 4 3 2" xfId="16548" xr:uid="{F71B600C-61B7-416E-85A9-AE8AC754E48D}"/>
    <cellStyle name="Vírgula 2 2 3 3 4 3 3" xfId="25529" xr:uid="{FE78DA1E-5E7E-4653-94C4-76045CC03B9B}"/>
    <cellStyle name="Vírgula 2 2 3 3 4 4" xfId="4840" xr:uid="{79A62FAB-6950-45E9-B222-E7F505C98BD1}"/>
    <cellStyle name="Vírgula 2 2 3 3 4 4 2" xfId="13694" xr:uid="{F5C05E87-880B-419F-A64A-5C0958006F36}"/>
    <cellStyle name="Vírgula 2 2 3 3 4 4 3" xfId="22663" xr:uid="{75F7CBB1-0D47-41B4-B4D4-21683041AB8C}"/>
    <cellStyle name="Vírgula 2 2 3 3 4 5" xfId="10829" xr:uid="{29E9657C-D43A-47C7-BB4C-5EC8B7C82464}"/>
    <cellStyle name="Vírgula 2 2 3 3 4 6" xfId="19799" xr:uid="{68E80A00-E1F4-4BF7-9F6D-5F60ABEFD9B7}"/>
    <cellStyle name="Vírgula 2 2 3 3 5" xfId="3233" xr:uid="{731F1F29-BFF7-4008-985C-71C243B12092}"/>
    <cellStyle name="Vírgula 2 2 3 3 5 2" xfId="9383" xr:uid="{C82FFD98-7F1B-4B13-88C7-FA55015C9A36}"/>
    <cellStyle name="Vírgula 2 2 3 3 5 2 2" xfId="17978" xr:uid="{08ECA493-7154-4007-8ABE-3EED77BD2808}"/>
    <cellStyle name="Vírgula 2 2 3 3 5 2 3" xfId="27014" xr:uid="{5F29DE09-B234-46C9-9A8C-E88F277C2CC7}"/>
    <cellStyle name="Vírgula 2 2 3 3 5 3" xfId="6269" xr:uid="{BA64D788-07AB-4A3D-9EF2-D1950225041B}"/>
    <cellStyle name="Vírgula 2 2 3 3 5 3 2" xfId="15122" xr:uid="{03709F37-3B9A-4B06-8111-B03F91C4EA4A}"/>
    <cellStyle name="Vírgula 2 2 3 3 5 3 3" xfId="24088" xr:uid="{9DC99E6A-AF82-47FD-8A00-DA112DDD0B68}"/>
    <cellStyle name="Vírgula 2 2 3 3 5 4" xfId="12270" xr:uid="{570376CC-D29C-4571-A53D-1269C52C5A8D}"/>
    <cellStyle name="Vírgula 2 2 3 3 5 5" xfId="21238" xr:uid="{6F8246DE-5E1F-435F-96B2-2B6B3376EB13}"/>
    <cellStyle name="Vírgula 2 2 3 3 6" xfId="7889" xr:uid="{9B96ADD9-0E25-4CBB-86CD-EEC74A0D49CA}"/>
    <cellStyle name="Vírgula 2 2 3 3 6 2" xfId="16543" xr:uid="{32FD2F38-D455-4F7D-A1B2-AECE6B7C62A6}"/>
    <cellStyle name="Vírgula 2 2 3 3 6 3" xfId="25524" xr:uid="{7681E170-7B93-4281-BC9A-FA97C1D1FF41}"/>
    <cellStyle name="Vírgula 2 2 3 3 7" xfId="4835" xr:uid="{3130EB26-BEED-44DD-985E-36C2E6D71FD9}"/>
    <cellStyle name="Vírgula 2 2 3 3 7 2" xfId="13689" xr:uid="{F2D311E8-2D6D-414B-A8BA-303C770F3AA3}"/>
    <cellStyle name="Vírgula 2 2 3 3 7 3" xfId="22658" xr:uid="{815F4A8F-72F8-4F79-A7E3-E9EF20D357FA}"/>
    <cellStyle name="Vírgula 2 2 3 3 8" xfId="10824" xr:uid="{67C6D3E7-8EFC-44EA-8DA0-214436D69E75}"/>
    <cellStyle name="Vírgula 2 2 3 3 9" xfId="19794" xr:uid="{246CA83F-1264-4CDE-AFF3-297A9BA42BF1}"/>
    <cellStyle name="Vírgula 2 2 3 4" xfId="1521" xr:uid="{7A714A41-C658-455D-881F-EE79C13B3C07}"/>
    <cellStyle name="Vírgula 2 2 3 4 2" xfId="1522" xr:uid="{B6DA339A-9DFD-49E9-A6F7-6F922EA2956E}"/>
    <cellStyle name="Vírgula 2 2 3 4 2 2" xfId="1523" xr:uid="{329277D5-3639-45DC-A0A6-7F602603E541}"/>
    <cellStyle name="Vírgula 2 2 3 4 2 2 2" xfId="3241" xr:uid="{D5636AC9-34C5-4CEE-8D35-B5415DC2C983}"/>
    <cellStyle name="Vírgula 2 2 3 4 2 2 2 2" xfId="9391" xr:uid="{FA112687-8699-4300-9AA3-7480734BB595}"/>
    <cellStyle name="Vírgula 2 2 3 4 2 2 2 2 2" xfId="17986" xr:uid="{60794F5A-3546-4B09-95FB-43F0DE37AA26}"/>
    <cellStyle name="Vírgula 2 2 3 4 2 2 2 2 3" xfId="27022" xr:uid="{3BF94468-F4A7-406B-B6A9-6CD6BD6EE880}"/>
    <cellStyle name="Vírgula 2 2 3 4 2 2 2 3" xfId="6277" xr:uid="{35DDC0C8-FBB8-4309-AEE2-90D9972C6DD9}"/>
    <cellStyle name="Vírgula 2 2 3 4 2 2 2 3 2" xfId="15130" xr:uid="{F3336B29-4AF3-4DEC-8A20-739A3E3AD723}"/>
    <cellStyle name="Vírgula 2 2 3 4 2 2 2 3 3" xfId="24096" xr:uid="{D6FFF05F-C20F-4202-91A4-0AA9A688AD05}"/>
    <cellStyle name="Vírgula 2 2 3 4 2 2 2 4" xfId="12278" xr:uid="{75E39E18-8909-47D1-8B4C-A78168AE2997}"/>
    <cellStyle name="Vírgula 2 2 3 4 2 2 2 5" xfId="21246" xr:uid="{3A35DDB6-7DC4-494B-B855-96FED0447756}"/>
    <cellStyle name="Vírgula 2 2 3 4 2 2 3" xfId="7897" xr:uid="{D26C6FE3-C73C-4400-BA74-F7E21DF10E7D}"/>
    <cellStyle name="Vírgula 2 2 3 4 2 2 3 2" xfId="16551" xr:uid="{6C3A252B-A4BF-4994-B585-17AF8661D5E6}"/>
    <cellStyle name="Vírgula 2 2 3 4 2 2 3 3" xfId="25532" xr:uid="{00F3ADE1-B556-4DC2-BCEC-1FCC45182874}"/>
    <cellStyle name="Vírgula 2 2 3 4 2 2 4" xfId="4843" xr:uid="{3AA6A740-F5EA-4E8D-B1F0-C54701B14482}"/>
    <cellStyle name="Vírgula 2 2 3 4 2 2 4 2" xfId="13697" xr:uid="{4E12BF19-840A-489B-B3B9-F58B46BA8E8D}"/>
    <cellStyle name="Vírgula 2 2 3 4 2 2 4 3" xfId="22666" xr:uid="{E2D14A3B-C3F5-402E-8811-19D5368E8F2A}"/>
    <cellStyle name="Vírgula 2 2 3 4 2 2 5" xfId="10832" xr:uid="{4F2A28AA-A9BB-437A-90AE-5238D5AF10E5}"/>
    <cellStyle name="Vírgula 2 2 3 4 2 2 6" xfId="19802" xr:uid="{CB89E5C8-099F-40BF-A0C1-81C340D2346A}"/>
    <cellStyle name="Vírgula 2 2 3 4 2 3" xfId="3240" xr:uid="{4A31ABBF-A377-410F-BDCA-16AAD92BB8B9}"/>
    <cellStyle name="Vírgula 2 2 3 4 2 3 2" xfId="9390" xr:uid="{40F1D40D-472C-4BA7-81CF-00583F0F34AF}"/>
    <cellStyle name="Vírgula 2 2 3 4 2 3 2 2" xfId="17985" xr:uid="{57D7FB65-0A92-4CAB-96B4-F0D0DB387D58}"/>
    <cellStyle name="Vírgula 2 2 3 4 2 3 2 3" xfId="27021" xr:uid="{63F8A4C0-053C-406C-83FD-CBA8D5F6641C}"/>
    <cellStyle name="Vírgula 2 2 3 4 2 3 3" xfId="6276" xr:uid="{BAC05677-E666-42E3-9BFE-C0CBBF66D428}"/>
    <cellStyle name="Vírgula 2 2 3 4 2 3 3 2" xfId="15129" xr:uid="{127D8D63-0476-4BCE-954E-15036C4CF26E}"/>
    <cellStyle name="Vírgula 2 2 3 4 2 3 3 3" xfId="24095" xr:uid="{48AA36E5-E945-437D-BF11-C6A568DE6BB5}"/>
    <cellStyle name="Vírgula 2 2 3 4 2 3 4" xfId="12277" xr:uid="{90064768-AE58-4EA4-99A9-892C214B0FFA}"/>
    <cellStyle name="Vírgula 2 2 3 4 2 3 5" xfId="21245" xr:uid="{0F41C16C-198C-4BA2-BB55-B75661D8A0BF}"/>
    <cellStyle name="Vírgula 2 2 3 4 2 4" xfId="7896" xr:uid="{ADDA1F5F-06EF-40DF-BEE0-534B29855A80}"/>
    <cellStyle name="Vírgula 2 2 3 4 2 4 2" xfId="16550" xr:uid="{6B08965C-47C3-4B3E-B531-73A9AC08C80E}"/>
    <cellStyle name="Vírgula 2 2 3 4 2 4 3" xfId="25531" xr:uid="{8A776852-C065-4BD5-B726-9241D0FAE831}"/>
    <cellStyle name="Vírgula 2 2 3 4 2 5" xfId="4842" xr:uid="{6A407979-BB98-49E9-B313-FE0F52372E2A}"/>
    <cellStyle name="Vírgula 2 2 3 4 2 5 2" xfId="13696" xr:uid="{F87EA209-3703-4EC9-85AF-6883477329D6}"/>
    <cellStyle name="Vírgula 2 2 3 4 2 5 3" xfId="22665" xr:uid="{B268AF70-DCBF-40A2-AC87-AE10C4CE7192}"/>
    <cellStyle name="Vírgula 2 2 3 4 2 6" xfId="10831" xr:uid="{F617AEA4-DF78-432B-9BE3-997432EB65F4}"/>
    <cellStyle name="Vírgula 2 2 3 4 2 7" xfId="19801" xr:uid="{B12C450E-A447-4555-AD68-6AB55E650B74}"/>
    <cellStyle name="Vírgula 2 2 3 4 3" xfId="1524" xr:uid="{DECE2718-B474-4860-8A26-58275BBFAAED}"/>
    <cellStyle name="Vírgula 2 2 3 4 3 2" xfId="1525" xr:uid="{7EA2C460-DFC7-4688-89E6-C6573CCE35B5}"/>
    <cellStyle name="Vírgula 2 2 3 4 3 2 2" xfId="3243" xr:uid="{C5C05267-CFB0-4691-9E79-522FAC1738AC}"/>
    <cellStyle name="Vírgula 2 2 3 4 3 2 2 2" xfId="9393" xr:uid="{DBF667FB-D351-444E-BB73-A8FA3A77E24E}"/>
    <cellStyle name="Vírgula 2 2 3 4 3 2 2 2 2" xfId="17988" xr:uid="{549BB1D9-1151-47E5-BD12-1F6697ECC6FC}"/>
    <cellStyle name="Vírgula 2 2 3 4 3 2 2 2 3" xfId="27024" xr:uid="{B970B0BD-B402-4CB8-91E4-8103FFB1C738}"/>
    <cellStyle name="Vírgula 2 2 3 4 3 2 2 3" xfId="6279" xr:uid="{D6C6790E-F321-4030-99FB-EF7A8B87EDAB}"/>
    <cellStyle name="Vírgula 2 2 3 4 3 2 2 3 2" xfId="15132" xr:uid="{293093CE-C83A-487A-A67F-FBAE61032C0E}"/>
    <cellStyle name="Vírgula 2 2 3 4 3 2 2 3 3" xfId="24098" xr:uid="{DFDDB13C-A72B-4C2C-BE79-E316CC4E6369}"/>
    <cellStyle name="Vírgula 2 2 3 4 3 2 2 4" xfId="12280" xr:uid="{B38DDC0D-2D67-4546-AFBD-D5E7BC5EF098}"/>
    <cellStyle name="Vírgula 2 2 3 4 3 2 2 5" xfId="21248" xr:uid="{96D82BE0-5D4E-4329-8637-D5CD34F3E149}"/>
    <cellStyle name="Vírgula 2 2 3 4 3 2 3" xfId="7899" xr:uid="{83589DC0-ADB5-46DF-8C7E-507D779EA1AC}"/>
    <cellStyle name="Vírgula 2 2 3 4 3 2 3 2" xfId="16553" xr:uid="{AC91A527-7F8D-4ED8-83AB-E8552D1DF20C}"/>
    <cellStyle name="Vírgula 2 2 3 4 3 2 3 3" xfId="25534" xr:uid="{E6AB66FA-94B3-43BE-9B98-1E95EF510965}"/>
    <cellStyle name="Vírgula 2 2 3 4 3 2 4" xfId="4845" xr:uid="{79071B77-E22B-42D4-A475-94FD8729B084}"/>
    <cellStyle name="Vírgula 2 2 3 4 3 2 4 2" xfId="13699" xr:uid="{06FC4547-DF16-40E2-89D9-19EE0FCC8125}"/>
    <cellStyle name="Vírgula 2 2 3 4 3 2 4 3" xfId="22668" xr:uid="{6B16516D-80C8-41DE-BE37-9FE275625197}"/>
    <cellStyle name="Vírgula 2 2 3 4 3 2 5" xfId="10834" xr:uid="{457AD6F9-4A21-4C90-8709-A76C7C456CBA}"/>
    <cellStyle name="Vírgula 2 2 3 4 3 2 6" xfId="19804" xr:uid="{5FD15E7D-E4BA-4E6B-9468-4503F5E370C0}"/>
    <cellStyle name="Vírgula 2 2 3 4 3 3" xfId="3242" xr:uid="{640BF2F0-944E-4A88-A2CB-83A9A0C6CCDA}"/>
    <cellStyle name="Vírgula 2 2 3 4 3 3 2" xfId="9392" xr:uid="{855D524D-9666-4AA2-82AD-8FB9872A1550}"/>
    <cellStyle name="Vírgula 2 2 3 4 3 3 2 2" xfId="17987" xr:uid="{78A2B4C5-DDED-4388-A8AD-B9C5B16EA3B1}"/>
    <cellStyle name="Vírgula 2 2 3 4 3 3 2 3" xfId="27023" xr:uid="{B8DD4E83-23B8-4EA1-824C-8BAF4F7405AD}"/>
    <cellStyle name="Vírgula 2 2 3 4 3 3 3" xfId="6278" xr:uid="{5E3F89FA-A93A-4048-8F9A-42999018409C}"/>
    <cellStyle name="Vírgula 2 2 3 4 3 3 3 2" xfId="15131" xr:uid="{0CB43A61-D523-4EB4-8A5A-6B7AED158C3F}"/>
    <cellStyle name="Vírgula 2 2 3 4 3 3 3 3" xfId="24097" xr:uid="{82401528-4724-48F9-ABC7-D49CFD4D2D7F}"/>
    <cellStyle name="Vírgula 2 2 3 4 3 3 4" xfId="12279" xr:uid="{73C9C972-BEE6-4357-99F6-D5DC4CA27539}"/>
    <cellStyle name="Vírgula 2 2 3 4 3 3 5" xfId="21247" xr:uid="{2CA25D99-273D-403E-B332-C6B0727E116A}"/>
    <cellStyle name="Vírgula 2 2 3 4 3 4" xfId="7898" xr:uid="{14DBD2FB-AE26-4BC9-8217-7107855C3F9C}"/>
    <cellStyle name="Vírgula 2 2 3 4 3 4 2" xfId="16552" xr:uid="{6EB234BC-829C-4882-8B2C-618B0CA71C66}"/>
    <cellStyle name="Vírgula 2 2 3 4 3 4 3" xfId="25533" xr:uid="{8F09223B-268F-4D67-A4B9-D7340FC77B30}"/>
    <cellStyle name="Vírgula 2 2 3 4 3 5" xfId="4844" xr:uid="{E51D7BC2-DA12-40B8-B498-8549D4EF615E}"/>
    <cellStyle name="Vírgula 2 2 3 4 3 5 2" xfId="13698" xr:uid="{FC29D2EF-9E8E-47F3-B4F2-4A456933EF34}"/>
    <cellStyle name="Vírgula 2 2 3 4 3 5 3" xfId="22667" xr:uid="{93921591-1670-4623-B449-205C3E5AE576}"/>
    <cellStyle name="Vírgula 2 2 3 4 3 6" xfId="10833" xr:uid="{E58C9E6C-5D26-430C-B892-D33AF80EB751}"/>
    <cellStyle name="Vírgula 2 2 3 4 3 7" xfId="19803" xr:uid="{37FF12AA-8BD5-4B3F-8294-CB7339F7A2DD}"/>
    <cellStyle name="Vírgula 2 2 3 4 4" xfId="1526" xr:uid="{E72C1412-D270-4348-8617-4DDAC016CAE9}"/>
    <cellStyle name="Vírgula 2 2 3 4 4 2" xfId="3244" xr:uid="{AC5942CD-1CE2-4679-8CC7-E76337E1035A}"/>
    <cellStyle name="Vírgula 2 2 3 4 4 2 2" xfId="9394" xr:uid="{549C04B5-5FAE-47D3-9DB8-33ABFA011BB2}"/>
    <cellStyle name="Vírgula 2 2 3 4 4 2 2 2" xfId="17989" xr:uid="{29F0578D-EE3C-4D9D-9C99-A2F1AC685C09}"/>
    <cellStyle name="Vírgula 2 2 3 4 4 2 2 3" xfId="27025" xr:uid="{BF00C580-4CA9-41B3-A517-A5499DA5B9BD}"/>
    <cellStyle name="Vírgula 2 2 3 4 4 2 3" xfId="6280" xr:uid="{9DB13B4A-D1B2-4791-B86A-3A37FA5869C1}"/>
    <cellStyle name="Vírgula 2 2 3 4 4 2 3 2" xfId="15133" xr:uid="{F064B6F3-521B-4FA4-AC68-3FBE6519F675}"/>
    <cellStyle name="Vírgula 2 2 3 4 4 2 3 3" xfId="24099" xr:uid="{9F7F9E5D-2F35-4D24-8436-BA6CF0A1B339}"/>
    <cellStyle name="Vírgula 2 2 3 4 4 2 4" xfId="12281" xr:uid="{764F2AE7-ED8D-4A6D-A4D7-ACC4F4806A78}"/>
    <cellStyle name="Vírgula 2 2 3 4 4 2 5" xfId="21249" xr:uid="{8A9C7DA1-422A-495F-B017-61CBD0FEBC92}"/>
    <cellStyle name="Vírgula 2 2 3 4 4 3" xfId="7900" xr:uid="{4BADEC3E-8B7D-4D15-8C27-6D3E50D3D5EB}"/>
    <cellStyle name="Vírgula 2 2 3 4 4 3 2" xfId="16554" xr:uid="{9359EB31-8A63-4109-A483-7F440171E918}"/>
    <cellStyle name="Vírgula 2 2 3 4 4 3 3" xfId="25535" xr:uid="{EEFAEF78-1158-4CBC-A6B2-A99B5E95887E}"/>
    <cellStyle name="Vírgula 2 2 3 4 4 4" xfId="4846" xr:uid="{B3469F88-3C8A-4494-BE9F-268BE6A67150}"/>
    <cellStyle name="Vírgula 2 2 3 4 4 4 2" xfId="13700" xr:uid="{A9BE4F48-3E79-49EC-8ACC-142B12476655}"/>
    <cellStyle name="Vírgula 2 2 3 4 4 4 3" xfId="22669" xr:uid="{73DD0EC7-1DE2-469E-88BA-1F344D991A54}"/>
    <cellStyle name="Vírgula 2 2 3 4 4 5" xfId="10835" xr:uid="{70168FAF-DFAA-45D8-81C1-092A7F851762}"/>
    <cellStyle name="Vírgula 2 2 3 4 4 6" xfId="19805" xr:uid="{F5B74B4C-F564-4AC0-97F4-610176D2FC09}"/>
    <cellStyle name="Vírgula 2 2 3 4 5" xfId="3239" xr:uid="{05F8AD4D-415A-49AA-8F1B-DB489933B1F9}"/>
    <cellStyle name="Vírgula 2 2 3 4 5 2" xfId="9389" xr:uid="{3775CE55-F2FD-4528-AECE-019268BB469F}"/>
    <cellStyle name="Vírgula 2 2 3 4 5 2 2" xfId="17984" xr:uid="{2DF7D1F4-E20F-496F-AD9B-3E65A4D649A4}"/>
    <cellStyle name="Vírgula 2 2 3 4 5 2 3" xfId="27020" xr:uid="{ADDA3BBD-123D-4E47-9E3F-05724A9C125B}"/>
    <cellStyle name="Vírgula 2 2 3 4 5 3" xfId="6275" xr:uid="{CC58ECB3-8308-4279-8822-C66B8603DBE7}"/>
    <cellStyle name="Vírgula 2 2 3 4 5 3 2" xfId="15128" xr:uid="{01E03066-CBD6-4662-B7D9-A7A660B1DA60}"/>
    <cellStyle name="Vírgula 2 2 3 4 5 3 3" xfId="24094" xr:uid="{F90CE5ED-2812-4C3A-ACCE-525C9680B6D9}"/>
    <cellStyle name="Vírgula 2 2 3 4 5 4" xfId="12276" xr:uid="{FB5DE545-F39E-4440-B91A-EE53DE0D2ACD}"/>
    <cellStyle name="Vírgula 2 2 3 4 5 5" xfId="21244" xr:uid="{7A390D95-594F-4FF7-B260-3C29D8FF6A7C}"/>
    <cellStyle name="Vírgula 2 2 3 4 6" xfId="7895" xr:uid="{99CFAEF5-3581-40CC-BA69-EA363FFADE57}"/>
    <cellStyle name="Vírgula 2 2 3 4 6 2" xfId="16549" xr:uid="{897F2ABC-BCF9-492D-87AA-7FD50E3B801F}"/>
    <cellStyle name="Vírgula 2 2 3 4 6 3" xfId="25530" xr:uid="{44226F20-992A-4320-BF87-855FDF5E5677}"/>
    <cellStyle name="Vírgula 2 2 3 4 7" xfId="4841" xr:uid="{7DBA76D4-88D4-4E70-A016-2E70C6EBDD24}"/>
    <cellStyle name="Vírgula 2 2 3 4 7 2" xfId="13695" xr:uid="{DEE154E5-1544-4A5C-A36D-77D54A81A90E}"/>
    <cellStyle name="Vírgula 2 2 3 4 7 3" xfId="22664" xr:uid="{0851FB7A-0B52-4D91-82BE-38D8ECA7FEA9}"/>
    <cellStyle name="Vírgula 2 2 3 4 8" xfId="10830" xr:uid="{7A45E538-7C30-4D55-88E3-9D123A8ED7EE}"/>
    <cellStyle name="Vírgula 2 2 3 4 9" xfId="19800" xr:uid="{066394C4-C7A7-4B7B-9528-BE55820B92D6}"/>
    <cellStyle name="Vírgula 2 2 3 5" xfId="1527" xr:uid="{0BBEB966-08B9-4F48-8006-4490303F7810}"/>
    <cellStyle name="Vírgula 2 2 3 5 2" xfId="1528" xr:uid="{C0DEFF49-A532-41C2-8E41-192CD0F1D511}"/>
    <cellStyle name="Vírgula 2 2 3 5 2 2" xfId="3246" xr:uid="{242B4D02-706C-4E52-8D15-CD69506CF44B}"/>
    <cellStyle name="Vírgula 2 2 3 5 2 2 2" xfId="9396" xr:uid="{9B5B8D25-A6AC-4B72-B6BB-D199E34C0D5D}"/>
    <cellStyle name="Vírgula 2 2 3 5 2 2 2 2" xfId="17991" xr:uid="{A8C7A5C4-CBE9-4A8D-B9D6-BDD33F94F4CD}"/>
    <cellStyle name="Vírgula 2 2 3 5 2 2 2 3" xfId="27027" xr:uid="{4F7B24AC-ECC0-4660-854F-6961C9093EB7}"/>
    <cellStyle name="Vírgula 2 2 3 5 2 2 3" xfId="6282" xr:uid="{746748C1-CEFC-47F8-B197-35BB202D62C0}"/>
    <cellStyle name="Vírgula 2 2 3 5 2 2 3 2" xfId="15135" xr:uid="{86C271F7-DB20-4AC0-B79C-1F83A9B36461}"/>
    <cellStyle name="Vírgula 2 2 3 5 2 2 3 3" xfId="24101" xr:uid="{BD5A18B7-EB22-4BD4-8A61-018B4D4B0444}"/>
    <cellStyle name="Vírgula 2 2 3 5 2 2 4" xfId="12283" xr:uid="{98C47D58-CFEF-4E1C-94EB-28D454ECEC24}"/>
    <cellStyle name="Vírgula 2 2 3 5 2 2 5" xfId="21251" xr:uid="{BDE1971E-901D-422C-83C9-5FD228C445BB}"/>
    <cellStyle name="Vírgula 2 2 3 5 2 3" xfId="7902" xr:uid="{3830E613-32E6-45D3-A6BA-0AC8DD9C8CB0}"/>
    <cellStyle name="Vírgula 2 2 3 5 2 3 2" xfId="16556" xr:uid="{63175555-1B1F-4A26-8561-37F15704FF19}"/>
    <cellStyle name="Vírgula 2 2 3 5 2 3 3" xfId="25537" xr:uid="{C335095A-2450-48C7-B712-0714ADF77B13}"/>
    <cellStyle name="Vírgula 2 2 3 5 2 4" xfId="4848" xr:uid="{3F204D26-1842-41E3-BA8E-A6A3B3878F00}"/>
    <cellStyle name="Vírgula 2 2 3 5 2 4 2" xfId="13702" xr:uid="{59108545-8A32-4123-A8F5-347A559D185F}"/>
    <cellStyle name="Vírgula 2 2 3 5 2 4 3" xfId="22671" xr:uid="{21FAED4A-6EFD-40E7-AD08-41DE91160FC1}"/>
    <cellStyle name="Vírgula 2 2 3 5 2 5" xfId="10837" xr:uid="{52765E76-EA80-4ED2-95A5-652B37E0E883}"/>
    <cellStyle name="Vírgula 2 2 3 5 2 6" xfId="19807" xr:uid="{29C28659-0AE6-4AF6-8A95-965A6580D0E2}"/>
    <cellStyle name="Vírgula 2 2 3 5 3" xfId="3245" xr:uid="{F5C0F444-D962-4455-BBA5-55324AA41CB0}"/>
    <cellStyle name="Vírgula 2 2 3 5 3 2" xfId="9395" xr:uid="{C877F50B-55B3-43F7-BE0D-906065911D0F}"/>
    <cellStyle name="Vírgula 2 2 3 5 3 2 2" xfId="17990" xr:uid="{0B161467-D12C-4AF3-AC3A-E8312E416363}"/>
    <cellStyle name="Vírgula 2 2 3 5 3 2 3" xfId="27026" xr:uid="{55AF915C-B7CC-4A23-B156-5887B196AE38}"/>
    <cellStyle name="Vírgula 2 2 3 5 3 3" xfId="6281" xr:uid="{2AEAED1E-FD2E-448D-91C8-440B769DEFBC}"/>
    <cellStyle name="Vírgula 2 2 3 5 3 3 2" xfId="15134" xr:uid="{E386F6A3-BDC8-4A72-9C91-814BD45AB3D7}"/>
    <cellStyle name="Vírgula 2 2 3 5 3 3 3" xfId="24100" xr:uid="{E0D94880-BA98-4512-B6F9-40B7F0DD1D27}"/>
    <cellStyle name="Vírgula 2 2 3 5 3 4" xfId="12282" xr:uid="{E0ED1B97-604A-42C1-B109-3C5855151759}"/>
    <cellStyle name="Vírgula 2 2 3 5 3 5" xfId="21250" xr:uid="{98F300ED-DB85-404B-8E2E-0FC989F4BE23}"/>
    <cellStyle name="Vírgula 2 2 3 5 4" xfId="7901" xr:uid="{53E5780A-281F-498C-916C-8F3A8E2BF667}"/>
    <cellStyle name="Vírgula 2 2 3 5 4 2" xfId="16555" xr:uid="{7AEAA9CC-CFAB-4509-877F-E4EDE6C8DB22}"/>
    <cellStyle name="Vírgula 2 2 3 5 4 3" xfId="25536" xr:uid="{5A18D992-593D-4164-9648-5977166D33B4}"/>
    <cellStyle name="Vírgula 2 2 3 5 5" xfId="4847" xr:uid="{DBA21689-2D4B-4503-A7DE-F44636E24E4A}"/>
    <cellStyle name="Vírgula 2 2 3 5 5 2" xfId="13701" xr:uid="{871BA0EC-464A-47FE-B039-FCC1106B4DFE}"/>
    <cellStyle name="Vírgula 2 2 3 5 5 3" xfId="22670" xr:uid="{50E74D90-B747-47FB-BBC4-687720E56D33}"/>
    <cellStyle name="Vírgula 2 2 3 5 6" xfId="10836" xr:uid="{18DD5E58-C620-4FDB-8B9B-856CD1621087}"/>
    <cellStyle name="Vírgula 2 2 3 5 7" xfId="19806" xr:uid="{739438F6-B275-476F-9A32-83C15BD3E13A}"/>
    <cellStyle name="Vírgula 2 2 3 6" xfId="1529" xr:uid="{4634E67E-E784-4F38-8992-4B19ACCDF4CE}"/>
    <cellStyle name="Vírgula 2 2 3 6 2" xfId="1530" xr:uid="{31B28C7A-4BD7-4A70-889E-7A5C5EBD50D5}"/>
    <cellStyle name="Vírgula 2 2 3 6 2 2" xfId="3248" xr:uid="{1F379D01-63D3-4444-8B6A-8EB68273E052}"/>
    <cellStyle name="Vírgula 2 2 3 6 2 2 2" xfId="9398" xr:uid="{50F16D39-80C2-43F7-952D-30558DA5F3BB}"/>
    <cellStyle name="Vírgula 2 2 3 6 2 2 2 2" xfId="17993" xr:uid="{47D90D2E-3408-4F96-B2EE-E7E83E30F2B8}"/>
    <cellStyle name="Vírgula 2 2 3 6 2 2 2 3" xfId="27029" xr:uid="{7CE3C994-2ED9-4111-AC85-5BC6D7CD8872}"/>
    <cellStyle name="Vírgula 2 2 3 6 2 2 3" xfId="6284" xr:uid="{F5A2FC49-6218-413D-A751-56DC4B7A0725}"/>
    <cellStyle name="Vírgula 2 2 3 6 2 2 3 2" xfId="15137" xr:uid="{F3274FC2-CF6F-4173-9FB5-A624E91A7F30}"/>
    <cellStyle name="Vírgula 2 2 3 6 2 2 3 3" xfId="24103" xr:uid="{54CA9D53-19FE-493D-B6A2-104D6EA4B920}"/>
    <cellStyle name="Vírgula 2 2 3 6 2 2 4" xfId="12285" xr:uid="{22C1BC26-DB31-4AD1-860E-B10624715303}"/>
    <cellStyle name="Vírgula 2 2 3 6 2 2 5" xfId="21253" xr:uid="{28D1C419-F15D-443C-8DAB-1F8E34F84059}"/>
    <cellStyle name="Vírgula 2 2 3 6 2 3" xfId="7904" xr:uid="{BEB201A5-DCBA-4211-9D95-BCF8684D7F84}"/>
    <cellStyle name="Vírgula 2 2 3 6 2 3 2" xfId="16558" xr:uid="{1AEAC912-6062-417E-BEA6-CDB3503A8747}"/>
    <cellStyle name="Vírgula 2 2 3 6 2 3 3" xfId="25539" xr:uid="{F894E5B6-CC07-4860-B943-3F03450F3148}"/>
    <cellStyle name="Vírgula 2 2 3 6 2 4" xfId="4850" xr:uid="{FD774279-EAD5-4B7E-B364-A555720F2DC2}"/>
    <cellStyle name="Vírgula 2 2 3 6 2 4 2" xfId="13704" xr:uid="{54A704C1-1A52-4D22-84A5-811B2D92D15C}"/>
    <cellStyle name="Vírgula 2 2 3 6 2 4 3" xfId="22673" xr:uid="{5DE81D3C-5B9C-4D9C-8E33-84D59F78E79F}"/>
    <cellStyle name="Vírgula 2 2 3 6 2 5" xfId="10839" xr:uid="{B2185BF1-4EE1-42CB-ABAE-DD32773BE2D2}"/>
    <cellStyle name="Vírgula 2 2 3 6 2 6" xfId="19809" xr:uid="{C1C590DB-69BC-4976-A669-E91014A766EF}"/>
    <cellStyle name="Vírgula 2 2 3 6 3" xfId="3247" xr:uid="{AA1DF277-33D4-47B6-801A-B39599B73D96}"/>
    <cellStyle name="Vírgula 2 2 3 6 3 2" xfId="9397" xr:uid="{68743E9F-E1F0-491D-8434-3F89B98D2643}"/>
    <cellStyle name="Vírgula 2 2 3 6 3 2 2" xfId="17992" xr:uid="{8AD87A17-CDAF-4529-AE7D-B957588FC400}"/>
    <cellStyle name="Vírgula 2 2 3 6 3 2 3" xfId="27028" xr:uid="{E7BA6208-B83E-481A-8399-74610FC35378}"/>
    <cellStyle name="Vírgula 2 2 3 6 3 3" xfId="6283" xr:uid="{092E31AF-26CA-4247-9A66-B676A2D630BE}"/>
    <cellStyle name="Vírgula 2 2 3 6 3 3 2" xfId="15136" xr:uid="{5C25FDB9-472E-4744-832F-6C6992523D23}"/>
    <cellStyle name="Vírgula 2 2 3 6 3 3 3" xfId="24102" xr:uid="{9B7857B9-3439-4B39-9B09-1CA29AB6164E}"/>
    <cellStyle name="Vírgula 2 2 3 6 3 4" xfId="12284" xr:uid="{64BF62B4-CB96-4DC3-9313-AC9D6E0A8AC7}"/>
    <cellStyle name="Vírgula 2 2 3 6 3 5" xfId="21252" xr:uid="{C3FD1BEB-DE74-4AB1-B737-A982BDBEB4DA}"/>
    <cellStyle name="Vírgula 2 2 3 6 4" xfId="7903" xr:uid="{E2DBBDC1-BDF3-4AF4-8DBF-865AA5737864}"/>
    <cellStyle name="Vírgula 2 2 3 6 4 2" xfId="16557" xr:uid="{6E43E633-B3AF-4470-B2BC-F0B2CDAD928F}"/>
    <cellStyle name="Vírgula 2 2 3 6 4 3" xfId="25538" xr:uid="{D9DE67AF-EEF7-4DC8-951E-CB2FB0872DB1}"/>
    <cellStyle name="Vírgula 2 2 3 6 5" xfId="4849" xr:uid="{DE8CB276-D6BB-40DA-BDA0-88BAFC205473}"/>
    <cellStyle name="Vírgula 2 2 3 6 5 2" xfId="13703" xr:uid="{F792FA33-3AD3-4C37-83F0-F6B54AA600F2}"/>
    <cellStyle name="Vírgula 2 2 3 6 5 3" xfId="22672" xr:uid="{D2E1B6A8-83F4-4E58-B29F-BB682016BC95}"/>
    <cellStyle name="Vírgula 2 2 3 6 6" xfId="10838" xr:uid="{2056446D-06C2-4910-B93D-6C37AE039CD9}"/>
    <cellStyle name="Vírgula 2 2 3 6 7" xfId="19808" xr:uid="{368F6493-3417-417F-97EC-B68186045B64}"/>
    <cellStyle name="Vírgula 2 2 3 7" xfId="1531" xr:uid="{F4AF6554-0F98-488F-BC7E-AB5C4498EDE7}"/>
    <cellStyle name="Vírgula 2 2 3 7 2" xfId="3249" xr:uid="{7D325174-D7C0-4A26-9CEA-AE81586495BC}"/>
    <cellStyle name="Vírgula 2 2 3 7 2 2" xfId="9399" xr:uid="{D3227303-C9D7-4FA5-9765-C28BA20B6BB1}"/>
    <cellStyle name="Vírgula 2 2 3 7 2 2 2" xfId="17994" xr:uid="{D8561A50-1F58-4C0D-BCBD-B9E98040077E}"/>
    <cellStyle name="Vírgula 2 2 3 7 2 2 3" xfId="27030" xr:uid="{9A3C39CE-3EF5-4FA8-B4C6-7BA7E8F6DB3C}"/>
    <cellStyle name="Vírgula 2 2 3 7 2 3" xfId="6285" xr:uid="{6A1B0297-2B7A-4B73-A88A-FC192EF74F1B}"/>
    <cellStyle name="Vírgula 2 2 3 7 2 3 2" xfId="15138" xr:uid="{E9BDC13E-ED4F-406C-B6A9-179300A3B3F2}"/>
    <cellStyle name="Vírgula 2 2 3 7 2 3 3" xfId="24104" xr:uid="{542EA224-7D4F-4A7F-97EC-24186C361169}"/>
    <cellStyle name="Vírgula 2 2 3 7 2 4" xfId="12286" xr:uid="{4C6FE326-FB71-4B40-8988-C5C54CBA777D}"/>
    <cellStyle name="Vírgula 2 2 3 7 2 5" xfId="21254" xr:uid="{813AF203-8576-48F3-8371-68B00F457468}"/>
    <cellStyle name="Vírgula 2 2 3 7 3" xfId="7905" xr:uid="{DDCF49C3-6CE3-4F31-A3BF-2D3572DFE006}"/>
    <cellStyle name="Vírgula 2 2 3 7 3 2" xfId="16559" xr:uid="{145DFFF2-DF38-418F-9AB3-ED6F1DF5BD22}"/>
    <cellStyle name="Vírgula 2 2 3 7 3 3" xfId="25540" xr:uid="{3EFC6191-7157-41FA-92AE-7E68FD2E8069}"/>
    <cellStyle name="Vírgula 2 2 3 7 4" xfId="4851" xr:uid="{BE61FB56-9BAD-407B-98FF-502C3BC6F391}"/>
    <cellStyle name="Vírgula 2 2 3 7 4 2" xfId="13705" xr:uid="{4A78EC22-5821-42CF-B009-E897FB8FA8AE}"/>
    <cellStyle name="Vírgula 2 2 3 7 4 3" xfId="22674" xr:uid="{C15A62AA-066B-43C9-87C7-907D56D8BA00}"/>
    <cellStyle name="Vírgula 2 2 3 7 5" xfId="10840" xr:uid="{43B69AAD-1481-45CD-8211-328C27241E10}"/>
    <cellStyle name="Vírgula 2 2 3 7 6" xfId="19810" xr:uid="{57E2303B-BFCC-4B8C-AB5B-4FE3F27BA349}"/>
    <cellStyle name="Vírgula 2 2 3 8" xfId="3220" xr:uid="{A2BF4959-C6DD-4D82-91C9-C532129012B2}"/>
    <cellStyle name="Vírgula 2 2 3 8 2" xfId="9370" xr:uid="{EF6ACE79-D7BB-45F6-8A55-8362F7D2ECC2}"/>
    <cellStyle name="Vírgula 2 2 3 8 2 2" xfId="17965" xr:uid="{98D82A74-6E0A-4085-BE37-0EDF4E86E6F5}"/>
    <cellStyle name="Vírgula 2 2 3 8 2 3" xfId="27001" xr:uid="{28BC3F2F-CA03-476C-A57D-0179E2C747AB}"/>
    <cellStyle name="Vírgula 2 2 3 8 3" xfId="6256" xr:uid="{DEF93D72-AEC9-45FE-80A1-763FB3D8432F}"/>
    <cellStyle name="Vírgula 2 2 3 8 3 2" xfId="15109" xr:uid="{09F3FE1F-1CAB-4D14-9F11-91B0B9906430}"/>
    <cellStyle name="Vírgula 2 2 3 8 3 3" xfId="24075" xr:uid="{FD6370DA-4200-4E19-A8B0-EB26A25C64EF}"/>
    <cellStyle name="Vírgula 2 2 3 8 4" xfId="12257" xr:uid="{C791F49A-9A37-46A0-BD28-4D76E330D1A0}"/>
    <cellStyle name="Vírgula 2 2 3 8 5" xfId="21225" xr:uid="{F78774D6-37F3-4A0B-8728-9585F6AEE024}"/>
    <cellStyle name="Vírgula 2 2 3 9" xfId="7876" xr:uid="{595148CE-F48F-4091-8FE7-432B8A95F905}"/>
    <cellStyle name="Vírgula 2 2 3 9 2" xfId="16530" xr:uid="{D3AB60F2-1D5F-4006-808D-64EBDC5B94B7}"/>
    <cellStyle name="Vírgula 2 2 3 9 3" xfId="25511" xr:uid="{FB0BD8D9-BB6B-401B-819A-5CF652F47499}"/>
    <cellStyle name="Vírgula 2 2 4" xfId="1532" xr:uid="{66DA110B-9859-4D93-ACF1-23C406332F44}"/>
    <cellStyle name="Vírgula 2 2 4 2" xfId="1533" xr:uid="{1A785695-65A1-403D-BB51-8CC4F89AA66C}"/>
    <cellStyle name="Vírgula 2 2 4 2 2" xfId="1534" xr:uid="{6DE6FE39-EEED-41EB-A57B-2F79FEE2971F}"/>
    <cellStyle name="Vírgula 2 2 4 2 2 2" xfId="3252" xr:uid="{115C5A74-9808-4978-8996-26F694CF333E}"/>
    <cellStyle name="Vírgula 2 2 4 2 2 2 2" xfId="9402" xr:uid="{6378DEFB-8D74-4A71-9C64-EAFB935D1A2F}"/>
    <cellStyle name="Vírgula 2 2 4 2 2 2 2 2" xfId="17997" xr:uid="{FB72816C-460B-4451-B3D5-1D982CE6DEC8}"/>
    <cellStyle name="Vírgula 2 2 4 2 2 2 2 3" xfId="27033" xr:uid="{EAA335B7-5F1F-4F86-9E2D-32A9C317A1A2}"/>
    <cellStyle name="Vírgula 2 2 4 2 2 2 3" xfId="6288" xr:uid="{B338EA2B-334A-4EBA-AD2C-8A52A79715D0}"/>
    <cellStyle name="Vírgula 2 2 4 2 2 2 3 2" xfId="15141" xr:uid="{1A60E45E-3813-40ED-A6A7-2E30A00D84D4}"/>
    <cellStyle name="Vírgula 2 2 4 2 2 2 3 3" xfId="24107" xr:uid="{F0926F35-40DA-4860-873D-5EFE7262E261}"/>
    <cellStyle name="Vírgula 2 2 4 2 2 2 4" xfId="12289" xr:uid="{70998CA7-CD0C-4739-BD49-C6D36B35DDD0}"/>
    <cellStyle name="Vírgula 2 2 4 2 2 2 5" xfId="21257" xr:uid="{34B1022C-96CE-4DBB-94A5-21E0AD935824}"/>
    <cellStyle name="Vírgula 2 2 4 2 2 3" xfId="7908" xr:uid="{2626C76E-9A57-4665-8FD5-97DCB67289AD}"/>
    <cellStyle name="Vírgula 2 2 4 2 2 3 2" xfId="16562" xr:uid="{32D0E422-9EEC-46B2-B2B9-7F5107A446A5}"/>
    <cellStyle name="Vírgula 2 2 4 2 2 3 3" xfId="25543" xr:uid="{5D2C3728-922C-4A0B-A38B-16D2058FEF33}"/>
    <cellStyle name="Vírgula 2 2 4 2 2 4" xfId="4854" xr:uid="{B33555DE-1D75-45C5-880A-4E19E120F2EA}"/>
    <cellStyle name="Vírgula 2 2 4 2 2 4 2" xfId="13708" xr:uid="{C6307FA5-99E1-45D4-A691-9B2EDE1F77BD}"/>
    <cellStyle name="Vírgula 2 2 4 2 2 4 3" xfId="22677" xr:uid="{AC83C724-09E5-47E7-9646-A76692E86E32}"/>
    <cellStyle name="Vírgula 2 2 4 2 2 5" xfId="10843" xr:uid="{9DECE486-A10D-4911-9CEA-5BA7FBDC7D99}"/>
    <cellStyle name="Vírgula 2 2 4 2 2 6" xfId="19813" xr:uid="{4FD28357-2AA4-4210-8292-FB52C87DA595}"/>
    <cellStyle name="Vírgula 2 2 4 2 3" xfId="3251" xr:uid="{E0CD1CBF-9DF0-413F-A283-BD1F2B04173D}"/>
    <cellStyle name="Vírgula 2 2 4 2 3 2" xfId="9401" xr:uid="{2007E9EC-9AB5-42F1-A763-45E9BC97CD54}"/>
    <cellStyle name="Vírgula 2 2 4 2 3 2 2" xfId="17996" xr:uid="{E01A101F-905A-4D18-B6D6-D57E4AC6534F}"/>
    <cellStyle name="Vírgula 2 2 4 2 3 2 3" xfId="27032" xr:uid="{BEE28B58-5668-46D5-A63A-BDDBC44417F7}"/>
    <cellStyle name="Vírgula 2 2 4 2 3 3" xfId="6287" xr:uid="{7A52A609-F37C-4414-B75F-8E7EBF204936}"/>
    <cellStyle name="Vírgula 2 2 4 2 3 3 2" xfId="15140" xr:uid="{81DC1D87-646A-4071-BA50-12C05917174B}"/>
    <cellStyle name="Vírgula 2 2 4 2 3 3 3" xfId="24106" xr:uid="{14B75D0D-282E-41E7-8697-E2659B86BB05}"/>
    <cellStyle name="Vírgula 2 2 4 2 3 4" xfId="12288" xr:uid="{8017C2DD-FB85-431B-AAB6-E0FBBD578EE8}"/>
    <cellStyle name="Vírgula 2 2 4 2 3 5" xfId="21256" xr:uid="{C382377A-6EA8-43BA-B406-CDE398B9143D}"/>
    <cellStyle name="Vírgula 2 2 4 2 4" xfId="7907" xr:uid="{61D2D338-2AEC-4FA2-B9A2-98CF2FF4D406}"/>
    <cellStyle name="Vírgula 2 2 4 2 4 2" xfId="16561" xr:uid="{3D310CC9-C02B-4460-A3C7-BF3BCA1C2D5A}"/>
    <cellStyle name="Vírgula 2 2 4 2 4 3" xfId="25542" xr:uid="{730146DD-61F9-4F1E-B8F6-123889B6735F}"/>
    <cellStyle name="Vírgula 2 2 4 2 5" xfId="4853" xr:uid="{0F360D83-245E-4BBB-8184-1A2A58589895}"/>
    <cellStyle name="Vírgula 2 2 4 2 5 2" xfId="13707" xr:uid="{8BABD37E-976D-439E-9ECA-737DB3472451}"/>
    <cellStyle name="Vírgula 2 2 4 2 5 3" xfId="22676" xr:uid="{8B85664E-CCC7-4199-8A01-9155BACAE830}"/>
    <cellStyle name="Vírgula 2 2 4 2 6" xfId="10842" xr:uid="{9A5AFB86-9C74-4257-A0E6-473B7310111A}"/>
    <cellStyle name="Vírgula 2 2 4 2 7" xfId="19812" xr:uid="{8CCBD413-4C01-4A14-822B-69BCFE846A0A}"/>
    <cellStyle name="Vírgula 2 2 4 3" xfId="1535" xr:uid="{072970F1-AEF4-498E-A04E-5BD386390BD4}"/>
    <cellStyle name="Vírgula 2 2 4 3 2" xfId="1536" xr:uid="{A2CE1B5E-375C-440A-9375-32B6C83E316F}"/>
    <cellStyle name="Vírgula 2 2 4 3 2 2" xfId="3254" xr:uid="{56C3F103-7345-46D4-B7B0-390D76CDE717}"/>
    <cellStyle name="Vírgula 2 2 4 3 2 2 2" xfId="9404" xr:uid="{45B2FEDC-03DB-4FA1-9FA4-8ED9F6E48967}"/>
    <cellStyle name="Vírgula 2 2 4 3 2 2 2 2" xfId="17999" xr:uid="{A04889CA-91B3-4AF8-ABA8-E5131635AAA6}"/>
    <cellStyle name="Vírgula 2 2 4 3 2 2 2 3" xfId="27035" xr:uid="{746A8EF8-2629-4B7C-AF3E-C03C76582A02}"/>
    <cellStyle name="Vírgula 2 2 4 3 2 2 3" xfId="6290" xr:uid="{64E8B0AB-C181-4DB6-8068-9359664AF4C6}"/>
    <cellStyle name="Vírgula 2 2 4 3 2 2 3 2" xfId="15143" xr:uid="{51E0FEC1-FFC7-4689-9988-C1093DA9AD23}"/>
    <cellStyle name="Vírgula 2 2 4 3 2 2 3 3" xfId="24109" xr:uid="{39163EC4-07BC-49EA-AC32-CB1C5CD5FC3C}"/>
    <cellStyle name="Vírgula 2 2 4 3 2 2 4" xfId="12291" xr:uid="{B2864540-8670-4D20-8D8E-7711BE116399}"/>
    <cellStyle name="Vírgula 2 2 4 3 2 2 5" xfId="21259" xr:uid="{A3FF02B8-CEBC-46D6-8283-DDD91C7BD485}"/>
    <cellStyle name="Vírgula 2 2 4 3 2 3" xfId="7910" xr:uid="{7C44EEB8-4D83-4B18-91A2-49DF28E3B111}"/>
    <cellStyle name="Vírgula 2 2 4 3 2 3 2" xfId="16564" xr:uid="{57B1DFBE-7137-40BC-BA21-833AA63C1C97}"/>
    <cellStyle name="Vírgula 2 2 4 3 2 3 3" xfId="25545" xr:uid="{7319FE5C-0143-47F7-9E34-A4B3ED32E810}"/>
    <cellStyle name="Vírgula 2 2 4 3 2 4" xfId="4856" xr:uid="{67B56B1F-FA7B-439C-B028-654D8B1C56C4}"/>
    <cellStyle name="Vírgula 2 2 4 3 2 4 2" xfId="13710" xr:uid="{806E3ABB-0609-4A9F-A337-0BBD83B266C2}"/>
    <cellStyle name="Vírgula 2 2 4 3 2 4 3" xfId="22679" xr:uid="{1E2DE1ED-F9AB-48B3-8B2C-D82D6F351744}"/>
    <cellStyle name="Vírgula 2 2 4 3 2 5" xfId="10845" xr:uid="{954395D2-1584-4134-AFEA-7E000C087D41}"/>
    <cellStyle name="Vírgula 2 2 4 3 2 6" xfId="19815" xr:uid="{DD8EDB06-BAFA-4283-A424-6E556A934815}"/>
    <cellStyle name="Vírgula 2 2 4 3 3" xfId="3253" xr:uid="{37517662-42BC-4B1A-9E65-655D378F205A}"/>
    <cellStyle name="Vírgula 2 2 4 3 3 2" xfId="9403" xr:uid="{224A767F-2CCC-41DB-8AF9-A449529DE261}"/>
    <cellStyle name="Vírgula 2 2 4 3 3 2 2" xfId="17998" xr:uid="{CBCA89EB-E978-4734-84FD-2DBCFF8D0E59}"/>
    <cellStyle name="Vírgula 2 2 4 3 3 2 3" xfId="27034" xr:uid="{92FF80E6-28CE-4FDF-BAF6-7C9B955DB4D6}"/>
    <cellStyle name="Vírgula 2 2 4 3 3 3" xfId="6289" xr:uid="{AC8B8ECC-86EB-4ACD-8754-FF8456A37BF9}"/>
    <cellStyle name="Vírgula 2 2 4 3 3 3 2" xfId="15142" xr:uid="{A379F1E1-1471-4D5F-B1AB-524F08F47756}"/>
    <cellStyle name="Vírgula 2 2 4 3 3 3 3" xfId="24108" xr:uid="{8B13F401-26CB-4185-BC46-82445725D914}"/>
    <cellStyle name="Vírgula 2 2 4 3 3 4" xfId="12290" xr:uid="{29822BE5-7FC3-43EE-9333-9053BBCADD68}"/>
    <cellStyle name="Vírgula 2 2 4 3 3 5" xfId="21258" xr:uid="{A8A43796-566E-403B-B90B-33AF25E9B54A}"/>
    <cellStyle name="Vírgula 2 2 4 3 4" xfId="7909" xr:uid="{64442C3A-BE13-4CAB-87A7-7A5C36C8BAED}"/>
    <cellStyle name="Vírgula 2 2 4 3 4 2" xfId="16563" xr:uid="{8FE1023C-0DD3-4C72-B3C4-E3717AB83D22}"/>
    <cellStyle name="Vírgula 2 2 4 3 4 3" xfId="25544" xr:uid="{3E9A2A55-18E7-4930-89B0-3FC3364FC487}"/>
    <cellStyle name="Vírgula 2 2 4 3 5" xfId="4855" xr:uid="{CE8200E8-14A6-4D80-8E0C-4F92C141E9A7}"/>
    <cellStyle name="Vírgula 2 2 4 3 5 2" xfId="13709" xr:uid="{43ACC2E9-FBBB-4A76-8B25-426DC079356D}"/>
    <cellStyle name="Vírgula 2 2 4 3 5 3" xfId="22678" xr:uid="{C4421523-55B2-4BCA-BE65-C4EA57A18F76}"/>
    <cellStyle name="Vírgula 2 2 4 3 6" xfId="10844" xr:uid="{34599FC6-139E-4B97-8AE6-766BF1D75C10}"/>
    <cellStyle name="Vírgula 2 2 4 3 7" xfId="19814" xr:uid="{BC4DC051-5145-4748-96E3-1D9C1B8D1507}"/>
    <cellStyle name="Vírgula 2 2 4 4" xfId="1537" xr:uid="{46046D79-5768-455D-A7E2-B268009A1468}"/>
    <cellStyle name="Vírgula 2 2 4 4 2" xfId="3255" xr:uid="{93CDD672-860E-4485-B0AF-DC9219BF74C0}"/>
    <cellStyle name="Vírgula 2 2 4 4 2 2" xfId="9405" xr:uid="{BC14599E-E52C-4FA4-B2F4-BF8D408CE1D2}"/>
    <cellStyle name="Vírgula 2 2 4 4 2 2 2" xfId="18000" xr:uid="{5ADCC5B9-B29D-4370-8EF7-CDF6BF24BD48}"/>
    <cellStyle name="Vírgula 2 2 4 4 2 2 3" xfId="27036" xr:uid="{EF7BC251-4645-4AE5-8AEA-76D701088DE9}"/>
    <cellStyle name="Vírgula 2 2 4 4 2 3" xfId="6291" xr:uid="{7A123B28-304A-4BEA-9B03-6814563E31A3}"/>
    <cellStyle name="Vírgula 2 2 4 4 2 3 2" xfId="15144" xr:uid="{445CE24A-1771-4F02-8535-7F4155447A8D}"/>
    <cellStyle name="Vírgula 2 2 4 4 2 3 3" xfId="24110" xr:uid="{4BFDD3F0-958B-4543-B3AE-5FDA6505A6DC}"/>
    <cellStyle name="Vírgula 2 2 4 4 2 4" xfId="12292" xr:uid="{E0A097F6-2A40-4FB9-82E0-357C7B1FC733}"/>
    <cellStyle name="Vírgula 2 2 4 4 2 5" xfId="21260" xr:uid="{0CA0096E-339A-45FC-BC16-C2E4A9948C1B}"/>
    <cellStyle name="Vírgula 2 2 4 4 3" xfId="7911" xr:uid="{6DF43EEA-89EB-42D9-8F24-1E1D5F70DA9F}"/>
    <cellStyle name="Vírgula 2 2 4 4 3 2" xfId="16565" xr:uid="{13787A62-E3E7-4BE2-8CAA-7D7687C3CFB2}"/>
    <cellStyle name="Vírgula 2 2 4 4 3 3" xfId="25546" xr:uid="{01A8DA32-74B1-452B-B5C0-735BB66CCFC1}"/>
    <cellStyle name="Vírgula 2 2 4 4 4" xfId="4857" xr:uid="{C1396A77-65A5-4EC8-99FE-3340DAFDC65A}"/>
    <cellStyle name="Vírgula 2 2 4 4 4 2" xfId="13711" xr:uid="{D9F3D654-7D9D-4329-862A-640540D95E29}"/>
    <cellStyle name="Vírgula 2 2 4 4 4 3" xfId="22680" xr:uid="{D98C7050-C539-42C5-951C-138C91428907}"/>
    <cellStyle name="Vírgula 2 2 4 4 5" xfId="10846" xr:uid="{C6DE46AD-C0CB-448D-B88D-70F2FBF6EA0D}"/>
    <cellStyle name="Vírgula 2 2 4 4 6" xfId="19816" xr:uid="{06183974-D051-49C1-84D7-A1C8A88EDAC0}"/>
    <cellStyle name="Vírgula 2 2 4 5" xfId="3250" xr:uid="{928C67CB-82AA-4123-B565-1C00C3B034B9}"/>
    <cellStyle name="Vírgula 2 2 4 5 2" xfId="9400" xr:uid="{C6519CE9-56CF-48F6-A780-EDBB91DC8032}"/>
    <cellStyle name="Vírgula 2 2 4 5 2 2" xfId="17995" xr:uid="{9180DEA2-D1CB-4F0C-8525-0EF7242193BF}"/>
    <cellStyle name="Vírgula 2 2 4 5 2 3" xfId="27031" xr:uid="{72FF9956-B221-4D7C-9E26-8757F6CE06D8}"/>
    <cellStyle name="Vírgula 2 2 4 5 3" xfId="6286" xr:uid="{8C629D01-11E9-4EFD-8E88-7B3B9FA20AC5}"/>
    <cellStyle name="Vírgula 2 2 4 5 3 2" xfId="15139" xr:uid="{C8D1E752-A483-4EC0-B3E6-1804DB76D8C5}"/>
    <cellStyle name="Vírgula 2 2 4 5 3 3" xfId="24105" xr:uid="{EF68C743-95D3-4B21-B4B4-245E0D41F2E1}"/>
    <cellStyle name="Vírgula 2 2 4 5 4" xfId="12287" xr:uid="{EA28498C-4FEA-47F5-B423-7CE7DA934356}"/>
    <cellStyle name="Vírgula 2 2 4 5 5" xfId="21255" xr:uid="{43F3530B-4A41-4DB4-B978-5FB0416BA2F7}"/>
    <cellStyle name="Vírgula 2 2 4 6" xfId="7906" xr:uid="{0C0D782A-7BB5-478D-BF47-39D3BCF411A2}"/>
    <cellStyle name="Vírgula 2 2 4 6 2" xfId="16560" xr:uid="{4823B3D0-25B5-4789-87E7-1DCD2473C2BA}"/>
    <cellStyle name="Vírgula 2 2 4 6 3" xfId="25541" xr:uid="{40034D52-7F32-4B58-A4FC-7510F5DD3321}"/>
    <cellStyle name="Vírgula 2 2 4 7" xfId="4852" xr:uid="{8C948B22-EA4A-45B6-B7C8-4370E7D72F7D}"/>
    <cellStyle name="Vírgula 2 2 4 7 2" xfId="13706" xr:uid="{D15C3888-6CE6-4BCB-99C6-0F33D6684396}"/>
    <cellStyle name="Vírgula 2 2 4 7 3" xfId="22675" xr:uid="{08F77CA0-5A10-4A2B-AA8F-A6849939E701}"/>
    <cellStyle name="Vírgula 2 2 4 8" xfId="10841" xr:uid="{27CA9451-A87C-47F4-AA8E-DFFA3F254B95}"/>
    <cellStyle name="Vírgula 2 2 4 9" xfId="19811" xr:uid="{428FF544-D6D5-4036-B1A3-A0274BF3BC64}"/>
    <cellStyle name="Vírgula 2 2 5" xfId="1538" xr:uid="{ED75B7AB-E884-4EB0-A54A-5E827BCAB11D}"/>
    <cellStyle name="Vírgula 2 2 5 2" xfId="1539" xr:uid="{4233A67A-0C43-4DE1-8FCE-BF5CD4E8F2F9}"/>
    <cellStyle name="Vírgula 2 2 5 2 2" xfId="3257" xr:uid="{4709EA84-03AF-48FE-AE90-ECED805DC065}"/>
    <cellStyle name="Vírgula 2 2 5 2 2 2" xfId="9407" xr:uid="{1CE9B4E0-9A12-4AA5-A9A9-05E952E5C216}"/>
    <cellStyle name="Vírgula 2 2 5 2 2 2 2" xfId="18002" xr:uid="{D4648D6C-2C4B-4EE2-B3C0-A2E0A8DACDE3}"/>
    <cellStyle name="Vírgula 2 2 5 2 2 2 3" xfId="27038" xr:uid="{3A29D58F-FD9F-457C-A0B9-6DA65CC90BB1}"/>
    <cellStyle name="Vírgula 2 2 5 2 2 3" xfId="6293" xr:uid="{AA65622B-F7D6-4D7D-AE45-9A4F02E32245}"/>
    <cellStyle name="Vírgula 2 2 5 2 2 3 2" xfId="15146" xr:uid="{312D3ECD-7A2D-4A3E-82B2-7F79A4622654}"/>
    <cellStyle name="Vírgula 2 2 5 2 2 3 3" xfId="24112" xr:uid="{C14E6B42-F838-496A-AE6F-206FCF432D82}"/>
    <cellStyle name="Vírgula 2 2 5 2 2 4" xfId="12294" xr:uid="{431D338B-9505-46E5-92D0-CF8BFE2A5ED8}"/>
    <cellStyle name="Vírgula 2 2 5 2 2 5" xfId="21262" xr:uid="{A748EA9F-BE33-4B7E-97F4-8C8C4DBC4843}"/>
    <cellStyle name="Vírgula 2 2 5 2 3" xfId="7913" xr:uid="{EF48E8F6-2321-4514-A644-1E53424504F9}"/>
    <cellStyle name="Vírgula 2 2 5 2 3 2" xfId="16567" xr:uid="{F186E916-6FF3-4368-BEA2-2C0912A45BD7}"/>
    <cellStyle name="Vírgula 2 2 5 2 3 3" xfId="25548" xr:uid="{B23CEF17-31A9-4483-A847-66900D0249E5}"/>
    <cellStyle name="Vírgula 2 2 5 2 4" xfId="4859" xr:uid="{32DF8946-8C2E-4C68-9899-06F87509E55F}"/>
    <cellStyle name="Vírgula 2 2 5 2 4 2" xfId="13713" xr:uid="{4AD3C3A0-0293-4D5B-A1F2-BDB04641C814}"/>
    <cellStyle name="Vírgula 2 2 5 2 4 3" xfId="22682" xr:uid="{2411C6E0-280C-4ACF-A71D-B9C4E791EABA}"/>
    <cellStyle name="Vírgula 2 2 5 2 5" xfId="10848" xr:uid="{301EBE08-695C-4F32-83ED-760B92F47C97}"/>
    <cellStyle name="Vírgula 2 2 5 2 6" xfId="19818" xr:uid="{DE7CF76B-FFCA-41D3-B29E-55EFAAF7EDE0}"/>
    <cellStyle name="Vírgula 2 2 5 3" xfId="3256" xr:uid="{38FC7188-4D49-4A33-B296-9BF484B296C3}"/>
    <cellStyle name="Vírgula 2 2 5 3 2" xfId="9406" xr:uid="{01135565-0F8B-40C9-8C48-745BAC349E1E}"/>
    <cellStyle name="Vírgula 2 2 5 3 2 2" xfId="18001" xr:uid="{AFAE6619-3DD7-4FDF-BCD8-2800D23B6DF4}"/>
    <cellStyle name="Vírgula 2 2 5 3 2 3" xfId="27037" xr:uid="{E3CF23DE-E2BE-40E0-A277-26645F369CEF}"/>
    <cellStyle name="Vírgula 2 2 5 3 3" xfId="6292" xr:uid="{5DC8AA00-DB9A-4CEB-8330-006CC718A91D}"/>
    <cellStyle name="Vírgula 2 2 5 3 3 2" xfId="15145" xr:uid="{0BBBE16C-FBE7-4F6F-BA7A-7FB3576A9C2B}"/>
    <cellStyle name="Vírgula 2 2 5 3 3 3" xfId="24111" xr:uid="{78E53D03-6157-478A-A982-FF82F4D6C132}"/>
    <cellStyle name="Vírgula 2 2 5 3 4" xfId="12293" xr:uid="{B84DA95A-7D24-4ECC-A1BB-2B24BA5F1E63}"/>
    <cellStyle name="Vírgula 2 2 5 3 5" xfId="21261" xr:uid="{A922F237-50B2-4DE8-AAE4-9407069833D2}"/>
    <cellStyle name="Vírgula 2 2 5 4" xfId="7912" xr:uid="{BECFC453-7315-4440-BC9D-AEFBB9920E73}"/>
    <cellStyle name="Vírgula 2 2 5 4 2" xfId="16566" xr:uid="{E043CE64-A084-4457-B8A3-55B33E784920}"/>
    <cellStyle name="Vírgula 2 2 5 4 3" xfId="25547" xr:uid="{E79B76B7-35A1-469C-B9B5-5A68F85CBC65}"/>
    <cellStyle name="Vírgula 2 2 5 5" xfId="4858" xr:uid="{8C0BE21A-3FAA-423B-9540-BC4E6BAB5E1E}"/>
    <cellStyle name="Vírgula 2 2 5 5 2" xfId="13712" xr:uid="{3B1062DB-1872-459F-927A-658220AA052D}"/>
    <cellStyle name="Vírgula 2 2 5 5 3" xfId="22681" xr:uid="{88096BD0-4F51-4B12-B40F-0A84AD6FBC5A}"/>
    <cellStyle name="Vírgula 2 2 5 6" xfId="10847" xr:uid="{BB352B41-6F3B-4341-B072-808F649828A0}"/>
    <cellStyle name="Vírgula 2 2 5 7" xfId="19817" xr:uid="{6A9B98D3-EBB7-4A39-BC19-4DE4E395C5E3}"/>
    <cellStyle name="Vírgula 2 2 6" xfId="1540" xr:uid="{E90158D2-D698-44B7-9929-5788E52F00BC}"/>
    <cellStyle name="Vírgula 2 2 6 2" xfId="1541" xr:uid="{A700BACE-C187-4177-8DD9-2E525A2D2B4B}"/>
    <cellStyle name="Vírgula 2 2 6 2 2" xfId="3259" xr:uid="{BCFD6D28-B32D-46DF-A55B-B6FCE406141E}"/>
    <cellStyle name="Vírgula 2 2 6 2 2 2" xfId="9409" xr:uid="{F6A54CDC-DBE9-4478-A872-999AAA4F2D37}"/>
    <cellStyle name="Vírgula 2 2 6 2 2 2 2" xfId="18004" xr:uid="{71554759-E910-48CC-98CF-359F8D5797A4}"/>
    <cellStyle name="Vírgula 2 2 6 2 2 2 3" xfId="27040" xr:uid="{052B97A3-BA80-49E2-B4A3-CB68B5A3703A}"/>
    <cellStyle name="Vírgula 2 2 6 2 2 3" xfId="6295" xr:uid="{1E82A0D7-AB95-4EDE-B87B-E2574C117957}"/>
    <cellStyle name="Vírgula 2 2 6 2 2 3 2" xfId="15148" xr:uid="{6D3751A7-4D64-42B6-9F9F-FAC04C441E9A}"/>
    <cellStyle name="Vírgula 2 2 6 2 2 3 3" xfId="24114" xr:uid="{2230D48B-31B9-41F5-9212-E86881EBB1D4}"/>
    <cellStyle name="Vírgula 2 2 6 2 2 4" xfId="12296" xr:uid="{DD73B127-E82D-40D0-A40B-B8219F201D0F}"/>
    <cellStyle name="Vírgula 2 2 6 2 2 5" xfId="21264" xr:uid="{4EFA5EB7-C777-49A2-BF72-D9EBE5B38955}"/>
    <cellStyle name="Vírgula 2 2 6 2 3" xfId="7915" xr:uid="{2B84A08D-7733-4E4F-B7F3-E46D3B9B2721}"/>
    <cellStyle name="Vírgula 2 2 6 2 3 2" xfId="16569" xr:uid="{691971BC-BD55-4137-B28D-7E8D11C66175}"/>
    <cellStyle name="Vírgula 2 2 6 2 3 3" xfId="25550" xr:uid="{34876F52-8D7E-4C95-8A79-DAB79189745A}"/>
    <cellStyle name="Vírgula 2 2 6 2 4" xfId="4861" xr:uid="{6EAB3C67-EE94-43E1-890A-C04516818E86}"/>
    <cellStyle name="Vírgula 2 2 6 2 4 2" xfId="13715" xr:uid="{A01ED795-87CD-4B28-92AC-1CC820CACAAF}"/>
    <cellStyle name="Vírgula 2 2 6 2 4 3" xfId="22684" xr:uid="{8B8C9242-3119-4666-876F-3888DB01B3ED}"/>
    <cellStyle name="Vírgula 2 2 6 2 5" xfId="10850" xr:uid="{CA24B5F4-101F-4A20-BB27-22BB5EF2226E}"/>
    <cellStyle name="Vírgula 2 2 6 2 6" xfId="19820" xr:uid="{7D6A2586-9E79-4696-885C-1427EE417C1B}"/>
    <cellStyle name="Vírgula 2 2 6 3" xfId="3258" xr:uid="{2B81F5A6-BE42-4D2C-A1BB-F93C76903DF0}"/>
    <cellStyle name="Vírgula 2 2 6 3 2" xfId="9408" xr:uid="{66F1CE98-90F2-4FB7-BFF3-865CD1DDA284}"/>
    <cellStyle name="Vírgula 2 2 6 3 2 2" xfId="18003" xr:uid="{4CC09A83-5377-4010-96CD-18CB8ACD3AD5}"/>
    <cellStyle name="Vírgula 2 2 6 3 2 3" xfId="27039" xr:uid="{16F4D9D0-960B-4999-B762-1290B588F696}"/>
    <cellStyle name="Vírgula 2 2 6 3 3" xfId="6294" xr:uid="{FC69E5FB-33B1-4D3B-ADC8-564C48D7F81A}"/>
    <cellStyle name="Vírgula 2 2 6 3 3 2" xfId="15147" xr:uid="{A1AB81CC-2B8E-4775-BD0E-9CD3670BE560}"/>
    <cellStyle name="Vírgula 2 2 6 3 3 3" xfId="24113" xr:uid="{160BF8F8-E009-4380-B581-1BD0686B82DA}"/>
    <cellStyle name="Vírgula 2 2 6 3 4" xfId="12295" xr:uid="{8A430BA1-CB87-49C2-B628-D93D452EDC8B}"/>
    <cellStyle name="Vírgula 2 2 6 3 5" xfId="21263" xr:uid="{B31121A9-131D-4C6C-A62C-01226E5DFA69}"/>
    <cellStyle name="Vírgula 2 2 6 4" xfId="7914" xr:uid="{6D9E029E-5DA5-417B-A601-238A783048EA}"/>
    <cellStyle name="Vírgula 2 2 6 4 2" xfId="16568" xr:uid="{D83AA12A-AA21-4AFE-9EAF-BF5CBE65B1C7}"/>
    <cellStyle name="Vírgula 2 2 6 4 3" xfId="25549" xr:uid="{C124D087-7641-40BA-B557-51DB68D0335A}"/>
    <cellStyle name="Vírgula 2 2 6 5" xfId="4860" xr:uid="{36549460-0243-4D7A-BC85-A27C1506791D}"/>
    <cellStyle name="Vírgula 2 2 6 5 2" xfId="13714" xr:uid="{197217F6-3B61-4913-9347-D0A980F1581D}"/>
    <cellStyle name="Vírgula 2 2 6 5 3" xfId="22683" xr:uid="{A08BD168-C464-4B8A-80F1-81587D4448BD}"/>
    <cellStyle name="Vírgula 2 2 6 6" xfId="10849" xr:uid="{5271D9A0-A108-4C4C-9588-127A04A4995A}"/>
    <cellStyle name="Vírgula 2 2 6 7" xfId="19819" xr:uid="{0EEAC595-4355-4EA0-BDA6-9594E4EB474F}"/>
    <cellStyle name="Vírgula 2 2 7" xfId="1542" xr:uid="{4A2668F9-05F0-49C4-A907-BCA5A41F9652}"/>
    <cellStyle name="Vírgula 2 2 7 2" xfId="3260" xr:uid="{4E50483A-646C-428A-A1C8-E6B263C55EB6}"/>
    <cellStyle name="Vírgula 2 2 7 2 2" xfId="9410" xr:uid="{D5F8E697-16B3-420E-85B7-777778A476DB}"/>
    <cellStyle name="Vírgula 2 2 7 2 2 2" xfId="18005" xr:uid="{FAB853C2-E933-45F9-B21D-357F6FACBDFD}"/>
    <cellStyle name="Vírgula 2 2 7 2 2 3" xfId="27041" xr:uid="{62A780E1-4821-4860-89E8-EA1D48D702AB}"/>
    <cellStyle name="Vírgula 2 2 7 2 3" xfId="6296" xr:uid="{A54C6679-96FE-4A09-AE53-756C19ED0FA8}"/>
    <cellStyle name="Vírgula 2 2 7 2 3 2" xfId="15149" xr:uid="{97A3EE45-EFA3-4330-AC31-8DC75E3BBF2E}"/>
    <cellStyle name="Vírgula 2 2 7 2 3 3" xfId="24115" xr:uid="{38BE6E26-6A83-4BF0-9963-FFA6234A6CA6}"/>
    <cellStyle name="Vírgula 2 2 7 2 4" xfId="12297" xr:uid="{81129DDE-D6A9-454C-90D0-91BD243BCF3B}"/>
    <cellStyle name="Vírgula 2 2 7 2 5" xfId="21265" xr:uid="{3D8D7CE2-EDB1-475F-A663-117DD6FA5962}"/>
    <cellStyle name="Vírgula 2 2 7 3" xfId="7916" xr:uid="{4AD59F43-5119-40F8-A42D-AFE2B4450176}"/>
    <cellStyle name="Vírgula 2 2 7 3 2" xfId="16570" xr:uid="{0033C075-F9F0-46D9-B56D-690E8D74B037}"/>
    <cellStyle name="Vírgula 2 2 7 3 3" xfId="25551" xr:uid="{2F3C06A8-9460-4141-A473-FA2A8B95D033}"/>
    <cellStyle name="Vírgula 2 2 7 4" xfId="4862" xr:uid="{43A9BE88-E04C-4A1F-9DA3-A1D7F9BF0FE4}"/>
    <cellStyle name="Vírgula 2 2 7 4 2" xfId="13716" xr:uid="{FE5C03A9-84D5-4ABC-BB83-007C60890AB5}"/>
    <cellStyle name="Vírgula 2 2 7 4 3" xfId="22685" xr:uid="{B7667FA8-EBAA-493B-917A-911C90CD3F86}"/>
    <cellStyle name="Vírgula 2 2 7 5" xfId="10851" xr:uid="{2E6731B1-681C-44F7-AC5D-158D1D29A4F2}"/>
    <cellStyle name="Vírgula 2 2 7 6" xfId="19821" xr:uid="{62F1A7B2-8553-429C-98AD-51824132EB7D}"/>
    <cellStyle name="Vírgula 2 2 8" xfId="3201" xr:uid="{9D413125-D0B4-41A9-98D3-B1D43E0AD940}"/>
    <cellStyle name="Vírgula 2 2 8 2" xfId="9351" xr:uid="{92EA77FE-FA95-4911-80AD-3FDBC52B3942}"/>
    <cellStyle name="Vírgula 2 2 8 2 2" xfId="17946" xr:uid="{18A2A8A2-2F2F-48A5-9808-7816FB8EFE96}"/>
    <cellStyle name="Vírgula 2 2 8 2 3" xfId="26982" xr:uid="{6749115F-FE6E-4B23-A174-D2D2D1E2E166}"/>
    <cellStyle name="Vírgula 2 2 8 3" xfId="6237" xr:uid="{F1D6DC10-0841-44CD-B76B-03FA6734CC75}"/>
    <cellStyle name="Vírgula 2 2 8 3 2" xfId="15090" xr:uid="{5FFAAC5E-D055-427D-9724-234CB5CFD29D}"/>
    <cellStyle name="Vírgula 2 2 8 3 3" xfId="24056" xr:uid="{C948CBC1-F3B3-4EFB-84A9-9F626546227B}"/>
    <cellStyle name="Vírgula 2 2 8 4" xfId="12238" xr:uid="{2F631F42-D486-4927-A0B6-0E2008E9446E}"/>
    <cellStyle name="Vírgula 2 2 8 5" xfId="21206" xr:uid="{B853FC79-4D4E-4DC4-A20C-9E0C251B7EB9}"/>
    <cellStyle name="Vírgula 2 2 9" xfId="7857" xr:uid="{8B8EAD86-2B46-4DCF-8826-8B404F49E495}"/>
    <cellStyle name="Vírgula 2 2 9 2" xfId="16511" xr:uid="{67CA10FE-CFEA-49BE-A246-A68F9D653C4D}"/>
    <cellStyle name="Vírgula 2 2 9 3" xfId="25492" xr:uid="{B2058E07-58C9-4481-A000-D7F8C3FAD862}"/>
    <cellStyle name="Vírgula 2 3" xfId="1543" xr:uid="{4E3B4116-6566-4E19-8DB6-58B9928EC318}"/>
    <cellStyle name="Vírgula 2 3 10" xfId="10852" xr:uid="{AF57C61B-C9D1-4E8E-AEFD-FFD3C8AB63E9}"/>
    <cellStyle name="Vírgula 2 3 11" xfId="19822" xr:uid="{73026307-DB75-4563-B2A2-AD36C6207B16}"/>
    <cellStyle name="Vírgula 2 3 2" xfId="1544" xr:uid="{0BCCCAD6-8921-486E-BE4B-9C9D88616C15}"/>
    <cellStyle name="Vírgula 2 3 2 10" xfId="10853" xr:uid="{9224CAD6-FB82-4A71-9FED-AC3B88AA4D5F}"/>
    <cellStyle name="Vírgula 2 3 2 11" xfId="19823" xr:uid="{8B34B0FC-2602-4E58-86AB-FFDDBD682D5E}"/>
    <cellStyle name="Vírgula 2 3 2 2" xfId="1545" xr:uid="{D77E6AE7-7B9B-4038-8952-AB39496B2024}"/>
    <cellStyle name="Vírgula 2 3 2 2 2" xfId="1546" xr:uid="{01385A8E-028D-4485-A772-1F45D6349394}"/>
    <cellStyle name="Vírgula 2 3 2 2 2 2" xfId="1547" xr:uid="{42144391-57BA-41B5-BD6A-CB0F95344709}"/>
    <cellStyle name="Vírgula 2 3 2 2 2 2 2" xfId="3265" xr:uid="{292925E1-DDF0-4457-B981-3369E41A4B2A}"/>
    <cellStyle name="Vírgula 2 3 2 2 2 2 2 2" xfId="9415" xr:uid="{63DBCBF4-EBB5-431A-91F5-CEF7141AEEB5}"/>
    <cellStyle name="Vírgula 2 3 2 2 2 2 2 2 2" xfId="18010" xr:uid="{055286A9-5691-4D93-9261-D7CFC183AA90}"/>
    <cellStyle name="Vírgula 2 3 2 2 2 2 2 2 3" xfId="27046" xr:uid="{4C20B1E6-542E-40E8-8632-9E37A0A131D9}"/>
    <cellStyle name="Vírgula 2 3 2 2 2 2 2 3" xfId="6301" xr:uid="{D4F61157-DD8D-445A-958F-E18BC9B7E428}"/>
    <cellStyle name="Vírgula 2 3 2 2 2 2 2 3 2" xfId="15154" xr:uid="{8A6579D8-9100-426D-8B41-F653837A2553}"/>
    <cellStyle name="Vírgula 2 3 2 2 2 2 2 3 3" xfId="24120" xr:uid="{1BA7683C-7F8A-4ADA-981C-0AC2DFC8BD64}"/>
    <cellStyle name="Vírgula 2 3 2 2 2 2 2 4" xfId="12302" xr:uid="{8A4DB6D1-1546-4B2F-9AEA-07B408F70CC7}"/>
    <cellStyle name="Vírgula 2 3 2 2 2 2 2 5" xfId="21270" xr:uid="{C227E712-0ABE-4F16-98BE-B5243E7E3994}"/>
    <cellStyle name="Vírgula 2 3 2 2 2 2 3" xfId="7921" xr:uid="{46FA238C-0BD0-4CA1-A2E6-6600B466CE9A}"/>
    <cellStyle name="Vírgula 2 3 2 2 2 2 3 2" xfId="16575" xr:uid="{F6BFE53F-7E6B-4000-938D-5DBBC096843D}"/>
    <cellStyle name="Vírgula 2 3 2 2 2 2 3 3" xfId="25556" xr:uid="{4F7216CC-56D0-47F1-855A-D2E5CA93B3FA}"/>
    <cellStyle name="Vírgula 2 3 2 2 2 2 4" xfId="4867" xr:uid="{43C1AEBE-1D82-47C1-936E-1975A7F37DDA}"/>
    <cellStyle name="Vírgula 2 3 2 2 2 2 4 2" xfId="13721" xr:uid="{6B211D0F-63CF-4815-B6B7-44A79C5074BF}"/>
    <cellStyle name="Vírgula 2 3 2 2 2 2 4 3" xfId="22690" xr:uid="{7AC9D75B-A70B-4573-B518-3AF7BF297192}"/>
    <cellStyle name="Vírgula 2 3 2 2 2 2 5" xfId="10856" xr:uid="{D8F05B90-2D7F-401C-A806-58541DE274CC}"/>
    <cellStyle name="Vírgula 2 3 2 2 2 2 6" xfId="19826" xr:uid="{52250C3F-A839-49F7-953C-7176374C0277}"/>
    <cellStyle name="Vírgula 2 3 2 2 2 3" xfId="3264" xr:uid="{9C67D954-F9BD-4441-91FB-0BABACEAF770}"/>
    <cellStyle name="Vírgula 2 3 2 2 2 3 2" xfId="9414" xr:uid="{7216D79E-C7C0-4830-8660-793E617739E6}"/>
    <cellStyle name="Vírgula 2 3 2 2 2 3 2 2" xfId="18009" xr:uid="{9006DBFF-5F1F-440B-B20C-9DC6986E283F}"/>
    <cellStyle name="Vírgula 2 3 2 2 2 3 2 3" xfId="27045" xr:uid="{778CDE23-75ED-4ED7-A97C-21F5C5749D72}"/>
    <cellStyle name="Vírgula 2 3 2 2 2 3 3" xfId="6300" xr:uid="{5FE6F9F1-E1CF-4464-8BA0-FECB8072A0B8}"/>
    <cellStyle name="Vírgula 2 3 2 2 2 3 3 2" xfId="15153" xr:uid="{EAB77D37-D396-4432-9E4A-FA239BE3A9F8}"/>
    <cellStyle name="Vírgula 2 3 2 2 2 3 3 3" xfId="24119" xr:uid="{ED7564C7-EB43-4418-B857-10C6709E57DD}"/>
    <cellStyle name="Vírgula 2 3 2 2 2 3 4" xfId="12301" xr:uid="{7AC6F557-55B1-41E7-99E2-6939F847660A}"/>
    <cellStyle name="Vírgula 2 3 2 2 2 3 5" xfId="21269" xr:uid="{5ACA7E9C-8F18-4DF0-9EA3-1DEAB38B9616}"/>
    <cellStyle name="Vírgula 2 3 2 2 2 4" xfId="7920" xr:uid="{24274EBD-088C-4F45-BCB4-9488CD27F323}"/>
    <cellStyle name="Vírgula 2 3 2 2 2 4 2" xfId="16574" xr:uid="{1F85C854-727F-44F7-9991-9D3C68CC2DAB}"/>
    <cellStyle name="Vírgula 2 3 2 2 2 4 3" xfId="25555" xr:uid="{3F4BCD2C-D144-4905-80CB-7B6DE25968B6}"/>
    <cellStyle name="Vírgula 2 3 2 2 2 5" xfId="4866" xr:uid="{CCBF27A7-F4EE-4551-B0C4-A26653E62931}"/>
    <cellStyle name="Vírgula 2 3 2 2 2 5 2" xfId="13720" xr:uid="{C11E40DB-FEA0-45C5-AEA0-81238ECB575F}"/>
    <cellStyle name="Vírgula 2 3 2 2 2 5 3" xfId="22689" xr:uid="{0C56FEEE-CE8E-435D-8688-36C135FBFF01}"/>
    <cellStyle name="Vírgula 2 3 2 2 2 6" xfId="10855" xr:uid="{94BE8E25-F53C-4D50-B5A1-38E7B890A6F3}"/>
    <cellStyle name="Vírgula 2 3 2 2 2 7" xfId="19825" xr:uid="{C91A7952-6090-4785-B67A-21FA932B2EDB}"/>
    <cellStyle name="Vírgula 2 3 2 2 3" xfId="1548" xr:uid="{0167FB5C-73EE-4A9D-B1FB-D0AD67EA1647}"/>
    <cellStyle name="Vírgula 2 3 2 2 3 2" xfId="1549" xr:uid="{B0A88A11-F2B9-4923-9B09-7FF79CE0D1CC}"/>
    <cellStyle name="Vírgula 2 3 2 2 3 2 2" xfId="3267" xr:uid="{8797BC09-341C-4591-8967-431288EB1E37}"/>
    <cellStyle name="Vírgula 2 3 2 2 3 2 2 2" xfId="9417" xr:uid="{67E4C0CE-0C2A-43F9-B41B-30867A829822}"/>
    <cellStyle name="Vírgula 2 3 2 2 3 2 2 2 2" xfId="18012" xr:uid="{383DD0D1-3635-4386-A721-00EF3D7BCF70}"/>
    <cellStyle name="Vírgula 2 3 2 2 3 2 2 2 3" xfId="27048" xr:uid="{9B3B09F1-2149-439B-9CC1-7CCA6314C07A}"/>
    <cellStyle name="Vírgula 2 3 2 2 3 2 2 3" xfId="6303" xr:uid="{C0232852-4CB3-4F55-9F6F-B63C9A5EF536}"/>
    <cellStyle name="Vírgula 2 3 2 2 3 2 2 3 2" xfId="15156" xr:uid="{B9DC9D8E-A62C-486F-848E-909437B3DD21}"/>
    <cellStyle name="Vírgula 2 3 2 2 3 2 2 3 3" xfId="24122" xr:uid="{BC5A7AF5-DFAB-4B64-85AD-B3D4BCEAB482}"/>
    <cellStyle name="Vírgula 2 3 2 2 3 2 2 4" xfId="12304" xr:uid="{D7E0F673-07C3-4858-844B-04BD4CAD9FF4}"/>
    <cellStyle name="Vírgula 2 3 2 2 3 2 2 5" xfId="21272" xr:uid="{12A615D9-5AB9-484C-A3F3-0E8ECF3A5256}"/>
    <cellStyle name="Vírgula 2 3 2 2 3 2 3" xfId="7923" xr:uid="{AF030D96-0453-4AFC-9F6C-38723734E611}"/>
    <cellStyle name="Vírgula 2 3 2 2 3 2 3 2" xfId="16577" xr:uid="{AA22B471-64AA-4613-B8FF-D49684132B71}"/>
    <cellStyle name="Vírgula 2 3 2 2 3 2 3 3" xfId="25558" xr:uid="{71172265-E511-4FD2-A847-81E12F82586F}"/>
    <cellStyle name="Vírgula 2 3 2 2 3 2 4" xfId="4869" xr:uid="{CC5AA061-EF50-406F-96CB-3EBE306529E9}"/>
    <cellStyle name="Vírgula 2 3 2 2 3 2 4 2" xfId="13723" xr:uid="{39382FD7-BE5E-4F8C-85B4-0FD712E13B47}"/>
    <cellStyle name="Vírgula 2 3 2 2 3 2 4 3" xfId="22692" xr:uid="{78B131F5-7B7E-455F-B4D5-7546E031E4F4}"/>
    <cellStyle name="Vírgula 2 3 2 2 3 2 5" xfId="10858" xr:uid="{F23F65C9-F662-486C-828B-BF99FEDFE4F4}"/>
    <cellStyle name="Vírgula 2 3 2 2 3 2 6" xfId="19828" xr:uid="{E3CB38D4-8277-4D61-B370-37E4E6BC88C2}"/>
    <cellStyle name="Vírgula 2 3 2 2 3 3" xfId="3266" xr:uid="{83870721-3E66-4EC8-8689-40426863C342}"/>
    <cellStyle name="Vírgula 2 3 2 2 3 3 2" xfId="9416" xr:uid="{46A727B5-6D01-45E5-8695-808FF6EEC11D}"/>
    <cellStyle name="Vírgula 2 3 2 2 3 3 2 2" xfId="18011" xr:uid="{C3E26E6A-881B-4E9F-A360-36569594C88F}"/>
    <cellStyle name="Vírgula 2 3 2 2 3 3 2 3" xfId="27047" xr:uid="{5C58AC04-E490-4248-9A8B-0B85D5AA3FA6}"/>
    <cellStyle name="Vírgula 2 3 2 2 3 3 3" xfId="6302" xr:uid="{5002179A-D892-453F-AE6C-89D68972B598}"/>
    <cellStyle name="Vírgula 2 3 2 2 3 3 3 2" xfId="15155" xr:uid="{2C3516B4-8AD1-4C5E-9968-DD8E68C3B55C}"/>
    <cellStyle name="Vírgula 2 3 2 2 3 3 3 3" xfId="24121" xr:uid="{D4BA4E21-6635-4552-8E14-E5DF97B4D6F6}"/>
    <cellStyle name="Vírgula 2 3 2 2 3 3 4" xfId="12303" xr:uid="{0ACEF307-B4FE-4641-996F-05A648ABE0C8}"/>
    <cellStyle name="Vírgula 2 3 2 2 3 3 5" xfId="21271" xr:uid="{12CFFF0D-F5CD-463E-8FF6-DF1C940AEFD3}"/>
    <cellStyle name="Vírgula 2 3 2 2 3 4" xfId="7922" xr:uid="{57A27078-DFF6-4EB1-9CAC-01285A021477}"/>
    <cellStyle name="Vírgula 2 3 2 2 3 4 2" xfId="16576" xr:uid="{1EA0E6BC-BC7A-4DF2-8EF8-5D881BA2D30E}"/>
    <cellStyle name="Vírgula 2 3 2 2 3 4 3" xfId="25557" xr:uid="{C0DAD414-0EC3-4CCE-93D6-316020AE470F}"/>
    <cellStyle name="Vírgula 2 3 2 2 3 5" xfId="4868" xr:uid="{66CF323B-65D8-42BF-936B-17DCE1FED049}"/>
    <cellStyle name="Vírgula 2 3 2 2 3 5 2" xfId="13722" xr:uid="{F24D124C-0A05-4A9B-AEB9-7A40CA0B2D6E}"/>
    <cellStyle name="Vírgula 2 3 2 2 3 5 3" xfId="22691" xr:uid="{262CBB02-E674-4ED9-AC56-D3D4749742FA}"/>
    <cellStyle name="Vírgula 2 3 2 2 3 6" xfId="10857" xr:uid="{4DF1FB0D-1769-4BE2-AD91-0CAE7197C50E}"/>
    <cellStyle name="Vírgula 2 3 2 2 3 7" xfId="19827" xr:uid="{8995EBB1-BE11-4032-BB78-29805A71C4D2}"/>
    <cellStyle name="Vírgula 2 3 2 2 4" xfId="1550" xr:uid="{EB9BC9B2-A54C-44FF-837F-A3AC9FA2B69B}"/>
    <cellStyle name="Vírgula 2 3 2 2 4 2" xfId="3268" xr:uid="{CAE9D86B-5AC4-4A98-B9D0-30926FC7F09A}"/>
    <cellStyle name="Vírgula 2 3 2 2 4 2 2" xfId="9418" xr:uid="{24B49C8C-80A0-4231-85C0-53B85BE75731}"/>
    <cellStyle name="Vírgula 2 3 2 2 4 2 2 2" xfId="18013" xr:uid="{F086BB0D-28B8-490C-B61F-29FBC31DF932}"/>
    <cellStyle name="Vírgula 2 3 2 2 4 2 2 3" xfId="27049" xr:uid="{0904AE76-491A-492B-84D7-AB0E0BC8DCA8}"/>
    <cellStyle name="Vírgula 2 3 2 2 4 2 3" xfId="6304" xr:uid="{066D8A18-730C-42C3-81CB-41DCF193E6F2}"/>
    <cellStyle name="Vírgula 2 3 2 2 4 2 3 2" xfId="15157" xr:uid="{21E35096-7409-48C8-89C4-8CF7B26C1185}"/>
    <cellStyle name="Vírgula 2 3 2 2 4 2 3 3" xfId="24123" xr:uid="{2CA59884-C8E1-4F23-B18C-84D8913D0498}"/>
    <cellStyle name="Vírgula 2 3 2 2 4 2 4" xfId="12305" xr:uid="{63054A75-1104-4AF0-9388-F9399D894078}"/>
    <cellStyle name="Vírgula 2 3 2 2 4 2 5" xfId="21273" xr:uid="{75DFA42E-A9AC-454B-BCDA-C4B9C3498416}"/>
    <cellStyle name="Vírgula 2 3 2 2 4 3" xfId="7924" xr:uid="{C460A4E0-5075-441B-8DCB-28A7FB7BDB3D}"/>
    <cellStyle name="Vírgula 2 3 2 2 4 3 2" xfId="16578" xr:uid="{9B0962BF-560D-44C5-8F14-A41802667C47}"/>
    <cellStyle name="Vírgula 2 3 2 2 4 3 3" xfId="25559" xr:uid="{0D19E8D6-8138-4C8D-AA2C-D2CCAA26C275}"/>
    <cellStyle name="Vírgula 2 3 2 2 4 4" xfId="4870" xr:uid="{9D2BC5D8-627B-4542-A25D-019D4B85A751}"/>
    <cellStyle name="Vírgula 2 3 2 2 4 4 2" xfId="13724" xr:uid="{7647953F-31D4-4A7C-9B94-EC3DEF1F66B9}"/>
    <cellStyle name="Vírgula 2 3 2 2 4 4 3" xfId="22693" xr:uid="{AD796BF4-3708-48C3-9256-B9BC870C62D2}"/>
    <cellStyle name="Vírgula 2 3 2 2 4 5" xfId="10859" xr:uid="{638A3D70-FCD8-41EE-8BDE-522401396718}"/>
    <cellStyle name="Vírgula 2 3 2 2 4 6" xfId="19829" xr:uid="{4BED6B41-7F90-452B-AE5C-0A7CAEA92E0E}"/>
    <cellStyle name="Vírgula 2 3 2 2 5" xfId="3263" xr:uid="{2ED50D95-E656-46A3-B0C1-13D7D43D22C0}"/>
    <cellStyle name="Vírgula 2 3 2 2 5 2" xfId="9413" xr:uid="{3516CA41-BDBD-411C-924A-1AB237DA9C8E}"/>
    <cellStyle name="Vírgula 2 3 2 2 5 2 2" xfId="18008" xr:uid="{A691D3DF-6B4A-4CF9-8888-C46B97399C04}"/>
    <cellStyle name="Vírgula 2 3 2 2 5 2 3" xfId="27044" xr:uid="{7FCBA721-DE0B-43C2-A641-B3A5983A1AB0}"/>
    <cellStyle name="Vírgula 2 3 2 2 5 3" xfId="6299" xr:uid="{7CA6F08D-7CC8-40D6-A4C0-8CDED05BFA2A}"/>
    <cellStyle name="Vírgula 2 3 2 2 5 3 2" xfId="15152" xr:uid="{04F7F0EE-B6F5-4D1C-9B60-5F31F7F980A6}"/>
    <cellStyle name="Vírgula 2 3 2 2 5 3 3" xfId="24118" xr:uid="{26BD7D37-0F32-4F9E-ADC4-5853ED7EF140}"/>
    <cellStyle name="Vírgula 2 3 2 2 5 4" xfId="12300" xr:uid="{9C5CD29D-1697-4893-99C6-B1A534E07EEE}"/>
    <cellStyle name="Vírgula 2 3 2 2 5 5" xfId="21268" xr:uid="{4CB2B9AC-25D5-4F21-8781-628A10E86DD7}"/>
    <cellStyle name="Vírgula 2 3 2 2 6" xfId="7919" xr:uid="{5316D50A-C4D5-4962-BB60-86F2E41F6AD5}"/>
    <cellStyle name="Vírgula 2 3 2 2 6 2" xfId="16573" xr:uid="{2359E0B4-D0AD-4DFF-A2A7-22B2F78F2A77}"/>
    <cellStyle name="Vírgula 2 3 2 2 6 3" xfId="25554" xr:uid="{DF9110A1-375A-497E-A03D-BB62BA0A6DA6}"/>
    <cellStyle name="Vírgula 2 3 2 2 7" xfId="4865" xr:uid="{A33BCF4C-42EE-46DF-8B5C-FC0412034938}"/>
    <cellStyle name="Vírgula 2 3 2 2 7 2" xfId="13719" xr:uid="{37456666-775D-49E0-9589-C844273BB45A}"/>
    <cellStyle name="Vírgula 2 3 2 2 7 3" xfId="22688" xr:uid="{660747B1-8CA8-404B-9593-4FD0FF0F7772}"/>
    <cellStyle name="Vírgula 2 3 2 2 8" xfId="10854" xr:uid="{BF9D5558-22BC-4521-B012-DA0F60AA0D03}"/>
    <cellStyle name="Vírgula 2 3 2 2 9" xfId="19824" xr:uid="{A1EAD97E-3518-4A87-8FCA-A7A2BC2B6A6B}"/>
    <cellStyle name="Vírgula 2 3 2 3" xfId="1551" xr:uid="{D1553BF9-E9AC-48D1-B09F-04F6AB8428B0}"/>
    <cellStyle name="Vírgula 2 3 2 3 2" xfId="1552" xr:uid="{94EF00B4-39EC-4685-A35E-A7BF5DFF52E5}"/>
    <cellStyle name="Vírgula 2 3 2 3 2 2" xfId="1553" xr:uid="{2F332A81-7A20-421E-849E-CA2D1EBCFEF3}"/>
    <cellStyle name="Vírgula 2 3 2 3 2 2 2" xfId="3271" xr:uid="{9B328A23-6F9F-4CFB-A90F-D86A3DC43B4F}"/>
    <cellStyle name="Vírgula 2 3 2 3 2 2 2 2" xfId="9421" xr:uid="{77145F6F-9DEA-4D56-BAD2-2E90C5450EA8}"/>
    <cellStyle name="Vírgula 2 3 2 3 2 2 2 2 2" xfId="18016" xr:uid="{966D6683-84C9-46C1-9DA4-82AB03F5F7E0}"/>
    <cellStyle name="Vírgula 2 3 2 3 2 2 2 2 3" xfId="27052" xr:uid="{5D5B6B26-89D6-41F5-94C9-7C8EED22209A}"/>
    <cellStyle name="Vírgula 2 3 2 3 2 2 2 3" xfId="6307" xr:uid="{8DFE00C4-5879-488A-8E5A-2F1F2C57CA72}"/>
    <cellStyle name="Vírgula 2 3 2 3 2 2 2 3 2" xfId="15160" xr:uid="{81FAA9E5-CAF6-4D52-954B-70B2BAB1284E}"/>
    <cellStyle name="Vírgula 2 3 2 3 2 2 2 3 3" xfId="24126" xr:uid="{C26CC4A3-C868-4A82-B053-32F182214261}"/>
    <cellStyle name="Vírgula 2 3 2 3 2 2 2 4" xfId="12308" xr:uid="{17F2FE3E-5084-4EF8-AC34-AA85A7C2491D}"/>
    <cellStyle name="Vírgula 2 3 2 3 2 2 2 5" xfId="21276" xr:uid="{CE7285E4-CF4E-43E3-AB6E-41FBC944957D}"/>
    <cellStyle name="Vírgula 2 3 2 3 2 2 3" xfId="7927" xr:uid="{DA0BEFF3-9724-43E8-BAAA-93F05DD980A8}"/>
    <cellStyle name="Vírgula 2 3 2 3 2 2 3 2" xfId="16581" xr:uid="{9DCB2C07-3067-46ED-BF4B-BEB43D28696B}"/>
    <cellStyle name="Vírgula 2 3 2 3 2 2 3 3" xfId="25562" xr:uid="{6BF82B8F-2C31-481C-AB24-2D39D3E80B4E}"/>
    <cellStyle name="Vírgula 2 3 2 3 2 2 4" xfId="4873" xr:uid="{CAE0F4E8-DF5E-44B6-B495-BB5B15854DB0}"/>
    <cellStyle name="Vírgula 2 3 2 3 2 2 4 2" xfId="13727" xr:uid="{5B6C2404-6181-453A-B60D-69B1BF116A3A}"/>
    <cellStyle name="Vírgula 2 3 2 3 2 2 4 3" xfId="22696" xr:uid="{484D26D4-E967-4D29-850B-919F44500441}"/>
    <cellStyle name="Vírgula 2 3 2 3 2 2 5" xfId="10862" xr:uid="{56373C00-EBD4-4FBE-837D-DE046E5D364C}"/>
    <cellStyle name="Vírgula 2 3 2 3 2 2 6" xfId="19832" xr:uid="{E9FFB210-75C0-424D-853F-957703A99BA7}"/>
    <cellStyle name="Vírgula 2 3 2 3 2 3" xfId="3270" xr:uid="{DDF0D7C8-24D2-498F-B017-7DE68DAA3BB4}"/>
    <cellStyle name="Vírgula 2 3 2 3 2 3 2" xfId="9420" xr:uid="{3FA562AF-A771-45A4-8708-03E575822365}"/>
    <cellStyle name="Vírgula 2 3 2 3 2 3 2 2" xfId="18015" xr:uid="{81553897-E88B-4A6A-B955-8DE29B7D9188}"/>
    <cellStyle name="Vírgula 2 3 2 3 2 3 2 3" xfId="27051" xr:uid="{CCE60E6F-9A9B-420F-8728-B3B7428E09B2}"/>
    <cellStyle name="Vírgula 2 3 2 3 2 3 3" xfId="6306" xr:uid="{7FCBB53C-34CC-40A2-9E86-F2263F22DAF4}"/>
    <cellStyle name="Vírgula 2 3 2 3 2 3 3 2" xfId="15159" xr:uid="{EFF694B5-AADF-482B-94C2-7D2513C18280}"/>
    <cellStyle name="Vírgula 2 3 2 3 2 3 3 3" xfId="24125" xr:uid="{28592757-5814-453B-9332-7751D9D10BCC}"/>
    <cellStyle name="Vírgula 2 3 2 3 2 3 4" xfId="12307" xr:uid="{9418F804-5318-4686-AD95-035E0145B544}"/>
    <cellStyle name="Vírgula 2 3 2 3 2 3 5" xfId="21275" xr:uid="{01889E0B-B4A4-42CD-A046-64431F4444D4}"/>
    <cellStyle name="Vírgula 2 3 2 3 2 4" xfId="7926" xr:uid="{44CFF6FD-1F93-40BC-98CC-957863E495E4}"/>
    <cellStyle name="Vírgula 2 3 2 3 2 4 2" xfId="16580" xr:uid="{ADFC1914-1DC5-4E8A-BA2C-C82BEB841421}"/>
    <cellStyle name="Vírgula 2 3 2 3 2 4 3" xfId="25561" xr:uid="{54EA9F6B-FA17-4FC0-9B93-398F8628A087}"/>
    <cellStyle name="Vírgula 2 3 2 3 2 5" xfId="4872" xr:uid="{82A2776A-1092-4938-8864-C9269071E935}"/>
    <cellStyle name="Vírgula 2 3 2 3 2 5 2" xfId="13726" xr:uid="{C0AF149B-781E-4D31-A724-60F6CB496005}"/>
    <cellStyle name="Vírgula 2 3 2 3 2 5 3" xfId="22695" xr:uid="{99A4C180-81FD-40A6-AA9F-87AD8A263465}"/>
    <cellStyle name="Vírgula 2 3 2 3 2 6" xfId="10861" xr:uid="{96AE5702-12F1-4387-8C81-15454E989D7D}"/>
    <cellStyle name="Vírgula 2 3 2 3 2 7" xfId="19831" xr:uid="{28957036-1554-48E1-B021-16AFD2745285}"/>
    <cellStyle name="Vírgula 2 3 2 3 3" xfId="1554" xr:uid="{31085354-541A-4102-BF19-219A4DADEF9A}"/>
    <cellStyle name="Vírgula 2 3 2 3 3 2" xfId="1555" xr:uid="{28292BB2-F0C8-4591-9E0D-5FA055275645}"/>
    <cellStyle name="Vírgula 2 3 2 3 3 2 2" xfId="3273" xr:uid="{7C27A18F-72DE-4F9A-9B29-0DC33120F974}"/>
    <cellStyle name="Vírgula 2 3 2 3 3 2 2 2" xfId="9423" xr:uid="{2F623927-8001-4938-8814-482C9160C0CB}"/>
    <cellStyle name="Vírgula 2 3 2 3 3 2 2 2 2" xfId="18018" xr:uid="{A53CAABD-96FD-4A39-B9E3-46AF071BF8A3}"/>
    <cellStyle name="Vírgula 2 3 2 3 3 2 2 2 3" xfId="27054" xr:uid="{567441F5-9CC9-4505-9381-26E6404677F7}"/>
    <cellStyle name="Vírgula 2 3 2 3 3 2 2 3" xfId="6309" xr:uid="{4F39C7F6-B9E2-4A7E-8709-B2AD8793B787}"/>
    <cellStyle name="Vírgula 2 3 2 3 3 2 2 3 2" xfId="15162" xr:uid="{473E8B22-E8B3-49A1-B010-B550AFDD7BF7}"/>
    <cellStyle name="Vírgula 2 3 2 3 3 2 2 3 3" xfId="24128" xr:uid="{68A68745-8EA1-47E8-8A90-16519A5A4501}"/>
    <cellStyle name="Vírgula 2 3 2 3 3 2 2 4" xfId="12310" xr:uid="{AD21FC44-0E44-4401-A8AC-9B7E5A62B88D}"/>
    <cellStyle name="Vírgula 2 3 2 3 3 2 2 5" xfId="21278" xr:uid="{1AE48221-EDE6-485E-AD27-27DC5B487C09}"/>
    <cellStyle name="Vírgula 2 3 2 3 3 2 3" xfId="7929" xr:uid="{C91907E5-D773-43D2-B857-2165BE931B0F}"/>
    <cellStyle name="Vírgula 2 3 2 3 3 2 3 2" xfId="16583" xr:uid="{1A53030A-6E05-4DDD-B42E-A1266D708B8F}"/>
    <cellStyle name="Vírgula 2 3 2 3 3 2 3 3" xfId="25564" xr:uid="{2C2FC8F2-B8F9-411A-88AE-62208AF76C21}"/>
    <cellStyle name="Vírgula 2 3 2 3 3 2 4" xfId="4875" xr:uid="{6D362029-17E8-43A8-8E5F-6252C518D46E}"/>
    <cellStyle name="Vírgula 2 3 2 3 3 2 4 2" xfId="13729" xr:uid="{E5EBAA5A-9EAE-402F-A334-BADABB1E65AB}"/>
    <cellStyle name="Vírgula 2 3 2 3 3 2 4 3" xfId="22698" xr:uid="{37C1F5D6-377D-4136-848F-8ADB7BE4AD1C}"/>
    <cellStyle name="Vírgula 2 3 2 3 3 2 5" xfId="10864" xr:uid="{FDBFCAF2-7DCE-47F3-AB38-985F50E66213}"/>
    <cellStyle name="Vírgula 2 3 2 3 3 2 6" xfId="19834" xr:uid="{C4D88D18-6303-4C3C-B28B-5AD1C913854E}"/>
    <cellStyle name="Vírgula 2 3 2 3 3 3" xfId="3272" xr:uid="{63462A7A-60DF-4CC0-8D81-4B997F299935}"/>
    <cellStyle name="Vírgula 2 3 2 3 3 3 2" xfId="9422" xr:uid="{E8868BC5-2FE1-42B6-9569-2991641EEDF1}"/>
    <cellStyle name="Vírgula 2 3 2 3 3 3 2 2" xfId="18017" xr:uid="{CBF6D3BB-13E9-462B-AFB9-8904B0F9E7CF}"/>
    <cellStyle name="Vírgula 2 3 2 3 3 3 2 3" xfId="27053" xr:uid="{1B19B752-BBA6-4F8D-BFE8-73BEE32CF903}"/>
    <cellStyle name="Vírgula 2 3 2 3 3 3 3" xfId="6308" xr:uid="{B829799F-23ED-438D-8BFE-3801A573CB0A}"/>
    <cellStyle name="Vírgula 2 3 2 3 3 3 3 2" xfId="15161" xr:uid="{C9A14118-3D3E-470E-8E40-C3F6CD99DDF8}"/>
    <cellStyle name="Vírgula 2 3 2 3 3 3 3 3" xfId="24127" xr:uid="{23FF39C6-3766-4FA4-A78E-F129A5AFFFC3}"/>
    <cellStyle name="Vírgula 2 3 2 3 3 3 4" xfId="12309" xr:uid="{0A85A76C-33AF-4528-9FA3-195E14C6065F}"/>
    <cellStyle name="Vírgula 2 3 2 3 3 3 5" xfId="21277" xr:uid="{B3118E68-A1C2-402E-877E-E156FD058DDE}"/>
    <cellStyle name="Vírgula 2 3 2 3 3 4" xfId="7928" xr:uid="{0B8C2B59-2209-4AE8-A648-8B4D356D2788}"/>
    <cellStyle name="Vírgula 2 3 2 3 3 4 2" xfId="16582" xr:uid="{B8260FEB-5D62-40F4-A56E-0B8B5BDA6E6E}"/>
    <cellStyle name="Vírgula 2 3 2 3 3 4 3" xfId="25563" xr:uid="{9E3ADD59-F190-4F90-96B7-92E33C0E9F26}"/>
    <cellStyle name="Vírgula 2 3 2 3 3 5" xfId="4874" xr:uid="{21B17A28-9958-463E-B13F-F15037D40770}"/>
    <cellStyle name="Vírgula 2 3 2 3 3 5 2" xfId="13728" xr:uid="{722E598C-44D7-47D0-8316-11B5112A2227}"/>
    <cellStyle name="Vírgula 2 3 2 3 3 5 3" xfId="22697" xr:uid="{DC4FEC50-E88A-48C4-A9C1-33D3ED13F4CF}"/>
    <cellStyle name="Vírgula 2 3 2 3 3 6" xfId="10863" xr:uid="{B7329C80-BC62-4BE5-966B-AA0C6E5FF0BE}"/>
    <cellStyle name="Vírgula 2 3 2 3 3 7" xfId="19833" xr:uid="{4111B6D1-DBF3-4150-ACA5-CF7F76F854A3}"/>
    <cellStyle name="Vírgula 2 3 2 3 4" xfId="1556" xr:uid="{15108855-9629-4AA6-BCAE-3E3956709908}"/>
    <cellStyle name="Vírgula 2 3 2 3 4 2" xfId="3274" xr:uid="{3807F898-7D5B-4A30-B91F-247AB264085C}"/>
    <cellStyle name="Vírgula 2 3 2 3 4 2 2" xfId="9424" xr:uid="{50D4F979-C224-460B-8C06-31315B74FA8A}"/>
    <cellStyle name="Vírgula 2 3 2 3 4 2 2 2" xfId="18019" xr:uid="{26BB0AE9-19AA-434C-89E2-CA93C776E4D5}"/>
    <cellStyle name="Vírgula 2 3 2 3 4 2 2 3" xfId="27055" xr:uid="{4E195A25-302A-43A7-A3A7-B4B3ACC89D2B}"/>
    <cellStyle name="Vírgula 2 3 2 3 4 2 3" xfId="6310" xr:uid="{C3CA7AA8-A9DB-47F6-98EF-9EAB4DE2A8DA}"/>
    <cellStyle name="Vírgula 2 3 2 3 4 2 3 2" xfId="15163" xr:uid="{31AD4BE4-634D-43D6-B7F2-CEA0CCE7062C}"/>
    <cellStyle name="Vírgula 2 3 2 3 4 2 3 3" xfId="24129" xr:uid="{AEC30C5D-71B6-4708-94B5-8B118425B4C0}"/>
    <cellStyle name="Vírgula 2 3 2 3 4 2 4" xfId="12311" xr:uid="{569022B4-636D-4E17-AEE3-29B6C0BABC91}"/>
    <cellStyle name="Vírgula 2 3 2 3 4 2 5" xfId="21279" xr:uid="{7182C933-E3D8-400A-B1F5-CBF36C5F6DF4}"/>
    <cellStyle name="Vírgula 2 3 2 3 4 3" xfId="7930" xr:uid="{54B5EC5B-EA7E-4D8C-BDEF-D05332E12DFA}"/>
    <cellStyle name="Vírgula 2 3 2 3 4 3 2" xfId="16584" xr:uid="{FE2D722C-7E84-4A56-B72F-1AE458515415}"/>
    <cellStyle name="Vírgula 2 3 2 3 4 3 3" xfId="25565" xr:uid="{D31ED250-1A6D-4AC4-8C20-2A784DEE4EBB}"/>
    <cellStyle name="Vírgula 2 3 2 3 4 4" xfId="4876" xr:uid="{D88DEC97-8F5A-44E4-82F1-FB2F628D4B0E}"/>
    <cellStyle name="Vírgula 2 3 2 3 4 4 2" xfId="13730" xr:uid="{7B3733E7-3A2C-4AF4-8CE6-CA27A056D87A}"/>
    <cellStyle name="Vírgula 2 3 2 3 4 4 3" xfId="22699" xr:uid="{372FF0AE-BCC3-4567-9D5F-F6CD1B943790}"/>
    <cellStyle name="Vírgula 2 3 2 3 4 5" xfId="10865" xr:uid="{2F62050F-24AF-45C7-9457-6C6F2D410632}"/>
    <cellStyle name="Vírgula 2 3 2 3 4 6" xfId="19835" xr:uid="{F9CD97EC-C3A3-4837-B364-E3D72D1820A3}"/>
    <cellStyle name="Vírgula 2 3 2 3 5" xfId="3269" xr:uid="{813C92C4-9A95-4761-947D-C3C24F2EAC9A}"/>
    <cellStyle name="Vírgula 2 3 2 3 5 2" xfId="9419" xr:uid="{CD830063-0ABD-45D9-994D-C6A586FEB06C}"/>
    <cellStyle name="Vírgula 2 3 2 3 5 2 2" xfId="18014" xr:uid="{316CC937-0F66-425F-A34E-9F55C2E68BE3}"/>
    <cellStyle name="Vírgula 2 3 2 3 5 2 3" xfId="27050" xr:uid="{495124A0-D6B6-4096-8B57-C62E10E3754E}"/>
    <cellStyle name="Vírgula 2 3 2 3 5 3" xfId="6305" xr:uid="{C3D4CCCB-A59F-49BC-AD29-200ADF755570}"/>
    <cellStyle name="Vírgula 2 3 2 3 5 3 2" xfId="15158" xr:uid="{DFC443AF-B514-475D-86A3-0016F29933A9}"/>
    <cellStyle name="Vírgula 2 3 2 3 5 3 3" xfId="24124" xr:uid="{C3182095-A966-46EC-9E25-7669DB4DCE0A}"/>
    <cellStyle name="Vírgula 2 3 2 3 5 4" xfId="12306" xr:uid="{50042F04-E60C-43DA-8568-659834B758CE}"/>
    <cellStyle name="Vírgula 2 3 2 3 5 5" xfId="21274" xr:uid="{6C7A983B-7F7A-44E3-B453-87D6A5FBBB45}"/>
    <cellStyle name="Vírgula 2 3 2 3 6" xfId="7925" xr:uid="{78569D6D-426B-4CC9-BDF0-9E5537050FA7}"/>
    <cellStyle name="Vírgula 2 3 2 3 6 2" xfId="16579" xr:uid="{E7499952-ADB1-4DF9-BF19-5D6F07340949}"/>
    <cellStyle name="Vírgula 2 3 2 3 6 3" xfId="25560" xr:uid="{78F4A998-69C6-45F0-A714-7B1A9A69BDB6}"/>
    <cellStyle name="Vírgula 2 3 2 3 7" xfId="4871" xr:uid="{12861929-8D9A-4C75-B516-773934DEBF79}"/>
    <cellStyle name="Vírgula 2 3 2 3 7 2" xfId="13725" xr:uid="{C1FA2654-B61C-4BB2-9E07-9FB33B13030F}"/>
    <cellStyle name="Vírgula 2 3 2 3 7 3" xfId="22694" xr:uid="{0AE0E838-3087-485F-B2A6-AD0143B7BD04}"/>
    <cellStyle name="Vírgula 2 3 2 3 8" xfId="10860" xr:uid="{78AD7757-CE96-45FA-9318-984C0F210520}"/>
    <cellStyle name="Vírgula 2 3 2 3 9" xfId="19830" xr:uid="{DA28EDD8-79D5-4460-82FC-E34EDE6A4E4F}"/>
    <cellStyle name="Vírgula 2 3 2 4" xfId="1557" xr:uid="{172A0596-4583-42FE-A496-CC38853E0B89}"/>
    <cellStyle name="Vírgula 2 3 2 4 2" xfId="1558" xr:uid="{8D9FD9C9-2059-4279-9423-AEA27777906E}"/>
    <cellStyle name="Vírgula 2 3 2 4 2 2" xfId="3276" xr:uid="{0942F8D4-4D59-40C4-B20D-2962A14C9402}"/>
    <cellStyle name="Vírgula 2 3 2 4 2 2 2" xfId="9426" xr:uid="{5871DC20-0729-43E7-A14E-963361DFEACF}"/>
    <cellStyle name="Vírgula 2 3 2 4 2 2 2 2" xfId="18021" xr:uid="{AFE557CD-EDA4-40CD-8811-F1E5030F6C23}"/>
    <cellStyle name="Vírgula 2 3 2 4 2 2 2 3" xfId="27057" xr:uid="{0036FC63-01F4-4104-A507-B4B1C0B634BD}"/>
    <cellStyle name="Vírgula 2 3 2 4 2 2 3" xfId="6312" xr:uid="{04B80CAB-AAA2-4F11-820F-914E16D2CC58}"/>
    <cellStyle name="Vírgula 2 3 2 4 2 2 3 2" xfId="15165" xr:uid="{0125A796-A7E4-4BB3-97EF-3D0F8D6E2350}"/>
    <cellStyle name="Vírgula 2 3 2 4 2 2 3 3" xfId="24131" xr:uid="{26E1FBBF-A5C0-4322-9B81-0A0A32A9940A}"/>
    <cellStyle name="Vírgula 2 3 2 4 2 2 4" xfId="12313" xr:uid="{23E42D64-4805-433A-8C3E-A7C8F87052FE}"/>
    <cellStyle name="Vírgula 2 3 2 4 2 2 5" xfId="21281" xr:uid="{4EA6E92D-6C94-4296-85A8-192039C28ED4}"/>
    <cellStyle name="Vírgula 2 3 2 4 2 3" xfId="7932" xr:uid="{A0FC0079-15BE-4A8C-9A4F-22BFC1561065}"/>
    <cellStyle name="Vírgula 2 3 2 4 2 3 2" xfId="16586" xr:uid="{35628982-DD07-4432-8359-0A94EAC9087E}"/>
    <cellStyle name="Vírgula 2 3 2 4 2 3 3" xfId="25567" xr:uid="{1C604156-21BB-4847-A69F-10C70B75ED2E}"/>
    <cellStyle name="Vírgula 2 3 2 4 2 4" xfId="4878" xr:uid="{B0BF06E4-03FA-4DCF-A9C7-A88E856DC9CC}"/>
    <cellStyle name="Vírgula 2 3 2 4 2 4 2" xfId="13732" xr:uid="{D4F52727-6860-459A-A8E7-9AA378B87E88}"/>
    <cellStyle name="Vírgula 2 3 2 4 2 4 3" xfId="22701" xr:uid="{5F0BB09E-1146-42F1-B650-FADB0EAEC407}"/>
    <cellStyle name="Vírgula 2 3 2 4 2 5" xfId="10867" xr:uid="{EEE1BC2F-9642-4CBD-960A-F5BC8F432B3F}"/>
    <cellStyle name="Vírgula 2 3 2 4 2 6" xfId="19837" xr:uid="{6C034ACF-8ADE-4266-9EFA-E2B3D8630855}"/>
    <cellStyle name="Vírgula 2 3 2 4 3" xfId="3275" xr:uid="{CBC80912-6108-4115-88FD-52C9ED927120}"/>
    <cellStyle name="Vírgula 2 3 2 4 3 2" xfId="9425" xr:uid="{7C16F658-4284-48CB-A2EF-28F1BBC83CF3}"/>
    <cellStyle name="Vírgula 2 3 2 4 3 2 2" xfId="18020" xr:uid="{7352BD44-A9C9-473A-A973-24118A1FFF44}"/>
    <cellStyle name="Vírgula 2 3 2 4 3 2 3" xfId="27056" xr:uid="{47A5BB30-D859-4281-96C3-E5D9D7498790}"/>
    <cellStyle name="Vírgula 2 3 2 4 3 3" xfId="6311" xr:uid="{A95A918F-47E4-4BBC-AE26-960031A2412B}"/>
    <cellStyle name="Vírgula 2 3 2 4 3 3 2" xfId="15164" xr:uid="{998D4364-9D21-4D2A-81E7-B2158178CC06}"/>
    <cellStyle name="Vírgula 2 3 2 4 3 3 3" xfId="24130" xr:uid="{DAE964C3-76C6-4019-A20F-04AD0835C09B}"/>
    <cellStyle name="Vírgula 2 3 2 4 3 4" xfId="12312" xr:uid="{4C436AD3-7D16-432F-918D-6A14C3425E89}"/>
    <cellStyle name="Vírgula 2 3 2 4 3 5" xfId="21280" xr:uid="{14A4A27F-4645-4004-8CAD-8CC29ABF22E0}"/>
    <cellStyle name="Vírgula 2 3 2 4 4" xfId="7931" xr:uid="{B0CD11A3-CF85-41FB-82F7-C748A779CC57}"/>
    <cellStyle name="Vírgula 2 3 2 4 4 2" xfId="16585" xr:uid="{04429383-4C8D-4A67-BB76-7331AA9C7B74}"/>
    <cellStyle name="Vírgula 2 3 2 4 4 3" xfId="25566" xr:uid="{83B138EB-C742-4D84-A26B-0CA9D8D4F8D2}"/>
    <cellStyle name="Vírgula 2 3 2 4 5" xfId="4877" xr:uid="{57DBA93F-64E4-49EB-B7C6-180DD946C08D}"/>
    <cellStyle name="Vírgula 2 3 2 4 5 2" xfId="13731" xr:uid="{6E9F01F1-093A-471D-8149-B92ED4FAE661}"/>
    <cellStyle name="Vírgula 2 3 2 4 5 3" xfId="22700" xr:uid="{104A958D-2D85-4FD8-BE50-B6F350C25C78}"/>
    <cellStyle name="Vírgula 2 3 2 4 6" xfId="10866" xr:uid="{CF8764C3-4B22-4812-85C7-4C818E96309B}"/>
    <cellStyle name="Vírgula 2 3 2 4 7" xfId="19836" xr:uid="{4C2C3C1D-C2BE-41CF-9D8B-C21B35C8E83C}"/>
    <cellStyle name="Vírgula 2 3 2 5" xfId="1559" xr:uid="{5BCE875D-BF33-4E14-AF61-AEDE94294583}"/>
    <cellStyle name="Vírgula 2 3 2 5 2" xfId="1560" xr:uid="{91453456-F9A3-4714-96C8-3AB4E2020657}"/>
    <cellStyle name="Vírgula 2 3 2 5 2 2" xfId="3278" xr:uid="{B0319AD8-04D1-49CA-B0B4-937EADD6C3E6}"/>
    <cellStyle name="Vírgula 2 3 2 5 2 2 2" xfId="9428" xr:uid="{2818B837-EE2B-43A0-A9AE-C022B8686A5D}"/>
    <cellStyle name="Vírgula 2 3 2 5 2 2 2 2" xfId="18023" xr:uid="{A3002C9A-8355-4F10-86F8-AE22539E9C52}"/>
    <cellStyle name="Vírgula 2 3 2 5 2 2 2 3" xfId="27059" xr:uid="{BA460878-9B46-4DD9-8167-0DA048910663}"/>
    <cellStyle name="Vírgula 2 3 2 5 2 2 3" xfId="6314" xr:uid="{299B15E1-4FD1-4364-A2BD-83138AB456BB}"/>
    <cellStyle name="Vírgula 2 3 2 5 2 2 3 2" xfId="15167" xr:uid="{11EE3798-A8F4-49E8-AF33-907B244B44E2}"/>
    <cellStyle name="Vírgula 2 3 2 5 2 2 3 3" xfId="24133" xr:uid="{392D0F97-7D82-4099-9980-711F44FC08C3}"/>
    <cellStyle name="Vírgula 2 3 2 5 2 2 4" xfId="12315" xr:uid="{A03C5724-9374-4BB5-AC26-2845C64FB17F}"/>
    <cellStyle name="Vírgula 2 3 2 5 2 2 5" xfId="21283" xr:uid="{BAD15CB8-6EB4-437B-8027-B3B2064825DB}"/>
    <cellStyle name="Vírgula 2 3 2 5 2 3" xfId="7934" xr:uid="{9CF6DC93-7599-4DCF-AC13-4459A130B21C}"/>
    <cellStyle name="Vírgula 2 3 2 5 2 3 2" xfId="16588" xr:uid="{572739FF-5F79-4AF3-8BE5-D038A8024528}"/>
    <cellStyle name="Vírgula 2 3 2 5 2 3 3" xfId="25569" xr:uid="{DB086045-9471-401B-8225-FA3E57F1B45D}"/>
    <cellStyle name="Vírgula 2 3 2 5 2 4" xfId="4880" xr:uid="{40106E10-8A83-4A42-8D5A-5894759ED9A7}"/>
    <cellStyle name="Vírgula 2 3 2 5 2 4 2" xfId="13734" xr:uid="{5CCA43FF-F9D1-458A-9832-961CED168651}"/>
    <cellStyle name="Vírgula 2 3 2 5 2 4 3" xfId="22703" xr:uid="{3E9F1E62-987C-40AB-B785-D3304F9EB421}"/>
    <cellStyle name="Vírgula 2 3 2 5 2 5" xfId="10869" xr:uid="{20688212-909D-4D80-8B7E-B2AAB1F46D24}"/>
    <cellStyle name="Vírgula 2 3 2 5 2 6" xfId="19839" xr:uid="{76099AC8-8E52-480B-85B1-E4616B36E8C0}"/>
    <cellStyle name="Vírgula 2 3 2 5 3" xfId="3277" xr:uid="{990F1FB0-D113-45CF-AD70-595608AF49E1}"/>
    <cellStyle name="Vírgula 2 3 2 5 3 2" xfId="9427" xr:uid="{33140676-1D0B-4A10-87CC-7CC0EF05A1D5}"/>
    <cellStyle name="Vírgula 2 3 2 5 3 2 2" xfId="18022" xr:uid="{B01511C6-8F9E-4C04-9FAD-12E86108834C}"/>
    <cellStyle name="Vírgula 2 3 2 5 3 2 3" xfId="27058" xr:uid="{6F874A28-8725-4C5B-8DEA-B7A884CEF605}"/>
    <cellStyle name="Vírgula 2 3 2 5 3 3" xfId="6313" xr:uid="{ED61C5F2-0DFD-4ECA-8C6F-291933F27E96}"/>
    <cellStyle name="Vírgula 2 3 2 5 3 3 2" xfId="15166" xr:uid="{9980823D-AA2C-4A44-B69B-92CB08BCA437}"/>
    <cellStyle name="Vírgula 2 3 2 5 3 3 3" xfId="24132" xr:uid="{87AF8223-E870-4270-BCEF-A85E681DBF1C}"/>
    <cellStyle name="Vírgula 2 3 2 5 3 4" xfId="12314" xr:uid="{AE287782-38F9-4C0F-B995-02D0F43E911D}"/>
    <cellStyle name="Vírgula 2 3 2 5 3 5" xfId="21282" xr:uid="{40691840-8A5B-49B3-A47F-5FD48600A081}"/>
    <cellStyle name="Vírgula 2 3 2 5 4" xfId="7933" xr:uid="{3368B722-E7F4-4F9F-B7E2-1CDC0A1B7F74}"/>
    <cellStyle name="Vírgula 2 3 2 5 4 2" xfId="16587" xr:uid="{092F55E6-50A5-46BF-95EC-E251DB3A19FC}"/>
    <cellStyle name="Vírgula 2 3 2 5 4 3" xfId="25568" xr:uid="{5EC4E18F-D3E8-42A5-B815-488EF1DDD9F8}"/>
    <cellStyle name="Vírgula 2 3 2 5 5" xfId="4879" xr:uid="{F67D4FBF-BAFE-4D70-B0B3-B322979566F6}"/>
    <cellStyle name="Vírgula 2 3 2 5 5 2" xfId="13733" xr:uid="{9CD9EF12-5144-4098-BCC0-1CFD71070650}"/>
    <cellStyle name="Vírgula 2 3 2 5 5 3" xfId="22702" xr:uid="{D0ABA848-AD64-4F19-8248-94D10B5779B7}"/>
    <cellStyle name="Vírgula 2 3 2 5 6" xfId="10868" xr:uid="{700BD3D9-EE2E-45BC-AED3-3156DAA8F0CB}"/>
    <cellStyle name="Vírgula 2 3 2 5 7" xfId="19838" xr:uid="{04932843-8D2A-4B27-A9B8-A5C4A8E1D889}"/>
    <cellStyle name="Vírgula 2 3 2 6" xfId="1561" xr:uid="{4D1303F1-D1EC-4061-A1C1-C6CE6A8C82E4}"/>
    <cellStyle name="Vírgula 2 3 2 6 2" xfId="3279" xr:uid="{5279CEC9-5931-47B0-AE02-437A2248C471}"/>
    <cellStyle name="Vírgula 2 3 2 6 2 2" xfId="9429" xr:uid="{7BB0CD5E-D4C2-4076-B60E-57CE50A45BDD}"/>
    <cellStyle name="Vírgula 2 3 2 6 2 2 2" xfId="18024" xr:uid="{819EBF88-C83E-4BC9-B42D-4A07012F2A51}"/>
    <cellStyle name="Vírgula 2 3 2 6 2 2 3" xfId="27060" xr:uid="{E912054F-3264-4649-9FB5-3237D70E55DA}"/>
    <cellStyle name="Vírgula 2 3 2 6 2 3" xfId="6315" xr:uid="{E1CF9D3B-3F9B-4DEC-8470-2B00B15950C8}"/>
    <cellStyle name="Vírgula 2 3 2 6 2 3 2" xfId="15168" xr:uid="{54925AA5-26B9-4BDE-B362-D8054925D9A5}"/>
    <cellStyle name="Vírgula 2 3 2 6 2 3 3" xfId="24134" xr:uid="{F6AAAE85-AAF8-44AE-9F54-02BE1B4DC053}"/>
    <cellStyle name="Vírgula 2 3 2 6 2 4" xfId="12316" xr:uid="{1075516E-A24D-4EAC-81AD-1F70EB44FE8B}"/>
    <cellStyle name="Vírgula 2 3 2 6 2 5" xfId="21284" xr:uid="{2FF92396-F0DD-4A1E-86AE-F2E4637EDF22}"/>
    <cellStyle name="Vírgula 2 3 2 6 3" xfId="7935" xr:uid="{79039001-8AEF-4AD9-9CB1-FC61C74392C9}"/>
    <cellStyle name="Vírgula 2 3 2 6 3 2" xfId="16589" xr:uid="{E4270261-510F-4FD8-A38A-CCB81FCD27D6}"/>
    <cellStyle name="Vírgula 2 3 2 6 3 3" xfId="25570" xr:uid="{DED21C51-13BA-4617-9A97-FB733232D97C}"/>
    <cellStyle name="Vírgula 2 3 2 6 4" xfId="4881" xr:uid="{BC264813-1B61-4789-9BA3-D1C21025B0F3}"/>
    <cellStyle name="Vírgula 2 3 2 6 4 2" xfId="13735" xr:uid="{1683E765-754A-4C42-967D-6FDC61AADE77}"/>
    <cellStyle name="Vírgula 2 3 2 6 4 3" xfId="22704" xr:uid="{7B42E141-9253-4B49-8561-35D620F2F06B}"/>
    <cellStyle name="Vírgula 2 3 2 6 5" xfId="10870" xr:uid="{B36B3779-D815-4295-B16F-D7ADEFBF48FF}"/>
    <cellStyle name="Vírgula 2 3 2 6 6" xfId="19840" xr:uid="{DC4953B3-02F6-4351-B32C-13B3F2FE8A78}"/>
    <cellStyle name="Vírgula 2 3 2 7" xfId="3262" xr:uid="{68185E8B-8678-42EE-A6FF-47CF50F01013}"/>
    <cellStyle name="Vírgula 2 3 2 7 2" xfId="9412" xr:uid="{EEB4865C-8B68-4F97-B9DF-709611A554A4}"/>
    <cellStyle name="Vírgula 2 3 2 7 2 2" xfId="18007" xr:uid="{A7915EE4-1FA3-422F-BBD9-9C16DC3181C3}"/>
    <cellStyle name="Vírgula 2 3 2 7 2 3" xfId="27043" xr:uid="{40ED6280-A4B1-4046-B932-03F0A65B2585}"/>
    <cellStyle name="Vírgula 2 3 2 7 3" xfId="6298" xr:uid="{8E1D4E24-77D7-4318-80F9-284A19141D5A}"/>
    <cellStyle name="Vírgula 2 3 2 7 3 2" xfId="15151" xr:uid="{C463F9EA-0CE9-4F90-B916-A96658B95674}"/>
    <cellStyle name="Vírgula 2 3 2 7 3 3" xfId="24117" xr:uid="{9725159A-5DEF-4537-B470-45D399D51D5B}"/>
    <cellStyle name="Vírgula 2 3 2 7 4" xfId="12299" xr:uid="{E5CB9D2F-37C7-4A42-9757-6BC364389812}"/>
    <cellStyle name="Vírgula 2 3 2 7 5" xfId="21267" xr:uid="{4755F180-1BF8-4802-AEF7-2FE500CD00F4}"/>
    <cellStyle name="Vírgula 2 3 2 8" xfId="7918" xr:uid="{0CF545E5-0499-4AED-B8D2-059A3EA09249}"/>
    <cellStyle name="Vírgula 2 3 2 8 2" xfId="16572" xr:uid="{49AADDFD-770D-4600-9A8A-1EC4166AA738}"/>
    <cellStyle name="Vírgula 2 3 2 8 3" xfId="25553" xr:uid="{D03D5DDF-FF7E-4ED8-8E16-4A31B2CA639A}"/>
    <cellStyle name="Vírgula 2 3 2 9" xfId="4864" xr:uid="{2C174FCC-377A-43D6-8AF2-3EE2FD78CF02}"/>
    <cellStyle name="Vírgula 2 3 2 9 2" xfId="13718" xr:uid="{77B47244-9E65-4230-ABE1-958513BD9F66}"/>
    <cellStyle name="Vírgula 2 3 2 9 3" xfId="22687" xr:uid="{D229C0CD-6B03-45AE-9A0D-0DE7EE73247C}"/>
    <cellStyle name="Vírgula 2 3 3" xfId="1562" xr:uid="{17566014-03F6-42D4-ADB6-7C46ECCBAE30}"/>
    <cellStyle name="Vírgula 2 3 3 10" xfId="10871" xr:uid="{A9EB89DD-6BCD-4F29-A9E4-2DE8D13871A7}"/>
    <cellStyle name="Vírgula 2 3 3 11" xfId="19841" xr:uid="{A1DC44C0-F937-4EBB-8BF9-3F544D4EB203}"/>
    <cellStyle name="Vírgula 2 3 3 2" xfId="1563" xr:uid="{440D5306-4C1E-4DB6-BED6-9B75E3455878}"/>
    <cellStyle name="Vírgula 2 3 3 2 2" xfId="1564" xr:uid="{B093C1C8-C696-469F-9014-BC8F724EA19B}"/>
    <cellStyle name="Vírgula 2 3 3 2 2 2" xfId="1565" xr:uid="{4C5C0E65-797D-48FB-AFCB-C446342EBC71}"/>
    <cellStyle name="Vírgula 2 3 3 2 2 2 2" xfId="3283" xr:uid="{F54E4806-7E88-4FED-9091-A7F57CDD9C14}"/>
    <cellStyle name="Vírgula 2 3 3 2 2 2 2 2" xfId="9433" xr:uid="{E8E8241F-0120-453E-AFA3-9435919B54C2}"/>
    <cellStyle name="Vírgula 2 3 3 2 2 2 2 2 2" xfId="18028" xr:uid="{98D406E4-03A0-4EBC-8B30-4CD02A23F0B3}"/>
    <cellStyle name="Vírgula 2 3 3 2 2 2 2 2 3" xfId="27064" xr:uid="{7214B42F-70EB-498D-97DD-A7A608997BF6}"/>
    <cellStyle name="Vírgula 2 3 3 2 2 2 2 3" xfId="6319" xr:uid="{03D8A4F1-530C-438C-ADED-7B8A9ED7194E}"/>
    <cellStyle name="Vírgula 2 3 3 2 2 2 2 3 2" xfId="15172" xr:uid="{9E32D72B-90B3-429E-BE91-3F3F16FA2326}"/>
    <cellStyle name="Vírgula 2 3 3 2 2 2 2 3 3" xfId="24138" xr:uid="{D0F848B4-B31C-4234-859B-B9A99A1FEFED}"/>
    <cellStyle name="Vírgula 2 3 3 2 2 2 2 4" xfId="12320" xr:uid="{04683F9D-32B2-4262-963A-7076B04E2B14}"/>
    <cellStyle name="Vírgula 2 3 3 2 2 2 2 5" xfId="21288" xr:uid="{86431A2F-1EFA-48D1-9EFF-0F0FFB7BAE1B}"/>
    <cellStyle name="Vírgula 2 3 3 2 2 2 3" xfId="7939" xr:uid="{ABCC2D78-4070-4E1C-B605-6840880EC598}"/>
    <cellStyle name="Vírgula 2 3 3 2 2 2 3 2" xfId="16593" xr:uid="{897ECBB1-6A82-4DDB-A1C2-C097977AF23F}"/>
    <cellStyle name="Vírgula 2 3 3 2 2 2 3 3" xfId="25574" xr:uid="{4D1650FC-0D0C-4416-ACF5-5ED83AEB3B97}"/>
    <cellStyle name="Vírgula 2 3 3 2 2 2 4" xfId="4885" xr:uid="{97B4EA22-D3B1-4E63-B590-DB2431E2BE3C}"/>
    <cellStyle name="Vírgula 2 3 3 2 2 2 4 2" xfId="13739" xr:uid="{058B3027-6039-49AD-A910-7D3AEE602386}"/>
    <cellStyle name="Vírgula 2 3 3 2 2 2 4 3" xfId="22708" xr:uid="{803F16CD-B6D6-4A4F-AD15-5186A2C82D4A}"/>
    <cellStyle name="Vírgula 2 3 3 2 2 2 5" xfId="10874" xr:uid="{4802965A-7F33-4256-8C88-D2B1D9F7DB08}"/>
    <cellStyle name="Vírgula 2 3 3 2 2 2 6" xfId="19844" xr:uid="{FF7234CB-F321-49EA-AA41-128F43EAA7B3}"/>
    <cellStyle name="Vírgula 2 3 3 2 2 3" xfId="3282" xr:uid="{F05D7A48-FE7A-4D2C-AF8F-93AE7CEE8880}"/>
    <cellStyle name="Vírgula 2 3 3 2 2 3 2" xfId="9432" xr:uid="{174EB365-9563-4C0E-814D-9D50F0753A11}"/>
    <cellStyle name="Vírgula 2 3 3 2 2 3 2 2" xfId="18027" xr:uid="{EC976B20-BA80-4BFB-AA38-A91BF3FEDEC6}"/>
    <cellStyle name="Vírgula 2 3 3 2 2 3 2 3" xfId="27063" xr:uid="{4B1BF82C-214C-4B50-8642-B19B81DC2B57}"/>
    <cellStyle name="Vírgula 2 3 3 2 2 3 3" xfId="6318" xr:uid="{A63458A1-3FC6-434C-BCE2-00C0F901E1C0}"/>
    <cellStyle name="Vírgula 2 3 3 2 2 3 3 2" xfId="15171" xr:uid="{16E96305-4DF8-4703-942A-0495EFFC2A2B}"/>
    <cellStyle name="Vírgula 2 3 3 2 2 3 3 3" xfId="24137" xr:uid="{D67BDAF7-638C-45CC-AA8F-F6AA4F6DBFFF}"/>
    <cellStyle name="Vírgula 2 3 3 2 2 3 4" xfId="12319" xr:uid="{652D0163-716A-4977-9411-9EC65D50591A}"/>
    <cellStyle name="Vírgula 2 3 3 2 2 3 5" xfId="21287" xr:uid="{EBF4C1BB-B4D0-4DE1-B051-4A7934F4A581}"/>
    <cellStyle name="Vírgula 2 3 3 2 2 4" xfId="7938" xr:uid="{8A6E7C40-D659-432F-B5F8-8C4177BC3295}"/>
    <cellStyle name="Vírgula 2 3 3 2 2 4 2" xfId="16592" xr:uid="{46A6AA36-4213-462C-8DDE-87FBDB14B672}"/>
    <cellStyle name="Vírgula 2 3 3 2 2 4 3" xfId="25573" xr:uid="{5605552E-5530-4619-8492-C7704ED97175}"/>
    <cellStyle name="Vírgula 2 3 3 2 2 5" xfId="4884" xr:uid="{7160DD9E-6313-4E40-90D8-D5F13639801B}"/>
    <cellStyle name="Vírgula 2 3 3 2 2 5 2" xfId="13738" xr:uid="{E36C8D3D-FA8D-4391-AEC0-D71EB9F322FD}"/>
    <cellStyle name="Vírgula 2 3 3 2 2 5 3" xfId="22707" xr:uid="{539A987E-DB66-4BF8-A46A-30CA5DD2055B}"/>
    <cellStyle name="Vírgula 2 3 3 2 2 6" xfId="10873" xr:uid="{9A9E6B22-51C2-41F6-96EF-73C91B802A1D}"/>
    <cellStyle name="Vírgula 2 3 3 2 2 7" xfId="19843" xr:uid="{D4236028-E42A-4CEA-8959-A3CD5AA97F77}"/>
    <cellStyle name="Vírgula 2 3 3 2 3" xfId="1566" xr:uid="{537E627B-3DF1-4D97-9ECE-49A21C7991CD}"/>
    <cellStyle name="Vírgula 2 3 3 2 3 2" xfId="1567" xr:uid="{D49BB51D-73B2-43A7-BA7C-7E01ACEBED40}"/>
    <cellStyle name="Vírgula 2 3 3 2 3 2 2" xfId="3285" xr:uid="{AE2A127B-33C2-4CE4-803B-6D1D74FE456A}"/>
    <cellStyle name="Vírgula 2 3 3 2 3 2 2 2" xfId="9435" xr:uid="{CFFD26CF-E73B-45FD-A0AB-B034717A6665}"/>
    <cellStyle name="Vírgula 2 3 3 2 3 2 2 2 2" xfId="18030" xr:uid="{15BF8A32-0925-48BB-97CC-4E9CC03BBB81}"/>
    <cellStyle name="Vírgula 2 3 3 2 3 2 2 2 3" xfId="27066" xr:uid="{E373ED32-FC29-4FF1-956A-2993B56CDDA2}"/>
    <cellStyle name="Vírgula 2 3 3 2 3 2 2 3" xfId="6321" xr:uid="{33188E36-7088-4932-A557-83730EB8F8C3}"/>
    <cellStyle name="Vírgula 2 3 3 2 3 2 2 3 2" xfId="15174" xr:uid="{39C31E33-9000-46D9-9225-E83B9DB069C5}"/>
    <cellStyle name="Vírgula 2 3 3 2 3 2 2 3 3" xfId="24140" xr:uid="{C5DA9847-7E42-4557-8538-9F7BCE736348}"/>
    <cellStyle name="Vírgula 2 3 3 2 3 2 2 4" xfId="12322" xr:uid="{4E4C6CC7-4FF7-4A14-9DAA-9E8D42D70986}"/>
    <cellStyle name="Vírgula 2 3 3 2 3 2 2 5" xfId="21290" xr:uid="{520FD5FF-865A-42A2-B547-D1C6610E8986}"/>
    <cellStyle name="Vírgula 2 3 3 2 3 2 3" xfId="7941" xr:uid="{DD84ADA2-2279-492B-955D-FAC4A9C9576D}"/>
    <cellStyle name="Vírgula 2 3 3 2 3 2 3 2" xfId="16595" xr:uid="{51527378-122E-48EF-9FAB-21FC401C50C4}"/>
    <cellStyle name="Vírgula 2 3 3 2 3 2 3 3" xfId="25576" xr:uid="{C5A8053A-40CC-43CE-B60A-4413A411F846}"/>
    <cellStyle name="Vírgula 2 3 3 2 3 2 4" xfId="4887" xr:uid="{43913F89-E96A-427B-88BE-3782C092AE5E}"/>
    <cellStyle name="Vírgula 2 3 3 2 3 2 4 2" xfId="13741" xr:uid="{53C05C16-7379-4547-92F2-50649E421873}"/>
    <cellStyle name="Vírgula 2 3 3 2 3 2 4 3" xfId="22710" xr:uid="{DB7B8750-9259-46F4-8955-C105A45795C2}"/>
    <cellStyle name="Vírgula 2 3 3 2 3 2 5" xfId="10876" xr:uid="{6C7564E9-7F76-4366-B62A-B78C5AB23F0F}"/>
    <cellStyle name="Vírgula 2 3 3 2 3 2 6" xfId="19846" xr:uid="{EE8F77C8-1983-4E01-BD4F-500865AB2FA7}"/>
    <cellStyle name="Vírgula 2 3 3 2 3 3" xfId="3284" xr:uid="{7A23C650-EF58-4FF4-A006-841540F6C966}"/>
    <cellStyle name="Vírgula 2 3 3 2 3 3 2" xfId="9434" xr:uid="{E38D3A82-8C83-45AC-805C-FA5B78B1CB81}"/>
    <cellStyle name="Vírgula 2 3 3 2 3 3 2 2" xfId="18029" xr:uid="{9314FB65-E7BA-49C1-8B26-7CD140490D9C}"/>
    <cellStyle name="Vírgula 2 3 3 2 3 3 2 3" xfId="27065" xr:uid="{7EA0FB3A-E36C-4C27-9E2F-C1C9C72009A3}"/>
    <cellStyle name="Vírgula 2 3 3 2 3 3 3" xfId="6320" xr:uid="{8FA4811C-06B3-423C-92AD-C8A4F8C2CFE4}"/>
    <cellStyle name="Vírgula 2 3 3 2 3 3 3 2" xfId="15173" xr:uid="{7ED39D2B-B262-40BA-9E74-0D665E5A6F74}"/>
    <cellStyle name="Vírgula 2 3 3 2 3 3 3 3" xfId="24139" xr:uid="{7F901C9B-0C8F-4E84-85D4-753D86008085}"/>
    <cellStyle name="Vírgula 2 3 3 2 3 3 4" xfId="12321" xr:uid="{8EAFC066-5C18-4A6A-AACB-17E7CAF556D5}"/>
    <cellStyle name="Vírgula 2 3 3 2 3 3 5" xfId="21289" xr:uid="{CACE43F9-E5EF-4F2A-9FDD-05F74B8B813A}"/>
    <cellStyle name="Vírgula 2 3 3 2 3 4" xfId="7940" xr:uid="{2B0CA595-B83D-40B7-8EB2-4E85E6051659}"/>
    <cellStyle name="Vírgula 2 3 3 2 3 4 2" xfId="16594" xr:uid="{DBB84835-06E2-4ABA-8FA9-4F6734E1CACC}"/>
    <cellStyle name="Vírgula 2 3 3 2 3 4 3" xfId="25575" xr:uid="{DC5E71B1-14FB-4698-8EE9-9311C528F8A7}"/>
    <cellStyle name="Vírgula 2 3 3 2 3 5" xfId="4886" xr:uid="{F980A44A-F33B-4B58-BB29-A213DD7DE681}"/>
    <cellStyle name="Vírgula 2 3 3 2 3 5 2" xfId="13740" xr:uid="{8E18CEA7-9D31-4BFF-B665-DADB8FA06D78}"/>
    <cellStyle name="Vírgula 2 3 3 2 3 5 3" xfId="22709" xr:uid="{5D0C07E9-A066-4EB0-972E-C4DAB9596621}"/>
    <cellStyle name="Vírgula 2 3 3 2 3 6" xfId="10875" xr:uid="{092820C9-7C11-4FB6-8D24-0251DF2DBAE5}"/>
    <cellStyle name="Vírgula 2 3 3 2 3 7" xfId="19845" xr:uid="{E6E1562B-CF91-4858-83E9-5E383D6E3D9D}"/>
    <cellStyle name="Vírgula 2 3 3 2 4" xfId="1568" xr:uid="{0CA66AA9-412A-4129-B649-589104D5CD38}"/>
    <cellStyle name="Vírgula 2 3 3 2 4 2" xfId="3286" xr:uid="{D2C753AB-22F4-4379-A54E-5FBC3334656C}"/>
    <cellStyle name="Vírgula 2 3 3 2 4 2 2" xfId="9436" xr:uid="{C4B6196B-F7AD-420D-A5F9-783A96F2EC82}"/>
    <cellStyle name="Vírgula 2 3 3 2 4 2 2 2" xfId="18031" xr:uid="{BAEF91FF-AB6F-4B24-85CC-13BC2D54D279}"/>
    <cellStyle name="Vírgula 2 3 3 2 4 2 2 3" xfId="27067" xr:uid="{E6A3BD25-39A3-4D83-A11F-0A4B5B20DD5A}"/>
    <cellStyle name="Vírgula 2 3 3 2 4 2 3" xfId="6322" xr:uid="{A4D786D0-62FD-4754-A507-1D51D8367C91}"/>
    <cellStyle name="Vírgula 2 3 3 2 4 2 3 2" xfId="15175" xr:uid="{A99880C3-72C6-4D93-965C-DBDA50D947B3}"/>
    <cellStyle name="Vírgula 2 3 3 2 4 2 3 3" xfId="24141" xr:uid="{A1FAA2C4-DF01-49D5-A381-3CEECA5EC6A3}"/>
    <cellStyle name="Vírgula 2 3 3 2 4 2 4" xfId="12323" xr:uid="{6BE61FA2-45BE-44D2-94B6-677CB2EDD7F1}"/>
    <cellStyle name="Vírgula 2 3 3 2 4 2 5" xfId="21291" xr:uid="{65245A86-EE01-4E23-A8A7-706B18C806E3}"/>
    <cellStyle name="Vírgula 2 3 3 2 4 3" xfId="7942" xr:uid="{A7BD6BBB-EBB7-4BF2-870E-CF099E94F7F2}"/>
    <cellStyle name="Vírgula 2 3 3 2 4 3 2" xfId="16596" xr:uid="{86A26322-1AC7-4244-80C5-5AD4944BBE13}"/>
    <cellStyle name="Vírgula 2 3 3 2 4 3 3" xfId="25577" xr:uid="{0D6D6995-1D74-4D33-AD68-936B5E9360E5}"/>
    <cellStyle name="Vírgula 2 3 3 2 4 4" xfId="4888" xr:uid="{224A3618-5C54-4861-A3EC-47C6B599DBD5}"/>
    <cellStyle name="Vírgula 2 3 3 2 4 4 2" xfId="13742" xr:uid="{88E3F60F-F563-43BB-9973-77AEA171F0B4}"/>
    <cellStyle name="Vírgula 2 3 3 2 4 4 3" xfId="22711" xr:uid="{B9B0F9CA-B4CD-4217-AE8D-71F9028E0469}"/>
    <cellStyle name="Vírgula 2 3 3 2 4 5" xfId="10877" xr:uid="{C1CD7566-169F-41FE-998F-03E826869D62}"/>
    <cellStyle name="Vírgula 2 3 3 2 4 6" xfId="19847" xr:uid="{59F35B41-4338-4987-B59A-2DE386F363FF}"/>
    <cellStyle name="Vírgula 2 3 3 2 5" xfId="3281" xr:uid="{774CCE04-A243-47FB-A2BB-DFE4A8312F8E}"/>
    <cellStyle name="Vírgula 2 3 3 2 5 2" xfId="9431" xr:uid="{6D2C1CE0-4586-47A0-89ED-394031BE2738}"/>
    <cellStyle name="Vírgula 2 3 3 2 5 2 2" xfId="18026" xr:uid="{A5DF8050-627E-4401-8453-5C2027A6D38A}"/>
    <cellStyle name="Vírgula 2 3 3 2 5 2 3" xfId="27062" xr:uid="{90DA9254-B454-43AC-AAA2-64F83EF96E5E}"/>
    <cellStyle name="Vírgula 2 3 3 2 5 3" xfId="6317" xr:uid="{A963353C-DD97-42BE-8940-4D8604C68299}"/>
    <cellStyle name="Vírgula 2 3 3 2 5 3 2" xfId="15170" xr:uid="{28216BCF-AAF7-447C-A45A-EF187EB6461A}"/>
    <cellStyle name="Vírgula 2 3 3 2 5 3 3" xfId="24136" xr:uid="{769569CB-723A-4531-B237-D2E3CA1A597F}"/>
    <cellStyle name="Vírgula 2 3 3 2 5 4" xfId="12318" xr:uid="{796A7D78-6B8A-48E1-8F0E-F3FC6969348C}"/>
    <cellStyle name="Vírgula 2 3 3 2 5 5" xfId="21286" xr:uid="{5AD3EC27-4A28-4110-90A2-61A8582F04D8}"/>
    <cellStyle name="Vírgula 2 3 3 2 6" xfId="7937" xr:uid="{27A09860-EE46-4D6E-AE28-239CAD81F90E}"/>
    <cellStyle name="Vírgula 2 3 3 2 6 2" xfId="16591" xr:uid="{A31EA6A9-69BB-435F-BBD0-7029526E14B2}"/>
    <cellStyle name="Vírgula 2 3 3 2 6 3" xfId="25572" xr:uid="{58DECAAE-2743-4DDA-B2FF-EB6B0F7A915E}"/>
    <cellStyle name="Vírgula 2 3 3 2 7" xfId="4883" xr:uid="{A918F31A-8309-46CE-B551-091580D84996}"/>
    <cellStyle name="Vírgula 2 3 3 2 7 2" xfId="13737" xr:uid="{581A7888-1842-4A71-BA5A-405D87ADBB6B}"/>
    <cellStyle name="Vírgula 2 3 3 2 7 3" xfId="22706" xr:uid="{A7A23F76-4D88-4209-AD36-0718DFB6C3D3}"/>
    <cellStyle name="Vírgula 2 3 3 2 8" xfId="10872" xr:uid="{60DEA74B-726E-4BEF-9265-D6542B46F157}"/>
    <cellStyle name="Vírgula 2 3 3 2 9" xfId="19842" xr:uid="{1D459CC0-5435-4AAB-AB45-39E22EB3197C}"/>
    <cellStyle name="Vírgula 2 3 3 3" xfId="1569" xr:uid="{34E1E914-EEE0-4796-923B-555D9C4BBD9D}"/>
    <cellStyle name="Vírgula 2 3 3 3 2" xfId="1570" xr:uid="{A82A59C0-1EF7-48D2-BB30-173B403975F3}"/>
    <cellStyle name="Vírgula 2 3 3 3 2 2" xfId="1571" xr:uid="{405CA5D2-B69F-42D7-947F-996A7574377D}"/>
    <cellStyle name="Vírgula 2 3 3 3 2 2 2" xfId="3289" xr:uid="{1D8C4852-6E00-4B90-BAD3-060DBAFA5D3C}"/>
    <cellStyle name="Vírgula 2 3 3 3 2 2 2 2" xfId="9439" xr:uid="{FA1B6803-604E-4962-978E-89AB5E5561F2}"/>
    <cellStyle name="Vírgula 2 3 3 3 2 2 2 2 2" xfId="18034" xr:uid="{02F11D61-6703-40DD-96F7-32EC9EC4522F}"/>
    <cellStyle name="Vírgula 2 3 3 3 2 2 2 2 3" xfId="27070" xr:uid="{A2511423-00BB-4762-BF24-33D43F473015}"/>
    <cellStyle name="Vírgula 2 3 3 3 2 2 2 3" xfId="6325" xr:uid="{89A8C3BD-3A58-46C6-8D3F-410639FB9433}"/>
    <cellStyle name="Vírgula 2 3 3 3 2 2 2 3 2" xfId="15178" xr:uid="{57BCDD35-02DE-4D1B-AEB4-E23FAD9BD0EE}"/>
    <cellStyle name="Vírgula 2 3 3 3 2 2 2 3 3" xfId="24144" xr:uid="{5438DB85-3288-42EC-976A-448A975BE22A}"/>
    <cellStyle name="Vírgula 2 3 3 3 2 2 2 4" xfId="12326" xr:uid="{345D5754-6033-4EBE-B4DA-55604DDCC7C8}"/>
    <cellStyle name="Vírgula 2 3 3 3 2 2 2 5" xfId="21294" xr:uid="{3C9A77E8-87B4-4EEA-9979-64B04E3EE15E}"/>
    <cellStyle name="Vírgula 2 3 3 3 2 2 3" xfId="7945" xr:uid="{715F7F42-FBA5-40EA-9AB6-3CB8B10024DC}"/>
    <cellStyle name="Vírgula 2 3 3 3 2 2 3 2" xfId="16599" xr:uid="{AC6F1C76-DD34-44ED-9ABD-B5DE509F1AA5}"/>
    <cellStyle name="Vírgula 2 3 3 3 2 2 3 3" xfId="25580" xr:uid="{EBC80C62-427A-407B-8321-94932F2E91E0}"/>
    <cellStyle name="Vírgula 2 3 3 3 2 2 4" xfId="4891" xr:uid="{D3284E9E-B79F-431C-8BAD-7DA07CBE750F}"/>
    <cellStyle name="Vírgula 2 3 3 3 2 2 4 2" xfId="13745" xr:uid="{0F75440F-7925-447E-92FA-67516C4581E4}"/>
    <cellStyle name="Vírgula 2 3 3 3 2 2 4 3" xfId="22714" xr:uid="{09041251-5C91-4342-9EE3-F206C63B939E}"/>
    <cellStyle name="Vírgula 2 3 3 3 2 2 5" xfId="10880" xr:uid="{E8CDFCBF-F196-4C3E-ABA2-9447428B7D0C}"/>
    <cellStyle name="Vírgula 2 3 3 3 2 2 6" xfId="19850" xr:uid="{45E2ECC5-0419-4DEC-B1CC-E2BBB2947104}"/>
    <cellStyle name="Vírgula 2 3 3 3 2 3" xfId="3288" xr:uid="{2D035A8C-F970-4661-8732-A172DED986DD}"/>
    <cellStyle name="Vírgula 2 3 3 3 2 3 2" xfId="9438" xr:uid="{21A8C97F-304E-4FD6-9168-008D505448C7}"/>
    <cellStyle name="Vírgula 2 3 3 3 2 3 2 2" xfId="18033" xr:uid="{4B3A7739-7A61-484E-A739-4594F09F07EB}"/>
    <cellStyle name="Vírgula 2 3 3 3 2 3 2 3" xfId="27069" xr:uid="{702C4775-CA05-46B2-99C4-8E7D3D670C16}"/>
    <cellStyle name="Vírgula 2 3 3 3 2 3 3" xfId="6324" xr:uid="{7A4E7E71-2C75-4DB3-9C0D-140EEF7618EF}"/>
    <cellStyle name="Vírgula 2 3 3 3 2 3 3 2" xfId="15177" xr:uid="{E19625CD-2ECA-4871-8D79-7F49951E307F}"/>
    <cellStyle name="Vírgula 2 3 3 3 2 3 3 3" xfId="24143" xr:uid="{C1EE13E2-8C4A-4932-8A4C-C26EE2A157AE}"/>
    <cellStyle name="Vírgula 2 3 3 3 2 3 4" xfId="12325" xr:uid="{A2F8CC0A-2DEB-44EA-8EB9-8C487971AD37}"/>
    <cellStyle name="Vírgula 2 3 3 3 2 3 5" xfId="21293" xr:uid="{6A3E8C56-4118-466F-B09B-A4BC2F88800F}"/>
    <cellStyle name="Vírgula 2 3 3 3 2 4" xfId="7944" xr:uid="{DCDA5839-7D25-4C81-9B98-D9233DBCE72C}"/>
    <cellStyle name="Vírgula 2 3 3 3 2 4 2" xfId="16598" xr:uid="{C8E3EEDE-5857-4B03-9AFF-9257D990793F}"/>
    <cellStyle name="Vírgula 2 3 3 3 2 4 3" xfId="25579" xr:uid="{C0470688-26C5-4830-A680-68EF61D91C4B}"/>
    <cellStyle name="Vírgula 2 3 3 3 2 5" xfId="4890" xr:uid="{3C593897-02C3-45EE-BA5A-FD957B46AB34}"/>
    <cellStyle name="Vírgula 2 3 3 3 2 5 2" xfId="13744" xr:uid="{C78862F2-0FBF-4886-8675-1055E934D4A3}"/>
    <cellStyle name="Vírgula 2 3 3 3 2 5 3" xfId="22713" xr:uid="{11FB01E0-17C2-434C-B12A-9F047AF06D28}"/>
    <cellStyle name="Vírgula 2 3 3 3 2 6" xfId="10879" xr:uid="{E3E8BAE7-17FF-4256-9A0B-0A7402522B9D}"/>
    <cellStyle name="Vírgula 2 3 3 3 2 7" xfId="19849" xr:uid="{7A2B8B98-246F-4616-8E7B-51575EF7AC68}"/>
    <cellStyle name="Vírgula 2 3 3 3 3" xfId="1572" xr:uid="{54124BF2-D83D-4775-939A-D07CBA06FA80}"/>
    <cellStyle name="Vírgula 2 3 3 3 3 2" xfId="1573" xr:uid="{2C019FBD-8F1A-4257-A375-A935A3EC0141}"/>
    <cellStyle name="Vírgula 2 3 3 3 3 2 2" xfId="3291" xr:uid="{BF592E21-39ED-4EA3-BC54-EBAA73A4E184}"/>
    <cellStyle name="Vírgula 2 3 3 3 3 2 2 2" xfId="9441" xr:uid="{55DC14CE-3CDA-4949-A71E-5248C1209621}"/>
    <cellStyle name="Vírgula 2 3 3 3 3 2 2 2 2" xfId="18036" xr:uid="{701A9EF5-DC30-4CD3-8B94-B2D92AA45991}"/>
    <cellStyle name="Vírgula 2 3 3 3 3 2 2 2 3" xfId="27072" xr:uid="{EBDF1F27-DEAB-4786-A513-5DBF64014B0E}"/>
    <cellStyle name="Vírgula 2 3 3 3 3 2 2 3" xfId="6327" xr:uid="{8A01C871-D073-44EC-9CB9-65E963856C3E}"/>
    <cellStyle name="Vírgula 2 3 3 3 3 2 2 3 2" xfId="15180" xr:uid="{19BA3AEB-1A4F-4426-AC28-A62CAA0C4E09}"/>
    <cellStyle name="Vírgula 2 3 3 3 3 2 2 3 3" xfId="24146" xr:uid="{62E8F5AB-C382-4CC3-AE5D-8F9C02A855CB}"/>
    <cellStyle name="Vírgula 2 3 3 3 3 2 2 4" xfId="12328" xr:uid="{7DE994CF-7E6A-498A-AE9C-C979A62E7DB6}"/>
    <cellStyle name="Vírgula 2 3 3 3 3 2 2 5" xfId="21296" xr:uid="{29CEAF08-1AEF-4CC3-827A-544E1E5A3013}"/>
    <cellStyle name="Vírgula 2 3 3 3 3 2 3" xfId="7947" xr:uid="{47A284DD-B23B-423F-A712-66830B482DBA}"/>
    <cellStyle name="Vírgula 2 3 3 3 3 2 3 2" xfId="16601" xr:uid="{B36BCD36-E41B-4035-954B-D9F4F6EC3E7A}"/>
    <cellStyle name="Vírgula 2 3 3 3 3 2 3 3" xfId="25582" xr:uid="{4F433066-D11D-4093-8742-8B166ECDF06D}"/>
    <cellStyle name="Vírgula 2 3 3 3 3 2 4" xfId="4893" xr:uid="{0C1AC104-8653-4109-A2A8-711DF65B1ED9}"/>
    <cellStyle name="Vírgula 2 3 3 3 3 2 4 2" xfId="13747" xr:uid="{2556BA9C-DFDD-4EBE-9C57-111497CE5192}"/>
    <cellStyle name="Vírgula 2 3 3 3 3 2 4 3" xfId="22716" xr:uid="{38B01732-7AE8-45FD-922F-FC5883FE23C8}"/>
    <cellStyle name="Vírgula 2 3 3 3 3 2 5" xfId="10882" xr:uid="{DA111471-7DF8-4063-8F22-D9FA0E14C015}"/>
    <cellStyle name="Vírgula 2 3 3 3 3 2 6" xfId="19852" xr:uid="{5AE37131-A90D-47D8-AC65-2576AF6E0F1A}"/>
    <cellStyle name="Vírgula 2 3 3 3 3 3" xfId="3290" xr:uid="{F1197B7D-7A3A-418C-83D6-ADC4FC88E074}"/>
    <cellStyle name="Vírgula 2 3 3 3 3 3 2" xfId="9440" xr:uid="{1804EC10-DBD6-493C-BB25-3C63D9361504}"/>
    <cellStyle name="Vírgula 2 3 3 3 3 3 2 2" xfId="18035" xr:uid="{116BE92C-BC93-46A3-A7B0-48C89F0C5D12}"/>
    <cellStyle name="Vírgula 2 3 3 3 3 3 2 3" xfId="27071" xr:uid="{7FA0C222-CF22-43CB-8E6E-DA3D2B6D7D54}"/>
    <cellStyle name="Vírgula 2 3 3 3 3 3 3" xfId="6326" xr:uid="{DFCD8ACF-89C3-4BAD-A5D1-04B5ED657D59}"/>
    <cellStyle name="Vírgula 2 3 3 3 3 3 3 2" xfId="15179" xr:uid="{0AC89F14-EF88-49D5-A051-AD65FF1704A9}"/>
    <cellStyle name="Vírgula 2 3 3 3 3 3 3 3" xfId="24145" xr:uid="{04680E60-E191-4853-B797-048D364FDC6A}"/>
    <cellStyle name="Vírgula 2 3 3 3 3 3 4" xfId="12327" xr:uid="{8D12133E-4143-4537-AD52-7D3B583CB7E2}"/>
    <cellStyle name="Vírgula 2 3 3 3 3 3 5" xfId="21295" xr:uid="{AA98D94D-8B7B-4F55-A786-B0BA9B6FE2A5}"/>
    <cellStyle name="Vírgula 2 3 3 3 3 4" xfId="7946" xr:uid="{5B95F25A-0A4F-48F7-A768-0F83EBA2CCA7}"/>
    <cellStyle name="Vírgula 2 3 3 3 3 4 2" xfId="16600" xr:uid="{EF8BD10F-C99D-424D-AC06-34E6FA0FF3BE}"/>
    <cellStyle name="Vírgula 2 3 3 3 3 4 3" xfId="25581" xr:uid="{6AF770AB-938E-4AFA-9768-020FF2077D68}"/>
    <cellStyle name="Vírgula 2 3 3 3 3 5" xfId="4892" xr:uid="{067B19D6-7FF2-4335-99C8-593B1A2F0820}"/>
    <cellStyle name="Vírgula 2 3 3 3 3 5 2" xfId="13746" xr:uid="{8AC9916B-4422-4614-9DC8-CA581092EC96}"/>
    <cellStyle name="Vírgula 2 3 3 3 3 5 3" xfId="22715" xr:uid="{C1110F47-4889-433E-A8B0-D347F84326FA}"/>
    <cellStyle name="Vírgula 2 3 3 3 3 6" xfId="10881" xr:uid="{8BF35791-64BA-40FB-B81A-6BD1EA29D43F}"/>
    <cellStyle name="Vírgula 2 3 3 3 3 7" xfId="19851" xr:uid="{F4E4A121-539B-46D0-BAB2-36049AB118CC}"/>
    <cellStyle name="Vírgula 2 3 3 3 4" xfId="1574" xr:uid="{EF1D54CA-4E26-428F-8BD8-F02579739B49}"/>
    <cellStyle name="Vírgula 2 3 3 3 4 2" xfId="3292" xr:uid="{EAE89325-77C1-47BD-90BD-6CD3709F1AF5}"/>
    <cellStyle name="Vírgula 2 3 3 3 4 2 2" xfId="9442" xr:uid="{517495EB-5535-49F2-B3D2-41E4605AF50A}"/>
    <cellStyle name="Vírgula 2 3 3 3 4 2 2 2" xfId="18037" xr:uid="{41948534-ECDE-4557-842E-485353CD23A3}"/>
    <cellStyle name="Vírgula 2 3 3 3 4 2 2 3" xfId="27073" xr:uid="{5504F6EE-C209-43C6-9E74-EF4EB44B7A91}"/>
    <cellStyle name="Vírgula 2 3 3 3 4 2 3" xfId="6328" xr:uid="{DE2FAAD5-5B30-4859-83B4-309385FA200B}"/>
    <cellStyle name="Vírgula 2 3 3 3 4 2 3 2" xfId="15181" xr:uid="{FC08B373-34D8-4FB7-927F-5AC5312CD205}"/>
    <cellStyle name="Vírgula 2 3 3 3 4 2 3 3" xfId="24147" xr:uid="{84537272-A023-47F0-81E9-8687E25CEFF8}"/>
    <cellStyle name="Vírgula 2 3 3 3 4 2 4" xfId="12329" xr:uid="{A3AE942A-A7BE-49D6-9A5B-F6A60523CDC8}"/>
    <cellStyle name="Vírgula 2 3 3 3 4 2 5" xfId="21297" xr:uid="{18768EC6-AC93-475D-A4C2-1BA765CE0FCC}"/>
    <cellStyle name="Vírgula 2 3 3 3 4 3" xfId="7948" xr:uid="{6DACFE2E-FA34-43FB-A511-2EA29F2FBD28}"/>
    <cellStyle name="Vírgula 2 3 3 3 4 3 2" xfId="16602" xr:uid="{DC1AD1CA-F11F-4EFD-BF01-3B4A19C03031}"/>
    <cellStyle name="Vírgula 2 3 3 3 4 3 3" xfId="25583" xr:uid="{7C691CBF-3BC7-4880-9E95-7C5ED2ADFB11}"/>
    <cellStyle name="Vírgula 2 3 3 3 4 4" xfId="4894" xr:uid="{1E160786-26F8-46CB-96EC-1BA5EEC11A03}"/>
    <cellStyle name="Vírgula 2 3 3 3 4 4 2" xfId="13748" xr:uid="{289EABC2-9877-4FFE-8370-BD9846441B5E}"/>
    <cellStyle name="Vírgula 2 3 3 3 4 4 3" xfId="22717" xr:uid="{8FCAC908-7147-406D-A4C3-BC2AEAC96F1F}"/>
    <cellStyle name="Vírgula 2 3 3 3 4 5" xfId="10883" xr:uid="{12376E12-CD47-4703-B294-BD672C7652C2}"/>
    <cellStyle name="Vírgula 2 3 3 3 4 6" xfId="19853" xr:uid="{06CFF06A-57C2-4435-9F8D-2E5920BDF53D}"/>
    <cellStyle name="Vírgula 2 3 3 3 5" xfId="3287" xr:uid="{D889E228-97E5-43EA-BE2B-0398A2655615}"/>
    <cellStyle name="Vírgula 2 3 3 3 5 2" xfId="9437" xr:uid="{9E623061-92EA-41B7-9E5F-55FE9601CCCC}"/>
    <cellStyle name="Vírgula 2 3 3 3 5 2 2" xfId="18032" xr:uid="{E51F0C7B-7305-40F7-854C-3F517EFDD126}"/>
    <cellStyle name="Vírgula 2 3 3 3 5 2 3" xfId="27068" xr:uid="{2C9D8246-5C17-435B-8A06-246E37DA6A16}"/>
    <cellStyle name="Vírgula 2 3 3 3 5 3" xfId="6323" xr:uid="{333B83AA-D4CB-4BFB-83D1-72F87E87E7ED}"/>
    <cellStyle name="Vírgula 2 3 3 3 5 3 2" xfId="15176" xr:uid="{66220333-FEAE-47B7-8BB5-789A1FB4D668}"/>
    <cellStyle name="Vírgula 2 3 3 3 5 3 3" xfId="24142" xr:uid="{EE42348B-31DB-4661-8611-DB0D74A5E4C1}"/>
    <cellStyle name="Vírgula 2 3 3 3 5 4" xfId="12324" xr:uid="{AC865ABA-F62C-467F-A5AD-77B86CDE6986}"/>
    <cellStyle name="Vírgula 2 3 3 3 5 5" xfId="21292" xr:uid="{CF4261E9-511F-41C1-86BE-4247F69755EF}"/>
    <cellStyle name="Vírgula 2 3 3 3 6" xfId="7943" xr:uid="{F88A8041-4FF5-43B0-8497-1E8425F5C8BB}"/>
    <cellStyle name="Vírgula 2 3 3 3 6 2" xfId="16597" xr:uid="{69CE368C-243D-4136-A93A-BF3A4DE4C79D}"/>
    <cellStyle name="Vírgula 2 3 3 3 6 3" xfId="25578" xr:uid="{C907EEC5-7D5F-454E-B149-7434D9854757}"/>
    <cellStyle name="Vírgula 2 3 3 3 7" xfId="4889" xr:uid="{F28C9A2D-2635-43EB-A2EA-7EB3E92F63ED}"/>
    <cellStyle name="Vírgula 2 3 3 3 7 2" xfId="13743" xr:uid="{7B70CFF8-DD54-4B1A-9CAE-03B104218F64}"/>
    <cellStyle name="Vírgula 2 3 3 3 7 3" xfId="22712" xr:uid="{7C0827C8-FBCC-4697-9499-7A700481B0C5}"/>
    <cellStyle name="Vírgula 2 3 3 3 8" xfId="10878" xr:uid="{69E7D209-0F36-42DB-BC05-54C8B5694323}"/>
    <cellStyle name="Vírgula 2 3 3 3 9" xfId="19848" xr:uid="{9907424D-35B5-4CA5-943D-6E0643CADA4A}"/>
    <cellStyle name="Vírgula 2 3 3 4" xfId="1575" xr:uid="{667A9F4A-9695-45A4-8AD6-4E6200B286E3}"/>
    <cellStyle name="Vírgula 2 3 3 4 2" xfId="1576" xr:uid="{7E910331-B0DD-4A36-B913-91EC7D3BE900}"/>
    <cellStyle name="Vírgula 2 3 3 4 2 2" xfId="3294" xr:uid="{3C37393B-E674-4548-99F7-571DE7955F0B}"/>
    <cellStyle name="Vírgula 2 3 3 4 2 2 2" xfId="9444" xr:uid="{D4CC9492-86F7-4EB2-BE05-EF73C0C3BC2A}"/>
    <cellStyle name="Vírgula 2 3 3 4 2 2 2 2" xfId="18039" xr:uid="{BC58B7A4-FA68-40F6-B016-30899A9DA47D}"/>
    <cellStyle name="Vírgula 2 3 3 4 2 2 2 3" xfId="27075" xr:uid="{EC801301-FA19-4229-9055-D9A9FAF5494A}"/>
    <cellStyle name="Vírgula 2 3 3 4 2 2 3" xfId="6330" xr:uid="{23029FB0-B094-4A84-A2F7-6EB62B43B9AF}"/>
    <cellStyle name="Vírgula 2 3 3 4 2 2 3 2" xfId="15183" xr:uid="{F4064E3D-351B-4431-BF6E-8656922AAD56}"/>
    <cellStyle name="Vírgula 2 3 3 4 2 2 3 3" xfId="24149" xr:uid="{12FC4B19-57A0-499B-A1E6-FEBC80739053}"/>
    <cellStyle name="Vírgula 2 3 3 4 2 2 4" xfId="12331" xr:uid="{0D43AC5A-295E-451C-B3B3-E6EF1F178A82}"/>
    <cellStyle name="Vírgula 2 3 3 4 2 2 5" xfId="21299" xr:uid="{4A9E96DF-E57C-421D-9C27-7611BD07BE90}"/>
    <cellStyle name="Vírgula 2 3 3 4 2 3" xfId="7950" xr:uid="{479E5B10-CB89-40EB-841D-88EB71F39968}"/>
    <cellStyle name="Vírgula 2 3 3 4 2 3 2" xfId="16604" xr:uid="{752BBB23-D1FE-4AF6-80BD-969B0488786C}"/>
    <cellStyle name="Vírgula 2 3 3 4 2 3 3" xfId="25585" xr:uid="{AC47867B-5413-495D-9C9B-36A12C1186F0}"/>
    <cellStyle name="Vírgula 2 3 3 4 2 4" xfId="4896" xr:uid="{54EB3D24-7BB3-4BFA-B1E0-1892904BFCDC}"/>
    <cellStyle name="Vírgula 2 3 3 4 2 4 2" xfId="13750" xr:uid="{831EE36A-26B9-4EAC-B9F0-21236C38F715}"/>
    <cellStyle name="Vírgula 2 3 3 4 2 4 3" xfId="22719" xr:uid="{B0EFEA8C-4BAE-4734-A547-52AD039A212B}"/>
    <cellStyle name="Vírgula 2 3 3 4 2 5" xfId="10885" xr:uid="{1398318F-FE30-45AD-A0D7-76F720B84B47}"/>
    <cellStyle name="Vírgula 2 3 3 4 2 6" xfId="19855" xr:uid="{6D7423F5-B920-4FE8-A954-E3E86CB62953}"/>
    <cellStyle name="Vírgula 2 3 3 4 3" xfId="3293" xr:uid="{3EB1BC8D-584D-4620-A010-3BF696CA1875}"/>
    <cellStyle name="Vírgula 2 3 3 4 3 2" xfId="9443" xr:uid="{89B83B10-B786-4007-9FAE-614176FBF46D}"/>
    <cellStyle name="Vírgula 2 3 3 4 3 2 2" xfId="18038" xr:uid="{81619E96-9920-4420-9DD2-D466BCA7C956}"/>
    <cellStyle name="Vírgula 2 3 3 4 3 2 3" xfId="27074" xr:uid="{6DD1AAF1-F7F6-4F65-8EC3-9E0332F3FA44}"/>
    <cellStyle name="Vírgula 2 3 3 4 3 3" xfId="6329" xr:uid="{BFBAB076-40D5-4214-B40C-48934AF9F41A}"/>
    <cellStyle name="Vírgula 2 3 3 4 3 3 2" xfId="15182" xr:uid="{529E7509-331E-461C-9FBD-4D1EE060EB32}"/>
    <cellStyle name="Vírgula 2 3 3 4 3 3 3" xfId="24148" xr:uid="{BBE1EBDB-A36D-4545-8BCD-4CFCD37EC840}"/>
    <cellStyle name="Vírgula 2 3 3 4 3 4" xfId="12330" xr:uid="{8DE743E6-472F-4134-99DC-D2745C9B826C}"/>
    <cellStyle name="Vírgula 2 3 3 4 3 5" xfId="21298" xr:uid="{D50C448D-576C-494E-AE80-1F1CDEA3CF1C}"/>
    <cellStyle name="Vírgula 2 3 3 4 4" xfId="7949" xr:uid="{8534F558-D31B-410C-8498-0CEA91306ADD}"/>
    <cellStyle name="Vírgula 2 3 3 4 4 2" xfId="16603" xr:uid="{A6DB54E8-57C4-49D5-B844-D66CB66019A5}"/>
    <cellStyle name="Vírgula 2 3 3 4 4 3" xfId="25584" xr:uid="{21FC1343-5D10-4005-B0A7-938B6AF84EB3}"/>
    <cellStyle name="Vírgula 2 3 3 4 5" xfId="4895" xr:uid="{B79C4B90-B4B5-4917-98AD-941F20AA277F}"/>
    <cellStyle name="Vírgula 2 3 3 4 5 2" xfId="13749" xr:uid="{FC8FAAEF-20A0-45C7-A1B5-89C61A484359}"/>
    <cellStyle name="Vírgula 2 3 3 4 5 3" xfId="22718" xr:uid="{6C25B006-711D-425C-A45E-5841D36B569E}"/>
    <cellStyle name="Vírgula 2 3 3 4 6" xfId="10884" xr:uid="{8DF47462-366C-491F-8115-B3633555F305}"/>
    <cellStyle name="Vírgula 2 3 3 4 7" xfId="19854" xr:uid="{6B15939D-DBA4-4366-A65B-1FE6A9079309}"/>
    <cellStyle name="Vírgula 2 3 3 5" xfId="1577" xr:uid="{9357E7F7-B470-463E-8252-783316DBF2DD}"/>
    <cellStyle name="Vírgula 2 3 3 5 2" xfId="1578" xr:uid="{1A362639-A369-4583-AC83-0E70F4E8D002}"/>
    <cellStyle name="Vírgula 2 3 3 5 2 2" xfId="3296" xr:uid="{7DE56D7C-CE5E-46F7-AE67-9E5C276DFDB9}"/>
    <cellStyle name="Vírgula 2 3 3 5 2 2 2" xfId="9446" xr:uid="{C692C043-880F-4368-8C66-707412FDAA80}"/>
    <cellStyle name="Vírgula 2 3 3 5 2 2 2 2" xfId="18041" xr:uid="{FCE407E1-88D3-4761-BC1F-5349A52B83FD}"/>
    <cellStyle name="Vírgula 2 3 3 5 2 2 2 3" xfId="27077" xr:uid="{51246DDD-E284-487D-8729-19FA4542671E}"/>
    <cellStyle name="Vírgula 2 3 3 5 2 2 3" xfId="6332" xr:uid="{A29C711D-3600-4076-83EE-56C69E369C87}"/>
    <cellStyle name="Vírgula 2 3 3 5 2 2 3 2" xfId="15185" xr:uid="{388C4E3C-DE37-45FE-9F9D-C2A66A5BA573}"/>
    <cellStyle name="Vírgula 2 3 3 5 2 2 3 3" xfId="24151" xr:uid="{A807CAA4-85D9-419B-BBAA-5D73F7451ED1}"/>
    <cellStyle name="Vírgula 2 3 3 5 2 2 4" xfId="12333" xr:uid="{9CD501AD-C7F2-4271-94A7-10E19365CFF1}"/>
    <cellStyle name="Vírgula 2 3 3 5 2 2 5" xfId="21301" xr:uid="{7E5C6FC3-5E30-4FF0-82B7-50A3606083E8}"/>
    <cellStyle name="Vírgula 2 3 3 5 2 3" xfId="7952" xr:uid="{849D506F-46AE-497C-8C70-28E8FA912836}"/>
    <cellStyle name="Vírgula 2 3 3 5 2 3 2" xfId="16606" xr:uid="{FD1EE847-145F-4286-80C3-ECA52260E2B8}"/>
    <cellStyle name="Vírgula 2 3 3 5 2 3 3" xfId="25587" xr:uid="{930A4820-5C5F-43C6-B02B-AE63C72AC040}"/>
    <cellStyle name="Vírgula 2 3 3 5 2 4" xfId="4898" xr:uid="{92CAC0CC-84EF-46BE-8892-DBFE34ED1985}"/>
    <cellStyle name="Vírgula 2 3 3 5 2 4 2" xfId="13752" xr:uid="{9E421999-4C3F-4B22-8C1D-CA691D85130B}"/>
    <cellStyle name="Vírgula 2 3 3 5 2 4 3" xfId="22721" xr:uid="{F0162847-AF02-415D-9020-0ADACB2C8234}"/>
    <cellStyle name="Vírgula 2 3 3 5 2 5" xfId="10887" xr:uid="{428CB0DA-1A26-48E0-B51F-749015B1EEBA}"/>
    <cellStyle name="Vírgula 2 3 3 5 2 6" xfId="19857" xr:uid="{8B482124-B460-41E7-9342-3C1466D2264B}"/>
    <cellStyle name="Vírgula 2 3 3 5 3" xfId="3295" xr:uid="{88BF70FD-F726-4AF0-89B5-64397512B640}"/>
    <cellStyle name="Vírgula 2 3 3 5 3 2" xfId="9445" xr:uid="{26C3C450-2998-47D5-9B0D-691B4B8E6C4B}"/>
    <cellStyle name="Vírgula 2 3 3 5 3 2 2" xfId="18040" xr:uid="{57837C50-C21F-430D-8676-9F82FD72B1FE}"/>
    <cellStyle name="Vírgula 2 3 3 5 3 2 3" xfId="27076" xr:uid="{470EDC2C-747C-4227-B4CB-3AA8F13FC090}"/>
    <cellStyle name="Vírgula 2 3 3 5 3 3" xfId="6331" xr:uid="{B8372288-5F19-4DC5-92D5-5273E60BB10E}"/>
    <cellStyle name="Vírgula 2 3 3 5 3 3 2" xfId="15184" xr:uid="{B08F60F3-F7A5-4292-9DA3-9D6C267875EF}"/>
    <cellStyle name="Vírgula 2 3 3 5 3 3 3" xfId="24150" xr:uid="{2F203DBB-8DE5-4973-9D6A-193364DFA87D}"/>
    <cellStyle name="Vírgula 2 3 3 5 3 4" xfId="12332" xr:uid="{3C8ABBE0-0822-4FBC-8848-D7D384954B9C}"/>
    <cellStyle name="Vírgula 2 3 3 5 3 5" xfId="21300" xr:uid="{5DDC4E2F-27FC-4F7D-BDDB-1F5CC63C4AEF}"/>
    <cellStyle name="Vírgula 2 3 3 5 4" xfId="7951" xr:uid="{CB06F072-A5A4-452B-8AF9-64B471FE272C}"/>
    <cellStyle name="Vírgula 2 3 3 5 4 2" xfId="16605" xr:uid="{41658949-28CF-4EC6-B78E-0651795298A9}"/>
    <cellStyle name="Vírgula 2 3 3 5 4 3" xfId="25586" xr:uid="{B5C6BDDD-009F-4E27-95D7-F98C3D53474E}"/>
    <cellStyle name="Vírgula 2 3 3 5 5" xfId="4897" xr:uid="{7275DDDA-AEEF-4813-B008-5EB6EB1E9431}"/>
    <cellStyle name="Vírgula 2 3 3 5 5 2" xfId="13751" xr:uid="{BBFC5762-FFEF-4043-8F89-9F4D33928F14}"/>
    <cellStyle name="Vírgula 2 3 3 5 5 3" xfId="22720" xr:uid="{6E972951-2817-4FC9-B055-56CBC7DB8EA4}"/>
    <cellStyle name="Vírgula 2 3 3 5 6" xfId="10886" xr:uid="{C467F8B4-C1D3-42A1-963A-37F057453EDA}"/>
    <cellStyle name="Vírgula 2 3 3 5 7" xfId="19856" xr:uid="{0948ECEF-6805-488C-9B17-A9E1A035DAC1}"/>
    <cellStyle name="Vírgula 2 3 3 6" xfId="1579" xr:uid="{C50AB43E-A3A8-4143-855D-B2E28F4AAC62}"/>
    <cellStyle name="Vírgula 2 3 3 6 2" xfId="3297" xr:uid="{2D1E1169-443B-424C-AD8A-593EFEB6A6BA}"/>
    <cellStyle name="Vírgula 2 3 3 6 2 2" xfId="9447" xr:uid="{9673F5AF-2C3B-4246-9381-43FD7A3B74E6}"/>
    <cellStyle name="Vírgula 2 3 3 6 2 2 2" xfId="18042" xr:uid="{37648357-6299-4B7F-ACD5-C6B8AA719374}"/>
    <cellStyle name="Vírgula 2 3 3 6 2 2 3" xfId="27078" xr:uid="{682DBB40-1269-47F0-B617-EBE92DBEA6D6}"/>
    <cellStyle name="Vírgula 2 3 3 6 2 3" xfId="6333" xr:uid="{CD003EC8-F577-484B-AB8B-441A16B22B96}"/>
    <cellStyle name="Vírgula 2 3 3 6 2 3 2" xfId="15186" xr:uid="{5E787274-0100-4B1E-BAEC-B1097DDC1E3F}"/>
    <cellStyle name="Vírgula 2 3 3 6 2 3 3" xfId="24152" xr:uid="{FD8FBAEA-A940-4018-88A9-DCF296213EC1}"/>
    <cellStyle name="Vírgula 2 3 3 6 2 4" xfId="12334" xr:uid="{7F681D36-D7EC-479B-876D-A9EE0992C6A6}"/>
    <cellStyle name="Vírgula 2 3 3 6 2 5" xfId="21302" xr:uid="{EA056179-EDD8-4D75-A88F-709CCA1FAF00}"/>
    <cellStyle name="Vírgula 2 3 3 6 3" xfId="7953" xr:uid="{2E9553D2-3B38-4AD7-B946-FDFA33F479BA}"/>
    <cellStyle name="Vírgula 2 3 3 6 3 2" xfId="16607" xr:uid="{7D77792C-D69D-48DE-B46F-491FF2436CB4}"/>
    <cellStyle name="Vírgula 2 3 3 6 3 3" xfId="25588" xr:uid="{9B9252DB-D376-4A72-BB76-3C747633573E}"/>
    <cellStyle name="Vírgula 2 3 3 6 4" xfId="4899" xr:uid="{A17C735B-3B8A-483B-BBD7-4CDF155940C3}"/>
    <cellStyle name="Vírgula 2 3 3 6 4 2" xfId="13753" xr:uid="{1757DFFE-909D-4C3E-AD19-2150B0162AE0}"/>
    <cellStyle name="Vírgula 2 3 3 6 4 3" xfId="22722" xr:uid="{41BB4B94-2656-49D1-96E8-6C36693D8397}"/>
    <cellStyle name="Vírgula 2 3 3 6 5" xfId="10888" xr:uid="{94CFF956-FCE8-4A9A-82D6-9C4E7D9037C2}"/>
    <cellStyle name="Vírgula 2 3 3 6 6" xfId="19858" xr:uid="{359ECD6F-0E45-4764-83AE-3FA1B5A07658}"/>
    <cellStyle name="Vírgula 2 3 3 7" xfId="3280" xr:uid="{E1154B96-8AF4-4277-8B21-8FCD472CF07A}"/>
    <cellStyle name="Vírgula 2 3 3 7 2" xfId="9430" xr:uid="{C10A350B-C147-4A1D-8118-689937B68993}"/>
    <cellStyle name="Vírgula 2 3 3 7 2 2" xfId="18025" xr:uid="{45AE5481-1EA9-4A83-8F7E-CA3D8BA0A7D7}"/>
    <cellStyle name="Vírgula 2 3 3 7 2 3" xfId="27061" xr:uid="{BD406BE5-23B2-4418-A1FF-838CF8DFC863}"/>
    <cellStyle name="Vírgula 2 3 3 7 3" xfId="6316" xr:uid="{CD82EF86-C8F4-413D-9569-D9563B7E25B2}"/>
    <cellStyle name="Vírgula 2 3 3 7 3 2" xfId="15169" xr:uid="{666B7893-C687-482D-98E4-3C056D4EC6FD}"/>
    <cellStyle name="Vírgula 2 3 3 7 3 3" xfId="24135" xr:uid="{2ABA1A15-E6B1-43FB-B4B7-AA9E50810D34}"/>
    <cellStyle name="Vírgula 2 3 3 7 4" xfId="12317" xr:uid="{A50DD343-B481-48A9-9169-6B93099BD4E9}"/>
    <cellStyle name="Vírgula 2 3 3 7 5" xfId="21285" xr:uid="{D4B83887-A548-40BF-B7D4-85EE3E5B7E4F}"/>
    <cellStyle name="Vírgula 2 3 3 8" xfId="7936" xr:uid="{24E55026-3C99-4CF9-B8EC-BF26A2376E95}"/>
    <cellStyle name="Vírgula 2 3 3 8 2" xfId="16590" xr:uid="{B49C0F20-CE6B-412A-BE05-B01A6D8BD605}"/>
    <cellStyle name="Vírgula 2 3 3 8 3" xfId="25571" xr:uid="{9ED1D706-7B57-4FA0-8329-9A7A7D75F4CD}"/>
    <cellStyle name="Vírgula 2 3 3 9" xfId="4882" xr:uid="{E035DB94-ACC4-4359-81CC-FD165D43A42F}"/>
    <cellStyle name="Vírgula 2 3 3 9 2" xfId="13736" xr:uid="{F32F0BA9-8D00-4DF7-AB73-AF1ADCB77FF5}"/>
    <cellStyle name="Vírgula 2 3 3 9 3" xfId="22705" xr:uid="{8A72B675-141F-43BD-8A0E-1BC10C73AA3D}"/>
    <cellStyle name="Vírgula 2 3 4" xfId="1580" xr:uid="{3D915A95-DC39-4087-9A64-BBFCB8D7E860}"/>
    <cellStyle name="Vírgula 2 3 4 2" xfId="1581" xr:uid="{7CE43275-9645-411D-BB96-3C480EACF5BD}"/>
    <cellStyle name="Vírgula 2 3 4 2 2" xfId="3299" xr:uid="{5BD30F1C-E4EF-4F68-8B66-A0A45B4E7A44}"/>
    <cellStyle name="Vírgula 2 3 4 2 2 2" xfId="9449" xr:uid="{EF9DAB86-6D4A-400D-AD29-B404ECC522E2}"/>
    <cellStyle name="Vírgula 2 3 4 2 2 2 2" xfId="18044" xr:uid="{1D6DD59A-8485-41A5-A4CC-54167C60010A}"/>
    <cellStyle name="Vírgula 2 3 4 2 2 2 3" xfId="27080" xr:uid="{355038A3-434E-4CB4-9733-ABAB3C163C0B}"/>
    <cellStyle name="Vírgula 2 3 4 2 2 3" xfId="6335" xr:uid="{24342F31-81C2-4861-8C7D-21E78F04FFDB}"/>
    <cellStyle name="Vírgula 2 3 4 2 2 3 2" xfId="15188" xr:uid="{14ED1B07-6E4B-493B-B678-04C3780B521E}"/>
    <cellStyle name="Vírgula 2 3 4 2 2 3 3" xfId="24154" xr:uid="{32B8A366-EEC3-4E85-B34C-1FBA22082CC2}"/>
    <cellStyle name="Vírgula 2 3 4 2 2 4" xfId="12336" xr:uid="{34B3BCDF-4F27-4451-983B-90CAC130C0C0}"/>
    <cellStyle name="Vírgula 2 3 4 2 2 5" xfId="21304" xr:uid="{159837F2-1641-4DD4-A038-D2D993E9FCE1}"/>
    <cellStyle name="Vírgula 2 3 4 2 3" xfId="7955" xr:uid="{C0CE1FE1-EBF2-4F4F-9C8E-A0214AD8B30F}"/>
    <cellStyle name="Vírgula 2 3 4 2 3 2" xfId="16609" xr:uid="{F426F67E-80E4-40F7-8F35-0B4637455E07}"/>
    <cellStyle name="Vírgula 2 3 4 2 3 3" xfId="25590" xr:uid="{CF16FAD3-A1F5-435B-A50E-1C73B44064DC}"/>
    <cellStyle name="Vírgula 2 3 4 2 4" xfId="4901" xr:uid="{F59ED9CF-A743-42CA-968A-640C981A4642}"/>
    <cellStyle name="Vírgula 2 3 4 2 4 2" xfId="13755" xr:uid="{4C3025EB-B89A-4974-8EF8-50F096186BC7}"/>
    <cellStyle name="Vírgula 2 3 4 2 4 3" xfId="22724" xr:uid="{28D426BC-5C83-4EA7-9CB0-D962627A19A5}"/>
    <cellStyle name="Vírgula 2 3 4 2 5" xfId="10890" xr:uid="{749186EE-C67F-4D4B-A24B-C558D670ED59}"/>
    <cellStyle name="Vírgula 2 3 4 2 6" xfId="19860" xr:uid="{BEBB5691-08A1-4331-A682-7D3830C13AE1}"/>
    <cellStyle name="Vírgula 2 3 4 3" xfId="3298" xr:uid="{3F68A45A-A30A-4529-8D0F-B76B05C8368D}"/>
    <cellStyle name="Vírgula 2 3 4 3 2" xfId="9448" xr:uid="{6BDD13D5-F6FB-432A-9F2F-540CAFA42B16}"/>
    <cellStyle name="Vírgula 2 3 4 3 2 2" xfId="18043" xr:uid="{74C07BAF-2FC0-41CD-B552-12793F6D8568}"/>
    <cellStyle name="Vírgula 2 3 4 3 2 3" xfId="27079" xr:uid="{2BE56D5D-E361-4FA5-A7CD-B2C552EFBE2C}"/>
    <cellStyle name="Vírgula 2 3 4 3 3" xfId="6334" xr:uid="{CD4C3E96-1F24-4AD2-A69C-7F3B1E3F9473}"/>
    <cellStyle name="Vírgula 2 3 4 3 3 2" xfId="15187" xr:uid="{DB769F98-AF03-4272-8AB4-9C403E7D4C3E}"/>
    <cellStyle name="Vírgula 2 3 4 3 3 3" xfId="24153" xr:uid="{9D7A27C6-22F3-4C1B-9198-F3E39E2209CE}"/>
    <cellStyle name="Vírgula 2 3 4 3 4" xfId="12335" xr:uid="{84ABB51C-AA69-4EA5-8FA8-2053B65CA12B}"/>
    <cellStyle name="Vírgula 2 3 4 3 5" xfId="21303" xr:uid="{4C212420-5102-4A31-8290-CBE2E79BAF89}"/>
    <cellStyle name="Vírgula 2 3 4 4" xfId="7954" xr:uid="{51A41855-EB1A-4548-AF57-0449252D89C9}"/>
    <cellStyle name="Vírgula 2 3 4 4 2" xfId="16608" xr:uid="{D7E16F77-8DA7-424E-83DA-B3C716AC6683}"/>
    <cellStyle name="Vírgula 2 3 4 4 3" xfId="25589" xr:uid="{16363A61-5836-4E92-BFB1-71661CB9A741}"/>
    <cellStyle name="Vírgula 2 3 4 5" xfId="4900" xr:uid="{060BE25B-FB93-4752-A4DA-565974F176FC}"/>
    <cellStyle name="Vírgula 2 3 4 5 2" xfId="13754" xr:uid="{81843CD8-6A05-4141-BD04-895B28D652F9}"/>
    <cellStyle name="Vírgula 2 3 4 5 3" xfId="22723" xr:uid="{494EBF23-61FD-4FF4-9A71-E8F892E7CC90}"/>
    <cellStyle name="Vírgula 2 3 4 6" xfId="10889" xr:uid="{4106D6AF-66F7-44F3-969A-1683504A1F96}"/>
    <cellStyle name="Vírgula 2 3 4 7" xfId="19859" xr:uid="{3033282A-D27D-4789-97C1-3DEBE1528E61}"/>
    <cellStyle name="Vírgula 2 3 5" xfId="1582" xr:uid="{A4CA614F-E418-4B9E-B15C-036F1BBDBCE7}"/>
    <cellStyle name="Vírgula 2 3 5 2" xfId="1583" xr:uid="{DE9F8242-03AB-4712-95DF-D5F3390B5943}"/>
    <cellStyle name="Vírgula 2 3 5 2 2" xfId="3301" xr:uid="{03727FA4-1279-45A3-9F3F-1EDE5B42E035}"/>
    <cellStyle name="Vírgula 2 3 5 2 2 2" xfId="9451" xr:uid="{A4F997C2-0529-42EA-80CE-398927DD6B53}"/>
    <cellStyle name="Vírgula 2 3 5 2 2 2 2" xfId="18046" xr:uid="{5CB7314F-C629-46BB-BD79-9BEF03423705}"/>
    <cellStyle name="Vírgula 2 3 5 2 2 2 3" xfId="27082" xr:uid="{E643CCEF-B0F5-4ADE-949C-1B27A5C11844}"/>
    <cellStyle name="Vírgula 2 3 5 2 2 3" xfId="6337" xr:uid="{541895FB-E9E8-464B-B9CA-9CB5B1CAFE82}"/>
    <cellStyle name="Vírgula 2 3 5 2 2 3 2" xfId="15190" xr:uid="{5B058D7B-3B77-4B30-9B9E-820653D8E3A9}"/>
    <cellStyle name="Vírgula 2 3 5 2 2 3 3" xfId="24156" xr:uid="{CF7202F5-1D9E-41CA-A0CF-2D6A07B66246}"/>
    <cellStyle name="Vírgula 2 3 5 2 2 4" xfId="12338" xr:uid="{85716F05-A8E1-4324-A3E5-2751EFCB08BE}"/>
    <cellStyle name="Vírgula 2 3 5 2 2 5" xfId="21306" xr:uid="{E59440DC-675E-40A3-9AEF-255E81F94FD8}"/>
    <cellStyle name="Vírgula 2 3 5 2 3" xfId="7957" xr:uid="{E1208C76-45F4-4700-A188-352F8B0F7320}"/>
    <cellStyle name="Vírgula 2 3 5 2 3 2" xfId="16611" xr:uid="{E4CD0A9F-4F5E-4FA1-9442-B8C6DF2F993B}"/>
    <cellStyle name="Vírgula 2 3 5 2 3 3" xfId="25592" xr:uid="{5B13F794-DF77-4F0D-9F92-BAE3E266987F}"/>
    <cellStyle name="Vírgula 2 3 5 2 4" xfId="4903" xr:uid="{1AD07D6F-3D48-40A3-B3B6-E8F7499A4591}"/>
    <cellStyle name="Vírgula 2 3 5 2 4 2" xfId="13757" xr:uid="{042E5DE0-9747-4033-BDA4-F19A31DD2835}"/>
    <cellStyle name="Vírgula 2 3 5 2 4 3" xfId="22726" xr:uid="{376FB6D9-47D5-484B-A897-DD630160A7C1}"/>
    <cellStyle name="Vírgula 2 3 5 2 5" xfId="10892" xr:uid="{947D8CBA-3DEF-47FF-9983-3F3B32C3A25F}"/>
    <cellStyle name="Vírgula 2 3 5 2 6" xfId="19862" xr:uid="{F6F7E1BA-7188-4CE4-891C-D5A3209E84DF}"/>
    <cellStyle name="Vírgula 2 3 5 3" xfId="3300" xr:uid="{DDCA4C3E-9FEF-46DB-AF66-34C3D8B022D5}"/>
    <cellStyle name="Vírgula 2 3 5 3 2" xfId="9450" xr:uid="{262B893E-1997-4049-9528-30D8BC238E79}"/>
    <cellStyle name="Vírgula 2 3 5 3 2 2" xfId="18045" xr:uid="{AB837A20-5D29-4090-80AF-207CC8467F35}"/>
    <cellStyle name="Vírgula 2 3 5 3 2 3" xfId="27081" xr:uid="{DD566476-CDCB-4451-9CD5-90CE2F68526F}"/>
    <cellStyle name="Vírgula 2 3 5 3 3" xfId="6336" xr:uid="{8EBCB73F-7AC2-4D1C-AA99-192B5ABA261C}"/>
    <cellStyle name="Vírgula 2 3 5 3 3 2" xfId="15189" xr:uid="{B6A9F578-1402-4D6D-B052-E9FBB82A08F2}"/>
    <cellStyle name="Vírgula 2 3 5 3 3 3" xfId="24155" xr:uid="{A79E26C5-84D0-4357-AB97-1553CD15C69A}"/>
    <cellStyle name="Vírgula 2 3 5 3 4" xfId="12337" xr:uid="{BB2655E9-1EC4-46D0-8A49-128572B04CEA}"/>
    <cellStyle name="Vírgula 2 3 5 3 5" xfId="21305" xr:uid="{52E71FA2-B280-4251-A0FF-9BD639F66B71}"/>
    <cellStyle name="Vírgula 2 3 5 4" xfId="7956" xr:uid="{EBBD01F5-A47E-4925-AF44-F96B480A4825}"/>
    <cellStyle name="Vírgula 2 3 5 4 2" xfId="16610" xr:uid="{D682FDF2-2F3D-4A60-A61B-A9234C65B305}"/>
    <cellStyle name="Vírgula 2 3 5 4 3" xfId="25591" xr:uid="{C4109E00-CE6C-4154-869E-2445A7412FE1}"/>
    <cellStyle name="Vírgula 2 3 5 5" xfId="4902" xr:uid="{BB61EC2A-EBBB-4D23-8C03-A955941B74A4}"/>
    <cellStyle name="Vírgula 2 3 5 5 2" xfId="13756" xr:uid="{59000F32-9C0A-423B-8781-45916E441570}"/>
    <cellStyle name="Vírgula 2 3 5 5 3" xfId="22725" xr:uid="{587D7B83-7A6A-4F44-AF5D-4BAF45819AE7}"/>
    <cellStyle name="Vírgula 2 3 5 6" xfId="10891" xr:uid="{F3B6A992-115D-40A6-9F2F-1DE089622469}"/>
    <cellStyle name="Vírgula 2 3 5 7" xfId="19861" xr:uid="{E82AD4BF-1ABA-4A63-AFEC-D1BD123FEC41}"/>
    <cellStyle name="Vírgula 2 3 6" xfId="1584" xr:uid="{5B1345E3-6FEF-4B6A-9FAE-10516B4B7D06}"/>
    <cellStyle name="Vírgula 2 3 6 2" xfId="3302" xr:uid="{F701DC98-A9DE-4E9E-8399-983B4857D070}"/>
    <cellStyle name="Vírgula 2 3 6 2 2" xfId="9452" xr:uid="{C69A3899-B87B-4622-BF75-3CD0F3D16301}"/>
    <cellStyle name="Vírgula 2 3 6 2 2 2" xfId="18047" xr:uid="{D796CC2B-A842-4433-B779-8A7BE64B6E38}"/>
    <cellStyle name="Vírgula 2 3 6 2 2 3" xfId="27083" xr:uid="{C44EC7E2-C77C-4526-AB9A-035B1BE846F8}"/>
    <cellStyle name="Vírgula 2 3 6 2 3" xfId="6338" xr:uid="{B27EEA9E-8433-4CD6-8B00-3657D5C7CD9D}"/>
    <cellStyle name="Vírgula 2 3 6 2 3 2" xfId="15191" xr:uid="{E1FB9404-1994-4BE7-ADF1-BC89638D6102}"/>
    <cellStyle name="Vírgula 2 3 6 2 3 3" xfId="24157" xr:uid="{4943A729-1521-4CFD-87AD-7C811EFF3EE5}"/>
    <cellStyle name="Vírgula 2 3 6 2 4" xfId="12339" xr:uid="{BCD0382F-79B7-4BF5-8C25-88588191F00A}"/>
    <cellStyle name="Vírgula 2 3 6 2 5" xfId="21307" xr:uid="{73839286-C8E1-4EBC-A154-6A0DCBB4EA47}"/>
    <cellStyle name="Vírgula 2 3 6 3" xfId="7958" xr:uid="{744D845D-094C-4C55-A4B1-586169771760}"/>
    <cellStyle name="Vírgula 2 3 6 3 2" xfId="16612" xr:uid="{80247994-D1E5-44D2-8CA7-1F35FA6CC882}"/>
    <cellStyle name="Vírgula 2 3 6 3 3" xfId="25593" xr:uid="{A7EC2B24-4215-4018-9549-C097DCBB7582}"/>
    <cellStyle name="Vírgula 2 3 6 4" xfId="4904" xr:uid="{0209C042-6FE0-4E5E-A031-4CCE51EB1C9B}"/>
    <cellStyle name="Vírgula 2 3 6 4 2" xfId="13758" xr:uid="{DA6DDA02-4487-481F-A40E-ED1ABD4C195C}"/>
    <cellStyle name="Vírgula 2 3 6 4 3" xfId="22727" xr:uid="{23D6090D-E848-4278-9F22-BB057177E756}"/>
    <cellStyle name="Vírgula 2 3 6 5" xfId="10893" xr:uid="{1FD359F4-1C74-4BFF-B80E-CA0665E4BEBA}"/>
    <cellStyle name="Vírgula 2 3 6 6" xfId="19863" xr:uid="{7CC0F9DC-EF74-4C42-8DB4-6E8D40B07CE7}"/>
    <cellStyle name="Vírgula 2 3 7" xfId="3261" xr:uid="{A3D14A01-B3EE-442B-9E70-00151107C5DA}"/>
    <cellStyle name="Vírgula 2 3 7 2" xfId="9411" xr:uid="{18DDD3FB-0FDB-4E88-A81B-DC1993D2DE0D}"/>
    <cellStyle name="Vírgula 2 3 7 2 2" xfId="18006" xr:uid="{C44D476F-956C-4B5D-853D-A9346CDF7BF0}"/>
    <cellStyle name="Vírgula 2 3 7 2 3" xfId="27042" xr:uid="{49815433-6274-47AB-B070-6A7C2AAF25CA}"/>
    <cellStyle name="Vírgula 2 3 7 3" xfId="6297" xr:uid="{8C37C7A5-3603-4DEB-863E-9CF8CC5DC765}"/>
    <cellStyle name="Vírgula 2 3 7 3 2" xfId="15150" xr:uid="{8FF8771B-80BC-4820-AAA2-5D322856F8A8}"/>
    <cellStyle name="Vírgula 2 3 7 3 3" xfId="24116" xr:uid="{17700F6D-A4E5-418C-9990-080A40515C21}"/>
    <cellStyle name="Vírgula 2 3 7 4" xfId="12298" xr:uid="{EF1FE916-173F-4360-9E4A-751D994BD021}"/>
    <cellStyle name="Vírgula 2 3 7 5" xfId="21266" xr:uid="{F3269230-85D1-479C-A6ED-8DF4B83D3C43}"/>
    <cellStyle name="Vírgula 2 3 8" xfId="7917" xr:uid="{26B7A21B-F4BC-434E-B92F-E9BDCFB94836}"/>
    <cellStyle name="Vírgula 2 3 8 2" xfId="16571" xr:uid="{3AE06422-B7F6-4EED-B9C8-3A4A68C77BDC}"/>
    <cellStyle name="Vírgula 2 3 8 3" xfId="25552" xr:uid="{343932BB-8FA7-4426-A5DB-5322429B0067}"/>
    <cellStyle name="Vírgula 2 3 9" xfId="4863" xr:uid="{C5518AAC-734A-4F5A-8C7B-978E603F2A9E}"/>
    <cellStyle name="Vírgula 2 3 9 2" xfId="13717" xr:uid="{58655986-EFA9-4B15-B11F-47351C81D4D2}"/>
    <cellStyle name="Vírgula 2 3 9 3" xfId="22686" xr:uid="{74A4A08C-9760-4ABA-BD57-64DBF2E686F9}"/>
    <cellStyle name="Vírgula 2 4" xfId="1585" xr:uid="{FC8C89F7-3EA5-4664-BC2B-BCD0E5B25B05}"/>
    <cellStyle name="Vírgula 2 4 2" xfId="1586" xr:uid="{E73496AE-DDBA-4023-88F6-72CF897B108F}"/>
    <cellStyle name="Vírgula 2 4 2 2" xfId="1587" xr:uid="{DC4639E5-1C29-4177-80BB-B2788EC3C0A8}"/>
    <cellStyle name="Vírgula 2 4 2 2 2" xfId="3305" xr:uid="{1A1021CD-2DD0-481E-951A-60518DB73A95}"/>
    <cellStyle name="Vírgula 2 4 2 2 2 2" xfId="9455" xr:uid="{2E8915CB-2643-4023-B108-43876C43EA80}"/>
    <cellStyle name="Vírgula 2 4 2 2 2 2 2" xfId="18050" xr:uid="{C86F5EF4-4EB6-49C5-96CE-A3EA2402BA4C}"/>
    <cellStyle name="Vírgula 2 4 2 2 2 2 3" xfId="27086" xr:uid="{0D8B1D51-7E08-4EEA-948C-F558A0168F95}"/>
    <cellStyle name="Vírgula 2 4 2 2 2 3" xfId="6341" xr:uid="{D3E87B9B-DFAF-4D48-850B-5364EF5DE94B}"/>
    <cellStyle name="Vírgula 2 4 2 2 2 3 2" xfId="15194" xr:uid="{4B738CAC-8537-4357-8C1B-101C30FAE372}"/>
    <cellStyle name="Vírgula 2 4 2 2 2 3 3" xfId="24160" xr:uid="{213604AF-179B-44CF-B19B-47F3E226863C}"/>
    <cellStyle name="Vírgula 2 4 2 2 2 4" xfId="12342" xr:uid="{9092B7BC-CF2D-4AB2-AE5D-68EBE603BA69}"/>
    <cellStyle name="Vírgula 2 4 2 2 2 5" xfId="21310" xr:uid="{5E804D1D-F3BD-4330-B004-CA092EFC1838}"/>
    <cellStyle name="Vírgula 2 4 2 2 3" xfId="7961" xr:uid="{91AF3FE5-C031-43D9-9F9A-D8BE06014C37}"/>
    <cellStyle name="Vírgula 2 4 2 2 3 2" xfId="16615" xr:uid="{E77CD263-37F7-4813-9D24-B900044610CB}"/>
    <cellStyle name="Vírgula 2 4 2 2 3 3" xfId="25596" xr:uid="{A8230C5A-A7D9-47DB-A658-D4F1BE348F55}"/>
    <cellStyle name="Vírgula 2 4 2 2 4" xfId="4907" xr:uid="{648AFB6F-9C03-49CF-9D00-637DF254354C}"/>
    <cellStyle name="Vírgula 2 4 2 2 4 2" xfId="13761" xr:uid="{64D5D1DD-15F7-47ED-AE6C-1E7F8A4D3E29}"/>
    <cellStyle name="Vírgula 2 4 2 2 4 3" xfId="22730" xr:uid="{E181B948-14C8-45C4-9A5D-9AD1FC5B7602}"/>
    <cellStyle name="Vírgula 2 4 2 2 5" xfId="10896" xr:uid="{7045C083-76D7-4C44-9C56-018BEB510F73}"/>
    <cellStyle name="Vírgula 2 4 2 2 6" xfId="19866" xr:uid="{24501A85-85A8-4F69-BF32-8D7363B0966B}"/>
    <cellStyle name="Vírgula 2 4 2 3" xfId="3304" xr:uid="{92F1783B-2BAA-451E-8498-1CE9D92067BA}"/>
    <cellStyle name="Vírgula 2 4 2 3 2" xfId="9454" xr:uid="{8A2B9304-EE48-4765-86AA-B875E93B7937}"/>
    <cellStyle name="Vírgula 2 4 2 3 2 2" xfId="18049" xr:uid="{7DB1C14E-AD0B-4D49-9C1A-98A6AA2FBCA1}"/>
    <cellStyle name="Vírgula 2 4 2 3 2 3" xfId="27085" xr:uid="{FFEAD3CD-B2B8-4812-B749-6D608353EFAE}"/>
    <cellStyle name="Vírgula 2 4 2 3 3" xfId="6340" xr:uid="{CB20DC92-A7F9-46CF-8039-79C1C1C94C39}"/>
    <cellStyle name="Vírgula 2 4 2 3 3 2" xfId="15193" xr:uid="{0AB99445-DBA0-4E93-B14F-8A20F90E6EB6}"/>
    <cellStyle name="Vírgula 2 4 2 3 3 3" xfId="24159" xr:uid="{E9D5C461-63EC-4145-BC03-9D1E4FD3B0E6}"/>
    <cellStyle name="Vírgula 2 4 2 3 4" xfId="12341" xr:uid="{ED782C77-CB23-46DC-A6D1-D1DEF8E7BBCD}"/>
    <cellStyle name="Vírgula 2 4 2 3 5" xfId="21309" xr:uid="{F08943AD-5B61-4B7C-83A0-FED59761D052}"/>
    <cellStyle name="Vírgula 2 4 2 4" xfId="7960" xr:uid="{85EC3836-F121-4CD0-8726-09377EE81322}"/>
    <cellStyle name="Vírgula 2 4 2 4 2" xfId="16614" xr:uid="{BD83F2B2-2F7C-4918-8FE5-BC71C00E2FE6}"/>
    <cellStyle name="Vírgula 2 4 2 4 3" xfId="25595" xr:uid="{0FBA4C0F-3213-4792-A739-6F5B56C15067}"/>
    <cellStyle name="Vírgula 2 4 2 5" xfId="4906" xr:uid="{4F81CF08-03C4-4149-8B1A-DFAB5166EEF5}"/>
    <cellStyle name="Vírgula 2 4 2 5 2" xfId="13760" xr:uid="{17987A0B-84F6-469B-B2E2-F2FCAF92AD26}"/>
    <cellStyle name="Vírgula 2 4 2 5 3" xfId="22729" xr:uid="{991BC9A6-9283-4F11-8B7F-3BB2E6F2179E}"/>
    <cellStyle name="Vírgula 2 4 2 6" xfId="10895" xr:uid="{98CCB0FA-51D1-40B8-9D92-39CF2E161347}"/>
    <cellStyle name="Vírgula 2 4 2 7" xfId="19865" xr:uid="{B87979F3-8503-46E0-B8EB-3569C6155538}"/>
    <cellStyle name="Vírgula 2 4 3" xfId="1588" xr:uid="{FD291D2D-F154-49F8-8B6A-870D69FE727E}"/>
    <cellStyle name="Vírgula 2 4 3 2" xfId="1589" xr:uid="{305ADDA7-EFAC-4A4D-A8F8-C1832DABF1A2}"/>
    <cellStyle name="Vírgula 2 4 3 2 2" xfId="3307" xr:uid="{3D6739B4-4789-47BE-82EA-9B533BB667C2}"/>
    <cellStyle name="Vírgula 2 4 3 2 2 2" xfId="9457" xr:uid="{0EB58E74-D58F-4B1A-BD63-5B87EAE71568}"/>
    <cellStyle name="Vírgula 2 4 3 2 2 2 2" xfId="18052" xr:uid="{75296E93-5DB9-4F81-ADF1-AC5DFF33DD4E}"/>
    <cellStyle name="Vírgula 2 4 3 2 2 2 3" xfId="27088" xr:uid="{ECD8F6EB-4DE3-48A8-A4ED-860F8D6D38FF}"/>
    <cellStyle name="Vírgula 2 4 3 2 2 3" xfId="6343" xr:uid="{EB707AC7-FA5A-4EA2-9920-F23430E25957}"/>
    <cellStyle name="Vírgula 2 4 3 2 2 3 2" xfId="15196" xr:uid="{2F0CCDCA-56B8-496B-AC4F-E90153C8E511}"/>
    <cellStyle name="Vírgula 2 4 3 2 2 3 3" xfId="24162" xr:uid="{EDA5FF14-B715-4BE9-A02A-2E11BAB8B7CD}"/>
    <cellStyle name="Vírgula 2 4 3 2 2 4" xfId="12344" xr:uid="{F5750BF4-2EBD-46AD-8DC0-4954DF2AED78}"/>
    <cellStyle name="Vírgula 2 4 3 2 2 5" xfId="21312" xr:uid="{816B2A8C-3977-46B9-9113-CF0AA880EF8B}"/>
    <cellStyle name="Vírgula 2 4 3 2 3" xfId="7963" xr:uid="{55BDF665-F184-433D-B459-A595434A397D}"/>
    <cellStyle name="Vírgula 2 4 3 2 3 2" xfId="16617" xr:uid="{228A3487-06BA-41CC-8323-85A4DDFDE5E7}"/>
    <cellStyle name="Vírgula 2 4 3 2 3 3" xfId="25598" xr:uid="{DF44EA4A-9FED-4CAE-9DA5-3470C8E14B15}"/>
    <cellStyle name="Vírgula 2 4 3 2 4" xfId="4909" xr:uid="{C4B3F11D-2106-450E-BF99-0FD26DA0EA22}"/>
    <cellStyle name="Vírgula 2 4 3 2 4 2" xfId="13763" xr:uid="{5BEC1F8C-329C-4AAB-8D54-A3D980470AA9}"/>
    <cellStyle name="Vírgula 2 4 3 2 4 3" xfId="22732" xr:uid="{55AC934A-7F56-4CE8-9114-C9FBF47D57FC}"/>
    <cellStyle name="Vírgula 2 4 3 2 5" xfId="10898" xr:uid="{4277FE49-0ACC-4352-90BF-DD0107A1CBB4}"/>
    <cellStyle name="Vírgula 2 4 3 2 6" xfId="19868" xr:uid="{8E0DC1C2-B07F-4A1E-AC7C-BC4E2B19C87A}"/>
    <cellStyle name="Vírgula 2 4 3 3" xfId="3306" xr:uid="{2E9AA308-967E-495C-AD64-A720D78CADF2}"/>
    <cellStyle name="Vírgula 2 4 3 3 2" xfId="9456" xr:uid="{3E52508C-33B7-41A4-A6ED-3E248B4C6023}"/>
    <cellStyle name="Vírgula 2 4 3 3 2 2" xfId="18051" xr:uid="{604A0A9F-2319-4AFC-A6D3-6F08BED07290}"/>
    <cellStyle name="Vírgula 2 4 3 3 2 3" xfId="27087" xr:uid="{EDE6A599-E5F3-4962-8FDA-E35950B72226}"/>
    <cellStyle name="Vírgula 2 4 3 3 3" xfId="6342" xr:uid="{E3C7CE90-B114-4C18-9E88-F500DA5389B2}"/>
    <cellStyle name="Vírgula 2 4 3 3 3 2" xfId="15195" xr:uid="{0EA3936E-0DD0-4D73-85C1-9E616C6F845E}"/>
    <cellStyle name="Vírgula 2 4 3 3 3 3" xfId="24161" xr:uid="{AB3F2735-8C62-42C9-9EC5-3031658CDA2C}"/>
    <cellStyle name="Vírgula 2 4 3 3 4" xfId="12343" xr:uid="{3F4FDD0F-5458-459A-86FA-F23C1D0C1835}"/>
    <cellStyle name="Vírgula 2 4 3 3 5" xfId="21311" xr:uid="{EAED4455-E17E-49C9-8DBE-62887CAEFBDA}"/>
    <cellStyle name="Vírgula 2 4 3 4" xfId="7962" xr:uid="{E56E7E48-1277-4575-9305-C8BF08A2C31F}"/>
    <cellStyle name="Vírgula 2 4 3 4 2" xfId="16616" xr:uid="{BC93CD84-13C7-469A-9367-438C85AD6EB0}"/>
    <cellStyle name="Vírgula 2 4 3 4 3" xfId="25597" xr:uid="{70068EED-B80D-484B-BC39-1DF3D0AE0209}"/>
    <cellStyle name="Vírgula 2 4 3 5" xfId="4908" xr:uid="{AE77F11A-F6AE-4873-8C00-E5D3CBC9F08D}"/>
    <cellStyle name="Vírgula 2 4 3 5 2" xfId="13762" xr:uid="{ACF2B316-9620-4502-BC43-1A2EDC363933}"/>
    <cellStyle name="Vírgula 2 4 3 5 3" xfId="22731" xr:uid="{4448C883-7D12-4858-990A-14B278D04646}"/>
    <cellStyle name="Vírgula 2 4 3 6" xfId="10897" xr:uid="{7DACB5D9-1165-4BE9-81FC-6B508608286C}"/>
    <cellStyle name="Vírgula 2 4 3 7" xfId="19867" xr:uid="{FD520C12-EF8F-46AF-A457-E183DC2C9DF1}"/>
    <cellStyle name="Vírgula 2 4 4" xfId="1590" xr:uid="{552B547D-75F8-4DE7-A3DF-3AD1CBD4D211}"/>
    <cellStyle name="Vírgula 2 4 4 2" xfId="3308" xr:uid="{28723E81-850A-4B58-B594-B2766944FE1A}"/>
    <cellStyle name="Vírgula 2 4 4 2 2" xfId="9458" xr:uid="{83495984-AADF-4A05-93DA-10FA2B5473A6}"/>
    <cellStyle name="Vírgula 2 4 4 2 2 2" xfId="18053" xr:uid="{AA29D75A-890F-46BB-A9FE-4A8017AA4BA2}"/>
    <cellStyle name="Vírgula 2 4 4 2 2 3" xfId="27089" xr:uid="{A9555220-B983-4A31-98F8-C4DBE653013E}"/>
    <cellStyle name="Vírgula 2 4 4 2 3" xfId="6344" xr:uid="{CC6A3EBF-1D79-47FF-9F3A-635C8EF02556}"/>
    <cellStyle name="Vírgula 2 4 4 2 3 2" xfId="15197" xr:uid="{99E501EE-6337-495B-8590-7003E9CBB1CD}"/>
    <cellStyle name="Vírgula 2 4 4 2 3 3" xfId="24163" xr:uid="{D928E0FB-622E-4C2F-A0A9-1569E645C3B7}"/>
    <cellStyle name="Vírgula 2 4 4 2 4" xfId="12345" xr:uid="{622293B9-69A5-4092-92B2-DDC766498CA1}"/>
    <cellStyle name="Vírgula 2 4 4 2 5" xfId="21313" xr:uid="{770FD5FC-83C0-436D-82A4-DA538E6226C5}"/>
    <cellStyle name="Vírgula 2 4 4 3" xfId="7964" xr:uid="{AAD93E1C-8356-415E-906D-5D0010C7E3A6}"/>
    <cellStyle name="Vírgula 2 4 4 3 2" xfId="16618" xr:uid="{E20E76F8-85F5-481E-A5C1-8FB8AEC3B740}"/>
    <cellStyle name="Vírgula 2 4 4 3 3" xfId="25599" xr:uid="{C4CC0766-923F-41F1-BAB8-C272A6530F79}"/>
    <cellStyle name="Vírgula 2 4 4 4" xfId="4910" xr:uid="{FFF9DFC4-9CED-451E-8461-C863F79C241A}"/>
    <cellStyle name="Vírgula 2 4 4 4 2" xfId="13764" xr:uid="{FD5DD2F8-6947-4F6A-A8B3-4B039BCD0B4E}"/>
    <cellStyle name="Vírgula 2 4 4 4 3" xfId="22733" xr:uid="{6A5723DC-1FBD-4C2A-832E-98AEDE6FBA5F}"/>
    <cellStyle name="Vírgula 2 4 4 5" xfId="10899" xr:uid="{ED538992-3762-4D85-8E39-E317234DDAC1}"/>
    <cellStyle name="Vírgula 2 4 4 6" xfId="19869" xr:uid="{17989A70-B663-4DA1-A0C6-BABE674BBF0D}"/>
    <cellStyle name="Vírgula 2 4 5" xfId="3303" xr:uid="{9A736F21-8637-4192-BC18-F5AABE7996CD}"/>
    <cellStyle name="Vírgula 2 4 5 2" xfId="9453" xr:uid="{7826711C-1251-4066-AA83-F594EBC6CDF4}"/>
    <cellStyle name="Vírgula 2 4 5 2 2" xfId="18048" xr:uid="{518F1C14-CFDB-42C3-B183-10DDE5628C24}"/>
    <cellStyle name="Vírgula 2 4 5 2 3" xfId="27084" xr:uid="{7F55B2FB-BB5E-481B-B93D-C0B364EA0B90}"/>
    <cellStyle name="Vírgula 2 4 5 3" xfId="6339" xr:uid="{2EC0F049-2F78-439A-8128-16223EE5AD8F}"/>
    <cellStyle name="Vírgula 2 4 5 3 2" xfId="15192" xr:uid="{EC6935D7-6062-432D-A320-AA5CFE90FB45}"/>
    <cellStyle name="Vírgula 2 4 5 3 3" xfId="24158" xr:uid="{938AD7FE-7D30-4276-90DE-1F47D6EE7FF3}"/>
    <cellStyle name="Vírgula 2 4 5 4" xfId="12340" xr:uid="{14756E8E-5609-4D1D-B23E-E95CB6016ACF}"/>
    <cellStyle name="Vírgula 2 4 5 5" xfId="21308" xr:uid="{648FC10A-B381-41F1-B039-2DAE6083C8CF}"/>
    <cellStyle name="Vírgula 2 4 6" xfId="7959" xr:uid="{C9BA772A-7034-46E0-843D-2F0067C75835}"/>
    <cellStyle name="Vírgula 2 4 6 2" xfId="16613" xr:uid="{AB23625D-26D0-4E4C-A75B-EB7B0F42AA4F}"/>
    <cellStyle name="Vírgula 2 4 6 3" xfId="25594" xr:uid="{36EA0E41-6846-4E40-9AEC-32BAF5EFF3D0}"/>
    <cellStyle name="Vírgula 2 4 7" xfId="4905" xr:uid="{B4F2DAAE-B8CE-4A26-8DCF-A1A4F670125D}"/>
    <cellStyle name="Vírgula 2 4 7 2" xfId="13759" xr:uid="{8C7350D4-313A-48F1-9173-BD26FA5E4EB6}"/>
    <cellStyle name="Vírgula 2 4 7 3" xfId="22728" xr:uid="{30D002F0-74CB-44E0-A02A-1CDE0C1396EC}"/>
    <cellStyle name="Vírgula 2 4 8" xfId="10894" xr:uid="{DD470050-CBBE-493C-8AF9-CD6A264E4418}"/>
    <cellStyle name="Vírgula 2 4 9" xfId="19864" xr:uid="{D631CC1E-32BD-46F0-A3B9-D67DDF3CD83F}"/>
    <cellStyle name="Vírgula 2 5" xfId="1591" xr:uid="{DA2CD3EF-7D21-4ABA-A02E-4C1E4AF1184F}"/>
    <cellStyle name="Vírgula 2 5 2" xfId="1592" xr:uid="{AFDDA914-9C9E-4774-813F-EB3FB298BA3F}"/>
    <cellStyle name="Vírgula 2 5 2 2" xfId="1593" xr:uid="{AE426A3B-CCC3-4AB6-A4C5-F93D57B8C3D6}"/>
    <cellStyle name="Vírgula 2 5 2 2 2" xfId="3311" xr:uid="{C3B46B3D-9879-488C-A34F-1BF29EC98FE0}"/>
    <cellStyle name="Vírgula 2 5 2 2 2 2" xfId="9461" xr:uid="{6FDD3B90-175F-4046-837A-C97492E51B50}"/>
    <cellStyle name="Vírgula 2 5 2 2 2 2 2" xfId="18056" xr:uid="{E24A000C-7BCD-4540-B6B4-10D1BD994345}"/>
    <cellStyle name="Vírgula 2 5 2 2 2 2 3" xfId="27092" xr:uid="{A0794B2F-C2E7-40C6-9602-FD82593FDD49}"/>
    <cellStyle name="Vírgula 2 5 2 2 2 3" xfId="6347" xr:uid="{639E9437-3E16-4920-8213-FBDDFD5D4D19}"/>
    <cellStyle name="Vírgula 2 5 2 2 2 3 2" xfId="15200" xr:uid="{71D792E1-EBE2-4104-A46E-DC4810333967}"/>
    <cellStyle name="Vírgula 2 5 2 2 2 3 3" xfId="24166" xr:uid="{5DE5881C-5FCA-4A43-B7A5-63E3EE0BE9E0}"/>
    <cellStyle name="Vírgula 2 5 2 2 2 4" xfId="12348" xr:uid="{F21EB9A5-EAF1-4030-948F-4A611DA1025D}"/>
    <cellStyle name="Vírgula 2 5 2 2 2 5" xfId="21316" xr:uid="{C82435BD-0330-475A-9ED2-C0CA311F438C}"/>
    <cellStyle name="Vírgula 2 5 2 2 3" xfId="7967" xr:uid="{F42F127D-CE8C-4B88-A952-D733636D9A0E}"/>
    <cellStyle name="Vírgula 2 5 2 2 3 2" xfId="16621" xr:uid="{3595063F-D29D-4D4F-B0DE-0D33D205B010}"/>
    <cellStyle name="Vírgula 2 5 2 2 3 3" xfId="25602" xr:uid="{E5DBA6AB-DC0B-41F8-91B1-E8AE19AB2129}"/>
    <cellStyle name="Vírgula 2 5 2 2 4" xfId="4913" xr:uid="{AA242A09-83CD-40BE-88D1-AC6FEB74B98A}"/>
    <cellStyle name="Vírgula 2 5 2 2 4 2" xfId="13767" xr:uid="{917CDF69-340D-4D1F-A665-6C5DE6A88E26}"/>
    <cellStyle name="Vírgula 2 5 2 2 4 3" xfId="22736" xr:uid="{8D1A8359-DAB2-43C2-94F1-8AC8B170E46F}"/>
    <cellStyle name="Vírgula 2 5 2 2 5" xfId="10902" xr:uid="{9AF5AC5E-2F26-4507-BFCE-D346194452F2}"/>
    <cellStyle name="Vírgula 2 5 2 2 6" xfId="19872" xr:uid="{3E20257C-A908-4D9F-822D-D6614B89D0F3}"/>
    <cellStyle name="Vírgula 2 5 2 3" xfId="3310" xr:uid="{51892F63-BE5C-4794-8190-9D2913FC9BEB}"/>
    <cellStyle name="Vírgula 2 5 2 3 2" xfId="9460" xr:uid="{25A02430-523C-441F-B9D8-E81948F9E5E5}"/>
    <cellStyle name="Vírgula 2 5 2 3 2 2" xfId="18055" xr:uid="{8552B1E7-875D-4747-94E6-115F22FA4969}"/>
    <cellStyle name="Vírgula 2 5 2 3 2 3" xfId="27091" xr:uid="{B77F16D2-DB50-4892-A6C8-BC7D7719BA71}"/>
    <cellStyle name="Vírgula 2 5 2 3 3" xfId="6346" xr:uid="{DB8ED06F-9AEC-4D4B-8ADC-9D8D2EB518DB}"/>
    <cellStyle name="Vírgula 2 5 2 3 3 2" xfId="15199" xr:uid="{FB3EE3A7-DDC9-4D6B-B0E9-30468AB094BA}"/>
    <cellStyle name="Vírgula 2 5 2 3 3 3" xfId="24165" xr:uid="{621E9BCF-22F9-4B0C-A0C0-365B4FE0C4A5}"/>
    <cellStyle name="Vírgula 2 5 2 3 4" xfId="12347" xr:uid="{54ACB873-808E-467F-B2C0-4DE0C02E56B6}"/>
    <cellStyle name="Vírgula 2 5 2 3 5" xfId="21315" xr:uid="{9C352C6C-12F3-45C1-B685-713EFB511BBD}"/>
    <cellStyle name="Vírgula 2 5 2 4" xfId="7966" xr:uid="{F356712C-545F-4764-8294-13B7B0B283CF}"/>
    <cellStyle name="Vírgula 2 5 2 4 2" xfId="16620" xr:uid="{0A6DFB51-677B-453F-A01E-FC393DE384DD}"/>
    <cellStyle name="Vírgula 2 5 2 4 3" xfId="25601" xr:uid="{560AA077-22F6-4374-BF76-E23E2390F607}"/>
    <cellStyle name="Vírgula 2 5 2 5" xfId="4912" xr:uid="{80A4238F-8B1E-4550-842B-C293CB3E11F2}"/>
    <cellStyle name="Vírgula 2 5 2 5 2" xfId="13766" xr:uid="{A790F7C3-3A59-4E05-BF39-C906F487B202}"/>
    <cellStyle name="Vírgula 2 5 2 5 3" xfId="22735" xr:uid="{27AB8915-8F34-4659-9D90-61DA3F4327D2}"/>
    <cellStyle name="Vírgula 2 5 2 6" xfId="10901" xr:uid="{C36C9462-21E6-4AFD-8B7C-93CCDED5D054}"/>
    <cellStyle name="Vírgula 2 5 2 7" xfId="19871" xr:uid="{AF044B57-3401-481D-A810-961CD713E242}"/>
    <cellStyle name="Vírgula 2 5 3" xfId="1594" xr:uid="{709C26FC-5D86-419D-8875-73264A8140F8}"/>
    <cellStyle name="Vírgula 2 5 3 2" xfId="1595" xr:uid="{C50F3A14-90D2-4F60-9EF1-1EAB4368F9F6}"/>
    <cellStyle name="Vírgula 2 5 3 2 2" xfId="3313" xr:uid="{72832678-F59A-4BE4-B6FB-F814BB6C942F}"/>
    <cellStyle name="Vírgula 2 5 3 2 2 2" xfId="9463" xr:uid="{E5CB809E-5D7F-4998-83B0-C0E056F4B4C1}"/>
    <cellStyle name="Vírgula 2 5 3 2 2 2 2" xfId="18058" xr:uid="{AD4971F9-6842-4EB9-BC8D-610DF51409AD}"/>
    <cellStyle name="Vírgula 2 5 3 2 2 2 3" xfId="27094" xr:uid="{656DB7A6-C4BC-4540-BF70-1497861AE625}"/>
    <cellStyle name="Vírgula 2 5 3 2 2 3" xfId="6349" xr:uid="{16839167-90EC-42F2-942D-46896E8816F1}"/>
    <cellStyle name="Vírgula 2 5 3 2 2 3 2" xfId="15202" xr:uid="{3333BC95-8325-4F3A-9FAC-8D32742B6C5A}"/>
    <cellStyle name="Vírgula 2 5 3 2 2 3 3" xfId="24168" xr:uid="{96B25C29-85CE-482A-B738-05EBB6A83649}"/>
    <cellStyle name="Vírgula 2 5 3 2 2 4" xfId="12350" xr:uid="{BDD5220F-0E49-42FA-AE0D-BABC87739560}"/>
    <cellStyle name="Vírgula 2 5 3 2 2 5" xfId="21318" xr:uid="{4E228957-E3D8-4542-A19C-DE2FFBB6FF80}"/>
    <cellStyle name="Vírgula 2 5 3 2 3" xfId="7969" xr:uid="{0B90E47E-79A4-4460-BAFC-DB5C17FAD756}"/>
    <cellStyle name="Vírgula 2 5 3 2 3 2" xfId="16623" xr:uid="{7E277ED2-E0AC-4A18-B41D-56A34CADB90E}"/>
    <cellStyle name="Vírgula 2 5 3 2 3 3" xfId="25604" xr:uid="{30843823-355F-4621-8B24-91316235B4A8}"/>
    <cellStyle name="Vírgula 2 5 3 2 4" xfId="4915" xr:uid="{4D6C5DCD-21AE-4999-B149-A06042F2C06A}"/>
    <cellStyle name="Vírgula 2 5 3 2 4 2" xfId="13769" xr:uid="{494FA14C-07F5-4F60-8844-1BF0B6206DE8}"/>
    <cellStyle name="Vírgula 2 5 3 2 4 3" xfId="22738" xr:uid="{CC1D8DBC-5CD5-46FC-AA28-6DDD3D559DBB}"/>
    <cellStyle name="Vírgula 2 5 3 2 5" xfId="10904" xr:uid="{BB5B668B-1F7D-40D5-9694-3D88008EF488}"/>
    <cellStyle name="Vírgula 2 5 3 2 6" xfId="19874" xr:uid="{5F22724A-ECC4-4574-AA2B-5483BE7E142B}"/>
    <cellStyle name="Vírgula 2 5 3 3" xfId="3312" xr:uid="{39EBA9F9-EAC5-49F4-AFAE-EE9E1282D491}"/>
    <cellStyle name="Vírgula 2 5 3 3 2" xfId="9462" xr:uid="{412781C5-2A37-446D-839B-3DA929DE2B43}"/>
    <cellStyle name="Vírgula 2 5 3 3 2 2" xfId="18057" xr:uid="{2ADDDFBE-BC91-45DE-B609-AAE482FAA886}"/>
    <cellStyle name="Vírgula 2 5 3 3 2 3" xfId="27093" xr:uid="{C563D827-844C-4AD0-9880-B57094F0793A}"/>
    <cellStyle name="Vírgula 2 5 3 3 3" xfId="6348" xr:uid="{23CB88D4-D5D8-44D5-B663-D4C53DBEA526}"/>
    <cellStyle name="Vírgula 2 5 3 3 3 2" xfId="15201" xr:uid="{205B2DB9-B143-494C-9A40-9789B1E3CC50}"/>
    <cellStyle name="Vírgula 2 5 3 3 3 3" xfId="24167" xr:uid="{7E109A88-C54F-4560-96F6-267B58860171}"/>
    <cellStyle name="Vírgula 2 5 3 3 4" xfId="12349" xr:uid="{FF81FDFC-33AA-48DD-BA0B-60EA4849EC8F}"/>
    <cellStyle name="Vírgula 2 5 3 3 5" xfId="21317" xr:uid="{49CE39DE-46FF-4903-A505-5C26BF003FA0}"/>
    <cellStyle name="Vírgula 2 5 3 4" xfId="7968" xr:uid="{F51EB7B0-2310-40AD-9B99-B59F5B5D7A8F}"/>
    <cellStyle name="Vírgula 2 5 3 4 2" xfId="16622" xr:uid="{128D17DF-A541-482C-B9D0-D9327F664CBD}"/>
    <cellStyle name="Vírgula 2 5 3 4 3" xfId="25603" xr:uid="{A815E760-A424-48C9-9CBF-02F77A5B8667}"/>
    <cellStyle name="Vírgula 2 5 3 5" xfId="4914" xr:uid="{D08E78C3-FEB7-4DBD-9EA7-506B994F656D}"/>
    <cellStyle name="Vírgula 2 5 3 5 2" xfId="13768" xr:uid="{129931A4-DF97-4368-82A9-7BD803DC0BDB}"/>
    <cellStyle name="Vírgula 2 5 3 5 3" xfId="22737" xr:uid="{332E16E2-0875-4200-8261-F8FDF0DC8529}"/>
    <cellStyle name="Vírgula 2 5 3 6" xfId="10903" xr:uid="{4E148C43-5D0B-450E-B85E-1404B3313E23}"/>
    <cellStyle name="Vírgula 2 5 3 7" xfId="19873" xr:uid="{830F5713-590E-40CE-B70C-B83885447904}"/>
    <cellStyle name="Vírgula 2 5 4" xfId="1596" xr:uid="{38F7AC07-5095-4A71-9A10-9C2D8C8AE21F}"/>
    <cellStyle name="Vírgula 2 5 4 2" xfId="3314" xr:uid="{D20BDC61-A1F2-42B7-A8C6-8F325DB29538}"/>
    <cellStyle name="Vírgula 2 5 4 2 2" xfId="9464" xr:uid="{5D44627A-759E-4C13-A0A7-781F8636D014}"/>
    <cellStyle name="Vírgula 2 5 4 2 2 2" xfId="18059" xr:uid="{5F969A71-B08A-4EE3-ABE9-1DD70B1EBD39}"/>
    <cellStyle name="Vírgula 2 5 4 2 2 3" xfId="27095" xr:uid="{AF644F2B-04A8-42F8-BA8B-D8281ED03DA3}"/>
    <cellStyle name="Vírgula 2 5 4 2 3" xfId="6350" xr:uid="{FC23A7E5-9752-406A-A2F6-1F9092C87C80}"/>
    <cellStyle name="Vírgula 2 5 4 2 3 2" xfId="15203" xr:uid="{CBBC3EDA-749F-4A09-A17E-DB26F8765DFA}"/>
    <cellStyle name="Vírgula 2 5 4 2 3 3" xfId="24169" xr:uid="{19752DFE-C575-4254-A125-B801FDD0A38D}"/>
    <cellStyle name="Vírgula 2 5 4 2 4" xfId="12351" xr:uid="{41C205A9-5CCB-4D1B-9E46-2141270E79AA}"/>
    <cellStyle name="Vírgula 2 5 4 2 5" xfId="21319" xr:uid="{F7372B73-F481-42F0-833A-8FC9EB63A9DB}"/>
    <cellStyle name="Vírgula 2 5 4 3" xfId="7970" xr:uid="{AB8DF32F-78E1-4517-8DCB-6EDB1DD10B7D}"/>
    <cellStyle name="Vírgula 2 5 4 3 2" xfId="16624" xr:uid="{9E6DD58D-5576-48EC-A67F-D4252E666543}"/>
    <cellStyle name="Vírgula 2 5 4 3 3" xfId="25605" xr:uid="{86CF2A93-4AA9-4944-BB93-BDCB5DAA2F8A}"/>
    <cellStyle name="Vírgula 2 5 4 4" xfId="4916" xr:uid="{5B9664AE-5F30-48D7-8665-0DEF815D2508}"/>
    <cellStyle name="Vírgula 2 5 4 4 2" xfId="13770" xr:uid="{A03F2B18-58B9-44D3-B8D7-6ABB3674FBE0}"/>
    <cellStyle name="Vírgula 2 5 4 4 3" xfId="22739" xr:uid="{94081ECA-D055-41A1-95A4-CE13C16867DB}"/>
    <cellStyle name="Vírgula 2 5 4 5" xfId="10905" xr:uid="{D50F58D6-3EA5-4BCC-8497-9047E01DFBA5}"/>
    <cellStyle name="Vírgula 2 5 4 6" xfId="19875" xr:uid="{DF24FC3B-BE93-40C0-A41F-DF439A67290D}"/>
    <cellStyle name="Vírgula 2 5 5" xfId="3309" xr:uid="{A793D789-6A9D-4BA7-91B1-5B94CF695F17}"/>
    <cellStyle name="Vírgula 2 5 5 2" xfId="9459" xr:uid="{1C76AE05-DAAC-4D07-9EF9-B6DDD61F2BAE}"/>
    <cellStyle name="Vírgula 2 5 5 2 2" xfId="18054" xr:uid="{39F921E3-13CE-47BB-99F4-5E08154507CE}"/>
    <cellStyle name="Vírgula 2 5 5 2 3" xfId="27090" xr:uid="{7AACE314-420F-4552-93C8-D34D859833A9}"/>
    <cellStyle name="Vírgula 2 5 5 3" xfId="6345" xr:uid="{D41F829E-0209-47AB-B2FA-B3723DE2A43B}"/>
    <cellStyle name="Vírgula 2 5 5 3 2" xfId="15198" xr:uid="{CD7B405C-A089-4680-B287-9BB5A9B5A308}"/>
    <cellStyle name="Vírgula 2 5 5 3 3" xfId="24164" xr:uid="{0710D3A1-A45B-4107-895B-E85810094F04}"/>
    <cellStyle name="Vírgula 2 5 5 4" xfId="12346" xr:uid="{BCC27768-E4AF-429C-83DE-FECD8194DD2C}"/>
    <cellStyle name="Vírgula 2 5 5 5" xfId="21314" xr:uid="{5B90734E-CB52-48DB-AF9C-091DDB43D680}"/>
    <cellStyle name="Vírgula 2 5 6" xfId="7965" xr:uid="{5EBE8ED8-E1B6-4D1A-8CD6-ABF4A5215813}"/>
    <cellStyle name="Vírgula 2 5 6 2" xfId="16619" xr:uid="{530047F5-8434-4FDB-89FA-03C947AC18C9}"/>
    <cellStyle name="Vírgula 2 5 6 3" xfId="25600" xr:uid="{A6517D63-A29E-4D85-94F6-42B7FE469BEB}"/>
    <cellStyle name="Vírgula 2 5 7" xfId="4911" xr:uid="{87062A94-9853-4F20-AD5F-2A1BD6F26BE3}"/>
    <cellStyle name="Vírgula 2 5 7 2" xfId="13765" xr:uid="{FE991C4B-F322-4ACD-B30F-8820AA571BAE}"/>
    <cellStyle name="Vírgula 2 5 7 3" xfId="22734" xr:uid="{44DADE2D-6C65-424E-9052-7637EE1D92F0}"/>
    <cellStyle name="Vírgula 2 5 8" xfId="10900" xr:uid="{301253F4-A6EC-4519-8E07-E0FAC89F1FBA}"/>
    <cellStyle name="Vírgula 2 5 9" xfId="19870" xr:uid="{4F35ED1E-559E-4A24-90A8-463A6A66A913}"/>
    <cellStyle name="Vírgula 2 6" xfId="1482" xr:uid="{F91B785F-B41A-411F-8AE2-79E302F4959C}"/>
    <cellStyle name="Vírgula 3" xfId="1597" xr:uid="{53A936DA-E4B1-4452-942A-E45E6E157A51}"/>
    <cellStyle name="Vírgula 3 10" xfId="4917" xr:uid="{47224A26-9409-4AE5-ACE0-121D974FA372}"/>
    <cellStyle name="Vírgula 3 10 2" xfId="13771" xr:uid="{2079AEE8-6E0F-4D8F-8D6A-00935B93E6C0}"/>
    <cellStyle name="Vírgula 3 10 3" xfId="22740" xr:uid="{05CDFE3A-EE75-430C-B4F8-2A4B415BD3D7}"/>
    <cellStyle name="Vírgula 3 11" xfId="10906" xr:uid="{00053650-DAB4-48B9-B6A2-66E16BCFF163}"/>
    <cellStyle name="Vírgula 3 12" xfId="19876" xr:uid="{6647D185-BA95-4A4C-9AD6-2ACA810F73D2}"/>
    <cellStyle name="Vírgula 3 2" xfId="1598" xr:uid="{F3E3F237-38D1-4DF4-AF1B-E2E7F4527DB6}"/>
    <cellStyle name="Vírgula 3 2 10" xfId="7972" xr:uid="{1A7A9FED-48D0-4DF1-B89B-517BD69F0536}"/>
    <cellStyle name="Vírgula 3 2 10 2" xfId="16626" xr:uid="{C5B328B4-24E6-4E2E-8A27-040A6CD87015}"/>
    <cellStyle name="Vírgula 3 2 10 3" xfId="25607" xr:uid="{002CB494-C802-4439-AE94-4535FF3AE899}"/>
    <cellStyle name="Vírgula 3 2 11" xfId="4918" xr:uid="{D822449B-4DE4-435A-ADFC-71EA0E2D545B}"/>
    <cellStyle name="Vírgula 3 2 11 2" xfId="13772" xr:uid="{706A4BAB-1120-4405-885B-4C84280467E4}"/>
    <cellStyle name="Vírgula 3 2 11 3" xfId="22741" xr:uid="{18198592-BB24-4790-BD7D-91AAE051FD2A}"/>
    <cellStyle name="Vírgula 3 2 12" xfId="10907" xr:uid="{BD184430-64A2-4C87-8CEF-4891C87BABBB}"/>
    <cellStyle name="Vírgula 3 2 13" xfId="19877" xr:uid="{4336736D-FC43-47F9-938B-41CC89EF3836}"/>
    <cellStyle name="Vírgula 3 2 2" xfId="1599" xr:uid="{E3048525-CE28-4384-8055-8275B4DD2A92}"/>
    <cellStyle name="Vírgula 3 2 2 10" xfId="4919" xr:uid="{DB9A1ED1-EC36-4077-8443-FCE41D6EF12E}"/>
    <cellStyle name="Vírgula 3 2 2 10 2" xfId="13773" xr:uid="{4A6A637F-703C-4EAE-9D0C-78E126C87BC5}"/>
    <cellStyle name="Vírgula 3 2 2 10 3" xfId="22742" xr:uid="{59AA2EA0-F0DD-4763-9FEF-04A052AF3532}"/>
    <cellStyle name="Vírgula 3 2 2 11" xfId="10908" xr:uid="{2D78BB4A-0B91-42AC-8419-6A2BA0EC7BE2}"/>
    <cellStyle name="Vírgula 3 2 2 12" xfId="19878" xr:uid="{F19E03F4-94DD-41E9-9A30-6DD46236B3B9}"/>
    <cellStyle name="Vírgula 3 2 2 2" xfId="1600" xr:uid="{CBC15585-68BC-43C5-8A08-A78AAEB14E3C}"/>
    <cellStyle name="Vírgula 3 2 2 2 2" xfId="1601" xr:uid="{4ED5EBCE-4AC1-4344-BBD9-AE95F7BDD9E9}"/>
    <cellStyle name="Vírgula 3 2 2 2 2 2" xfId="1602" xr:uid="{8B8EAC22-1575-4EBD-88A7-0E026E6C525B}"/>
    <cellStyle name="Vírgula 3 2 2 2 2 2 2" xfId="3320" xr:uid="{4DAE3304-FB75-4430-A1B6-93191ED4E17B}"/>
    <cellStyle name="Vírgula 3 2 2 2 2 2 2 2" xfId="9470" xr:uid="{5BE8354C-F75A-4A7D-A99E-9342F73BF2F6}"/>
    <cellStyle name="Vírgula 3 2 2 2 2 2 2 2 2" xfId="18065" xr:uid="{C0D33D67-8E83-4BE1-9430-F13F7EF0DF61}"/>
    <cellStyle name="Vírgula 3 2 2 2 2 2 2 2 3" xfId="27101" xr:uid="{0539F52D-D39C-43E7-B560-F2FFEB8E424B}"/>
    <cellStyle name="Vírgula 3 2 2 2 2 2 2 3" xfId="6356" xr:uid="{9BE1D7CD-FCCC-4532-8262-8816E64E5FA0}"/>
    <cellStyle name="Vírgula 3 2 2 2 2 2 2 3 2" xfId="15209" xr:uid="{6E0272F4-B7CF-4E87-8181-E5DA9B9FF424}"/>
    <cellStyle name="Vírgula 3 2 2 2 2 2 2 3 3" xfId="24175" xr:uid="{6740060D-19C8-45AB-84D0-20A16401B620}"/>
    <cellStyle name="Vírgula 3 2 2 2 2 2 2 4" xfId="12357" xr:uid="{356666B5-813B-42EC-BB9C-D85128D3C1E5}"/>
    <cellStyle name="Vírgula 3 2 2 2 2 2 2 5" xfId="21325" xr:uid="{71C7FC78-97A0-4F8A-ADF3-38B69F214A5E}"/>
    <cellStyle name="Vírgula 3 2 2 2 2 2 3" xfId="7976" xr:uid="{43428BF4-CB04-4DCC-8DDB-8841877EBB58}"/>
    <cellStyle name="Vírgula 3 2 2 2 2 2 3 2" xfId="16630" xr:uid="{5FA504CD-9CA2-4A40-AC01-05E6A3AC9B1F}"/>
    <cellStyle name="Vírgula 3 2 2 2 2 2 3 3" xfId="25611" xr:uid="{4B940FBD-0E18-417D-9EAC-F7F4F9C36DFA}"/>
    <cellStyle name="Vírgula 3 2 2 2 2 2 4" xfId="4922" xr:uid="{5F5DC2E9-9F84-4681-A196-98115B0AD3CB}"/>
    <cellStyle name="Vírgula 3 2 2 2 2 2 4 2" xfId="13776" xr:uid="{66593EA5-BAB4-436A-BEA9-D97D225A2529}"/>
    <cellStyle name="Vírgula 3 2 2 2 2 2 4 3" xfId="22745" xr:uid="{A41F4298-8817-497C-A251-57E391E58410}"/>
    <cellStyle name="Vírgula 3 2 2 2 2 2 5" xfId="10911" xr:uid="{4DCC8491-8EB1-4A1D-A9EF-4E668A2D7CCC}"/>
    <cellStyle name="Vírgula 3 2 2 2 2 2 6" xfId="19881" xr:uid="{F128424F-42E3-47BB-BB27-00A95D33DF9C}"/>
    <cellStyle name="Vírgula 3 2 2 2 2 3" xfId="3319" xr:uid="{013A0621-8F15-4E8B-AEB3-7C96B9D2855C}"/>
    <cellStyle name="Vírgula 3 2 2 2 2 3 2" xfId="9469" xr:uid="{07AE0135-4640-4102-99CB-38F03AF3AD74}"/>
    <cellStyle name="Vírgula 3 2 2 2 2 3 2 2" xfId="18064" xr:uid="{79A2AC55-D402-4C81-B38D-8A28A3020868}"/>
    <cellStyle name="Vírgula 3 2 2 2 2 3 2 3" xfId="27100" xr:uid="{D1A7C201-8682-4588-AB20-7AF935A9098C}"/>
    <cellStyle name="Vírgula 3 2 2 2 2 3 3" xfId="6355" xr:uid="{CEBB5248-AF9A-471F-B20D-D9413513AEC4}"/>
    <cellStyle name="Vírgula 3 2 2 2 2 3 3 2" xfId="15208" xr:uid="{07B85989-EEE4-4AB3-AB4E-333A510177EE}"/>
    <cellStyle name="Vírgula 3 2 2 2 2 3 3 3" xfId="24174" xr:uid="{07CFDC32-EB68-4854-AFD8-851DE118E510}"/>
    <cellStyle name="Vírgula 3 2 2 2 2 3 4" xfId="12356" xr:uid="{7C6D73EB-0EF3-45DE-9B56-27C92173A87E}"/>
    <cellStyle name="Vírgula 3 2 2 2 2 3 5" xfId="21324" xr:uid="{84571F05-FF2C-41A4-9A69-63385D3CC062}"/>
    <cellStyle name="Vírgula 3 2 2 2 2 4" xfId="7975" xr:uid="{B51A55DF-0C41-4170-8477-4D7B48A1D383}"/>
    <cellStyle name="Vírgula 3 2 2 2 2 4 2" xfId="16629" xr:uid="{3FBE129C-9AF6-4B74-B9D6-76B34FCA2FF2}"/>
    <cellStyle name="Vírgula 3 2 2 2 2 4 3" xfId="25610" xr:uid="{B8CE9F5A-3020-4392-ADFF-E179C24DCB07}"/>
    <cellStyle name="Vírgula 3 2 2 2 2 5" xfId="4921" xr:uid="{D7B33C91-D020-4030-8AC0-8C9853651C88}"/>
    <cellStyle name="Vírgula 3 2 2 2 2 5 2" xfId="13775" xr:uid="{B72CC46D-F14A-4208-BCA2-CFFFAAA4DCB9}"/>
    <cellStyle name="Vírgula 3 2 2 2 2 5 3" xfId="22744" xr:uid="{AB36877B-F34D-4240-8BD8-0803D6775C3B}"/>
    <cellStyle name="Vírgula 3 2 2 2 2 6" xfId="10910" xr:uid="{45E23EC6-A1B5-4E79-AC30-778C20B15E02}"/>
    <cellStyle name="Vírgula 3 2 2 2 2 7" xfId="19880" xr:uid="{B3125158-3C37-4804-A8D4-BDAFAFE37BAE}"/>
    <cellStyle name="Vírgula 3 2 2 2 3" xfId="1603" xr:uid="{9B367300-BDBF-4DBE-844D-943EDD28B0B6}"/>
    <cellStyle name="Vírgula 3 2 2 2 3 2" xfId="1604" xr:uid="{94EED6A9-0442-476D-9461-3512C1A51AA8}"/>
    <cellStyle name="Vírgula 3 2 2 2 3 2 2" xfId="3322" xr:uid="{E5208625-32ED-4348-A73F-C543619E3F6C}"/>
    <cellStyle name="Vírgula 3 2 2 2 3 2 2 2" xfId="9472" xr:uid="{6D3B0B2D-EEB3-40C1-BCD9-CBA323B25B82}"/>
    <cellStyle name="Vírgula 3 2 2 2 3 2 2 2 2" xfId="18067" xr:uid="{324EFA26-67FB-4FCF-926A-F4F5AEF2E02C}"/>
    <cellStyle name="Vírgula 3 2 2 2 3 2 2 2 3" xfId="27103" xr:uid="{9F418FFE-0E55-48E4-AC6B-9A77E74A17C5}"/>
    <cellStyle name="Vírgula 3 2 2 2 3 2 2 3" xfId="6358" xr:uid="{3B30E77E-3B1C-4B62-B850-6B613C86686B}"/>
    <cellStyle name="Vírgula 3 2 2 2 3 2 2 3 2" xfId="15211" xr:uid="{266E4CC8-3D98-469B-BC78-412893676D5B}"/>
    <cellStyle name="Vírgula 3 2 2 2 3 2 2 3 3" xfId="24177" xr:uid="{DA384F97-BA11-42EC-BB1F-F3640A6FC74E}"/>
    <cellStyle name="Vírgula 3 2 2 2 3 2 2 4" xfId="12359" xr:uid="{B92F0B67-1CA1-46F2-8B5F-2F3E325E3317}"/>
    <cellStyle name="Vírgula 3 2 2 2 3 2 2 5" xfId="21327" xr:uid="{DA646F24-8F95-4F91-8444-E9B5FEB9A913}"/>
    <cellStyle name="Vírgula 3 2 2 2 3 2 3" xfId="7978" xr:uid="{95A9FFCF-DB1E-4E4E-B6A0-157ADED41967}"/>
    <cellStyle name="Vírgula 3 2 2 2 3 2 3 2" xfId="16632" xr:uid="{A1DE99F5-C961-4DA5-BE95-5EBE10FEA2E6}"/>
    <cellStyle name="Vírgula 3 2 2 2 3 2 3 3" xfId="25613" xr:uid="{739BBB5D-D253-4C9A-AAA7-B73DD39F1BE2}"/>
    <cellStyle name="Vírgula 3 2 2 2 3 2 4" xfId="4924" xr:uid="{4BDE6F7E-EF92-426E-88DA-CEF261D336F5}"/>
    <cellStyle name="Vírgula 3 2 2 2 3 2 4 2" xfId="13778" xr:uid="{6263B839-1291-41CE-9580-E53E8CFF99D5}"/>
    <cellStyle name="Vírgula 3 2 2 2 3 2 4 3" xfId="22747" xr:uid="{2BFC702D-1BA6-4FEF-B0C9-4F380EB6E7EF}"/>
    <cellStyle name="Vírgula 3 2 2 2 3 2 5" xfId="10913" xr:uid="{C24BBC71-4D3A-4367-8B1B-5140F363404C}"/>
    <cellStyle name="Vírgula 3 2 2 2 3 2 6" xfId="19883" xr:uid="{3708CD33-54A0-43D4-8956-F7992455787A}"/>
    <cellStyle name="Vírgula 3 2 2 2 3 3" xfId="3321" xr:uid="{DBAC8AD5-C46F-4AE8-8156-F8026072541E}"/>
    <cellStyle name="Vírgula 3 2 2 2 3 3 2" xfId="9471" xr:uid="{8FE384D1-A6E5-4E1A-B178-69E7416D25D8}"/>
    <cellStyle name="Vírgula 3 2 2 2 3 3 2 2" xfId="18066" xr:uid="{729F4369-8CEB-40D7-8DCF-400AB198CB01}"/>
    <cellStyle name="Vírgula 3 2 2 2 3 3 2 3" xfId="27102" xr:uid="{72A1709B-3B92-47B0-B8D4-22D9EE7D18BE}"/>
    <cellStyle name="Vírgula 3 2 2 2 3 3 3" xfId="6357" xr:uid="{EDC2EF6F-9F06-47BD-B79A-9712E5F03F67}"/>
    <cellStyle name="Vírgula 3 2 2 2 3 3 3 2" xfId="15210" xr:uid="{6424BF79-E625-4EB7-9746-C90125433E82}"/>
    <cellStyle name="Vírgula 3 2 2 2 3 3 3 3" xfId="24176" xr:uid="{872D5A90-7715-4DB5-8D6A-6ECB15A0E6AE}"/>
    <cellStyle name="Vírgula 3 2 2 2 3 3 4" xfId="12358" xr:uid="{270BAF08-784D-47E2-80DB-126BAAB8D701}"/>
    <cellStyle name="Vírgula 3 2 2 2 3 3 5" xfId="21326" xr:uid="{B3F96E38-359E-4954-A5E9-D5FA612A3894}"/>
    <cellStyle name="Vírgula 3 2 2 2 3 4" xfId="7977" xr:uid="{964666F6-E283-4398-A4B1-35B959F4DDA5}"/>
    <cellStyle name="Vírgula 3 2 2 2 3 4 2" xfId="16631" xr:uid="{CA414FBF-8798-411A-9442-F1B636ACD8CE}"/>
    <cellStyle name="Vírgula 3 2 2 2 3 4 3" xfId="25612" xr:uid="{1C3C51CF-B0D7-422B-B645-2362647FB381}"/>
    <cellStyle name="Vírgula 3 2 2 2 3 5" xfId="4923" xr:uid="{433D1CD6-0050-4633-A007-EBDBC13B0018}"/>
    <cellStyle name="Vírgula 3 2 2 2 3 5 2" xfId="13777" xr:uid="{A10A3C5C-3400-4DDC-A9E9-6F613B4397AD}"/>
    <cellStyle name="Vírgula 3 2 2 2 3 5 3" xfId="22746" xr:uid="{0ED09A46-31E3-457B-89A5-DA7737D4F161}"/>
    <cellStyle name="Vírgula 3 2 2 2 3 6" xfId="10912" xr:uid="{61C958D1-699B-4D88-9A53-40FDA06A7E65}"/>
    <cellStyle name="Vírgula 3 2 2 2 3 7" xfId="19882" xr:uid="{FD2E5B60-19C5-423D-AEFC-2D6DF80C2C81}"/>
    <cellStyle name="Vírgula 3 2 2 2 4" xfId="1605" xr:uid="{80E5C5A7-396E-4E31-8585-2543F6013F5E}"/>
    <cellStyle name="Vírgula 3 2 2 2 4 2" xfId="3323" xr:uid="{6619C7BD-EB4D-4977-97AB-B75F2C035BE3}"/>
    <cellStyle name="Vírgula 3 2 2 2 4 2 2" xfId="9473" xr:uid="{EE2B2BA1-1142-4FA7-A6AF-9A8A4EF850FB}"/>
    <cellStyle name="Vírgula 3 2 2 2 4 2 2 2" xfId="18068" xr:uid="{1EC5FEBB-E74B-456E-9B01-C31DEAE935B3}"/>
    <cellStyle name="Vírgula 3 2 2 2 4 2 2 3" xfId="27104" xr:uid="{F64A9767-BCBB-410B-B937-1C22331B9BAD}"/>
    <cellStyle name="Vírgula 3 2 2 2 4 2 3" xfId="6359" xr:uid="{AC5AF5EF-D1B1-442C-842D-EC6A21856E72}"/>
    <cellStyle name="Vírgula 3 2 2 2 4 2 3 2" xfId="15212" xr:uid="{E5A10BDE-BB9B-4D49-8EDE-70F2BB453087}"/>
    <cellStyle name="Vírgula 3 2 2 2 4 2 3 3" xfId="24178" xr:uid="{DBA5DF97-E1EF-4979-9AF8-1B4825313108}"/>
    <cellStyle name="Vírgula 3 2 2 2 4 2 4" xfId="12360" xr:uid="{E5115FE9-F308-49C2-8619-A75C1E11C978}"/>
    <cellStyle name="Vírgula 3 2 2 2 4 2 5" xfId="21328" xr:uid="{96C9C3CE-2139-4590-AB97-112BB8C8C059}"/>
    <cellStyle name="Vírgula 3 2 2 2 4 3" xfId="7979" xr:uid="{E6B0C49D-CC7E-4E67-A45C-E710B3AFC270}"/>
    <cellStyle name="Vírgula 3 2 2 2 4 3 2" xfId="16633" xr:uid="{A34984C5-1E89-4EAE-B0D0-777F86610AEE}"/>
    <cellStyle name="Vírgula 3 2 2 2 4 3 3" xfId="25614" xr:uid="{7D84CA09-AEDF-4DD1-884A-B38E1DD9E594}"/>
    <cellStyle name="Vírgula 3 2 2 2 4 4" xfId="4925" xr:uid="{979EDF8C-18FF-4BDE-8858-0F6F8DB5C044}"/>
    <cellStyle name="Vírgula 3 2 2 2 4 4 2" xfId="13779" xr:uid="{00D264B8-D428-48D7-B6F1-CC7579470F7B}"/>
    <cellStyle name="Vírgula 3 2 2 2 4 4 3" xfId="22748" xr:uid="{9A84967C-5957-422C-B420-0FDB0C421B61}"/>
    <cellStyle name="Vírgula 3 2 2 2 4 5" xfId="10914" xr:uid="{D638B847-5E5D-4D1A-9203-C18009E4834D}"/>
    <cellStyle name="Vírgula 3 2 2 2 4 6" xfId="19884" xr:uid="{82B5B0F4-D57E-4A24-B5B8-CAD894D8E1FB}"/>
    <cellStyle name="Vírgula 3 2 2 2 5" xfId="3318" xr:uid="{980FA870-32AB-482A-9D17-849760500C15}"/>
    <cellStyle name="Vírgula 3 2 2 2 5 2" xfId="9468" xr:uid="{1B1D4680-D5C3-48A8-B350-97EE948BBBC4}"/>
    <cellStyle name="Vírgula 3 2 2 2 5 2 2" xfId="18063" xr:uid="{75515984-197B-4258-8060-07B85546040C}"/>
    <cellStyle name="Vírgula 3 2 2 2 5 2 3" xfId="27099" xr:uid="{F3E829E5-D692-419B-B891-3B5F05DDBFE5}"/>
    <cellStyle name="Vírgula 3 2 2 2 5 3" xfId="6354" xr:uid="{0CE7B738-8DDB-4FB0-AEC7-FAAEB5DCA5DA}"/>
    <cellStyle name="Vírgula 3 2 2 2 5 3 2" xfId="15207" xr:uid="{04F734FF-EE8B-487D-A0F9-888B4BF9A6EA}"/>
    <cellStyle name="Vírgula 3 2 2 2 5 3 3" xfId="24173" xr:uid="{F36C0C81-3900-48AF-AFDE-4876F0B413D3}"/>
    <cellStyle name="Vírgula 3 2 2 2 5 4" xfId="12355" xr:uid="{050977A9-ADE1-40C2-A269-2F2CB1158C31}"/>
    <cellStyle name="Vírgula 3 2 2 2 5 5" xfId="21323" xr:uid="{D7868C39-FAF9-4E70-A15D-405E11BCF669}"/>
    <cellStyle name="Vírgula 3 2 2 2 6" xfId="7974" xr:uid="{757ADB7E-C859-4B33-AABF-EA64F2A701E1}"/>
    <cellStyle name="Vírgula 3 2 2 2 6 2" xfId="16628" xr:uid="{515A675C-EFCE-4FAA-A5BB-BDFB32829A00}"/>
    <cellStyle name="Vírgula 3 2 2 2 6 3" xfId="25609" xr:uid="{AAF2AAEE-50A3-4E37-AD58-1777D4AFB0CA}"/>
    <cellStyle name="Vírgula 3 2 2 2 7" xfId="4920" xr:uid="{FA945D91-A546-4A6F-A228-CEB71AAB73D6}"/>
    <cellStyle name="Vírgula 3 2 2 2 7 2" xfId="13774" xr:uid="{4C3DC99E-8695-4DB8-9817-21DBF0CCDD11}"/>
    <cellStyle name="Vírgula 3 2 2 2 7 3" xfId="22743" xr:uid="{AD85B22F-D289-45BF-9B7C-64CC0C5B9E36}"/>
    <cellStyle name="Vírgula 3 2 2 2 8" xfId="10909" xr:uid="{5A333842-A262-4D9F-AE31-9BB81CEAA189}"/>
    <cellStyle name="Vírgula 3 2 2 2 9" xfId="19879" xr:uid="{EEA643D8-8196-42AB-B482-0FEE4B2A7D4A}"/>
    <cellStyle name="Vírgula 3 2 2 3" xfId="1606" xr:uid="{20462E8C-6200-47FD-A3B0-5F38A51E90D0}"/>
    <cellStyle name="Vírgula 3 2 2 3 2" xfId="1607" xr:uid="{912264CB-35FE-4E6D-A265-AB9FF3DB5C00}"/>
    <cellStyle name="Vírgula 3 2 2 3 2 2" xfId="1608" xr:uid="{248727B9-69FD-437C-B909-40DF57870F45}"/>
    <cellStyle name="Vírgula 3 2 2 3 2 2 2" xfId="3326" xr:uid="{5009B51E-3EEE-46A4-BA07-092EC2972259}"/>
    <cellStyle name="Vírgula 3 2 2 3 2 2 2 2" xfId="9476" xr:uid="{45C1DD0D-64F6-4433-B51C-04C8E6A621ED}"/>
    <cellStyle name="Vírgula 3 2 2 3 2 2 2 2 2" xfId="18071" xr:uid="{D6B7ADD0-EE2F-4014-920C-6246B57FC8A8}"/>
    <cellStyle name="Vírgula 3 2 2 3 2 2 2 2 3" xfId="27107" xr:uid="{382B1AEE-8105-46D9-A925-14CCA9D6EF31}"/>
    <cellStyle name="Vírgula 3 2 2 3 2 2 2 3" xfId="6362" xr:uid="{17A1B2A1-0155-47AB-80A0-92481801F79D}"/>
    <cellStyle name="Vírgula 3 2 2 3 2 2 2 3 2" xfId="15215" xr:uid="{7E02A2AC-9107-4D83-ADFC-A34829A276F2}"/>
    <cellStyle name="Vírgula 3 2 2 3 2 2 2 3 3" xfId="24181" xr:uid="{C2CD216F-FAE1-4ABC-8F47-1DB931B5D6D3}"/>
    <cellStyle name="Vírgula 3 2 2 3 2 2 2 4" xfId="12363" xr:uid="{BD7C9BC5-E55D-4683-AA29-EF582B4754A7}"/>
    <cellStyle name="Vírgula 3 2 2 3 2 2 2 5" xfId="21331" xr:uid="{19C61683-E4AC-4B1A-86C9-5B94907077B2}"/>
    <cellStyle name="Vírgula 3 2 2 3 2 2 3" xfId="7982" xr:uid="{C22F0795-C757-402D-8A13-EAB20D80EC6D}"/>
    <cellStyle name="Vírgula 3 2 2 3 2 2 3 2" xfId="16636" xr:uid="{B40EE426-CEEF-4207-8EDC-D4A9083B25BC}"/>
    <cellStyle name="Vírgula 3 2 2 3 2 2 3 3" xfId="25617" xr:uid="{A2493A46-0264-469D-B62D-F2753D5C529B}"/>
    <cellStyle name="Vírgula 3 2 2 3 2 2 4" xfId="4928" xr:uid="{A06EC1F4-5917-4449-9963-2E657FE17BB2}"/>
    <cellStyle name="Vírgula 3 2 2 3 2 2 4 2" xfId="13782" xr:uid="{258C7F0A-93B8-455B-B9A8-5680DE718090}"/>
    <cellStyle name="Vírgula 3 2 2 3 2 2 4 3" xfId="22751" xr:uid="{190427BC-D60B-4FDE-B6BC-92407124AFB4}"/>
    <cellStyle name="Vírgula 3 2 2 3 2 2 5" xfId="10917" xr:uid="{D7DFF0B7-C156-4ABF-998C-798D17476420}"/>
    <cellStyle name="Vírgula 3 2 2 3 2 2 6" xfId="19887" xr:uid="{5DE8B75A-6954-490E-92CC-ADFC105ABF7B}"/>
    <cellStyle name="Vírgula 3 2 2 3 2 3" xfId="3325" xr:uid="{9F0E695C-F244-4A28-85A0-0A18C7D41C24}"/>
    <cellStyle name="Vírgula 3 2 2 3 2 3 2" xfId="9475" xr:uid="{159D0A5A-3CDB-4551-A73D-1EEB4E10E4A2}"/>
    <cellStyle name="Vírgula 3 2 2 3 2 3 2 2" xfId="18070" xr:uid="{82B4D588-9FC7-420D-89C3-E8A975C238B7}"/>
    <cellStyle name="Vírgula 3 2 2 3 2 3 2 3" xfId="27106" xr:uid="{311D5896-77A5-4787-B333-BB1ECEADAC66}"/>
    <cellStyle name="Vírgula 3 2 2 3 2 3 3" xfId="6361" xr:uid="{B3622DB4-95CB-4355-B0BD-467AF9A0F6BD}"/>
    <cellStyle name="Vírgula 3 2 2 3 2 3 3 2" xfId="15214" xr:uid="{0BD18B2B-940A-48D1-A200-F1EF9FAFC780}"/>
    <cellStyle name="Vírgula 3 2 2 3 2 3 3 3" xfId="24180" xr:uid="{57B7305F-D40E-48B6-950C-CD66BF2C3917}"/>
    <cellStyle name="Vírgula 3 2 2 3 2 3 4" xfId="12362" xr:uid="{C7EC339F-F43E-4C72-9C25-7EFF56E58D51}"/>
    <cellStyle name="Vírgula 3 2 2 3 2 3 5" xfId="21330" xr:uid="{EED539B5-B7F7-42A5-8765-F94CC70D2ED6}"/>
    <cellStyle name="Vírgula 3 2 2 3 2 4" xfId="7981" xr:uid="{AD804F84-D026-4D39-B380-DCBC31A73262}"/>
    <cellStyle name="Vírgula 3 2 2 3 2 4 2" xfId="16635" xr:uid="{F4AAF1B4-90FA-4BBD-85DE-0013C9315953}"/>
    <cellStyle name="Vírgula 3 2 2 3 2 4 3" xfId="25616" xr:uid="{3D3A9678-AAD7-49AD-99A3-2802238C75A0}"/>
    <cellStyle name="Vírgula 3 2 2 3 2 5" xfId="4927" xr:uid="{C317F554-E864-44B4-A7DE-AF694A31BE5F}"/>
    <cellStyle name="Vírgula 3 2 2 3 2 5 2" xfId="13781" xr:uid="{93314667-DA73-4F0C-8F1E-E61EC4D68F45}"/>
    <cellStyle name="Vírgula 3 2 2 3 2 5 3" xfId="22750" xr:uid="{35629FA8-FB07-4D39-96A6-8F0C4AA768F1}"/>
    <cellStyle name="Vírgula 3 2 2 3 2 6" xfId="10916" xr:uid="{043008B4-F166-4449-AA0D-B09F250C3B77}"/>
    <cellStyle name="Vírgula 3 2 2 3 2 7" xfId="19886" xr:uid="{017F5166-C921-4E21-9812-13D5F87F7B29}"/>
    <cellStyle name="Vírgula 3 2 2 3 3" xfId="1609" xr:uid="{344BE193-1C28-4850-8C46-17EAA816DC10}"/>
    <cellStyle name="Vírgula 3 2 2 3 3 2" xfId="1610" xr:uid="{D16BFE8B-905F-418D-BCB7-0117E9E6BCC5}"/>
    <cellStyle name="Vírgula 3 2 2 3 3 2 2" xfId="3328" xr:uid="{D28563EB-6DCE-4843-A35F-F9E5439C7FA3}"/>
    <cellStyle name="Vírgula 3 2 2 3 3 2 2 2" xfId="9478" xr:uid="{AB82B07E-4DF3-4614-A172-2D6772984037}"/>
    <cellStyle name="Vírgula 3 2 2 3 3 2 2 2 2" xfId="18073" xr:uid="{FE30CBEA-6442-4E5D-ACB9-9D7129869E8B}"/>
    <cellStyle name="Vírgula 3 2 2 3 3 2 2 2 3" xfId="27109" xr:uid="{C4B7A950-4135-4C61-9B67-E328967FB79A}"/>
    <cellStyle name="Vírgula 3 2 2 3 3 2 2 3" xfId="6364" xr:uid="{2959C55C-B473-4E7C-ADA1-93048BF14EA8}"/>
    <cellStyle name="Vírgula 3 2 2 3 3 2 2 3 2" xfId="15217" xr:uid="{61D385DA-185C-4124-9668-05A04BC011AE}"/>
    <cellStyle name="Vírgula 3 2 2 3 3 2 2 3 3" xfId="24183" xr:uid="{B09380BA-2BC0-45BF-B45E-AC9AB9612A70}"/>
    <cellStyle name="Vírgula 3 2 2 3 3 2 2 4" xfId="12365" xr:uid="{034F57FF-FB67-4436-B6FB-4DA3F8E39327}"/>
    <cellStyle name="Vírgula 3 2 2 3 3 2 2 5" xfId="21333" xr:uid="{3B59DDED-DDB5-43F8-AD73-3D2ABDD31419}"/>
    <cellStyle name="Vírgula 3 2 2 3 3 2 3" xfId="7984" xr:uid="{D2238D1B-9D99-43DF-A2CC-721F647E9D14}"/>
    <cellStyle name="Vírgula 3 2 2 3 3 2 3 2" xfId="16638" xr:uid="{B4FEC6C4-7FBA-441A-9F71-22FDAEC0E788}"/>
    <cellStyle name="Vírgula 3 2 2 3 3 2 3 3" xfId="25619" xr:uid="{FF195F02-7CB4-46FE-AAAD-567ADB68295E}"/>
    <cellStyle name="Vírgula 3 2 2 3 3 2 4" xfId="4930" xr:uid="{A7DB6249-92CC-4C2F-9B92-F43203E0ED13}"/>
    <cellStyle name="Vírgula 3 2 2 3 3 2 4 2" xfId="13784" xr:uid="{39CF2D5B-847B-4087-BCD7-BEB3F58DCE9C}"/>
    <cellStyle name="Vírgula 3 2 2 3 3 2 4 3" xfId="22753" xr:uid="{30AB19AA-5DE9-48A4-B076-C9A7B26DE882}"/>
    <cellStyle name="Vírgula 3 2 2 3 3 2 5" xfId="10919" xr:uid="{1EFDF4F3-EF6C-4DB9-800B-B99B8ADE18DF}"/>
    <cellStyle name="Vírgula 3 2 2 3 3 2 6" xfId="19889" xr:uid="{7ACCD537-D95C-4199-B7BD-EABA7F7E6297}"/>
    <cellStyle name="Vírgula 3 2 2 3 3 3" xfId="3327" xr:uid="{DEAE1453-ABF3-4812-9B8A-8D131ACB66F5}"/>
    <cellStyle name="Vírgula 3 2 2 3 3 3 2" xfId="9477" xr:uid="{D64C603A-BFC1-4CBF-BC47-72EEF33B88FF}"/>
    <cellStyle name="Vírgula 3 2 2 3 3 3 2 2" xfId="18072" xr:uid="{9627EE3E-5B32-47BF-927B-225ADD90B807}"/>
    <cellStyle name="Vírgula 3 2 2 3 3 3 2 3" xfId="27108" xr:uid="{A127F9E0-EE08-4257-9035-01D43E3005D6}"/>
    <cellStyle name="Vírgula 3 2 2 3 3 3 3" xfId="6363" xr:uid="{AA2E406B-175F-48F3-A863-30F43DD74DEC}"/>
    <cellStyle name="Vírgula 3 2 2 3 3 3 3 2" xfId="15216" xr:uid="{2B1B3D45-C7AE-4F71-840A-33D03274B130}"/>
    <cellStyle name="Vírgula 3 2 2 3 3 3 3 3" xfId="24182" xr:uid="{A1A8015C-F57A-41F3-9E57-FBAB6F2E6403}"/>
    <cellStyle name="Vírgula 3 2 2 3 3 3 4" xfId="12364" xr:uid="{906E9908-844C-4B13-B899-48545F3D3D04}"/>
    <cellStyle name="Vírgula 3 2 2 3 3 3 5" xfId="21332" xr:uid="{C4438B59-98BA-4FFC-99B3-F76DD8E67D1A}"/>
    <cellStyle name="Vírgula 3 2 2 3 3 4" xfId="7983" xr:uid="{6A512101-988E-4F60-9322-1201009755E4}"/>
    <cellStyle name="Vírgula 3 2 2 3 3 4 2" xfId="16637" xr:uid="{2DD314D7-349D-4864-A47C-6C359A04B7E0}"/>
    <cellStyle name="Vírgula 3 2 2 3 3 4 3" xfId="25618" xr:uid="{4951B8CC-DAC1-4AA2-BCC7-36F247755C5C}"/>
    <cellStyle name="Vírgula 3 2 2 3 3 5" xfId="4929" xr:uid="{980AECAB-8237-4ECB-B2B8-22F64D44D6FA}"/>
    <cellStyle name="Vírgula 3 2 2 3 3 5 2" xfId="13783" xr:uid="{ECEF6995-91E5-444F-8360-F6C0E712559D}"/>
    <cellStyle name="Vírgula 3 2 2 3 3 5 3" xfId="22752" xr:uid="{1FB37F2D-E605-4841-8C67-24CFC47ACFEA}"/>
    <cellStyle name="Vírgula 3 2 2 3 3 6" xfId="10918" xr:uid="{C516AD97-D150-4D5F-B0A3-FA1C1464CE68}"/>
    <cellStyle name="Vírgula 3 2 2 3 3 7" xfId="19888" xr:uid="{F9F8D567-1F35-4A58-ACD7-8E642A27E5DE}"/>
    <cellStyle name="Vírgula 3 2 2 3 4" xfId="1611" xr:uid="{91BD880B-496C-43E0-8CCA-1DED12A10CA2}"/>
    <cellStyle name="Vírgula 3 2 2 3 4 2" xfId="3329" xr:uid="{D9CE0126-FB03-419E-807D-D61EEE84EF45}"/>
    <cellStyle name="Vírgula 3 2 2 3 4 2 2" xfId="9479" xr:uid="{B3A8C0C4-02C7-4557-BE6D-391FEDFB2DE2}"/>
    <cellStyle name="Vírgula 3 2 2 3 4 2 2 2" xfId="18074" xr:uid="{F6E6D24F-6AD0-4B25-803C-3603D788D762}"/>
    <cellStyle name="Vírgula 3 2 2 3 4 2 2 3" xfId="27110" xr:uid="{1588F08F-41A8-4AAE-9702-37A22B2878EF}"/>
    <cellStyle name="Vírgula 3 2 2 3 4 2 3" xfId="6365" xr:uid="{5923BCEF-CE96-495E-8E15-0F54A3A65C2B}"/>
    <cellStyle name="Vírgula 3 2 2 3 4 2 3 2" xfId="15218" xr:uid="{88B3B797-FFA0-49E2-A084-7F33BDAD1DF5}"/>
    <cellStyle name="Vírgula 3 2 2 3 4 2 3 3" xfId="24184" xr:uid="{DB92F6EB-BF9E-4662-8D35-FB0037D85C57}"/>
    <cellStyle name="Vírgula 3 2 2 3 4 2 4" xfId="12366" xr:uid="{937C8F1A-631E-4BB1-B968-2819A35B34A2}"/>
    <cellStyle name="Vírgula 3 2 2 3 4 2 5" xfId="21334" xr:uid="{428F7713-A159-4268-B249-5F916806C84C}"/>
    <cellStyle name="Vírgula 3 2 2 3 4 3" xfId="7985" xr:uid="{B7E01A24-6B41-4CFE-934B-4A612EEE0542}"/>
    <cellStyle name="Vírgula 3 2 2 3 4 3 2" xfId="16639" xr:uid="{814A2CD6-AEB5-4614-8774-CFE01EA2D02C}"/>
    <cellStyle name="Vírgula 3 2 2 3 4 3 3" xfId="25620" xr:uid="{D586DBD8-EAEB-47DE-B89D-B809D24FDA4F}"/>
    <cellStyle name="Vírgula 3 2 2 3 4 4" xfId="4931" xr:uid="{C0D2EEA6-3B93-4012-A25E-20DAECA10AAE}"/>
    <cellStyle name="Vírgula 3 2 2 3 4 4 2" xfId="13785" xr:uid="{7EAD4325-3DD4-42DE-92BF-B12E2BE2D1AF}"/>
    <cellStyle name="Vírgula 3 2 2 3 4 4 3" xfId="22754" xr:uid="{F6D852E9-09A0-4628-AF90-3756499F11FB}"/>
    <cellStyle name="Vírgula 3 2 2 3 4 5" xfId="10920" xr:uid="{53CD1C9E-9636-4A17-A030-7B2551DD53B4}"/>
    <cellStyle name="Vírgula 3 2 2 3 4 6" xfId="19890" xr:uid="{A2D84DEF-5241-4FC8-9CBE-4732D8D25AC0}"/>
    <cellStyle name="Vírgula 3 2 2 3 5" xfId="3324" xr:uid="{23B27BCF-DD59-495B-BAC0-564BA5D3730D}"/>
    <cellStyle name="Vírgula 3 2 2 3 5 2" xfId="9474" xr:uid="{223DACF5-543C-47AE-80C1-528F0DFF30DE}"/>
    <cellStyle name="Vírgula 3 2 2 3 5 2 2" xfId="18069" xr:uid="{7C69C119-4963-45A8-8D8B-5512289D3D21}"/>
    <cellStyle name="Vírgula 3 2 2 3 5 2 3" xfId="27105" xr:uid="{294B0164-51F1-4AAD-8965-887B44D198B8}"/>
    <cellStyle name="Vírgula 3 2 2 3 5 3" xfId="6360" xr:uid="{A3B89C2E-A903-4566-A26F-2298B6578F76}"/>
    <cellStyle name="Vírgula 3 2 2 3 5 3 2" xfId="15213" xr:uid="{F2A3C9BB-F625-4CC8-97BA-2C7A0CAEC206}"/>
    <cellStyle name="Vírgula 3 2 2 3 5 3 3" xfId="24179" xr:uid="{3A435F1E-C0AB-44AA-9F29-C1029FA55815}"/>
    <cellStyle name="Vírgula 3 2 2 3 5 4" xfId="12361" xr:uid="{7C6ED14F-F81C-4B85-B31A-EB6023D74A03}"/>
    <cellStyle name="Vírgula 3 2 2 3 5 5" xfId="21329" xr:uid="{58124FC3-9DF3-423B-BDF7-F578E2DB6AEC}"/>
    <cellStyle name="Vírgula 3 2 2 3 6" xfId="7980" xr:uid="{320BC409-B1A5-4F4E-86F3-30474F051580}"/>
    <cellStyle name="Vírgula 3 2 2 3 6 2" xfId="16634" xr:uid="{FB323A8F-DB9B-438C-A954-92C3EDDF39AB}"/>
    <cellStyle name="Vírgula 3 2 2 3 6 3" xfId="25615" xr:uid="{14F6B888-2D79-4764-A88C-0D17C81DC301}"/>
    <cellStyle name="Vírgula 3 2 2 3 7" xfId="4926" xr:uid="{ABC250EA-1ECF-4023-A83E-A10DD60E5271}"/>
    <cellStyle name="Vírgula 3 2 2 3 7 2" xfId="13780" xr:uid="{A4415472-DC3C-4E11-A816-954BF9E6F607}"/>
    <cellStyle name="Vírgula 3 2 2 3 7 3" xfId="22749" xr:uid="{5F87BA28-0CEF-4C8F-B94F-1FCFEDB9C6DA}"/>
    <cellStyle name="Vírgula 3 2 2 3 8" xfId="10915" xr:uid="{3C33237B-C590-4E22-B6CB-4FE88C006E4B}"/>
    <cellStyle name="Vírgula 3 2 2 3 9" xfId="19885" xr:uid="{5B09845D-6850-42B0-AD0F-E578B6EB94FE}"/>
    <cellStyle name="Vírgula 3 2 2 4" xfId="1612" xr:uid="{4EB1A713-6084-4484-A050-B1AD56D4A328}"/>
    <cellStyle name="Vírgula 3 2 2 4 2" xfId="1613" xr:uid="{A89F22FA-3F6B-4F0E-8F08-7A4200D96F16}"/>
    <cellStyle name="Vírgula 3 2 2 4 2 2" xfId="1614" xr:uid="{DEDB2FA7-0835-4153-8E16-2F1ABF8D37E5}"/>
    <cellStyle name="Vírgula 3 2 2 4 2 2 2" xfId="3332" xr:uid="{C09B6ACF-C8C5-4435-9CBD-E2855BAA7718}"/>
    <cellStyle name="Vírgula 3 2 2 4 2 2 2 2" xfId="9482" xr:uid="{422291F1-D7C3-454E-8E16-4AAEB0ED3E18}"/>
    <cellStyle name="Vírgula 3 2 2 4 2 2 2 2 2" xfId="18077" xr:uid="{759F29C0-AF6A-4FB8-9BDC-78DE2CD8FF97}"/>
    <cellStyle name="Vírgula 3 2 2 4 2 2 2 2 3" xfId="27113" xr:uid="{753B20ED-8C7A-492B-AA2C-BE9DB02C9DA9}"/>
    <cellStyle name="Vírgula 3 2 2 4 2 2 2 3" xfId="6368" xr:uid="{3B747D9A-782F-4833-9DAF-39E61FBB99B9}"/>
    <cellStyle name="Vírgula 3 2 2 4 2 2 2 3 2" xfId="15221" xr:uid="{49200D5F-CE63-421F-96DD-E65FB6E9FA9E}"/>
    <cellStyle name="Vírgula 3 2 2 4 2 2 2 3 3" xfId="24187" xr:uid="{0E4195EE-C860-4B28-BEC6-DDB1EC57B42F}"/>
    <cellStyle name="Vírgula 3 2 2 4 2 2 2 4" xfId="12369" xr:uid="{B9303062-66DA-47DE-9BA1-9E8B5852738D}"/>
    <cellStyle name="Vírgula 3 2 2 4 2 2 2 5" xfId="21337" xr:uid="{4DDE77B3-4E7A-4A36-ADFC-E861C1D065BE}"/>
    <cellStyle name="Vírgula 3 2 2 4 2 2 3" xfId="7988" xr:uid="{82CB58B9-1609-4F05-9AA7-D658DA60D14D}"/>
    <cellStyle name="Vírgula 3 2 2 4 2 2 3 2" xfId="16642" xr:uid="{4FA1D377-36FF-4455-845D-02122DC87197}"/>
    <cellStyle name="Vírgula 3 2 2 4 2 2 3 3" xfId="25623" xr:uid="{F11B8185-57C1-4A26-A0E6-D6CBF8EA2DFF}"/>
    <cellStyle name="Vírgula 3 2 2 4 2 2 4" xfId="4934" xr:uid="{D4D27398-B203-46CC-B03F-9E2875E099D9}"/>
    <cellStyle name="Vírgula 3 2 2 4 2 2 4 2" xfId="13788" xr:uid="{CF89726B-F62E-44CE-9554-9E4A47EB0828}"/>
    <cellStyle name="Vírgula 3 2 2 4 2 2 4 3" xfId="22757" xr:uid="{3162DEDB-639C-4131-8A7C-9C0BBE8B5704}"/>
    <cellStyle name="Vírgula 3 2 2 4 2 2 5" xfId="10923" xr:uid="{EA2CB1CD-8824-49E7-9455-7AE358031388}"/>
    <cellStyle name="Vírgula 3 2 2 4 2 2 6" xfId="19893" xr:uid="{014CE8FA-9613-43C8-946C-233E5DCA2125}"/>
    <cellStyle name="Vírgula 3 2 2 4 2 3" xfId="3331" xr:uid="{B26779B6-056E-4D41-88AB-E869F0BC0577}"/>
    <cellStyle name="Vírgula 3 2 2 4 2 3 2" xfId="9481" xr:uid="{70F8C1F7-DAC0-4F10-84B2-E599D7A491E6}"/>
    <cellStyle name="Vírgula 3 2 2 4 2 3 2 2" xfId="18076" xr:uid="{99D31FC4-3BF2-45F0-88F8-BCB3DD6B2A72}"/>
    <cellStyle name="Vírgula 3 2 2 4 2 3 2 3" xfId="27112" xr:uid="{ECFD85B5-4BA6-49BA-BA07-F2261ECFC0C5}"/>
    <cellStyle name="Vírgula 3 2 2 4 2 3 3" xfId="6367" xr:uid="{A4B2BB87-4916-47C7-87BB-D057ED8A415B}"/>
    <cellStyle name="Vírgula 3 2 2 4 2 3 3 2" xfId="15220" xr:uid="{067735E0-0212-4AD0-A288-92478DD269D5}"/>
    <cellStyle name="Vírgula 3 2 2 4 2 3 3 3" xfId="24186" xr:uid="{C1D30232-9B5E-4106-B7CE-6C377089E026}"/>
    <cellStyle name="Vírgula 3 2 2 4 2 3 4" xfId="12368" xr:uid="{9382D0AE-5AAD-40B1-AE2D-282A6F06A9E2}"/>
    <cellStyle name="Vírgula 3 2 2 4 2 3 5" xfId="21336" xr:uid="{EC266650-D828-4B2D-B23B-252EAE03B36F}"/>
    <cellStyle name="Vírgula 3 2 2 4 2 4" xfId="7987" xr:uid="{E1FFE937-90A6-408E-A0E1-DDFB4C0CA1FB}"/>
    <cellStyle name="Vírgula 3 2 2 4 2 4 2" xfId="16641" xr:uid="{9D0667FD-F667-4DA0-B60B-C6CF9AEA8450}"/>
    <cellStyle name="Vírgula 3 2 2 4 2 4 3" xfId="25622" xr:uid="{C7904AD5-CB4D-44D0-8999-FB7B53DA7C8F}"/>
    <cellStyle name="Vírgula 3 2 2 4 2 5" xfId="4933" xr:uid="{6DF308F8-2906-4F35-A020-792E2FA93397}"/>
    <cellStyle name="Vírgula 3 2 2 4 2 5 2" xfId="13787" xr:uid="{09D072C2-B53D-4DA2-8159-7946FB5CC1F9}"/>
    <cellStyle name="Vírgula 3 2 2 4 2 5 3" xfId="22756" xr:uid="{64688BE6-007B-4AB1-ACE4-23B911BE600B}"/>
    <cellStyle name="Vírgula 3 2 2 4 2 6" xfId="10922" xr:uid="{C17D2095-2675-4D43-AB5D-459FCE3B0D16}"/>
    <cellStyle name="Vírgula 3 2 2 4 2 7" xfId="19892" xr:uid="{A0576E03-5631-48B7-8BCC-93A5C71D32A9}"/>
    <cellStyle name="Vírgula 3 2 2 4 3" xfId="1615" xr:uid="{A81E6CCE-EB9E-4B54-A304-1E0257FC6494}"/>
    <cellStyle name="Vírgula 3 2 2 4 3 2" xfId="1616" xr:uid="{E69FC132-75AF-4E41-8DCF-C40F44B854D6}"/>
    <cellStyle name="Vírgula 3 2 2 4 3 2 2" xfId="3334" xr:uid="{E4A02674-D975-459C-8A60-1D5F1AA97E76}"/>
    <cellStyle name="Vírgula 3 2 2 4 3 2 2 2" xfId="9484" xr:uid="{111266E6-0810-47B2-B8D4-6727BFA03EFA}"/>
    <cellStyle name="Vírgula 3 2 2 4 3 2 2 2 2" xfId="18079" xr:uid="{141F4A8D-F659-4342-A86C-FA2C13270005}"/>
    <cellStyle name="Vírgula 3 2 2 4 3 2 2 2 3" xfId="27115" xr:uid="{20B8BEE2-8746-4BF6-8B2B-934F22ABA941}"/>
    <cellStyle name="Vírgula 3 2 2 4 3 2 2 3" xfId="6370" xr:uid="{2C516E92-D9AD-4AF1-9445-88D66AA4F431}"/>
    <cellStyle name="Vírgula 3 2 2 4 3 2 2 3 2" xfId="15223" xr:uid="{D849193D-BEA8-4ECC-B7E1-AAEB54D0C32C}"/>
    <cellStyle name="Vírgula 3 2 2 4 3 2 2 3 3" xfId="24189" xr:uid="{DD653DAA-E9FC-481D-B2D6-7CABE105B3E1}"/>
    <cellStyle name="Vírgula 3 2 2 4 3 2 2 4" xfId="12371" xr:uid="{C358D27F-C52E-4C94-88CF-16D729DAFBE0}"/>
    <cellStyle name="Vírgula 3 2 2 4 3 2 2 5" xfId="21339" xr:uid="{165BA34E-8881-49D2-B176-210529EFA94E}"/>
    <cellStyle name="Vírgula 3 2 2 4 3 2 3" xfId="7990" xr:uid="{48905C99-EB81-4573-824E-0EE2A4CCA087}"/>
    <cellStyle name="Vírgula 3 2 2 4 3 2 3 2" xfId="16644" xr:uid="{C891AFBE-AB18-4B00-8B76-B5F7EC980B2D}"/>
    <cellStyle name="Vírgula 3 2 2 4 3 2 3 3" xfId="25625" xr:uid="{1D4FB165-FEA8-4602-B55B-DB836BF9D20C}"/>
    <cellStyle name="Vírgula 3 2 2 4 3 2 4" xfId="4936" xr:uid="{C9C32C0D-1A92-47A2-9D8C-86F7A399294F}"/>
    <cellStyle name="Vírgula 3 2 2 4 3 2 4 2" xfId="13790" xr:uid="{67F6ADA6-8F90-4935-935E-F050CA79D0DB}"/>
    <cellStyle name="Vírgula 3 2 2 4 3 2 4 3" xfId="22759" xr:uid="{F9DFEF90-CF17-471D-83FD-7C2AA89836FB}"/>
    <cellStyle name="Vírgula 3 2 2 4 3 2 5" xfId="10925" xr:uid="{62F8DF46-9F49-4854-8742-B566DA5D64A4}"/>
    <cellStyle name="Vírgula 3 2 2 4 3 2 6" xfId="19895" xr:uid="{F559E3A8-D10B-47C1-A113-35AD9626A0BF}"/>
    <cellStyle name="Vírgula 3 2 2 4 3 3" xfId="3333" xr:uid="{CC731E7C-D310-4EC2-A2E8-2376D02B3D1C}"/>
    <cellStyle name="Vírgula 3 2 2 4 3 3 2" xfId="9483" xr:uid="{3840DC6D-FF43-404A-B22B-D3375B251D10}"/>
    <cellStyle name="Vírgula 3 2 2 4 3 3 2 2" xfId="18078" xr:uid="{863F6E38-79B1-412B-BE80-1F724E8A96A9}"/>
    <cellStyle name="Vírgula 3 2 2 4 3 3 2 3" xfId="27114" xr:uid="{34651951-9425-40E3-9C45-EE798C170227}"/>
    <cellStyle name="Vírgula 3 2 2 4 3 3 3" xfId="6369" xr:uid="{7577F09E-E3DB-4EA9-B16E-8C32686073B3}"/>
    <cellStyle name="Vírgula 3 2 2 4 3 3 3 2" xfId="15222" xr:uid="{501D878D-BDE4-4622-B783-F8013E358163}"/>
    <cellStyle name="Vírgula 3 2 2 4 3 3 3 3" xfId="24188" xr:uid="{8C0318BC-FBB1-4B9A-BDFC-15F8F0242816}"/>
    <cellStyle name="Vírgula 3 2 2 4 3 3 4" xfId="12370" xr:uid="{7E4601E2-CF71-4698-A825-7C9CEE6BDC47}"/>
    <cellStyle name="Vírgula 3 2 2 4 3 3 5" xfId="21338" xr:uid="{D628F079-B5FB-432B-B481-5AA930BFC970}"/>
    <cellStyle name="Vírgula 3 2 2 4 3 4" xfId="7989" xr:uid="{3DBEA23F-E45A-4325-8AA2-94443F0D52BB}"/>
    <cellStyle name="Vírgula 3 2 2 4 3 4 2" xfId="16643" xr:uid="{B3673C4C-E072-43D7-B992-4A2936521736}"/>
    <cellStyle name="Vírgula 3 2 2 4 3 4 3" xfId="25624" xr:uid="{42C75F93-05CF-4D87-A705-85DA763239D0}"/>
    <cellStyle name="Vírgula 3 2 2 4 3 5" xfId="4935" xr:uid="{84B8A752-C780-4351-974F-CBBDF2198A34}"/>
    <cellStyle name="Vírgula 3 2 2 4 3 5 2" xfId="13789" xr:uid="{D151DACF-0D1A-4E9B-8696-6DBD0D828032}"/>
    <cellStyle name="Vírgula 3 2 2 4 3 5 3" xfId="22758" xr:uid="{7575416E-BBE6-4715-996C-993A7C2F0387}"/>
    <cellStyle name="Vírgula 3 2 2 4 3 6" xfId="10924" xr:uid="{BBCF8B78-DDF2-48AF-B572-32379B2651D4}"/>
    <cellStyle name="Vírgula 3 2 2 4 3 7" xfId="19894" xr:uid="{99D13E36-379B-43E1-B62E-657111A463FB}"/>
    <cellStyle name="Vírgula 3 2 2 4 4" xfId="1617" xr:uid="{747813B3-3D67-4EB7-815C-2CDE6326D2D2}"/>
    <cellStyle name="Vírgula 3 2 2 4 4 2" xfId="3335" xr:uid="{14F3B011-9208-42EF-8239-D8E2FB55FE99}"/>
    <cellStyle name="Vírgula 3 2 2 4 4 2 2" xfId="9485" xr:uid="{10521AA6-35E2-416C-93EF-A4919973C0F9}"/>
    <cellStyle name="Vírgula 3 2 2 4 4 2 2 2" xfId="18080" xr:uid="{FA450E5B-91B7-42A8-B657-E68C5E964308}"/>
    <cellStyle name="Vírgula 3 2 2 4 4 2 2 3" xfId="27116" xr:uid="{E30910EE-03C6-43D1-A536-C229D495D4BB}"/>
    <cellStyle name="Vírgula 3 2 2 4 4 2 3" xfId="6371" xr:uid="{2C309923-9972-4900-B9CB-C05E52C1C205}"/>
    <cellStyle name="Vírgula 3 2 2 4 4 2 3 2" xfId="15224" xr:uid="{343E8761-03F5-4691-9350-E48681BF82A4}"/>
    <cellStyle name="Vírgula 3 2 2 4 4 2 3 3" xfId="24190" xr:uid="{3EAD2EC1-F745-4F2D-B238-DF6D635C36D7}"/>
    <cellStyle name="Vírgula 3 2 2 4 4 2 4" xfId="12372" xr:uid="{59BD75F5-C023-4EBF-A8F3-90C66275395F}"/>
    <cellStyle name="Vírgula 3 2 2 4 4 2 5" xfId="21340" xr:uid="{728EA719-DE0F-49D2-B9DF-1B869D92E0FC}"/>
    <cellStyle name="Vírgula 3 2 2 4 4 3" xfId="7991" xr:uid="{1555EE12-8842-4C62-9BA8-2E77F074CC3A}"/>
    <cellStyle name="Vírgula 3 2 2 4 4 3 2" xfId="16645" xr:uid="{B2C68CAB-F09B-4BCF-A32D-A5DAB4403DD6}"/>
    <cellStyle name="Vírgula 3 2 2 4 4 3 3" xfId="25626" xr:uid="{91AFDC8C-2925-439E-B6D1-E389700B1EAE}"/>
    <cellStyle name="Vírgula 3 2 2 4 4 4" xfId="4937" xr:uid="{88C57CDB-9589-41F1-9AB0-BB736833C4FA}"/>
    <cellStyle name="Vírgula 3 2 2 4 4 4 2" xfId="13791" xr:uid="{D0C63634-702B-4F57-904F-DADEBD8A7BC0}"/>
    <cellStyle name="Vírgula 3 2 2 4 4 4 3" xfId="22760" xr:uid="{C3117367-45B7-421F-8FAA-24D17D848B5E}"/>
    <cellStyle name="Vírgula 3 2 2 4 4 5" xfId="10926" xr:uid="{F5841CBD-EB64-4533-A337-1C544FBA7B23}"/>
    <cellStyle name="Vírgula 3 2 2 4 4 6" xfId="19896" xr:uid="{7E5DDF3F-F1A9-4A4B-83FB-CF4CE9105A56}"/>
    <cellStyle name="Vírgula 3 2 2 4 5" xfId="3330" xr:uid="{B9013D67-E7C5-45D6-8957-E2A1FA6C3DC4}"/>
    <cellStyle name="Vírgula 3 2 2 4 5 2" xfId="9480" xr:uid="{28C3C3A2-6CE4-4BAB-890B-313B9B6CA189}"/>
    <cellStyle name="Vírgula 3 2 2 4 5 2 2" xfId="18075" xr:uid="{2E695D4D-768D-46E7-8933-7C8EDD16EDC7}"/>
    <cellStyle name="Vírgula 3 2 2 4 5 2 3" xfId="27111" xr:uid="{471C29CB-146F-4897-8586-37B26860A692}"/>
    <cellStyle name="Vírgula 3 2 2 4 5 3" xfId="6366" xr:uid="{E4E4D2E6-32F2-4765-BE8A-B5A72541FAF1}"/>
    <cellStyle name="Vírgula 3 2 2 4 5 3 2" xfId="15219" xr:uid="{210E0061-2BF8-47FF-B93C-7A06B6D2189D}"/>
    <cellStyle name="Vírgula 3 2 2 4 5 3 3" xfId="24185" xr:uid="{CDD60AA5-8D94-4A41-8F59-211B64028433}"/>
    <cellStyle name="Vírgula 3 2 2 4 5 4" xfId="12367" xr:uid="{4769B5E4-9987-43C8-A2CC-08A4D7CD3C4F}"/>
    <cellStyle name="Vírgula 3 2 2 4 5 5" xfId="21335" xr:uid="{7CD87B54-1AB0-45F5-8730-2E23545D4407}"/>
    <cellStyle name="Vírgula 3 2 2 4 6" xfId="7986" xr:uid="{4BFF1427-E789-4840-8087-1434A0F400D1}"/>
    <cellStyle name="Vírgula 3 2 2 4 6 2" xfId="16640" xr:uid="{9F6B813C-997E-4963-A664-F6218E385509}"/>
    <cellStyle name="Vírgula 3 2 2 4 6 3" xfId="25621" xr:uid="{790DA509-EF00-46F1-9713-7E239A274665}"/>
    <cellStyle name="Vírgula 3 2 2 4 7" xfId="4932" xr:uid="{251861DA-3D34-4C0A-AE2B-C92A7F46622E}"/>
    <cellStyle name="Vírgula 3 2 2 4 7 2" xfId="13786" xr:uid="{E21ECF6C-B853-46FB-B080-C3E0A763CDA0}"/>
    <cellStyle name="Vírgula 3 2 2 4 7 3" xfId="22755" xr:uid="{A8A63CA7-9530-42B4-9D71-367FE712A438}"/>
    <cellStyle name="Vírgula 3 2 2 4 8" xfId="10921" xr:uid="{3DAE4927-1DB5-416B-B8A7-91FDA0BE264E}"/>
    <cellStyle name="Vírgula 3 2 2 4 9" xfId="19891" xr:uid="{5BB45211-5303-4C2B-A410-D1D245BDC688}"/>
    <cellStyle name="Vírgula 3 2 2 5" xfId="1618" xr:uid="{2FC75B59-D91E-40B3-82C0-27E172092372}"/>
    <cellStyle name="Vírgula 3 2 2 5 2" xfId="1619" xr:uid="{0F482D54-8AD7-48B0-A888-9A9D398BDA5B}"/>
    <cellStyle name="Vírgula 3 2 2 5 2 2" xfId="3337" xr:uid="{AABCE0A6-BEBC-48D7-A89C-14A627919899}"/>
    <cellStyle name="Vírgula 3 2 2 5 2 2 2" xfId="9487" xr:uid="{58D7C035-F73E-442C-90CC-5ECCCA295170}"/>
    <cellStyle name="Vírgula 3 2 2 5 2 2 2 2" xfId="18082" xr:uid="{DB378964-8A1A-47E5-8CBF-5B28C597F6C7}"/>
    <cellStyle name="Vírgula 3 2 2 5 2 2 2 3" xfId="27118" xr:uid="{02D2968A-9593-4512-8A23-5EAB2D69B0CF}"/>
    <cellStyle name="Vírgula 3 2 2 5 2 2 3" xfId="6373" xr:uid="{9B7F911A-F30D-431A-BACE-17400162E8B8}"/>
    <cellStyle name="Vírgula 3 2 2 5 2 2 3 2" xfId="15226" xr:uid="{62C54D4D-BED2-49FA-842A-337470DD3F6F}"/>
    <cellStyle name="Vírgula 3 2 2 5 2 2 3 3" xfId="24192" xr:uid="{90EDE59C-FEA9-48D6-A430-256BD9C5DFD9}"/>
    <cellStyle name="Vírgula 3 2 2 5 2 2 4" xfId="12374" xr:uid="{9EEB01AE-9B59-4AB0-9EA2-D49231683194}"/>
    <cellStyle name="Vírgula 3 2 2 5 2 2 5" xfId="21342" xr:uid="{D75E8CBC-8D04-4ACC-8BC8-03465EECA719}"/>
    <cellStyle name="Vírgula 3 2 2 5 2 3" xfId="7993" xr:uid="{9A78CC0E-B6CD-41D3-9CF4-58F11C8A95EB}"/>
    <cellStyle name="Vírgula 3 2 2 5 2 3 2" xfId="16647" xr:uid="{8F197B6E-C375-45F5-AF93-D8732DA1CA84}"/>
    <cellStyle name="Vírgula 3 2 2 5 2 3 3" xfId="25628" xr:uid="{1D7F43A2-246B-4E99-AF49-2DB9F4374624}"/>
    <cellStyle name="Vírgula 3 2 2 5 2 4" xfId="4939" xr:uid="{9D8E512A-E635-4D16-988D-6D77E768250F}"/>
    <cellStyle name="Vírgula 3 2 2 5 2 4 2" xfId="13793" xr:uid="{C4AED6A6-A82E-4A5D-BD84-807D9434EF8D}"/>
    <cellStyle name="Vírgula 3 2 2 5 2 4 3" xfId="22762" xr:uid="{C2F565D2-2597-4A31-B1D9-79B10196BA55}"/>
    <cellStyle name="Vírgula 3 2 2 5 2 5" xfId="10928" xr:uid="{FDED6D6D-3AE7-400A-AD70-97959D9AD141}"/>
    <cellStyle name="Vírgula 3 2 2 5 2 6" xfId="19898" xr:uid="{84A3F9E7-24B7-40A2-BCF6-76B034883EF9}"/>
    <cellStyle name="Vírgula 3 2 2 5 3" xfId="3336" xr:uid="{E49D0CCC-05B4-4210-AC5F-88494E626753}"/>
    <cellStyle name="Vírgula 3 2 2 5 3 2" xfId="9486" xr:uid="{831A4F23-61FF-4617-992C-B94CCD148548}"/>
    <cellStyle name="Vírgula 3 2 2 5 3 2 2" xfId="18081" xr:uid="{0F33C69C-B938-4300-9220-7A8D872993CD}"/>
    <cellStyle name="Vírgula 3 2 2 5 3 2 3" xfId="27117" xr:uid="{F613D287-ACD3-47EE-9D6C-A8394263B8B4}"/>
    <cellStyle name="Vírgula 3 2 2 5 3 3" xfId="6372" xr:uid="{CE10223C-FAB2-45DD-9695-9086A51C5B98}"/>
    <cellStyle name="Vírgula 3 2 2 5 3 3 2" xfId="15225" xr:uid="{B13D85D1-A14B-44C3-858E-79F5FA3A1AF2}"/>
    <cellStyle name="Vírgula 3 2 2 5 3 3 3" xfId="24191" xr:uid="{D532DCA6-62E6-459B-A600-A8CAD374AA03}"/>
    <cellStyle name="Vírgula 3 2 2 5 3 4" xfId="12373" xr:uid="{F099DF5E-BC5E-474F-87D7-05A935B38608}"/>
    <cellStyle name="Vírgula 3 2 2 5 3 5" xfId="21341" xr:uid="{49F4CAF2-8D2B-403E-A6C6-F0E1C1A591C8}"/>
    <cellStyle name="Vírgula 3 2 2 5 4" xfId="7992" xr:uid="{4E6CF9F4-3E50-41B0-8D07-F33E1DDFBD89}"/>
    <cellStyle name="Vírgula 3 2 2 5 4 2" xfId="16646" xr:uid="{1D467E2D-8267-4200-B229-9F160E7E4E17}"/>
    <cellStyle name="Vírgula 3 2 2 5 4 3" xfId="25627" xr:uid="{684A3561-0167-4B85-8C9F-0DCBB0BB0F00}"/>
    <cellStyle name="Vírgula 3 2 2 5 5" xfId="4938" xr:uid="{47126EC5-7415-463B-974D-F8E5C49180D7}"/>
    <cellStyle name="Vírgula 3 2 2 5 5 2" xfId="13792" xr:uid="{A3F16C4B-7407-4318-BA40-86EC5B94A205}"/>
    <cellStyle name="Vírgula 3 2 2 5 5 3" xfId="22761" xr:uid="{86F35C52-5CA6-4933-9F4F-35E331DFFFAE}"/>
    <cellStyle name="Vírgula 3 2 2 5 6" xfId="10927" xr:uid="{7385BAF9-EC08-4BCA-9727-EF35B9991D53}"/>
    <cellStyle name="Vírgula 3 2 2 5 7" xfId="19897" xr:uid="{643A9DC6-1A68-41A3-B832-43CE9B7EDECF}"/>
    <cellStyle name="Vírgula 3 2 2 6" xfId="1620" xr:uid="{6B390BE8-A1C3-4919-8A0F-C1A280055AA5}"/>
    <cellStyle name="Vírgula 3 2 2 6 2" xfId="1621" xr:uid="{732BE847-D544-42EC-B1D7-2FA19F803159}"/>
    <cellStyle name="Vírgula 3 2 2 6 2 2" xfId="3339" xr:uid="{FA9E3C32-650A-47ED-AEEF-AFB3FA91DB87}"/>
    <cellStyle name="Vírgula 3 2 2 6 2 2 2" xfId="9489" xr:uid="{E7CB0471-57E9-4B31-A472-A987D5A041DF}"/>
    <cellStyle name="Vírgula 3 2 2 6 2 2 2 2" xfId="18084" xr:uid="{BE5E7C4D-8DBE-4D83-9C05-5AF580B4FF68}"/>
    <cellStyle name="Vírgula 3 2 2 6 2 2 2 3" xfId="27120" xr:uid="{27A1C078-94D5-43FC-8779-40034239FA65}"/>
    <cellStyle name="Vírgula 3 2 2 6 2 2 3" xfId="6375" xr:uid="{65A119C3-9968-437A-A878-A103F1719066}"/>
    <cellStyle name="Vírgula 3 2 2 6 2 2 3 2" xfId="15228" xr:uid="{476D24EF-F382-4345-8407-0FB2031EF02F}"/>
    <cellStyle name="Vírgula 3 2 2 6 2 2 3 3" xfId="24194" xr:uid="{7D0062F5-104B-43C6-BA78-31803B0C4558}"/>
    <cellStyle name="Vírgula 3 2 2 6 2 2 4" xfId="12376" xr:uid="{460BE96E-6489-4BB1-8666-32B9AC766630}"/>
    <cellStyle name="Vírgula 3 2 2 6 2 2 5" xfId="21344" xr:uid="{784DA911-7FFE-40FF-94DE-8BF2CC427B27}"/>
    <cellStyle name="Vírgula 3 2 2 6 2 3" xfId="7995" xr:uid="{A9547F01-22C5-4561-851B-B16295698F78}"/>
    <cellStyle name="Vírgula 3 2 2 6 2 3 2" xfId="16649" xr:uid="{0C0462E3-2ECF-4AFA-A754-04DD6D5854A0}"/>
    <cellStyle name="Vírgula 3 2 2 6 2 3 3" xfId="25630" xr:uid="{E7E99C38-455F-482C-9601-3F6328FC4CAD}"/>
    <cellStyle name="Vírgula 3 2 2 6 2 4" xfId="4941" xr:uid="{F22BA526-16C5-4DE7-8920-80DA2BE59D8C}"/>
    <cellStyle name="Vírgula 3 2 2 6 2 4 2" xfId="13795" xr:uid="{FFC129C1-B86D-4C0A-BC2D-29CED9075EA8}"/>
    <cellStyle name="Vírgula 3 2 2 6 2 4 3" xfId="22764" xr:uid="{6A3FF5BA-677C-40AD-9681-746B4DA3743A}"/>
    <cellStyle name="Vírgula 3 2 2 6 2 5" xfId="10930" xr:uid="{08E6E167-C7DC-45A1-8F5D-BB3036C1F061}"/>
    <cellStyle name="Vírgula 3 2 2 6 2 6" xfId="19900" xr:uid="{6C76D3E3-1EA0-42E6-81FC-0A65E59D8C74}"/>
    <cellStyle name="Vírgula 3 2 2 6 3" xfId="3338" xr:uid="{96AF331E-25B3-4B8A-914A-ECE942C5E24D}"/>
    <cellStyle name="Vírgula 3 2 2 6 3 2" xfId="9488" xr:uid="{99E98760-A8FC-4B27-B64B-D50CAB3ED79C}"/>
    <cellStyle name="Vírgula 3 2 2 6 3 2 2" xfId="18083" xr:uid="{50BF3ACA-D9E4-4116-BC8A-39922B75ED0A}"/>
    <cellStyle name="Vírgula 3 2 2 6 3 2 3" xfId="27119" xr:uid="{7BB03337-1A17-499A-A9EB-331F893F6878}"/>
    <cellStyle name="Vírgula 3 2 2 6 3 3" xfId="6374" xr:uid="{F550A3CD-D4CB-4CFC-ADF7-4F6B1F57301D}"/>
    <cellStyle name="Vírgula 3 2 2 6 3 3 2" xfId="15227" xr:uid="{F490725C-A6EF-4F6E-9C93-35CE96573940}"/>
    <cellStyle name="Vírgula 3 2 2 6 3 3 3" xfId="24193" xr:uid="{9777A063-A440-41D5-87C9-7043AD66F14B}"/>
    <cellStyle name="Vírgula 3 2 2 6 3 4" xfId="12375" xr:uid="{A0853557-9D88-4495-AF87-74A6C824666F}"/>
    <cellStyle name="Vírgula 3 2 2 6 3 5" xfId="21343" xr:uid="{13621F36-EE13-4BCA-8F14-6B4053943DC8}"/>
    <cellStyle name="Vírgula 3 2 2 6 4" xfId="7994" xr:uid="{DA0B3D46-6414-4C32-A933-0237EBF5F36C}"/>
    <cellStyle name="Vírgula 3 2 2 6 4 2" xfId="16648" xr:uid="{578EB916-6AEE-489C-BEC0-51E62ED43094}"/>
    <cellStyle name="Vírgula 3 2 2 6 4 3" xfId="25629" xr:uid="{C42AAC9B-41C3-41A2-9657-4C2F84F7678C}"/>
    <cellStyle name="Vírgula 3 2 2 6 5" xfId="4940" xr:uid="{3F428A93-C1AB-4957-B1F1-7924D64C69D0}"/>
    <cellStyle name="Vírgula 3 2 2 6 5 2" xfId="13794" xr:uid="{BCDC069D-72BB-4DE6-836E-BEF921ED4C6B}"/>
    <cellStyle name="Vírgula 3 2 2 6 5 3" xfId="22763" xr:uid="{A7B40CA1-4762-4C99-B089-DE8BFB8EB381}"/>
    <cellStyle name="Vírgula 3 2 2 6 6" xfId="10929" xr:uid="{A583635F-0590-46FB-AF93-45F382BD7619}"/>
    <cellStyle name="Vírgula 3 2 2 6 7" xfId="19899" xr:uid="{49043CEF-5D30-4D57-8E8E-F50D82DDF64F}"/>
    <cellStyle name="Vírgula 3 2 2 7" xfId="1622" xr:uid="{C1BF22B4-765D-4DD1-B2B3-7F4512F7BBD9}"/>
    <cellStyle name="Vírgula 3 2 2 7 2" xfId="3340" xr:uid="{1856EB64-AF8F-4E49-BF55-88C98E39301D}"/>
    <cellStyle name="Vírgula 3 2 2 7 2 2" xfId="9490" xr:uid="{C51C6550-7ECD-4F31-BD3D-9C3D9715E8D1}"/>
    <cellStyle name="Vírgula 3 2 2 7 2 2 2" xfId="18085" xr:uid="{F9DF3528-8F1F-4986-9B6F-1CADABDB04E0}"/>
    <cellStyle name="Vírgula 3 2 2 7 2 2 3" xfId="27121" xr:uid="{6F8F49CC-FFE2-4BBA-B0A5-151AFA75FFD1}"/>
    <cellStyle name="Vírgula 3 2 2 7 2 3" xfId="6376" xr:uid="{D7007796-DD71-4B13-BEAB-C366E62EE403}"/>
    <cellStyle name="Vírgula 3 2 2 7 2 3 2" xfId="15229" xr:uid="{BD0F0E7E-95E3-4D42-8323-4C033B934123}"/>
    <cellStyle name="Vírgula 3 2 2 7 2 3 3" xfId="24195" xr:uid="{C50F32E0-EA94-4FE1-BF36-216F689C9477}"/>
    <cellStyle name="Vírgula 3 2 2 7 2 4" xfId="12377" xr:uid="{D88D5893-732A-475B-9D81-0FA703D1C74C}"/>
    <cellStyle name="Vírgula 3 2 2 7 2 5" xfId="21345" xr:uid="{2F988CAD-A6DD-4F9D-B8F4-E385C951A8C8}"/>
    <cellStyle name="Vírgula 3 2 2 7 3" xfId="7996" xr:uid="{E67E624D-5D2B-44F8-8890-426202CFAD17}"/>
    <cellStyle name="Vírgula 3 2 2 7 3 2" xfId="16650" xr:uid="{5FF9E013-A13C-4B42-896B-923159C81362}"/>
    <cellStyle name="Vírgula 3 2 2 7 3 3" xfId="25631" xr:uid="{9CFCD91F-B948-4DBB-AA8F-BA24FC2718C5}"/>
    <cellStyle name="Vírgula 3 2 2 7 4" xfId="4942" xr:uid="{1AA87284-AACB-4809-B0C2-CEC8846DAEB4}"/>
    <cellStyle name="Vírgula 3 2 2 7 4 2" xfId="13796" xr:uid="{34CECFF2-2E3C-41DF-AD4D-B0FAFFBA13F0}"/>
    <cellStyle name="Vírgula 3 2 2 7 4 3" xfId="22765" xr:uid="{FB2335DA-97D1-4E95-8818-CCAB5B8F4EDB}"/>
    <cellStyle name="Vírgula 3 2 2 7 5" xfId="10931" xr:uid="{24614A02-CAF7-4B97-B3CB-0633C980106C}"/>
    <cellStyle name="Vírgula 3 2 2 7 6" xfId="19901" xr:uid="{9C0C75B1-4928-49EE-B7EE-0E8F8F23E5CE}"/>
    <cellStyle name="Vírgula 3 2 2 8" xfId="3317" xr:uid="{E9B8296E-37EE-4643-BB9A-C7E9BF12AD61}"/>
    <cellStyle name="Vírgula 3 2 2 8 2" xfId="9467" xr:uid="{548528D2-1D39-4C8A-A323-D87C4D932630}"/>
    <cellStyle name="Vírgula 3 2 2 8 2 2" xfId="18062" xr:uid="{792657A7-5077-4722-A043-5BBF4E327520}"/>
    <cellStyle name="Vírgula 3 2 2 8 2 3" xfId="27098" xr:uid="{71AF2175-5CE2-406E-8872-FDFDE3322F63}"/>
    <cellStyle name="Vírgula 3 2 2 8 3" xfId="6353" xr:uid="{72DE690C-A42F-4D95-88B7-050BFABABB2B}"/>
    <cellStyle name="Vírgula 3 2 2 8 3 2" xfId="15206" xr:uid="{82D52DFC-3B6F-4ACF-9337-8222AB95CF63}"/>
    <cellStyle name="Vírgula 3 2 2 8 3 3" xfId="24172" xr:uid="{4FBDD437-AFBC-4552-84B0-9C7387910B96}"/>
    <cellStyle name="Vírgula 3 2 2 8 4" xfId="12354" xr:uid="{3DBB45B2-2B7B-4B5F-90DE-2D8778B62123}"/>
    <cellStyle name="Vírgula 3 2 2 8 5" xfId="21322" xr:uid="{488859C7-6D86-4361-B273-E3D2844249B8}"/>
    <cellStyle name="Vírgula 3 2 2 9" xfId="7973" xr:uid="{41F54438-406E-4318-938A-E318CDCA7524}"/>
    <cellStyle name="Vírgula 3 2 2 9 2" xfId="16627" xr:uid="{0EA70983-280A-4145-AEEC-DB0FD9CBBF45}"/>
    <cellStyle name="Vírgula 3 2 2 9 3" xfId="25608" xr:uid="{6A8680B0-F8C0-4000-8C55-923005A15CE2}"/>
    <cellStyle name="Vírgula 3 2 3" xfId="1623" xr:uid="{D6CD4510-328D-4474-B9DE-1D100B8C372A}"/>
    <cellStyle name="Vírgula 3 2 3 2" xfId="1624" xr:uid="{C07D333B-EBE9-4ABF-91B4-B576A757F770}"/>
    <cellStyle name="Vírgula 3 2 3 2 2" xfId="1625" xr:uid="{1FDB41AD-6228-42D2-BADF-575E32E241EA}"/>
    <cellStyle name="Vírgula 3 2 3 2 2 2" xfId="3343" xr:uid="{8CBBF723-78DB-4875-8EA2-8013A2C96340}"/>
    <cellStyle name="Vírgula 3 2 3 2 2 2 2" xfId="9493" xr:uid="{C82376D4-1FB5-4438-BE07-2825B23F2707}"/>
    <cellStyle name="Vírgula 3 2 3 2 2 2 2 2" xfId="18088" xr:uid="{D9156E6B-00E9-4B96-871C-8343B95BBB9A}"/>
    <cellStyle name="Vírgula 3 2 3 2 2 2 2 3" xfId="27124" xr:uid="{DCCD3293-21FB-42FD-8434-2803852B0489}"/>
    <cellStyle name="Vírgula 3 2 3 2 2 2 3" xfId="6379" xr:uid="{0A841728-6437-499B-8A98-CBEE7D0CC8E9}"/>
    <cellStyle name="Vírgula 3 2 3 2 2 2 3 2" xfId="15232" xr:uid="{450CC48A-E147-4C1E-8374-CAD40BFBE20D}"/>
    <cellStyle name="Vírgula 3 2 3 2 2 2 3 3" xfId="24198" xr:uid="{80567158-9A7B-412F-B89C-6CB199C6B907}"/>
    <cellStyle name="Vírgula 3 2 3 2 2 2 4" xfId="12380" xr:uid="{D3654400-69C1-4136-BB93-FCB70D6BD2D2}"/>
    <cellStyle name="Vírgula 3 2 3 2 2 2 5" xfId="21348" xr:uid="{34F20079-3D1B-4CA5-A774-964F35C93BE8}"/>
    <cellStyle name="Vírgula 3 2 3 2 2 3" xfId="7999" xr:uid="{130A635F-1FFB-4FE8-9F72-C37C86232FFB}"/>
    <cellStyle name="Vírgula 3 2 3 2 2 3 2" xfId="16653" xr:uid="{982C3861-F02B-4CCB-858F-103AC1D7DE15}"/>
    <cellStyle name="Vírgula 3 2 3 2 2 3 3" xfId="25634" xr:uid="{377FC67B-0046-45F4-8247-20095818A5D7}"/>
    <cellStyle name="Vírgula 3 2 3 2 2 4" xfId="4945" xr:uid="{E8C20829-39E8-435A-BF70-71579565922A}"/>
    <cellStyle name="Vírgula 3 2 3 2 2 4 2" xfId="13799" xr:uid="{E338068F-3919-4EFA-9997-015D1A1FE466}"/>
    <cellStyle name="Vírgula 3 2 3 2 2 4 3" xfId="22768" xr:uid="{EFBD898E-ECB0-4124-9AD1-C0A5DCBDBC90}"/>
    <cellStyle name="Vírgula 3 2 3 2 2 5" xfId="10934" xr:uid="{400C6C31-D41B-492A-B8BC-5FEA27A94D44}"/>
    <cellStyle name="Vírgula 3 2 3 2 2 6" xfId="19904" xr:uid="{B3C49A45-235A-4F02-AE06-3A2A59AC33BD}"/>
    <cellStyle name="Vírgula 3 2 3 2 3" xfId="3342" xr:uid="{6D60DBF7-AB68-492B-BA7D-7E499D8C803D}"/>
    <cellStyle name="Vírgula 3 2 3 2 3 2" xfId="9492" xr:uid="{8454837F-5990-4AAC-9966-7325D1874AA7}"/>
    <cellStyle name="Vírgula 3 2 3 2 3 2 2" xfId="18087" xr:uid="{B13990FA-3CDE-4449-A584-1D8C6567B380}"/>
    <cellStyle name="Vírgula 3 2 3 2 3 2 3" xfId="27123" xr:uid="{B8E6101D-0470-4F3E-9E89-24722CCBA407}"/>
    <cellStyle name="Vírgula 3 2 3 2 3 3" xfId="6378" xr:uid="{574C061D-7738-48B4-BD1B-F8968CC2345F}"/>
    <cellStyle name="Vírgula 3 2 3 2 3 3 2" xfId="15231" xr:uid="{B57E1F2F-6BEB-4BAD-BC56-96E1002FC1C3}"/>
    <cellStyle name="Vírgula 3 2 3 2 3 3 3" xfId="24197" xr:uid="{C3739123-70C0-4F82-9484-BCEE8AB85B95}"/>
    <cellStyle name="Vírgula 3 2 3 2 3 4" xfId="12379" xr:uid="{B9EF0F08-6D9F-47C6-92E3-BCDFABCCE4BB}"/>
    <cellStyle name="Vírgula 3 2 3 2 3 5" xfId="21347" xr:uid="{1B34C783-F549-4AE3-9B24-7E628D3A3F95}"/>
    <cellStyle name="Vírgula 3 2 3 2 4" xfId="7998" xr:uid="{50C7EA03-68AE-4D7E-9377-29AEE6A031CA}"/>
    <cellStyle name="Vírgula 3 2 3 2 4 2" xfId="16652" xr:uid="{1D682E6A-B5D6-4DD1-8105-612BE43EBBF4}"/>
    <cellStyle name="Vírgula 3 2 3 2 4 3" xfId="25633" xr:uid="{F6DB5756-E014-4CB3-94EF-5F9EF985BB1F}"/>
    <cellStyle name="Vírgula 3 2 3 2 5" xfId="4944" xr:uid="{29D28021-B4FE-4BB4-8717-818BEAD233FA}"/>
    <cellStyle name="Vírgula 3 2 3 2 5 2" xfId="13798" xr:uid="{E4C0F0A9-F526-491E-8142-2650BBA36DE0}"/>
    <cellStyle name="Vírgula 3 2 3 2 5 3" xfId="22767" xr:uid="{7349E66C-BF6F-424C-8CB5-E73A4D5A7956}"/>
    <cellStyle name="Vírgula 3 2 3 2 6" xfId="10933" xr:uid="{342E4634-AF1C-4173-8F83-39BD87347A11}"/>
    <cellStyle name="Vírgula 3 2 3 2 7" xfId="19903" xr:uid="{2CC433A9-C566-4C39-B218-046675089B70}"/>
    <cellStyle name="Vírgula 3 2 3 3" xfId="1626" xr:uid="{7C5FF3F9-6480-4FB9-9B0E-32944138D3AE}"/>
    <cellStyle name="Vírgula 3 2 3 3 2" xfId="1627" xr:uid="{8A8FC0B3-2F33-4D79-A409-2F1C2342DC0A}"/>
    <cellStyle name="Vírgula 3 2 3 3 2 2" xfId="3345" xr:uid="{E97BA4F3-8D51-4E96-B957-529EE8E6D432}"/>
    <cellStyle name="Vírgula 3 2 3 3 2 2 2" xfId="9495" xr:uid="{80078573-5C8F-4C33-9578-290C7871A93A}"/>
    <cellStyle name="Vírgula 3 2 3 3 2 2 2 2" xfId="18090" xr:uid="{1B25DA93-182B-4AC7-B15D-09F6244B06D0}"/>
    <cellStyle name="Vírgula 3 2 3 3 2 2 2 3" xfId="27126" xr:uid="{AEFB8EC8-110D-4E93-B62E-ADE4C0027919}"/>
    <cellStyle name="Vírgula 3 2 3 3 2 2 3" xfId="6381" xr:uid="{199D86E8-039D-453B-A7CC-D495BEB59F35}"/>
    <cellStyle name="Vírgula 3 2 3 3 2 2 3 2" xfId="15234" xr:uid="{E076C9AF-0AFD-4D64-B016-EDA75F9B3BB9}"/>
    <cellStyle name="Vírgula 3 2 3 3 2 2 3 3" xfId="24200" xr:uid="{3DE9FEE1-D818-4362-8B9F-717ACB508906}"/>
    <cellStyle name="Vírgula 3 2 3 3 2 2 4" xfId="12382" xr:uid="{AED739CF-0E31-48AD-8E29-763FD5285E61}"/>
    <cellStyle name="Vírgula 3 2 3 3 2 2 5" xfId="21350" xr:uid="{0CAEEC75-5AE7-4FFF-87CC-5492EA59ECAA}"/>
    <cellStyle name="Vírgula 3 2 3 3 2 3" xfId="8001" xr:uid="{C0DB6690-EB9C-4D95-8555-9B88AEE18AAA}"/>
    <cellStyle name="Vírgula 3 2 3 3 2 3 2" xfId="16655" xr:uid="{2F2FF404-1809-4EE7-ACD0-2D8E9F47A7B3}"/>
    <cellStyle name="Vírgula 3 2 3 3 2 3 3" xfId="25636" xr:uid="{7C63C2F8-1F6B-47EA-8287-FB4A92205EEA}"/>
    <cellStyle name="Vírgula 3 2 3 3 2 4" xfId="4947" xr:uid="{532C9F9A-15D0-4F4F-956D-0524B842AC0E}"/>
    <cellStyle name="Vírgula 3 2 3 3 2 4 2" xfId="13801" xr:uid="{CA0E3321-C3F5-460A-9136-6893B6A6E1C7}"/>
    <cellStyle name="Vírgula 3 2 3 3 2 4 3" xfId="22770" xr:uid="{C419AF4C-B305-4B0E-B1AD-CA1F773D5DA6}"/>
    <cellStyle name="Vírgula 3 2 3 3 2 5" xfId="10936" xr:uid="{43022BF1-E9AC-4FE5-873F-832B04922076}"/>
    <cellStyle name="Vírgula 3 2 3 3 2 6" xfId="19906" xr:uid="{3A714A75-F3A9-4D5B-BD34-4E8505D4BFF6}"/>
    <cellStyle name="Vírgula 3 2 3 3 3" xfId="3344" xr:uid="{88D43E24-F235-40DE-8625-F14911A4CDA4}"/>
    <cellStyle name="Vírgula 3 2 3 3 3 2" xfId="9494" xr:uid="{76896FA2-89CE-48F5-9988-921A2F8AF75A}"/>
    <cellStyle name="Vírgula 3 2 3 3 3 2 2" xfId="18089" xr:uid="{6BC88A9B-98BB-4EE9-80F7-591BC1DB0172}"/>
    <cellStyle name="Vírgula 3 2 3 3 3 2 3" xfId="27125" xr:uid="{D5F8589F-58D5-4243-BE87-331F7A2FFC62}"/>
    <cellStyle name="Vírgula 3 2 3 3 3 3" xfId="6380" xr:uid="{C684F366-B894-45AF-966E-B99DAF9FA3C7}"/>
    <cellStyle name="Vírgula 3 2 3 3 3 3 2" xfId="15233" xr:uid="{66AFDA11-896F-4BBE-AD5A-E5A3DADA7943}"/>
    <cellStyle name="Vírgula 3 2 3 3 3 3 3" xfId="24199" xr:uid="{9A7FA730-F22D-4139-A51E-DDE6CE7A2CCE}"/>
    <cellStyle name="Vírgula 3 2 3 3 3 4" xfId="12381" xr:uid="{3C0A7675-D5C1-47B3-8F86-8A3561A9F84E}"/>
    <cellStyle name="Vírgula 3 2 3 3 3 5" xfId="21349" xr:uid="{054FAD3D-A2D4-4143-89EB-E07134428C4A}"/>
    <cellStyle name="Vírgula 3 2 3 3 4" xfId="8000" xr:uid="{F1A24534-15F4-4878-BBEC-4C5AAA8D490D}"/>
    <cellStyle name="Vírgula 3 2 3 3 4 2" xfId="16654" xr:uid="{EE5E80A0-63C2-4BDB-9373-93196F896DCF}"/>
    <cellStyle name="Vírgula 3 2 3 3 4 3" xfId="25635" xr:uid="{CF1245AE-FCA6-4F3B-89E1-2042CB4A6BBB}"/>
    <cellStyle name="Vírgula 3 2 3 3 5" xfId="4946" xr:uid="{C0F5F7D7-5CC7-4E64-82AA-3A8F4377F213}"/>
    <cellStyle name="Vírgula 3 2 3 3 5 2" xfId="13800" xr:uid="{124AFD73-FA9A-4B3F-A58A-C46CD3C9AD24}"/>
    <cellStyle name="Vírgula 3 2 3 3 5 3" xfId="22769" xr:uid="{86372330-C471-4135-A58E-6EEC1B959A2C}"/>
    <cellStyle name="Vírgula 3 2 3 3 6" xfId="10935" xr:uid="{C450B977-A590-45E9-B825-5B951BBD837A}"/>
    <cellStyle name="Vírgula 3 2 3 3 7" xfId="19905" xr:uid="{42A85BC3-6DF2-4450-A9C7-B3C92642214A}"/>
    <cellStyle name="Vírgula 3 2 3 4" xfId="1628" xr:uid="{FDDFD882-551B-47B6-91E4-35AEEF92706B}"/>
    <cellStyle name="Vírgula 3 2 3 4 2" xfId="3346" xr:uid="{9E3FBFF0-FD51-45A3-9EE3-8EE0F15DD792}"/>
    <cellStyle name="Vírgula 3 2 3 4 2 2" xfId="9496" xr:uid="{EEC69D3D-9324-47CB-9941-5B67D6AA5ADC}"/>
    <cellStyle name="Vírgula 3 2 3 4 2 2 2" xfId="18091" xr:uid="{2DFFAEAB-4748-45E1-81A7-79EA4A2928C3}"/>
    <cellStyle name="Vírgula 3 2 3 4 2 2 3" xfId="27127" xr:uid="{5E19FF50-AEA4-4FAE-988C-7D15D30C5DBE}"/>
    <cellStyle name="Vírgula 3 2 3 4 2 3" xfId="6382" xr:uid="{719200F8-0311-4723-8A3E-A6CCD73B4B9E}"/>
    <cellStyle name="Vírgula 3 2 3 4 2 3 2" xfId="15235" xr:uid="{ECF58FEC-309C-48D4-BD3F-CCCC4494ABFF}"/>
    <cellStyle name="Vírgula 3 2 3 4 2 3 3" xfId="24201" xr:uid="{A447321C-1544-4207-85EF-C975064EAB25}"/>
    <cellStyle name="Vírgula 3 2 3 4 2 4" xfId="12383" xr:uid="{764A6414-9482-420A-8AA7-DE0DD690C25F}"/>
    <cellStyle name="Vírgula 3 2 3 4 2 5" xfId="21351" xr:uid="{E0A1250F-8454-4F67-973B-983BE72A796A}"/>
    <cellStyle name="Vírgula 3 2 3 4 3" xfId="8002" xr:uid="{DEBA2D51-8242-482E-BE30-607CDE61610C}"/>
    <cellStyle name="Vírgula 3 2 3 4 3 2" xfId="16656" xr:uid="{E74456B8-980D-479F-9FC2-4E60FD3EE55A}"/>
    <cellStyle name="Vírgula 3 2 3 4 3 3" xfId="25637" xr:uid="{A7668DCC-FF84-44C6-8EBE-CE6D1ECFC73B}"/>
    <cellStyle name="Vírgula 3 2 3 4 4" xfId="4948" xr:uid="{9064B17F-7AD3-4EF8-93F7-DCF03AB6AC45}"/>
    <cellStyle name="Vírgula 3 2 3 4 4 2" xfId="13802" xr:uid="{E4D1BBBB-68F8-49F6-8373-0F4A644A890A}"/>
    <cellStyle name="Vírgula 3 2 3 4 4 3" xfId="22771" xr:uid="{D1F8F656-C981-436F-8787-CF636627EB40}"/>
    <cellStyle name="Vírgula 3 2 3 4 5" xfId="10937" xr:uid="{AC564043-49C0-4761-9CDC-5BB4FF8594AA}"/>
    <cellStyle name="Vírgula 3 2 3 4 6" xfId="19907" xr:uid="{4B23E143-0B32-4A41-952C-A7C203764DB0}"/>
    <cellStyle name="Vírgula 3 2 3 5" xfId="3341" xr:uid="{AEC37279-B23D-42F7-9902-7F10D6DD2807}"/>
    <cellStyle name="Vírgula 3 2 3 5 2" xfId="9491" xr:uid="{F1EA082A-D600-423D-95EF-66CF6C253677}"/>
    <cellStyle name="Vírgula 3 2 3 5 2 2" xfId="18086" xr:uid="{CD3FC0B3-FCD9-4048-ACD6-9022B8C4C66E}"/>
    <cellStyle name="Vírgula 3 2 3 5 2 3" xfId="27122" xr:uid="{C3FDC829-57EA-4B31-92E6-897D6779A213}"/>
    <cellStyle name="Vírgula 3 2 3 5 3" xfId="6377" xr:uid="{7BD00F54-E9F1-4BAA-BB65-8957E25F89F4}"/>
    <cellStyle name="Vírgula 3 2 3 5 3 2" xfId="15230" xr:uid="{E815015A-237A-4E64-87A3-444BB2CFD849}"/>
    <cellStyle name="Vírgula 3 2 3 5 3 3" xfId="24196" xr:uid="{CFE640A0-9D09-40F7-AAF1-465C7CEF72D5}"/>
    <cellStyle name="Vírgula 3 2 3 5 4" xfId="12378" xr:uid="{7D5AB55E-546D-41F3-AD4D-006A1B32EE48}"/>
    <cellStyle name="Vírgula 3 2 3 5 5" xfId="21346" xr:uid="{5F672975-D931-451B-8AD6-9DDAB95A07CC}"/>
    <cellStyle name="Vírgula 3 2 3 6" xfId="7997" xr:uid="{77896B19-599A-410A-A669-AD963B0EDBDF}"/>
    <cellStyle name="Vírgula 3 2 3 6 2" xfId="16651" xr:uid="{225C88F8-DEAE-4E77-A161-29D6ED5B8E08}"/>
    <cellStyle name="Vírgula 3 2 3 6 3" xfId="25632" xr:uid="{817312AC-96F0-4438-B755-60DAA641356E}"/>
    <cellStyle name="Vírgula 3 2 3 7" xfId="4943" xr:uid="{04DB38FB-689E-4008-BF6F-5264E5D46A94}"/>
    <cellStyle name="Vírgula 3 2 3 7 2" xfId="13797" xr:uid="{E63F578F-6FBF-4564-966C-D5ED668A101E}"/>
    <cellStyle name="Vírgula 3 2 3 7 3" xfId="22766" xr:uid="{6E206A5E-8BFB-40CB-9E0C-071D3B428CB3}"/>
    <cellStyle name="Vírgula 3 2 3 8" xfId="10932" xr:uid="{B3261142-460C-4F83-8FCA-0CB52C99DD3A}"/>
    <cellStyle name="Vírgula 3 2 3 9" xfId="19902" xr:uid="{8A4E42CC-AF0F-41E9-A1D1-0F3F54DC0094}"/>
    <cellStyle name="Vírgula 3 2 4" xfId="1629" xr:uid="{B9FA2255-8B36-4D68-AF9D-ED58496C1A56}"/>
    <cellStyle name="Vírgula 3 2 4 2" xfId="1630" xr:uid="{7A5B6EC7-42BB-4CA6-8CF0-321A2AA384D2}"/>
    <cellStyle name="Vírgula 3 2 4 2 2" xfId="1631" xr:uid="{08FD33FF-07C8-4C08-9628-A43D05C8F10B}"/>
    <cellStyle name="Vírgula 3 2 4 2 2 2" xfId="3349" xr:uid="{A5896ADB-EE51-4A68-BDE5-864F9E70AB37}"/>
    <cellStyle name="Vírgula 3 2 4 2 2 2 2" xfId="9499" xr:uid="{944A7E45-8401-430A-82B5-483FAF150A2F}"/>
    <cellStyle name="Vírgula 3 2 4 2 2 2 2 2" xfId="18094" xr:uid="{52B8123B-5C3E-4EE6-861D-1AEB0C201564}"/>
    <cellStyle name="Vírgula 3 2 4 2 2 2 2 3" xfId="27130" xr:uid="{7BF5FA99-B678-4C96-9949-0BAAD40A4850}"/>
    <cellStyle name="Vírgula 3 2 4 2 2 2 3" xfId="6385" xr:uid="{98ED377D-9023-4216-8E4B-DC29F92F7E79}"/>
    <cellStyle name="Vírgula 3 2 4 2 2 2 3 2" xfId="15238" xr:uid="{9A099E7F-E395-4D69-8B9C-BBC48E344135}"/>
    <cellStyle name="Vírgula 3 2 4 2 2 2 3 3" xfId="24204" xr:uid="{D9F78D22-5E70-44D0-A9BF-491BD3D1490D}"/>
    <cellStyle name="Vírgula 3 2 4 2 2 2 4" xfId="12386" xr:uid="{EE511697-AA1A-4DE8-8ADC-26C2FE1C4939}"/>
    <cellStyle name="Vírgula 3 2 4 2 2 2 5" xfId="21354" xr:uid="{1FE90596-2435-4B6D-AF8D-0D94BE4FDA03}"/>
    <cellStyle name="Vírgula 3 2 4 2 2 3" xfId="8005" xr:uid="{87D6DF90-00FC-4099-A0A9-6EB0B141C4F1}"/>
    <cellStyle name="Vírgula 3 2 4 2 2 3 2" xfId="16659" xr:uid="{8D3D7D81-E87A-4AA6-B21D-65DE495D5277}"/>
    <cellStyle name="Vírgula 3 2 4 2 2 3 3" xfId="25640" xr:uid="{EF20783E-686D-4148-8CBA-B223544E76A3}"/>
    <cellStyle name="Vírgula 3 2 4 2 2 4" xfId="4951" xr:uid="{E21C412A-D596-4181-800D-83443761695E}"/>
    <cellStyle name="Vírgula 3 2 4 2 2 4 2" xfId="13805" xr:uid="{5A577BCD-BA8C-40C5-83AA-EDDB2AA5E295}"/>
    <cellStyle name="Vírgula 3 2 4 2 2 4 3" xfId="22774" xr:uid="{60CBC89B-129F-4E92-B0F4-E54413F3957B}"/>
    <cellStyle name="Vírgula 3 2 4 2 2 5" xfId="10940" xr:uid="{55F18CBC-BB2B-4165-B58B-3E990B4364BC}"/>
    <cellStyle name="Vírgula 3 2 4 2 2 6" xfId="19910" xr:uid="{D6760EF5-9D22-44A7-88A8-00424DDE5290}"/>
    <cellStyle name="Vírgula 3 2 4 2 3" xfId="3348" xr:uid="{3CAF6F29-8293-4CDB-8D7C-4E9B1F8B14C9}"/>
    <cellStyle name="Vírgula 3 2 4 2 3 2" xfId="9498" xr:uid="{9D503C8A-9094-4C07-8A63-2BA9E4E45EDE}"/>
    <cellStyle name="Vírgula 3 2 4 2 3 2 2" xfId="18093" xr:uid="{91448FE6-052D-449D-9F5B-EE456915A8C0}"/>
    <cellStyle name="Vírgula 3 2 4 2 3 2 3" xfId="27129" xr:uid="{E26C74A7-9F39-4010-AB22-E60160887924}"/>
    <cellStyle name="Vírgula 3 2 4 2 3 3" xfId="6384" xr:uid="{0C6DCE90-99F8-4B72-AA79-CDE491DB04AE}"/>
    <cellStyle name="Vírgula 3 2 4 2 3 3 2" xfId="15237" xr:uid="{A84CECF3-027D-46C2-BC0B-CBE3CD3BD216}"/>
    <cellStyle name="Vírgula 3 2 4 2 3 3 3" xfId="24203" xr:uid="{0D993B75-BDCB-4340-97EF-C3D7BD4F0573}"/>
    <cellStyle name="Vírgula 3 2 4 2 3 4" xfId="12385" xr:uid="{0FA8C0ED-61EA-451E-817E-79702D1195A8}"/>
    <cellStyle name="Vírgula 3 2 4 2 3 5" xfId="21353" xr:uid="{7E220CE3-86DD-4267-A0B9-373D87469CD4}"/>
    <cellStyle name="Vírgula 3 2 4 2 4" xfId="8004" xr:uid="{33D5D5E6-05E2-46B7-AA24-6114E0EDFFE2}"/>
    <cellStyle name="Vírgula 3 2 4 2 4 2" xfId="16658" xr:uid="{EFBF7663-088F-4B78-ACFA-AA4AC68E78AA}"/>
    <cellStyle name="Vírgula 3 2 4 2 4 3" xfId="25639" xr:uid="{5C357B4A-D340-4C9F-9DF8-5854AB0B8C77}"/>
    <cellStyle name="Vírgula 3 2 4 2 5" xfId="4950" xr:uid="{E42A9D4D-5DEB-4BAD-B954-B09FCDAB5319}"/>
    <cellStyle name="Vírgula 3 2 4 2 5 2" xfId="13804" xr:uid="{93F94261-C91B-4D43-BE9F-B8D28C12EA2F}"/>
    <cellStyle name="Vírgula 3 2 4 2 5 3" xfId="22773" xr:uid="{23AF59D2-C9B4-4A8D-A023-BC4975720564}"/>
    <cellStyle name="Vírgula 3 2 4 2 6" xfId="10939" xr:uid="{4C16CDF8-8BD3-490C-9E83-0E2D259E9750}"/>
    <cellStyle name="Vírgula 3 2 4 2 7" xfId="19909" xr:uid="{D9E2E53D-FBA5-4A56-9202-C612C1A31CD2}"/>
    <cellStyle name="Vírgula 3 2 4 3" xfId="1632" xr:uid="{C6A7BB66-C287-44B6-8C92-70337FF57605}"/>
    <cellStyle name="Vírgula 3 2 4 3 2" xfId="1633" xr:uid="{6253FFBB-26B6-4E01-ADD3-A58AFA93F52C}"/>
    <cellStyle name="Vírgula 3 2 4 3 2 2" xfId="3351" xr:uid="{DE3D04B4-DFD3-4FEB-A9A7-EC26121FA9FD}"/>
    <cellStyle name="Vírgula 3 2 4 3 2 2 2" xfId="9501" xr:uid="{3CFC795C-ED46-41A9-8278-4BE672A282F1}"/>
    <cellStyle name="Vírgula 3 2 4 3 2 2 2 2" xfId="18096" xr:uid="{4B01F406-7800-488F-B60E-894E9AE6278F}"/>
    <cellStyle name="Vírgula 3 2 4 3 2 2 2 3" xfId="27132" xr:uid="{9A6F5B84-83B2-4CD9-A45B-3F0B2E8341FB}"/>
    <cellStyle name="Vírgula 3 2 4 3 2 2 3" xfId="6387" xr:uid="{12A5074E-F79B-4CCE-808E-368E463ED2CB}"/>
    <cellStyle name="Vírgula 3 2 4 3 2 2 3 2" xfId="15240" xr:uid="{B7F431F5-3A0C-4DC6-B01E-7B6CBC41BD39}"/>
    <cellStyle name="Vírgula 3 2 4 3 2 2 3 3" xfId="24206" xr:uid="{972A1AD6-5728-4E5F-A337-BBD7D9B50826}"/>
    <cellStyle name="Vírgula 3 2 4 3 2 2 4" xfId="12388" xr:uid="{4B43A282-C75F-4B77-845A-A1FCE9C19994}"/>
    <cellStyle name="Vírgula 3 2 4 3 2 2 5" xfId="21356" xr:uid="{9BEEB091-F0EB-40DE-B512-6FB15A2B82A1}"/>
    <cellStyle name="Vírgula 3 2 4 3 2 3" xfId="8007" xr:uid="{0636F9A4-10C8-45A6-9390-0A601AA1C5FC}"/>
    <cellStyle name="Vírgula 3 2 4 3 2 3 2" xfId="16661" xr:uid="{83CFC90D-7796-498B-AC34-4A7C7408B970}"/>
    <cellStyle name="Vírgula 3 2 4 3 2 3 3" xfId="25642" xr:uid="{DD8C6A46-6F3A-4BF1-8478-1DA6C10D47A0}"/>
    <cellStyle name="Vírgula 3 2 4 3 2 4" xfId="4953" xr:uid="{CEC19821-023F-4C5A-9794-8CF890CFD7C5}"/>
    <cellStyle name="Vírgula 3 2 4 3 2 4 2" xfId="13807" xr:uid="{A613DD6F-5CDC-4ACC-84DF-F6F30683A876}"/>
    <cellStyle name="Vírgula 3 2 4 3 2 4 3" xfId="22776" xr:uid="{74734BF6-C3E5-4F49-BA76-1D43DBFC37DC}"/>
    <cellStyle name="Vírgula 3 2 4 3 2 5" xfId="10942" xr:uid="{7751529F-4F8D-4B70-9173-6CE7A1AC596D}"/>
    <cellStyle name="Vírgula 3 2 4 3 2 6" xfId="19912" xr:uid="{800B423F-DFC1-499A-BF9E-26A787E44A0B}"/>
    <cellStyle name="Vírgula 3 2 4 3 3" xfId="3350" xr:uid="{26E2196D-EBD8-4F1B-BB6A-EE6A8019AAB8}"/>
    <cellStyle name="Vírgula 3 2 4 3 3 2" xfId="9500" xr:uid="{A66D224A-1685-41B8-8020-09050EA8CC53}"/>
    <cellStyle name="Vírgula 3 2 4 3 3 2 2" xfId="18095" xr:uid="{C9019F48-3D6B-46B0-BD3F-B9875CC3793D}"/>
    <cellStyle name="Vírgula 3 2 4 3 3 2 3" xfId="27131" xr:uid="{3905B221-C323-4FFB-AAFF-03EBC89DE64E}"/>
    <cellStyle name="Vírgula 3 2 4 3 3 3" xfId="6386" xr:uid="{154356C6-39A5-4536-BB9E-A263E7EA00AC}"/>
    <cellStyle name="Vírgula 3 2 4 3 3 3 2" xfId="15239" xr:uid="{8CA1B745-F855-4C56-81D1-5F7649900961}"/>
    <cellStyle name="Vírgula 3 2 4 3 3 3 3" xfId="24205" xr:uid="{304D59BF-68B5-4D56-9CFD-A805A8D80897}"/>
    <cellStyle name="Vírgula 3 2 4 3 3 4" xfId="12387" xr:uid="{25FEFEE0-DD15-485A-878C-2AFF50B5F979}"/>
    <cellStyle name="Vírgula 3 2 4 3 3 5" xfId="21355" xr:uid="{BFB0EBEE-263D-419F-A89C-863BF0CC0D9E}"/>
    <cellStyle name="Vírgula 3 2 4 3 4" xfId="8006" xr:uid="{14C1C6DD-48AC-48CA-B4A1-EB33158B7F73}"/>
    <cellStyle name="Vírgula 3 2 4 3 4 2" xfId="16660" xr:uid="{50278BB0-4A2E-493B-B1DB-40EFB4FEBF80}"/>
    <cellStyle name="Vírgula 3 2 4 3 4 3" xfId="25641" xr:uid="{7E86E61B-027B-4D4F-A46B-3A5A8F9A047B}"/>
    <cellStyle name="Vírgula 3 2 4 3 5" xfId="4952" xr:uid="{2A6627D6-2A78-42D9-904C-49239AB52F0A}"/>
    <cellStyle name="Vírgula 3 2 4 3 5 2" xfId="13806" xr:uid="{DEA71B15-0020-41F2-80DF-380D037FCA8C}"/>
    <cellStyle name="Vírgula 3 2 4 3 5 3" xfId="22775" xr:uid="{20A5E318-5233-4B1F-8591-9DABF66728B6}"/>
    <cellStyle name="Vírgula 3 2 4 3 6" xfId="10941" xr:uid="{259D49E9-465B-48E3-8294-5D89E5462C97}"/>
    <cellStyle name="Vírgula 3 2 4 3 7" xfId="19911" xr:uid="{D98E233E-02EF-47ED-AC6D-3B06F72B65A0}"/>
    <cellStyle name="Vírgula 3 2 4 4" xfId="1634" xr:uid="{369AF362-F1CF-4BD9-8050-E2DBECA09748}"/>
    <cellStyle name="Vírgula 3 2 4 4 2" xfId="3352" xr:uid="{EB30F35E-C9E5-487A-AA38-64A262002EEB}"/>
    <cellStyle name="Vírgula 3 2 4 4 2 2" xfId="9502" xr:uid="{032E8424-7CC3-4686-B82A-B0E5DD743ABE}"/>
    <cellStyle name="Vírgula 3 2 4 4 2 2 2" xfId="18097" xr:uid="{0F41C7CF-7EA7-4897-A68A-D5C726BFCCCE}"/>
    <cellStyle name="Vírgula 3 2 4 4 2 2 3" xfId="27133" xr:uid="{7476889A-338B-479B-90ED-0981D52CB656}"/>
    <cellStyle name="Vírgula 3 2 4 4 2 3" xfId="6388" xr:uid="{0D52B5F5-3E0D-4F77-ACFC-607C5F42DFC6}"/>
    <cellStyle name="Vírgula 3 2 4 4 2 3 2" xfId="15241" xr:uid="{6D301386-852E-4B3A-A7E9-AE9CB6253CF6}"/>
    <cellStyle name="Vírgula 3 2 4 4 2 3 3" xfId="24207" xr:uid="{8DEBA0FD-2D3E-4634-BA5C-8AD081194232}"/>
    <cellStyle name="Vírgula 3 2 4 4 2 4" xfId="12389" xr:uid="{45D6841F-796E-4CD2-BC07-AAB41A2CFEEB}"/>
    <cellStyle name="Vírgula 3 2 4 4 2 5" xfId="21357" xr:uid="{FC6E9019-2F84-4DAC-A5C3-402A118A6B5D}"/>
    <cellStyle name="Vírgula 3 2 4 4 3" xfId="8008" xr:uid="{2764E3DE-BE8B-4112-977E-9C2B9C9744A1}"/>
    <cellStyle name="Vírgula 3 2 4 4 3 2" xfId="16662" xr:uid="{50254664-FE11-435C-BB6D-6E52ACC1F182}"/>
    <cellStyle name="Vírgula 3 2 4 4 3 3" xfId="25643" xr:uid="{1F911F16-35DC-4EBC-979A-ADD7F02C0630}"/>
    <cellStyle name="Vírgula 3 2 4 4 4" xfId="4954" xr:uid="{BC52ED0C-8120-4D56-B4C5-D96110CCB4F0}"/>
    <cellStyle name="Vírgula 3 2 4 4 4 2" xfId="13808" xr:uid="{D8F69EFA-1BA8-43F9-A2B5-3D42C8536E19}"/>
    <cellStyle name="Vírgula 3 2 4 4 4 3" xfId="22777" xr:uid="{159A8249-FE52-4C4F-8CE3-F933A7E57BA7}"/>
    <cellStyle name="Vírgula 3 2 4 4 5" xfId="10943" xr:uid="{2A33A9BA-5DA2-4E34-B8B2-81E93928A381}"/>
    <cellStyle name="Vírgula 3 2 4 4 6" xfId="19913" xr:uid="{44266885-72BF-4E42-A1C8-E8CCC88747ED}"/>
    <cellStyle name="Vírgula 3 2 4 5" xfId="3347" xr:uid="{F9E699CA-3F04-4BF3-BCA5-F5A9E56F7515}"/>
    <cellStyle name="Vírgula 3 2 4 5 2" xfId="9497" xr:uid="{489E0A1B-D3DF-4747-86B3-B8A59E106434}"/>
    <cellStyle name="Vírgula 3 2 4 5 2 2" xfId="18092" xr:uid="{A2CEE9AD-8EFE-4998-89A8-184CAF4EC91F}"/>
    <cellStyle name="Vírgula 3 2 4 5 2 3" xfId="27128" xr:uid="{372E9B41-FD25-4D16-82EB-37DDE7A404F7}"/>
    <cellStyle name="Vírgula 3 2 4 5 3" xfId="6383" xr:uid="{E4731236-0F60-40AB-9E57-E232683717AB}"/>
    <cellStyle name="Vírgula 3 2 4 5 3 2" xfId="15236" xr:uid="{C84C564E-F690-4955-B201-0421D4814803}"/>
    <cellStyle name="Vírgula 3 2 4 5 3 3" xfId="24202" xr:uid="{3F98F3C6-5B1F-46B6-8605-221F7EAA074E}"/>
    <cellStyle name="Vírgula 3 2 4 5 4" xfId="12384" xr:uid="{10E927A4-1646-4D7E-86C1-6EAFEACA9A70}"/>
    <cellStyle name="Vírgula 3 2 4 5 5" xfId="21352" xr:uid="{30274743-EFFA-45BC-915E-612D99A9022C}"/>
    <cellStyle name="Vírgula 3 2 4 6" xfId="8003" xr:uid="{5AA39FE3-0366-4F1A-8D1D-42C02DC4A1F0}"/>
    <cellStyle name="Vírgula 3 2 4 6 2" xfId="16657" xr:uid="{CE0E3A18-B1A4-4B3A-A2EB-E55FC0AC51F4}"/>
    <cellStyle name="Vírgula 3 2 4 6 3" xfId="25638" xr:uid="{6B492AB3-B70B-48B9-887F-0998B5BD11DF}"/>
    <cellStyle name="Vírgula 3 2 4 7" xfId="4949" xr:uid="{9497E1E3-FD81-4DF3-B998-2AB517285AC7}"/>
    <cellStyle name="Vírgula 3 2 4 7 2" xfId="13803" xr:uid="{6A011512-E700-4402-84F3-A4BFB83A1E46}"/>
    <cellStyle name="Vírgula 3 2 4 7 3" xfId="22772" xr:uid="{C18305DD-75FE-4A60-93F0-907B1DCF40B6}"/>
    <cellStyle name="Vírgula 3 2 4 8" xfId="10938" xr:uid="{2C8A7A1C-3AF7-48A6-AF3C-E55DBB506EC8}"/>
    <cellStyle name="Vírgula 3 2 4 9" xfId="19908" xr:uid="{1119EAAB-0595-4FC3-8F14-004092C0229C}"/>
    <cellStyle name="Vírgula 3 2 5" xfId="1635" xr:uid="{3386EBC8-77CD-41E1-8389-A840B0DD4F10}"/>
    <cellStyle name="Vírgula 3 2 5 2" xfId="1636" xr:uid="{73F840C6-EBF3-43A7-A7DD-6A35E00235AE}"/>
    <cellStyle name="Vírgula 3 2 5 2 2" xfId="1637" xr:uid="{318E2FBF-03E4-4208-8AA6-72FCA7641908}"/>
    <cellStyle name="Vírgula 3 2 5 2 2 2" xfId="3355" xr:uid="{72F24A0A-00F5-43E7-BFBA-6B3B2DE2EC56}"/>
    <cellStyle name="Vírgula 3 2 5 2 2 2 2" xfId="9505" xr:uid="{509EF46C-4718-4FD1-B8A5-852BCE86ADBE}"/>
    <cellStyle name="Vírgula 3 2 5 2 2 2 2 2" xfId="18100" xr:uid="{D4073932-BD0A-444D-A187-4DEFD664F9BA}"/>
    <cellStyle name="Vírgula 3 2 5 2 2 2 2 3" xfId="27136" xr:uid="{1353503B-2233-4F34-AEB7-37AE957A4C39}"/>
    <cellStyle name="Vírgula 3 2 5 2 2 2 3" xfId="6391" xr:uid="{64556C3A-6881-4637-A2BC-A3D7534E5B4D}"/>
    <cellStyle name="Vírgula 3 2 5 2 2 2 3 2" xfId="15244" xr:uid="{FF977A62-88D9-4854-8389-BC898416F44C}"/>
    <cellStyle name="Vírgula 3 2 5 2 2 2 3 3" xfId="24210" xr:uid="{3CC91A38-C74C-42FB-A688-4F7B6788CF07}"/>
    <cellStyle name="Vírgula 3 2 5 2 2 2 4" xfId="12392" xr:uid="{0D28CFF9-C9EB-4405-B665-C9D21577EEC7}"/>
    <cellStyle name="Vírgula 3 2 5 2 2 2 5" xfId="21360" xr:uid="{0D5E136D-64C7-41B9-B05D-E35A9E694F77}"/>
    <cellStyle name="Vírgula 3 2 5 2 2 3" xfId="8011" xr:uid="{FEC1235B-DB0B-43B9-9B4E-8E32B1790649}"/>
    <cellStyle name="Vírgula 3 2 5 2 2 3 2" xfId="16665" xr:uid="{F02F4460-7941-4FDC-A7AB-B84A3210018F}"/>
    <cellStyle name="Vírgula 3 2 5 2 2 3 3" xfId="25646" xr:uid="{665F515E-03C3-439F-B7AD-0B3830D0B378}"/>
    <cellStyle name="Vírgula 3 2 5 2 2 4" xfId="4957" xr:uid="{0B2C1D0B-76EC-4634-9EAC-95C0EC49BF5B}"/>
    <cellStyle name="Vírgula 3 2 5 2 2 4 2" xfId="13811" xr:uid="{1D33594E-0EC7-4063-B94B-7D6E3119DE66}"/>
    <cellStyle name="Vírgula 3 2 5 2 2 4 3" xfId="22780" xr:uid="{226F9F78-692F-4405-A144-D8809B1389BC}"/>
    <cellStyle name="Vírgula 3 2 5 2 2 5" xfId="10946" xr:uid="{06BBB304-4087-451C-895F-703DCEBF561F}"/>
    <cellStyle name="Vírgula 3 2 5 2 2 6" xfId="19916" xr:uid="{43349693-E2EE-4CFA-B5FA-0532337FE00F}"/>
    <cellStyle name="Vírgula 3 2 5 2 3" xfId="3354" xr:uid="{5E8F1B11-A6AC-4E6E-B014-5190ECCD24F5}"/>
    <cellStyle name="Vírgula 3 2 5 2 3 2" xfId="9504" xr:uid="{EFEF025C-F03B-4CCE-8D5B-476512526FE5}"/>
    <cellStyle name="Vírgula 3 2 5 2 3 2 2" xfId="18099" xr:uid="{4331FCCB-87A9-4504-99FD-9B3270CF6840}"/>
    <cellStyle name="Vírgula 3 2 5 2 3 2 3" xfId="27135" xr:uid="{9DD460F9-1D89-44A1-A5AD-35827552DF3E}"/>
    <cellStyle name="Vírgula 3 2 5 2 3 3" xfId="6390" xr:uid="{530A770B-E43E-474D-911D-41E2E3C8BBA8}"/>
    <cellStyle name="Vírgula 3 2 5 2 3 3 2" xfId="15243" xr:uid="{13BAA0E1-78A4-431F-88BD-462BB92A4062}"/>
    <cellStyle name="Vírgula 3 2 5 2 3 3 3" xfId="24209" xr:uid="{0DF44686-9381-42BC-970D-D041ACFA8E47}"/>
    <cellStyle name="Vírgula 3 2 5 2 3 4" xfId="12391" xr:uid="{FCF1398F-361F-48A7-987D-106099A8A1DC}"/>
    <cellStyle name="Vírgula 3 2 5 2 3 5" xfId="21359" xr:uid="{93EC53B8-BCD9-4455-A18B-6CF35B6DC87F}"/>
    <cellStyle name="Vírgula 3 2 5 2 4" xfId="8010" xr:uid="{DFA94F36-3F71-46AC-BE41-CC9BA8F02DC3}"/>
    <cellStyle name="Vírgula 3 2 5 2 4 2" xfId="16664" xr:uid="{E532F0CE-68AE-430C-9181-AB2921916CB1}"/>
    <cellStyle name="Vírgula 3 2 5 2 4 3" xfId="25645" xr:uid="{D8F3244F-7067-4EDB-92D7-2226ADFCA5B7}"/>
    <cellStyle name="Vírgula 3 2 5 2 5" xfId="4956" xr:uid="{E887DACA-A674-4184-8CBF-EE7B0A3D9747}"/>
    <cellStyle name="Vírgula 3 2 5 2 5 2" xfId="13810" xr:uid="{CD611F59-C64D-4AB1-A1FF-74267EAEF680}"/>
    <cellStyle name="Vírgula 3 2 5 2 5 3" xfId="22779" xr:uid="{FD9CCEEC-7AA0-424E-AC21-679B622BCAA9}"/>
    <cellStyle name="Vírgula 3 2 5 2 6" xfId="10945" xr:uid="{AD547B50-817C-4C30-808E-C3E1318394CB}"/>
    <cellStyle name="Vírgula 3 2 5 2 7" xfId="19915" xr:uid="{DCDA104C-B319-4A98-870F-00DCC60736F6}"/>
    <cellStyle name="Vírgula 3 2 5 3" xfId="1638" xr:uid="{C2E8FB21-7BC4-4340-A8A2-A5B4B6E2DB27}"/>
    <cellStyle name="Vírgula 3 2 5 3 2" xfId="1639" xr:uid="{E2CFDA7C-EBEC-4BB2-AD72-4C9CC0E24943}"/>
    <cellStyle name="Vírgula 3 2 5 3 2 2" xfId="3357" xr:uid="{31652276-741B-4108-A2CC-120F70926DC4}"/>
    <cellStyle name="Vírgula 3 2 5 3 2 2 2" xfId="9507" xr:uid="{45C2CF55-2A39-4162-A23C-45EF2EBACAF0}"/>
    <cellStyle name="Vírgula 3 2 5 3 2 2 2 2" xfId="18102" xr:uid="{E52F0BDF-7F3F-4C8E-A4E4-389A1185207C}"/>
    <cellStyle name="Vírgula 3 2 5 3 2 2 2 3" xfId="27138" xr:uid="{634A92A2-B1CB-4004-93A1-8CBA8E3AE392}"/>
    <cellStyle name="Vírgula 3 2 5 3 2 2 3" xfId="6393" xr:uid="{BBDED9E6-0FD4-427C-8DA8-7F56A9890C49}"/>
    <cellStyle name="Vírgula 3 2 5 3 2 2 3 2" xfId="15246" xr:uid="{0077CEAF-FD81-4786-A696-8EF321345A7A}"/>
    <cellStyle name="Vírgula 3 2 5 3 2 2 3 3" xfId="24212" xr:uid="{B3532E79-2CE1-4FA8-A269-A98E9C3622D4}"/>
    <cellStyle name="Vírgula 3 2 5 3 2 2 4" xfId="12394" xr:uid="{ED860132-E583-4EBA-9C58-D10963302531}"/>
    <cellStyle name="Vírgula 3 2 5 3 2 2 5" xfId="21362" xr:uid="{981FC6B8-CF34-4E8A-AE79-0D78D982904F}"/>
    <cellStyle name="Vírgula 3 2 5 3 2 3" xfId="8013" xr:uid="{D30D67C6-3144-47C4-BA88-0B2C2F4A465A}"/>
    <cellStyle name="Vírgula 3 2 5 3 2 3 2" xfId="16667" xr:uid="{A45BC687-D7EA-4DC5-BB93-B57192D2E963}"/>
    <cellStyle name="Vírgula 3 2 5 3 2 3 3" xfId="25648" xr:uid="{ED393C3E-8E0D-49F5-966F-67D49A7B7956}"/>
    <cellStyle name="Vírgula 3 2 5 3 2 4" xfId="4959" xr:uid="{F1EA5A5C-9135-4E7D-BDF1-49BFBDCF146B}"/>
    <cellStyle name="Vírgula 3 2 5 3 2 4 2" xfId="13813" xr:uid="{371CC96C-EAEA-4D22-88D8-93DBABE1E525}"/>
    <cellStyle name="Vírgula 3 2 5 3 2 4 3" xfId="22782" xr:uid="{78376B3F-ED42-47DB-BD44-D0A31D79D2BB}"/>
    <cellStyle name="Vírgula 3 2 5 3 2 5" xfId="10948" xr:uid="{BEA59C90-74B1-4209-A073-4711BC663AAE}"/>
    <cellStyle name="Vírgula 3 2 5 3 2 6" xfId="19918" xr:uid="{5B477D42-F5FC-4FB9-8BDA-A4D1442EEE3C}"/>
    <cellStyle name="Vírgula 3 2 5 3 3" xfId="3356" xr:uid="{09EE1876-B60B-4921-ABCD-B2E87FAE531E}"/>
    <cellStyle name="Vírgula 3 2 5 3 3 2" xfId="9506" xr:uid="{26D332D3-0776-474C-ADB8-900901ED19A8}"/>
    <cellStyle name="Vírgula 3 2 5 3 3 2 2" xfId="18101" xr:uid="{3358DE27-384D-48CE-A646-FD87ECA79529}"/>
    <cellStyle name="Vírgula 3 2 5 3 3 2 3" xfId="27137" xr:uid="{7CBF1FFF-235A-4DC3-A3B0-C6C54855CCBD}"/>
    <cellStyle name="Vírgula 3 2 5 3 3 3" xfId="6392" xr:uid="{39A12A32-AF12-4ECF-AE60-CD3F018F7E53}"/>
    <cellStyle name="Vírgula 3 2 5 3 3 3 2" xfId="15245" xr:uid="{D2DDED6B-536E-4EA9-8285-A2BBA70BC469}"/>
    <cellStyle name="Vírgula 3 2 5 3 3 3 3" xfId="24211" xr:uid="{EBC69D53-5009-4C86-AF65-78BADAF2F6E6}"/>
    <cellStyle name="Vírgula 3 2 5 3 3 4" xfId="12393" xr:uid="{6876AA7C-1CBE-498C-B00F-81BBA02EF9D7}"/>
    <cellStyle name="Vírgula 3 2 5 3 3 5" xfId="21361" xr:uid="{84BD46F4-5907-4E5D-8C7C-E4347CDA25DF}"/>
    <cellStyle name="Vírgula 3 2 5 3 4" xfId="8012" xr:uid="{2D1E269F-CCB7-44D2-986D-E426B0F7643A}"/>
    <cellStyle name="Vírgula 3 2 5 3 4 2" xfId="16666" xr:uid="{CCE873A6-0FFA-4414-A25E-E9E0A86F4A61}"/>
    <cellStyle name="Vírgula 3 2 5 3 4 3" xfId="25647" xr:uid="{46285085-3EAF-4A00-8D2C-82EA6E13AA94}"/>
    <cellStyle name="Vírgula 3 2 5 3 5" xfId="4958" xr:uid="{F7488AD8-B639-4FB4-AEA9-8CB9BDF034BF}"/>
    <cellStyle name="Vírgula 3 2 5 3 5 2" xfId="13812" xr:uid="{49FD7F81-51AD-4369-85DC-9A3BFC4F1FD1}"/>
    <cellStyle name="Vírgula 3 2 5 3 5 3" xfId="22781" xr:uid="{F52A6859-7DE7-406A-BDB2-3FCE03F13C69}"/>
    <cellStyle name="Vírgula 3 2 5 3 6" xfId="10947" xr:uid="{D310509D-8221-44EE-AE28-0948DB7D7F0B}"/>
    <cellStyle name="Vírgula 3 2 5 3 7" xfId="19917" xr:uid="{E1DF8DD4-9441-45EE-A435-F1C7335B3E02}"/>
    <cellStyle name="Vírgula 3 2 5 4" xfId="1640" xr:uid="{BC6F19D5-1C75-4B99-801A-28055AE5A2E0}"/>
    <cellStyle name="Vírgula 3 2 5 4 2" xfId="3358" xr:uid="{16B81E4B-66CE-45C2-8613-394575EACD4B}"/>
    <cellStyle name="Vírgula 3 2 5 4 2 2" xfId="9508" xr:uid="{A7D7BCF3-0565-489D-A285-102F5489C5CF}"/>
    <cellStyle name="Vírgula 3 2 5 4 2 2 2" xfId="18103" xr:uid="{BE35F2C4-2EC3-438A-92AD-B368609BF3EB}"/>
    <cellStyle name="Vírgula 3 2 5 4 2 2 3" xfId="27139" xr:uid="{FDE5593F-5BCF-4C2F-B01D-B18715C029A4}"/>
    <cellStyle name="Vírgula 3 2 5 4 2 3" xfId="6394" xr:uid="{C2976CDB-06FB-4EE7-AF9C-F71AE22098E2}"/>
    <cellStyle name="Vírgula 3 2 5 4 2 3 2" xfId="15247" xr:uid="{8160E646-EF9E-4F79-A9F3-3664585AFA79}"/>
    <cellStyle name="Vírgula 3 2 5 4 2 3 3" xfId="24213" xr:uid="{49EAC260-770E-40FF-81A7-42A2FF15EF0D}"/>
    <cellStyle name="Vírgula 3 2 5 4 2 4" xfId="12395" xr:uid="{A3E8C880-569D-4624-AC83-E726346E7F63}"/>
    <cellStyle name="Vírgula 3 2 5 4 2 5" xfId="21363" xr:uid="{48AF2934-9FF7-45B6-A992-09F4D62F1DBC}"/>
    <cellStyle name="Vírgula 3 2 5 4 3" xfId="8014" xr:uid="{A59C8B55-FBA5-46D4-92CA-AAF378A2A058}"/>
    <cellStyle name="Vírgula 3 2 5 4 3 2" xfId="16668" xr:uid="{65A42217-481E-4FD5-B71C-280E544E9228}"/>
    <cellStyle name="Vírgula 3 2 5 4 3 3" xfId="25649" xr:uid="{F3DA4DF5-FEB7-4E0F-8BC3-58D6A932E228}"/>
    <cellStyle name="Vírgula 3 2 5 4 4" xfId="4960" xr:uid="{6D771134-952B-49D4-9947-DAE0B2480137}"/>
    <cellStyle name="Vírgula 3 2 5 4 4 2" xfId="13814" xr:uid="{CF8B3920-74F6-42E4-859C-A8AEFF1E7119}"/>
    <cellStyle name="Vírgula 3 2 5 4 4 3" xfId="22783" xr:uid="{CD92F9FE-AE75-4C05-888F-E6194F7BC5CB}"/>
    <cellStyle name="Vírgula 3 2 5 4 5" xfId="10949" xr:uid="{B2D7745F-A059-4D9B-B989-36721F61C9B8}"/>
    <cellStyle name="Vírgula 3 2 5 4 6" xfId="19919" xr:uid="{D53E912C-B40D-47A8-BC58-7A7406B58606}"/>
    <cellStyle name="Vírgula 3 2 5 5" xfId="3353" xr:uid="{22DF40D4-B116-4224-9BE0-01F388B43BEB}"/>
    <cellStyle name="Vírgula 3 2 5 5 2" xfId="9503" xr:uid="{3D2946C3-BACA-41AF-841F-FC564E275CA6}"/>
    <cellStyle name="Vírgula 3 2 5 5 2 2" xfId="18098" xr:uid="{594CB9AD-E12B-4551-A052-E73F6BA51C53}"/>
    <cellStyle name="Vírgula 3 2 5 5 2 3" xfId="27134" xr:uid="{3D4CACB3-77DB-4547-A7FC-B9EB8E827391}"/>
    <cellStyle name="Vírgula 3 2 5 5 3" xfId="6389" xr:uid="{BB384A5F-CED0-42FA-BCB2-D9C6510ABD80}"/>
    <cellStyle name="Vírgula 3 2 5 5 3 2" xfId="15242" xr:uid="{5BB9E354-5B70-4717-8BC4-779B6AB6D490}"/>
    <cellStyle name="Vírgula 3 2 5 5 3 3" xfId="24208" xr:uid="{7BBA7BF1-4363-4CCB-AC32-9CC95E52CFB7}"/>
    <cellStyle name="Vírgula 3 2 5 5 4" xfId="12390" xr:uid="{AE4F3180-9CB8-41EC-BD11-8C1B2F78BC0A}"/>
    <cellStyle name="Vírgula 3 2 5 5 5" xfId="21358" xr:uid="{EADB5470-A6AA-41E3-9BB6-5AC999494C4D}"/>
    <cellStyle name="Vírgula 3 2 5 6" xfId="8009" xr:uid="{DCA99150-6DEE-4244-9B80-5EAFFAF09628}"/>
    <cellStyle name="Vírgula 3 2 5 6 2" xfId="16663" xr:uid="{D9845B7E-C77C-4AD9-B032-8EA22B800233}"/>
    <cellStyle name="Vírgula 3 2 5 6 3" xfId="25644" xr:uid="{444E14B7-71AA-46C2-91C5-17784AD77EF6}"/>
    <cellStyle name="Vírgula 3 2 5 7" xfId="4955" xr:uid="{3DC54392-EBA1-41A4-ACC6-A285B517243C}"/>
    <cellStyle name="Vírgula 3 2 5 7 2" xfId="13809" xr:uid="{24007259-8AB4-4253-86CC-4C22BBC4BED9}"/>
    <cellStyle name="Vírgula 3 2 5 7 3" xfId="22778" xr:uid="{2F20F5A4-AC12-4324-BBAC-8BEEA1CB452D}"/>
    <cellStyle name="Vírgula 3 2 5 8" xfId="10944" xr:uid="{E8BA5E2F-3410-4154-9EDC-A78194EBE0E6}"/>
    <cellStyle name="Vírgula 3 2 5 9" xfId="19914" xr:uid="{C34244B4-F694-4907-8DB4-920329CCBAFE}"/>
    <cellStyle name="Vírgula 3 2 6" xfId="1641" xr:uid="{7A86E6C2-EE53-4B57-9B92-86CC5B57E340}"/>
    <cellStyle name="Vírgula 3 2 6 2" xfId="1642" xr:uid="{B8DE8D20-0D72-4C8A-9248-C68382E2AB88}"/>
    <cellStyle name="Vírgula 3 2 6 2 2" xfId="3360" xr:uid="{A5C962C7-E736-4180-8943-2AB130F6AA37}"/>
    <cellStyle name="Vírgula 3 2 6 2 2 2" xfId="9510" xr:uid="{9B892274-BCB5-4E93-A86B-A22D2CBF1758}"/>
    <cellStyle name="Vírgula 3 2 6 2 2 2 2" xfId="18105" xr:uid="{84BC92C7-27A7-40A5-AAF5-FD544ADD260E}"/>
    <cellStyle name="Vírgula 3 2 6 2 2 2 3" xfId="27141" xr:uid="{063C9B72-5719-45E3-B081-2C58EC16D36B}"/>
    <cellStyle name="Vírgula 3 2 6 2 2 3" xfId="6396" xr:uid="{19CDB2E7-6A97-400E-A0D4-2B36494248E8}"/>
    <cellStyle name="Vírgula 3 2 6 2 2 3 2" xfId="15249" xr:uid="{CFDDC5F0-A3D0-4E66-BA3A-2B27B0B5928A}"/>
    <cellStyle name="Vírgula 3 2 6 2 2 3 3" xfId="24215" xr:uid="{351FE7F4-BA5C-47DE-A205-AC9E0E904CEB}"/>
    <cellStyle name="Vírgula 3 2 6 2 2 4" xfId="12397" xr:uid="{A56E8E24-8BA3-4E96-B63C-A025A6B41510}"/>
    <cellStyle name="Vírgula 3 2 6 2 2 5" xfId="21365" xr:uid="{A9983DA7-9CD9-449F-B702-FEBAB650E815}"/>
    <cellStyle name="Vírgula 3 2 6 2 3" xfId="8016" xr:uid="{B479052F-42DD-45A7-AFBE-BF0D79FD32C3}"/>
    <cellStyle name="Vírgula 3 2 6 2 3 2" xfId="16670" xr:uid="{EA283CE5-036F-43E2-A8DB-26CBD40DACD4}"/>
    <cellStyle name="Vírgula 3 2 6 2 3 3" xfId="25651" xr:uid="{009C3816-596C-4461-8956-7865368E22FC}"/>
    <cellStyle name="Vírgula 3 2 6 2 4" xfId="4962" xr:uid="{4A17A2DF-DA12-4D24-84AA-4A6C891CAF24}"/>
    <cellStyle name="Vírgula 3 2 6 2 4 2" xfId="13816" xr:uid="{575A0185-E6DA-408C-B1E4-93A226B609AC}"/>
    <cellStyle name="Vírgula 3 2 6 2 4 3" xfId="22785" xr:uid="{6DE8E095-CE24-40FF-A2FF-361FCFB20212}"/>
    <cellStyle name="Vírgula 3 2 6 2 5" xfId="10951" xr:uid="{778572B0-F119-4DC6-B9D0-2F0601BDBACE}"/>
    <cellStyle name="Vírgula 3 2 6 2 6" xfId="19921" xr:uid="{4A22C41D-DFF1-4B1D-82F6-A7A46A804846}"/>
    <cellStyle name="Vírgula 3 2 6 3" xfId="3359" xr:uid="{F741D5E9-3859-4D6F-AF7F-286D399581A7}"/>
    <cellStyle name="Vírgula 3 2 6 3 2" xfId="9509" xr:uid="{61CD339A-24D5-4FD8-B342-FF495938C614}"/>
    <cellStyle name="Vírgula 3 2 6 3 2 2" xfId="18104" xr:uid="{6C4C7D60-CEAA-4508-9EC3-3FD3C949AD0F}"/>
    <cellStyle name="Vírgula 3 2 6 3 2 3" xfId="27140" xr:uid="{41CF37AC-B922-4D4C-9F3D-632F1AA4D790}"/>
    <cellStyle name="Vírgula 3 2 6 3 3" xfId="6395" xr:uid="{D962A5AB-D761-4483-B6C4-7F584C493AD2}"/>
    <cellStyle name="Vírgula 3 2 6 3 3 2" xfId="15248" xr:uid="{C7C748B1-BC75-422D-856E-F94544E0346A}"/>
    <cellStyle name="Vírgula 3 2 6 3 3 3" xfId="24214" xr:uid="{DC0DBD24-26AA-4996-BA04-221BF0335584}"/>
    <cellStyle name="Vírgula 3 2 6 3 4" xfId="12396" xr:uid="{69C53B94-1475-40C9-893E-A5485E7E1A99}"/>
    <cellStyle name="Vírgula 3 2 6 3 5" xfId="21364" xr:uid="{430F281F-7114-4A82-A90B-B329A2FD8D4F}"/>
    <cellStyle name="Vírgula 3 2 6 4" xfId="8015" xr:uid="{7B2FEAEA-89A7-402A-931C-173EA1C52F18}"/>
    <cellStyle name="Vírgula 3 2 6 4 2" xfId="16669" xr:uid="{CCEC6FF0-631C-45B1-B293-B68630E74EA6}"/>
    <cellStyle name="Vírgula 3 2 6 4 3" xfId="25650" xr:uid="{7F99563F-1708-4891-9EEC-421E71F4ED42}"/>
    <cellStyle name="Vírgula 3 2 6 5" xfId="4961" xr:uid="{A21477FF-B7ED-4F91-BBFC-E782C867EC3F}"/>
    <cellStyle name="Vírgula 3 2 6 5 2" xfId="13815" xr:uid="{F3A122DA-39B4-4E84-B6E4-978D6D69A32C}"/>
    <cellStyle name="Vírgula 3 2 6 5 3" xfId="22784" xr:uid="{03039F1B-53D2-4DAA-BB93-CBB402887E3E}"/>
    <cellStyle name="Vírgula 3 2 6 6" xfId="10950" xr:uid="{067A0F23-42DB-4493-ADC5-A07B48912BF1}"/>
    <cellStyle name="Vírgula 3 2 6 7" xfId="19920" xr:uid="{25339214-A4CF-4C46-A315-B3E28173A95B}"/>
    <cellStyle name="Vírgula 3 2 7" xfId="1643" xr:uid="{6A66375B-E3F0-4F8C-BE5C-6E2FB407D8E8}"/>
    <cellStyle name="Vírgula 3 2 7 2" xfId="1644" xr:uid="{544C551D-F261-46B6-96F4-716D7E4BB268}"/>
    <cellStyle name="Vírgula 3 2 7 2 2" xfId="3362" xr:uid="{4E1D54B1-2B7A-4D07-86B1-F4143A91BC4F}"/>
    <cellStyle name="Vírgula 3 2 7 2 2 2" xfId="9512" xr:uid="{30DAE636-387B-4504-B176-FD828ED47B6D}"/>
    <cellStyle name="Vírgula 3 2 7 2 2 2 2" xfId="18107" xr:uid="{4E68ED34-5F8D-4363-9E33-9F120DFA6B38}"/>
    <cellStyle name="Vírgula 3 2 7 2 2 2 3" xfId="27143" xr:uid="{A1103D7D-4D5A-4BAF-BF3B-3A3BF9D5FBD2}"/>
    <cellStyle name="Vírgula 3 2 7 2 2 3" xfId="6398" xr:uid="{7976CDD6-7ADF-4EDF-8211-AB75940A529C}"/>
    <cellStyle name="Vírgula 3 2 7 2 2 3 2" xfId="15251" xr:uid="{93FB7B09-4E2C-47F9-92B1-1069BB01ECA6}"/>
    <cellStyle name="Vírgula 3 2 7 2 2 3 3" xfId="24217" xr:uid="{133205A9-F41F-43DA-9EBA-AABA68DA93CE}"/>
    <cellStyle name="Vírgula 3 2 7 2 2 4" xfId="12399" xr:uid="{74A46AC6-338C-4431-AA92-9E34BBAAC211}"/>
    <cellStyle name="Vírgula 3 2 7 2 2 5" xfId="21367" xr:uid="{8368810C-798E-4824-B8CD-E36EC28F9C12}"/>
    <cellStyle name="Vírgula 3 2 7 2 3" xfId="8018" xr:uid="{325F34F8-DA86-4A62-9A8E-0DE92F2A4ECC}"/>
    <cellStyle name="Vírgula 3 2 7 2 3 2" xfId="16672" xr:uid="{BBA052B6-AF7B-4680-A45C-17EBE42B8317}"/>
    <cellStyle name="Vírgula 3 2 7 2 3 3" xfId="25653" xr:uid="{9880BEC6-4507-4AD9-8E80-348D4F357B2D}"/>
    <cellStyle name="Vírgula 3 2 7 2 4" xfId="4964" xr:uid="{CFF77FB2-19D8-4C46-AC5A-3937DC4AD7CA}"/>
    <cellStyle name="Vírgula 3 2 7 2 4 2" xfId="13818" xr:uid="{771F287C-EF43-4003-8581-3FAF1506AFF1}"/>
    <cellStyle name="Vírgula 3 2 7 2 4 3" xfId="22787" xr:uid="{DD52AEA0-349B-424B-B1FD-F49A8F8FE73B}"/>
    <cellStyle name="Vírgula 3 2 7 2 5" xfId="10953" xr:uid="{09996AED-D9F2-4879-AA98-CF21BD962998}"/>
    <cellStyle name="Vírgula 3 2 7 2 6" xfId="19923" xr:uid="{AA91609E-CDA7-4A67-B764-35F5BB5C17DA}"/>
    <cellStyle name="Vírgula 3 2 7 3" xfId="3361" xr:uid="{561A7F38-57E6-42C6-A53C-8BBA3F755F04}"/>
    <cellStyle name="Vírgula 3 2 7 3 2" xfId="9511" xr:uid="{AABF4C06-69A1-4A24-B724-842A9FB71B67}"/>
    <cellStyle name="Vírgula 3 2 7 3 2 2" xfId="18106" xr:uid="{474E1AA5-1D0E-4EE3-91A9-7B2097515A7D}"/>
    <cellStyle name="Vírgula 3 2 7 3 2 3" xfId="27142" xr:uid="{87F1F821-3F0A-4E3E-8A10-6073B5114957}"/>
    <cellStyle name="Vírgula 3 2 7 3 3" xfId="6397" xr:uid="{B88F808B-E6CD-42EA-AF0A-3A07FAEB1CA5}"/>
    <cellStyle name="Vírgula 3 2 7 3 3 2" xfId="15250" xr:uid="{A9FDF376-FEFE-4DDA-ACE5-6B4572D333CB}"/>
    <cellStyle name="Vírgula 3 2 7 3 3 3" xfId="24216" xr:uid="{5F61513A-EA5E-42FF-916E-96E41A234FFD}"/>
    <cellStyle name="Vírgula 3 2 7 3 4" xfId="12398" xr:uid="{BAD340C8-39A4-4E0A-AE63-7F19595FDA98}"/>
    <cellStyle name="Vírgula 3 2 7 3 5" xfId="21366" xr:uid="{D42F36D8-BB62-453C-8689-F05C0E195803}"/>
    <cellStyle name="Vírgula 3 2 7 4" xfId="8017" xr:uid="{105B48E7-0C2E-478A-B59C-BF1BEE0E316B}"/>
    <cellStyle name="Vírgula 3 2 7 4 2" xfId="16671" xr:uid="{B4BEE08D-0019-49E2-AAC0-478C2E14F3F0}"/>
    <cellStyle name="Vírgula 3 2 7 4 3" xfId="25652" xr:uid="{AF7732D5-35C3-429C-A4CF-CC70380DB12A}"/>
    <cellStyle name="Vírgula 3 2 7 5" xfId="4963" xr:uid="{B1399C82-CCD0-4724-8228-53638EE83E30}"/>
    <cellStyle name="Vírgula 3 2 7 5 2" xfId="13817" xr:uid="{E8C277CF-BCEB-4234-88BE-9E6B2040EABC}"/>
    <cellStyle name="Vírgula 3 2 7 5 3" xfId="22786" xr:uid="{924025E5-4B33-495D-9A25-1EEBD59A76FA}"/>
    <cellStyle name="Vírgula 3 2 7 6" xfId="10952" xr:uid="{EE1C75DC-DCCB-4527-BB8D-FD8B5F7D787B}"/>
    <cellStyle name="Vírgula 3 2 7 7" xfId="19922" xr:uid="{BCC2C717-0A1F-4D69-99C4-3F9CBA2FB7BD}"/>
    <cellStyle name="Vírgula 3 2 8" xfId="1645" xr:uid="{079DE168-3F18-4ECB-BFDB-739B2D7BFC53}"/>
    <cellStyle name="Vírgula 3 2 8 2" xfId="3363" xr:uid="{1D95F9F8-C50D-4B4D-BF81-9607C60F54E9}"/>
    <cellStyle name="Vírgula 3 2 8 2 2" xfId="9513" xr:uid="{9E11AADD-FD42-4D4B-9659-C11AE74580BF}"/>
    <cellStyle name="Vírgula 3 2 8 2 2 2" xfId="18108" xr:uid="{9ED96201-8308-486A-BFEA-FD9D474E1769}"/>
    <cellStyle name="Vírgula 3 2 8 2 2 3" xfId="27144" xr:uid="{3B9EC2E1-0BD6-4EFB-8CD6-5B1FF296B95A}"/>
    <cellStyle name="Vírgula 3 2 8 2 3" xfId="6399" xr:uid="{69E21DA4-B434-41BD-9D40-21346A6FEF20}"/>
    <cellStyle name="Vírgula 3 2 8 2 3 2" xfId="15252" xr:uid="{EC65096D-3EB7-40F6-991A-50FD1EB6B8EA}"/>
    <cellStyle name="Vírgula 3 2 8 2 3 3" xfId="24218" xr:uid="{28085847-E772-431E-9D89-B6EEAFB1A75A}"/>
    <cellStyle name="Vírgula 3 2 8 2 4" xfId="12400" xr:uid="{69A288D7-DED2-4DA6-B1D5-106268264C36}"/>
    <cellStyle name="Vírgula 3 2 8 2 5" xfId="21368" xr:uid="{9BE7D15C-2732-4075-98DD-B91237471931}"/>
    <cellStyle name="Vírgula 3 2 8 3" xfId="8019" xr:uid="{9D8B568D-6BF8-4B3D-A7F3-AE7364C36C98}"/>
    <cellStyle name="Vírgula 3 2 8 3 2" xfId="16673" xr:uid="{8A971A67-F9DF-4C68-AF0B-6B7C93691862}"/>
    <cellStyle name="Vírgula 3 2 8 3 3" xfId="25654" xr:uid="{B3DE5CA0-7E14-44EB-99B7-296ADBFCF7A0}"/>
    <cellStyle name="Vírgula 3 2 8 4" xfId="4965" xr:uid="{FD0AFA75-184A-4E30-99CB-E09C9666560D}"/>
    <cellStyle name="Vírgula 3 2 8 4 2" xfId="13819" xr:uid="{3A2F10D1-F001-4037-B493-779190241F2A}"/>
    <cellStyle name="Vírgula 3 2 8 4 3" xfId="22788" xr:uid="{1490AA5C-8EF6-4BD9-9E52-689A02986E60}"/>
    <cellStyle name="Vírgula 3 2 8 5" xfId="10954" xr:uid="{D7361D37-9D80-42AF-A036-346BC6933CC4}"/>
    <cellStyle name="Vírgula 3 2 8 6" xfId="19924" xr:uid="{606FE1F7-CE77-4BFB-BE41-AA1D1078D552}"/>
    <cellStyle name="Vírgula 3 2 9" xfId="3316" xr:uid="{846221AC-B773-4C4E-BF36-0CF58729C248}"/>
    <cellStyle name="Vírgula 3 2 9 2" xfId="9466" xr:uid="{681CEA1D-4CC7-4EA1-8F31-E0D89897D258}"/>
    <cellStyle name="Vírgula 3 2 9 2 2" xfId="18061" xr:uid="{22B0D1AD-53AD-42A3-A0E7-EDB76233CD19}"/>
    <cellStyle name="Vírgula 3 2 9 2 3" xfId="27097" xr:uid="{9FDAE32B-6C32-4C87-BB51-CB4F3818E0DA}"/>
    <cellStyle name="Vírgula 3 2 9 2 4" xfId="27708" xr:uid="{418430C5-7496-453D-AF5C-3400917EBDAB}"/>
    <cellStyle name="Vírgula 3 2 9 3" xfId="6352" xr:uid="{CB96524A-F65C-4355-808D-4B32F0C695C4}"/>
    <cellStyle name="Vírgula 3 2 9 3 2" xfId="15205" xr:uid="{2A815F48-7DE0-40C5-89F9-F1D146BD9F7F}"/>
    <cellStyle name="Vírgula 3 2 9 3 3" xfId="24171" xr:uid="{36483338-81AA-4303-9399-6218FA261B84}"/>
    <cellStyle name="Vírgula 3 2 9 4" xfId="12353" xr:uid="{F17A3C8A-1EC7-4110-A2B8-52348E278AB8}"/>
    <cellStyle name="Vírgula 3 2 9 5" xfId="21321" xr:uid="{C7E76992-D485-4EF3-9795-9F237C03E075}"/>
    <cellStyle name="Vírgula 3 3" xfId="1646" xr:uid="{76F5CA59-E502-4A9D-AF45-0D308BA4E366}"/>
    <cellStyle name="Vírgula 3 3 10" xfId="19925" xr:uid="{524AB947-0183-4167-8C06-F2B2E82EAA7A}"/>
    <cellStyle name="Vírgula 3 3 2" xfId="1647" xr:uid="{0B5A5B97-2F76-423A-B974-885642BC868B}"/>
    <cellStyle name="Vírgula 3 3 2 2" xfId="1648" xr:uid="{8448205D-169C-4A92-909D-F26D2D3D52B6}"/>
    <cellStyle name="Vírgula 3 3 2 2 2" xfId="1649" xr:uid="{BF14C499-D4AC-4BC0-A77D-138D46CEABF1}"/>
    <cellStyle name="Vírgula 3 3 2 2 2 2" xfId="3367" xr:uid="{16894A5C-FB42-4CAC-A3E7-2408F089D3A5}"/>
    <cellStyle name="Vírgula 3 3 2 2 2 2 2" xfId="9517" xr:uid="{3DD8F11E-5A34-4A70-A8F9-66AF73851DD9}"/>
    <cellStyle name="Vírgula 3 3 2 2 2 2 2 2" xfId="18112" xr:uid="{62CE1E20-0B09-454F-90E8-F7EE6BE01F72}"/>
    <cellStyle name="Vírgula 3 3 2 2 2 2 2 3" xfId="27148" xr:uid="{1F22D11D-556E-44DE-B399-029F979603D1}"/>
    <cellStyle name="Vírgula 3 3 2 2 2 2 3" xfId="6403" xr:uid="{255FABC0-CA27-4643-A9F3-03AEB9177DAC}"/>
    <cellStyle name="Vírgula 3 3 2 2 2 2 3 2" xfId="15256" xr:uid="{091BF4C6-F0EB-46FC-B0A7-F32A69969258}"/>
    <cellStyle name="Vírgula 3 3 2 2 2 2 3 3" xfId="24222" xr:uid="{AD23C373-C830-4824-9E0E-037BB56F050F}"/>
    <cellStyle name="Vírgula 3 3 2 2 2 2 4" xfId="12404" xr:uid="{A530A9B8-F7F8-46CE-9778-C580CDD5EA32}"/>
    <cellStyle name="Vírgula 3 3 2 2 2 2 5" xfId="21372" xr:uid="{E3F7622D-6FD0-41F0-8ED6-7650178BED52}"/>
    <cellStyle name="Vírgula 3 3 2 2 2 3" xfId="8023" xr:uid="{3198363B-FDB8-4781-92B2-CF0951D40E6A}"/>
    <cellStyle name="Vírgula 3 3 2 2 2 3 2" xfId="16677" xr:uid="{FD0DA1DD-31FB-4145-8BDA-95FC8DF4464F}"/>
    <cellStyle name="Vírgula 3 3 2 2 2 3 3" xfId="25658" xr:uid="{D272D400-7EF9-44EE-9DB9-ACFF10A72F58}"/>
    <cellStyle name="Vírgula 3 3 2 2 2 4" xfId="4969" xr:uid="{549ACB8C-868F-42F0-8F38-AC399919FDEF}"/>
    <cellStyle name="Vírgula 3 3 2 2 2 4 2" xfId="13823" xr:uid="{6D4C50D6-58C3-4A70-BF66-3811A1D2B5A8}"/>
    <cellStyle name="Vírgula 3 3 2 2 2 4 3" xfId="22792" xr:uid="{F69019E9-4C4C-418D-B754-5F0061988B26}"/>
    <cellStyle name="Vírgula 3 3 2 2 2 5" xfId="10958" xr:uid="{DE9342E4-DFBF-40B8-96F5-C956EAEF5032}"/>
    <cellStyle name="Vírgula 3 3 2 2 2 6" xfId="19928" xr:uid="{B18B1485-BC6E-4AA5-BE14-74C7C0824FEA}"/>
    <cellStyle name="Vírgula 3 3 2 2 3" xfId="3366" xr:uid="{3E01473F-07D8-4560-8853-3D3FA857B61B}"/>
    <cellStyle name="Vírgula 3 3 2 2 3 2" xfId="9516" xr:uid="{D48B925F-4BF3-44B1-8AC6-2BB0FB79C99B}"/>
    <cellStyle name="Vírgula 3 3 2 2 3 2 2" xfId="18111" xr:uid="{120386E6-1685-47AE-B1E9-EE9A86FBC3EF}"/>
    <cellStyle name="Vírgula 3 3 2 2 3 2 3" xfId="27147" xr:uid="{E46A1519-F348-45F2-A23F-848A38297269}"/>
    <cellStyle name="Vírgula 3 3 2 2 3 3" xfId="6402" xr:uid="{CC534641-6730-4D63-AB79-50CEE53A60B7}"/>
    <cellStyle name="Vírgula 3 3 2 2 3 3 2" xfId="15255" xr:uid="{B8323271-1DC4-40DE-86AB-73E4A6CDA181}"/>
    <cellStyle name="Vírgula 3 3 2 2 3 3 3" xfId="24221" xr:uid="{381776F5-9D97-4FC6-B7F8-B73E84E2439E}"/>
    <cellStyle name="Vírgula 3 3 2 2 3 4" xfId="12403" xr:uid="{751AFA07-D1A3-4EE5-8761-ACA8914FC4FB}"/>
    <cellStyle name="Vírgula 3 3 2 2 3 5" xfId="21371" xr:uid="{7E24DCB8-4F1B-477A-8EAE-A180D237887E}"/>
    <cellStyle name="Vírgula 3 3 2 2 4" xfId="8022" xr:uid="{C1C68B38-2A33-42FA-A8D1-18D70F545775}"/>
    <cellStyle name="Vírgula 3 3 2 2 4 2" xfId="16676" xr:uid="{B55065BE-C41A-4A2E-8FE5-92F6822CE603}"/>
    <cellStyle name="Vírgula 3 3 2 2 4 3" xfId="25657" xr:uid="{A513AB10-2191-4980-8896-528FC9ADC7A6}"/>
    <cellStyle name="Vírgula 3 3 2 2 5" xfId="4968" xr:uid="{F08BFA73-DFE4-42B0-A187-5A8E96020392}"/>
    <cellStyle name="Vírgula 3 3 2 2 5 2" xfId="13822" xr:uid="{41407958-FC9C-496A-85F8-A1A18406C834}"/>
    <cellStyle name="Vírgula 3 3 2 2 5 3" xfId="22791" xr:uid="{B12BBB1D-E407-46F4-9AD5-A888E94C3B54}"/>
    <cellStyle name="Vírgula 3 3 2 2 6" xfId="10957" xr:uid="{FAA28F40-2E88-49BA-8114-461DDD946DF5}"/>
    <cellStyle name="Vírgula 3 3 2 2 7" xfId="19927" xr:uid="{38F31D1D-1DFB-4074-88D3-9A2C56F5BD33}"/>
    <cellStyle name="Vírgula 3 3 2 3" xfId="1650" xr:uid="{70814C02-BF49-48AE-AC87-6CD0898CF8F9}"/>
    <cellStyle name="Vírgula 3 3 2 3 2" xfId="1651" xr:uid="{8CA76350-9EB3-40A3-B9BA-6A28AAA658BB}"/>
    <cellStyle name="Vírgula 3 3 2 3 2 2" xfId="3369" xr:uid="{0BFFAC44-6B8C-4ABE-B41B-0800153610AF}"/>
    <cellStyle name="Vírgula 3 3 2 3 2 2 2" xfId="9519" xr:uid="{834E95EF-2C48-4B2A-A6B8-DED01A647A09}"/>
    <cellStyle name="Vírgula 3 3 2 3 2 2 2 2" xfId="18114" xr:uid="{7D07FD92-2FAE-4DD4-B48D-61F7DFBD506A}"/>
    <cellStyle name="Vírgula 3 3 2 3 2 2 2 3" xfId="27150" xr:uid="{B5C6E118-31AF-49F3-AF26-4E521BC4C1D2}"/>
    <cellStyle name="Vírgula 3 3 2 3 2 2 3" xfId="6405" xr:uid="{23D557EF-14FF-4A3B-99EC-E6FA060F7EEA}"/>
    <cellStyle name="Vírgula 3 3 2 3 2 2 3 2" xfId="15258" xr:uid="{75868CBD-FF1F-4D0C-B322-CAAC513859CE}"/>
    <cellStyle name="Vírgula 3 3 2 3 2 2 3 3" xfId="24224" xr:uid="{FECEB6DF-E1FB-43C6-AC66-63D14E0A21B2}"/>
    <cellStyle name="Vírgula 3 3 2 3 2 2 4" xfId="12406" xr:uid="{126DBF4D-7863-4639-93B1-2D6F0E4FA754}"/>
    <cellStyle name="Vírgula 3 3 2 3 2 2 5" xfId="21374" xr:uid="{C961E1C0-BB82-4722-A81A-3305A6B06CA8}"/>
    <cellStyle name="Vírgula 3 3 2 3 2 3" xfId="8025" xr:uid="{D827131E-6A47-4425-8351-55AAAC190A66}"/>
    <cellStyle name="Vírgula 3 3 2 3 2 3 2" xfId="16679" xr:uid="{66DB64D0-344C-43CD-A2BE-8C995850A357}"/>
    <cellStyle name="Vírgula 3 3 2 3 2 3 3" xfId="25660" xr:uid="{F5AAFC08-087A-4BCF-BD20-1D99BB385220}"/>
    <cellStyle name="Vírgula 3 3 2 3 2 4" xfId="4971" xr:uid="{B64A7570-2C32-484B-8663-9E8C53A483A3}"/>
    <cellStyle name="Vírgula 3 3 2 3 2 4 2" xfId="13825" xr:uid="{DBE04BD3-74B9-42F4-B9D9-5819A3E1C608}"/>
    <cellStyle name="Vírgula 3 3 2 3 2 4 3" xfId="22794" xr:uid="{18BF8184-1367-4364-8465-B467226F3D76}"/>
    <cellStyle name="Vírgula 3 3 2 3 2 5" xfId="10960" xr:uid="{2AB0FBAE-845B-406C-92CC-38280FCF76E8}"/>
    <cellStyle name="Vírgula 3 3 2 3 2 6" xfId="19930" xr:uid="{ECF8080F-8F0C-4B52-927A-CDEA92219475}"/>
    <cellStyle name="Vírgula 3 3 2 3 3" xfId="3368" xr:uid="{637118D4-2ED7-42AA-92BC-EAB2AE47F43E}"/>
    <cellStyle name="Vírgula 3 3 2 3 3 2" xfId="9518" xr:uid="{4E8A0CF3-1EC8-4B25-9FDF-8F255E4F80EE}"/>
    <cellStyle name="Vírgula 3 3 2 3 3 2 2" xfId="18113" xr:uid="{AD7D951D-7A5F-4FA1-996A-969C66BDCCC1}"/>
    <cellStyle name="Vírgula 3 3 2 3 3 2 3" xfId="27149" xr:uid="{C594AA73-D4A4-4C2E-95C6-37CA51EE8B81}"/>
    <cellStyle name="Vírgula 3 3 2 3 3 3" xfId="6404" xr:uid="{C94145AF-28F4-4A61-A684-A833CF8273A1}"/>
    <cellStyle name="Vírgula 3 3 2 3 3 3 2" xfId="15257" xr:uid="{60A2CE19-5B81-4890-84BD-D7B4CABA4A94}"/>
    <cellStyle name="Vírgula 3 3 2 3 3 3 3" xfId="24223" xr:uid="{EC9B30F3-2307-4838-B22D-654F62771D03}"/>
    <cellStyle name="Vírgula 3 3 2 3 3 4" xfId="12405" xr:uid="{CED0F3BC-9235-4ECE-BC19-E5377051F673}"/>
    <cellStyle name="Vírgula 3 3 2 3 3 5" xfId="21373" xr:uid="{EFA9D292-07E5-4334-BDD2-F5308B61AFF6}"/>
    <cellStyle name="Vírgula 3 3 2 3 4" xfId="8024" xr:uid="{2B396549-CA70-4EE3-BCFD-81EE94B00DC5}"/>
    <cellStyle name="Vírgula 3 3 2 3 4 2" xfId="16678" xr:uid="{1F541FB7-02ED-4C99-BCD2-FECB5696DE99}"/>
    <cellStyle name="Vírgula 3 3 2 3 4 3" xfId="25659" xr:uid="{A96EE858-85C9-4D1F-ABDC-12E04B3B60E3}"/>
    <cellStyle name="Vírgula 3 3 2 3 5" xfId="4970" xr:uid="{96A9FE01-1B08-463B-830C-88B7AA5C26F3}"/>
    <cellStyle name="Vírgula 3 3 2 3 5 2" xfId="13824" xr:uid="{689F9D59-4DCC-40F2-B36A-C92E77A21174}"/>
    <cellStyle name="Vírgula 3 3 2 3 5 3" xfId="22793" xr:uid="{CD6E0003-E14C-44F4-89EA-CB5CFC78E254}"/>
    <cellStyle name="Vírgula 3 3 2 3 6" xfId="10959" xr:uid="{B118657C-4F3D-42BD-9966-07154E769266}"/>
    <cellStyle name="Vírgula 3 3 2 3 7" xfId="19929" xr:uid="{EB58B850-04FE-4202-B28A-EA8F47C304BF}"/>
    <cellStyle name="Vírgula 3 3 2 4" xfId="1652" xr:uid="{2F355E53-EBF0-4B1E-9C70-8AA733C3696A}"/>
    <cellStyle name="Vírgula 3 3 2 4 2" xfId="3370" xr:uid="{D4E1F9A2-4433-4F88-BA7C-357BD9BCC42A}"/>
    <cellStyle name="Vírgula 3 3 2 4 2 2" xfId="9520" xr:uid="{F0EEACE7-8D5A-4DE6-84D3-08F298C86605}"/>
    <cellStyle name="Vírgula 3 3 2 4 2 2 2" xfId="18115" xr:uid="{C0B20331-1D44-4E8F-A0EB-E0A79F6B93C0}"/>
    <cellStyle name="Vírgula 3 3 2 4 2 2 3" xfId="27151" xr:uid="{5332065F-35E3-4314-839C-9E2C3BFED6BE}"/>
    <cellStyle name="Vírgula 3 3 2 4 2 3" xfId="6406" xr:uid="{0FC83E22-ADDD-4275-A0C7-DF14D8C28F42}"/>
    <cellStyle name="Vírgula 3 3 2 4 2 3 2" xfId="15259" xr:uid="{CBA202DA-416D-44BC-8BD9-F66EF6C05301}"/>
    <cellStyle name="Vírgula 3 3 2 4 2 3 3" xfId="24225" xr:uid="{6B29CDAF-1BD1-4AC4-BBA4-47AF6CF9F248}"/>
    <cellStyle name="Vírgula 3 3 2 4 2 4" xfId="12407" xr:uid="{C9F250D6-99B4-455E-B7E4-E5B50A29AC17}"/>
    <cellStyle name="Vírgula 3 3 2 4 2 5" xfId="21375" xr:uid="{E90F30B0-FFC9-4EE4-ABD8-C064D9C611BE}"/>
    <cellStyle name="Vírgula 3 3 2 4 3" xfId="8026" xr:uid="{ACDFD6F7-ADF6-4A07-9CE2-710C73CFEC8F}"/>
    <cellStyle name="Vírgula 3 3 2 4 3 2" xfId="16680" xr:uid="{5297E638-DC82-4DC8-805F-CE0E44A82D61}"/>
    <cellStyle name="Vírgula 3 3 2 4 3 3" xfId="25661" xr:uid="{B2191ED0-1822-44E0-B45E-8C0AE02CE4A8}"/>
    <cellStyle name="Vírgula 3 3 2 4 4" xfId="4972" xr:uid="{B73326E9-6709-42F6-A15D-6D1D7177DA28}"/>
    <cellStyle name="Vírgula 3 3 2 4 4 2" xfId="13826" xr:uid="{F1D1B97C-4581-42B5-AADF-1B40056F575D}"/>
    <cellStyle name="Vírgula 3 3 2 4 4 3" xfId="22795" xr:uid="{B85B1C18-FCCA-4A72-BEC4-E53C6A1F1673}"/>
    <cellStyle name="Vírgula 3 3 2 4 5" xfId="10961" xr:uid="{E9200B9E-8FD6-49BA-B914-C3DC457B90ED}"/>
    <cellStyle name="Vírgula 3 3 2 4 6" xfId="19931" xr:uid="{20A4649A-4106-4DF6-A015-6E42F0189D00}"/>
    <cellStyle name="Vírgula 3 3 2 5" xfId="3365" xr:uid="{EF4F4053-A9FE-4690-8722-A28CCED64223}"/>
    <cellStyle name="Vírgula 3 3 2 5 2" xfId="9515" xr:uid="{3679EF5E-053F-4981-AD4B-6B3D3C450ABE}"/>
    <cellStyle name="Vírgula 3 3 2 5 2 2" xfId="18110" xr:uid="{B94D87EF-CBCC-4C36-9175-8CFAD60EE226}"/>
    <cellStyle name="Vírgula 3 3 2 5 2 3" xfId="27146" xr:uid="{6555EE44-C14A-420F-B966-CB8BB04296C7}"/>
    <cellStyle name="Vírgula 3 3 2 5 3" xfId="6401" xr:uid="{C9EDC573-6B1F-4FE2-9E8E-26AA373FD336}"/>
    <cellStyle name="Vírgula 3 3 2 5 3 2" xfId="15254" xr:uid="{10C99762-C297-4A4A-A00A-B662DBF909AC}"/>
    <cellStyle name="Vírgula 3 3 2 5 3 3" xfId="24220" xr:uid="{AF0E9A32-5801-40EC-84C7-520B1B616AAB}"/>
    <cellStyle name="Vírgula 3 3 2 5 4" xfId="12402" xr:uid="{04820D40-DC0A-452C-8C8C-FA4532B9CA1E}"/>
    <cellStyle name="Vírgula 3 3 2 5 5" xfId="21370" xr:uid="{B437B929-ED72-4964-9D7E-601231BEB1A5}"/>
    <cellStyle name="Vírgula 3 3 2 6" xfId="8021" xr:uid="{CD7942DE-6963-411D-9C14-2A903E571481}"/>
    <cellStyle name="Vírgula 3 3 2 6 2" xfId="16675" xr:uid="{FF4B9286-E3A2-473E-80CD-2DDDFF79921C}"/>
    <cellStyle name="Vírgula 3 3 2 6 3" xfId="25656" xr:uid="{546B1159-374D-4D24-96C6-FB3F954E59FD}"/>
    <cellStyle name="Vírgula 3 3 2 7" xfId="4967" xr:uid="{B811B863-3354-4C5B-BD97-E518BEBD8FDF}"/>
    <cellStyle name="Vírgula 3 3 2 7 2" xfId="13821" xr:uid="{899078F4-BA66-453D-B715-11D9717195C5}"/>
    <cellStyle name="Vírgula 3 3 2 7 3" xfId="22790" xr:uid="{AA92A6B4-CFD5-4C18-821A-88573E01AB05}"/>
    <cellStyle name="Vírgula 3 3 2 8" xfId="10956" xr:uid="{FC80CFEB-14B8-4ECD-9718-E46287DDD83F}"/>
    <cellStyle name="Vírgula 3 3 2 9" xfId="19926" xr:uid="{346DD558-11F9-45C3-9046-354B58CF924B}"/>
    <cellStyle name="Vírgula 3 3 3" xfId="1653" xr:uid="{E2DA7EBE-A6D3-4C91-B368-B3391AB514CD}"/>
    <cellStyle name="Vírgula 3 3 3 2" xfId="1654" xr:uid="{30A4CF55-86F7-425D-AA4B-2A382B0C765D}"/>
    <cellStyle name="Vírgula 3 3 3 2 2" xfId="3372" xr:uid="{229C6EF0-A878-4787-AACA-7789E27C021F}"/>
    <cellStyle name="Vírgula 3 3 3 2 2 2" xfId="9522" xr:uid="{98E6E11C-EEF0-4729-AB70-54A88BEBDE22}"/>
    <cellStyle name="Vírgula 3 3 3 2 2 2 2" xfId="18117" xr:uid="{D3D580D5-AB1F-404E-9E22-2605197AEFBC}"/>
    <cellStyle name="Vírgula 3 3 3 2 2 2 3" xfId="27153" xr:uid="{1A59983A-2008-4CAD-BF31-B0F4205D773E}"/>
    <cellStyle name="Vírgula 3 3 3 2 2 3" xfId="6408" xr:uid="{899F326A-E3CB-4059-BB13-B909A11FF432}"/>
    <cellStyle name="Vírgula 3 3 3 2 2 3 2" xfId="15261" xr:uid="{3C0DCFF8-A4C6-4393-9E04-1BC0700AF367}"/>
    <cellStyle name="Vírgula 3 3 3 2 2 3 3" xfId="24227" xr:uid="{3FB7365C-D885-467C-B440-3A401D5271BB}"/>
    <cellStyle name="Vírgula 3 3 3 2 2 4" xfId="12409" xr:uid="{A01160D1-4F04-4BB2-BF15-7711001420B8}"/>
    <cellStyle name="Vírgula 3 3 3 2 2 5" xfId="21377" xr:uid="{D03A10D9-6398-4F8F-B2D1-1C58CAA0379D}"/>
    <cellStyle name="Vírgula 3 3 3 2 3" xfId="8028" xr:uid="{432D9344-BE8C-457A-B6E7-A272A4FEC293}"/>
    <cellStyle name="Vírgula 3 3 3 2 3 2" xfId="16682" xr:uid="{AA1F36A0-87E5-48F5-B881-CEC807D42B08}"/>
    <cellStyle name="Vírgula 3 3 3 2 3 3" xfId="25663" xr:uid="{180D1FB1-495D-4C2F-AF39-5FFEE5B92510}"/>
    <cellStyle name="Vírgula 3 3 3 2 4" xfId="4974" xr:uid="{05B2BC80-413F-4C84-AD39-517B93318B20}"/>
    <cellStyle name="Vírgula 3 3 3 2 4 2" xfId="13828" xr:uid="{5203ECBC-E6EA-4E4C-9DC8-45C79A7EE463}"/>
    <cellStyle name="Vírgula 3 3 3 2 4 3" xfId="22797" xr:uid="{5A4799CE-2B01-4EE0-A8F4-96E8E68B2CF6}"/>
    <cellStyle name="Vírgula 3 3 3 2 5" xfId="10963" xr:uid="{EA8CD19D-2510-490C-AA48-6C21F534AA89}"/>
    <cellStyle name="Vírgula 3 3 3 2 6" xfId="19933" xr:uid="{C64EF403-EF54-4CA5-AA2C-9115C0D1C331}"/>
    <cellStyle name="Vírgula 3 3 3 3" xfId="3371" xr:uid="{1759659C-D436-40B1-B550-57E405F0C9FC}"/>
    <cellStyle name="Vírgula 3 3 3 3 2" xfId="9521" xr:uid="{05715B7E-E6C3-44F1-9BF5-AE0CA02B5A76}"/>
    <cellStyle name="Vírgula 3 3 3 3 2 2" xfId="18116" xr:uid="{C71F4F15-42B3-4B1C-BFB2-051659880009}"/>
    <cellStyle name="Vírgula 3 3 3 3 2 3" xfId="27152" xr:uid="{E904826B-1B6D-40E3-AE0F-74752A531877}"/>
    <cellStyle name="Vírgula 3 3 3 3 3" xfId="6407" xr:uid="{549204EB-4D85-414F-BFD3-0633A1571430}"/>
    <cellStyle name="Vírgula 3 3 3 3 3 2" xfId="15260" xr:uid="{B3F67671-9467-41C7-97A8-8F12E2A76DED}"/>
    <cellStyle name="Vírgula 3 3 3 3 3 3" xfId="24226" xr:uid="{27A1AD0B-41AE-40F8-876A-EDB0340EE592}"/>
    <cellStyle name="Vírgula 3 3 3 3 4" xfId="12408" xr:uid="{83244EAD-8077-4B23-8613-89BBC84321AE}"/>
    <cellStyle name="Vírgula 3 3 3 3 5" xfId="21376" xr:uid="{2BCE56F4-01AD-48E8-9207-8C45A9F7C7A5}"/>
    <cellStyle name="Vírgula 3 3 3 4" xfId="8027" xr:uid="{20B38787-2CB4-477B-BAB8-8B8750C2F826}"/>
    <cellStyle name="Vírgula 3 3 3 4 2" xfId="16681" xr:uid="{EAECADD4-0414-4E31-8D43-DA989C45BD18}"/>
    <cellStyle name="Vírgula 3 3 3 4 3" xfId="25662" xr:uid="{BA04FED3-CC8C-4E01-B92B-878E2B049899}"/>
    <cellStyle name="Vírgula 3 3 3 5" xfId="4973" xr:uid="{5BB939D5-C71A-4948-BF10-4F4F94D9B0D7}"/>
    <cellStyle name="Vírgula 3 3 3 5 2" xfId="13827" xr:uid="{C7B6C5B8-8D42-410D-8198-849BAEB1FCE6}"/>
    <cellStyle name="Vírgula 3 3 3 5 3" xfId="22796" xr:uid="{C10C1321-1C6D-45F8-AB09-7DE48B159182}"/>
    <cellStyle name="Vírgula 3 3 3 6" xfId="10962" xr:uid="{885AD377-5088-4448-B4F4-D01E0A427118}"/>
    <cellStyle name="Vírgula 3 3 3 7" xfId="19932" xr:uid="{7639A98A-2EE2-415D-9A1C-DD483A95557D}"/>
    <cellStyle name="Vírgula 3 3 4" xfId="1655" xr:uid="{604EC5C8-A004-4592-AFF7-7E8AA30A3B18}"/>
    <cellStyle name="Vírgula 3 3 4 2" xfId="1656" xr:uid="{B16A0765-424C-4898-8CCC-0C7D4B422054}"/>
    <cellStyle name="Vírgula 3 3 4 2 2" xfId="3374" xr:uid="{6C99C501-FB55-4BC0-B8E8-2566CD35D134}"/>
    <cellStyle name="Vírgula 3 3 4 2 2 2" xfId="9524" xr:uid="{6F414A81-AD82-44B1-9E25-606C3BCF51D8}"/>
    <cellStyle name="Vírgula 3 3 4 2 2 2 2" xfId="18119" xr:uid="{21192333-A097-4A32-9718-3662CD161E04}"/>
    <cellStyle name="Vírgula 3 3 4 2 2 2 3" xfId="27155" xr:uid="{E9061269-5210-42D7-8B67-5342F16A75C1}"/>
    <cellStyle name="Vírgula 3 3 4 2 2 3" xfId="6410" xr:uid="{EF4FA2C6-2CF7-4306-86DC-DDDEC97E72F2}"/>
    <cellStyle name="Vírgula 3 3 4 2 2 3 2" xfId="15263" xr:uid="{84406616-60BF-46E3-B1E8-06B8EF962B93}"/>
    <cellStyle name="Vírgula 3 3 4 2 2 3 3" xfId="24229" xr:uid="{18564936-4523-4E03-A14A-1E5A89392B28}"/>
    <cellStyle name="Vírgula 3 3 4 2 2 4" xfId="12411" xr:uid="{BB336CF4-B312-44BF-8B81-F6C17F070EE3}"/>
    <cellStyle name="Vírgula 3 3 4 2 2 5" xfId="21379" xr:uid="{CB227B58-AAA6-4605-9945-C933F36469CB}"/>
    <cellStyle name="Vírgula 3 3 4 2 3" xfId="8030" xr:uid="{025E349A-AE89-46DC-83E3-3259241F0FA8}"/>
    <cellStyle name="Vírgula 3 3 4 2 3 2" xfId="16684" xr:uid="{A197E540-2A1D-4915-B928-32B42FFA3113}"/>
    <cellStyle name="Vírgula 3 3 4 2 3 3" xfId="25665" xr:uid="{4D8B235F-0760-4CE0-89E5-95DF89C43ADB}"/>
    <cellStyle name="Vírgula 3 3 4 2 4" xfId="4976" xr:uid="{F98E9A8C-F95B-47FC-BC79-E4823CB90353}"/>
    <cellStyle name="Vírgula 3 3 4 2 4 2" xfId="13830" xr:uid="{67A9D57D-F659-49B6-9175-A63ACD99E9CC}"/>
    <cellStyle name="Vírgula 3 3 4 2 4 3" xfId="22799" xr:uid="{D318B867-FF87-42DA-B1D1-F288C41755B1}"/>
    <cellStyle name="Vírgula 3 3 4 2 5" xfId="10965" xr:uid="{42D6B0A3-943A-4D72-BCFF-898ECD494FA4}"/>
    <cellStyle name="Vírgula 3 3 4 2 6" xfId="19935" xr:uid="{D8389BC1-EDE9-4316-87B1-D22F682B515A}"/>
    <cellStyle name="Vírgula 3 3 4 3" xfId="3373" xr:uid="{F4EBB419-2388-449E-9B38-90AD4557B645}"/>
    <cellStyle name="Vírgula 3 3 4 3 2" xfId="9523" xr:uid="{5F94EA74-9600-4B12-97FA-57125C7850AC}"/>
    <cellStyle name="Vírgula 3 3 4 3 2 2" xfId="18118" xr:uid="{99CA066A-E49F-48BC-A363-21DE47357697}"/>
    <cellStyle name="Vírgula 3 3 4 3 2 3" xfId="27154" xr:uid="{CD561349-3FD7-4906-9D73-77D636576DAE}"/>
    <cellStyle name="Vírgula 3 3 4 3 3" xfId="6409" xr:uid="{B6F628C9-F93D-459A-9571-C1E3948F234F}"/>
    <cellStyle name="Vírgula 3 3 4 3 3 2" xfId="15262" xr:uid="{783E3CA6-6916-459D-A31C-9097CBF4562E}"/>
    <cellStyle name="Vírgula 3 3 4 3 3 3" xfId="24228" xr:uid="{317ED6E6-677E-4A4D-A60A-7BDCAEF4044E}"/>
    <cellStyle name="Vírgula 3 3 4 3 4" xfId="12410" xr:uid="{0467572D-C512-499C-89FE-055A9CC99FAB}"/>
    <cellStyle name="Vírgula 3 3 4 3 5" xfId="21378" xr:uid="{236E1BCC-666A-43F3-AA7E-5569ABD17F7D}"/>
    <cellStyle name="Vírgula 3 3 4 4" xfId="8029" xr:uid="{74CF7E97-4910-4A64-9CC4-4CD970B90E83}"/>
    <cellStyle name="Vírgula 3 3 4 4 2" xfId="16683" xr:uid="{0BA8D690-40D5-4703-9945-75D14036CF1A}"/>
    <cellStyle name="Vírgula 3 3 4 4 3" xfId="25664" xr:uid="{7909A20A-C6E1-47D6-BE3D-94863CE3B8D7}"/>
    <cellStyle name="Vírgula 3 3 4 5" xfId="4975" xr:uid="{065C0006-6B4C-4128-A60F-1796EC07D386}"/>
    <cellStyle name="Vírgula 3 3 4 5 2" xfId="13829" xr:uid="{658E59A4-5250-4381-8FF5-C2863DE4E62F}"/>
    <cellStyle name="Vírgula 3 3 4 5 3" xfId="22798" xr:uid="{F0AE53F4-0332-4266-8F2A-0E17E072A0C5}"/>
    <cellStyle name="Vírgula 3 3 4 6" xfId="10964" xr:uid="{116508F3-701B-41BA-AC17-3A14B6C16DC8}"/>
    <cellStyle name="Vírgula 3 3 4 7" xfId="19934" xr:uid="{F6785F17-1FB0-4751-8F11-AD413CC63AE8}"/>
    <cellStyle name="Vírgula 3 3 5" xfId="1657" xr:uid="{B3D03E22-F47B-4ECD-ADB6-AC426E47D6D8}"/>
    <cellStyle name="Vírgula 3 3 5 2" xfId="3375" xr:uid="{11E95716-B1F1-4491-88A8-54497C42259B}"/>
    <cellStyle name="Vírgula 3 3 5 2 2" xfId="9525" xr:uid="{B903E0C3-3374-45F9-89F2-6CF687A16BBF}"/>
    <cellStyle name="Vírgula 3 3 5 2 2 2" xfId="18120" xr:uid="{AAD5365F-3370-483A-8A87-16E8F974CC7C}"/>
    <cellStyle name="Vírgula 3 3 5 2 2 3" xfId="27156" xr:uid="{B335D1CC-2A78-4F36-B385-ACF716220CA5}"/>
    <cellStyle name="Vírgula 3 3 5 2 3" xfId="6411" xr:uid="{9B62D3EC-250E-4511-B006-207B076CE7FC}"/>
    <cellStyle name="Vírgula 3 3 5 2 3 2" xfId="15264" xr:uid="{7527E0F4-93A8-4583-81CA-E7B29353E346}"/>
    <cellStyle name="Vírgula 3 3 5 2 3 3" xfId="24230" xr:uid="{A5EF6EA8-42EC-406F-9057-DE877C904409}"/>
    <cellStyle name="Vírgula 3 3 5 2 4" xfId="12412" xr:uid="{785E169C-4AE0-4485-908E-519B9082A397}"/>
    <cellStyle name="Vírgula 3 3 5 2 5" xfId="21380" xr:uid="{DB23CC51-2135-4924-807D-66776CA1FC9D}"/>
    <cellStyle name="Vírgula 3 3 5 3" xfId="8031" xr:uid="{38083A30-F6DC-4446-BB85-8DFB8D3C44BA}"/>
    <cellStyle name="Vírgula 3 3 5 3 2" xfId="16685" xr:uid="{8713F222-FAF4-4C6C-AA76-E9AAA848CD8C}"/>
    <cellStyle name="Vírgula 3 3 5 3 3" xfId="25666" xr:uid="{33A83AD0-5C93-422F-8E51-B525E478CB54}"/>
    <cellStyle name="Vírgula 3 3 5 4" xfId="4977" xr:uid="{A6C5AC32-9A75-451E-834C-BED724D46432}"/>
    <cellStyle name="Vírgula 3 3 5 4 2" xfId="13831" xr:uid="{10293B76-9800-4760-BFD4-E25A906F1AD6}"/>
    <cellStyle name="Vírgula 3 3 5 4 3" xfId="22800" xr:uid="{CDFD7B4C-E466-45B8-A4EA-8123A0E9A1C6}"/>
    <cellStyle name="Vírgula 3 3 5 5" xfId="10966" xr:uid="{96593CFE-C9A7-4BE5-BE6A-7F3CFD202165}"/>
    <cellStyle name="Vírgula 3 3 5 6" xfId="19936" xr:uid="{E6499071-79FC-4F3F-8D7F-F9BFD12A7DDB}"/>
    <cellStyle name="Vírgula 3 3 6" xfId="3364" xr:uid="{C6E27D26-ABE2-44B2-8F61-5B85EF16A4FB}"/>
    <cellStyle name="Vírgula 3 3 6 2" xfId="9514" xr:uid="{A80C4910-9D26-4B20-A417-578599EB2D90}"/>
    <cellStyle name="Vírgula 3 3 6 2 2" xfId="18109" xr:uid="{1C62796D-BAA5-4123-8DDF-2ABEED274BF6}"/>
    <cellStyle name="Vírgula 3 3 6 2 3" xfId="27145" xr:uid="{2751F490-999A-4013-8049-35C2D95ED604}"/>
    <cellStyle name="Vírgula 3 3 6 3" xfId="6400" xr:uid="{B3554EF2-FF3D-4186-9922-3CC06AB99DFC}"/>
    <cellStyle name="Vírgula 3 3 6 3 2" xfId="15253" xr:uid="{FF041F39-5D74-44F6-B0B9-1E306058737F}"/>
    <cellStyle name="Vírgula 3 3 6 3 3" xfId="24219" xr:uid="{E4FC8B01-2CAF-4D28-8C5F-652A2CDE62F3}"/>
    <cellStyle name="Vírgula 3 3 6 4" xfId="12401" xr:uid="{5F8AF332-A1EA-456B-9CD6-286230066A82}"/>
    <cellStyle name="Vírgula 3 3 6 5" xfId="21369" xr:uid="{E0319AB0-BA8F-4B8A-B809-3ACDE421E14F}"/>
    <cellStyle name="Vírgula 3 3 7" xfId="8020" xr:uid="{BD9456CC-E802-4E4E-A647-8F70F117D82E}"/>
    <cellStyle name="Vírgula 3 3 7 2" xfId="16674" xr:uid="{76A2FB08-B2DC-4FFB-9C3C-73D46C652B6B}"/>
    <cellStyle name="Vírgula 3 3 7 3" xfId="25655" xr:uid="{0AC6A514-5284-4FF6-A135-D98DCB0295BB}"/>
    <cellStyle name="Vírgula 3 3 8" xfId="4966" xr:uid="{60A3FEBE-A37A-4580-851A-023D86D75D1B}"/>
    <cellStyle name="Vírgula 3 3 8 2" xfId="13820" xr:uid="{36AE25B0-7735-40CE-A5A6-D83C49EE4681}"/>
    <cellStyle name="Vírgula 3 3 8 3" xfId="22789" xr:uid="{42307C74-2A05-40D5-83CE-E6C5D3BE0F20}"/>
    <cellStyle name="Vírgula 3 3 9" xfId="10955" xr:uid="{6749A16C-BBCA-4E1F-9585-826AD05206F0}"/>
    <cellStyle name="Vírgula 3 4" xfId="1658" xr:uid="{9FB693FD-7639-450E-BE22-DCFE42BDB85D}"/>
    <cellStyle name="Vírgula 3 4 2" xfId="1659" xr:uid="{9B20FC77-48E0-4B1E-B63A-47184C4DDC99}"/>
    <cellStyle name="Vírgula 3 4 2 2" xfId="1660" xr:uid="{EFD7185B-FF24-4D8E-9F0B-93CC22CBE419}"/>
    <cellStyle name="Vírgula 3 4 2 2 2" xfId="3378" xr:uid="{607E55DE-EF9B-4C82-8479-A9714B8607CC}"/>
    <cellStyle name="Vírgula 3 4 2 2 2 2" xfId="9528" xr:uid="{2B5AF2DC-82A1-4A24-80FE-DB5A5852BA35}"/>
    <cellStyle name="Vírgula 3 4 2 2 2 2 2" xfId="18123" xr:uid="{C019EFE4-4D29-452F-B1D9-7496E014ECB4}"/>
    <cellStyle name="Vírgula 3 4 2 2 2 2 3" xfId="27159" xr:uid="{9993ADC1-4E4D-4F23-B458-A888AEA93D54}"/>
    <cellStyle name="Vírgula 3 4 2 2 2 3" xfId="6414" xr:uid="{2B6E140F-6A00-4EA2-9CFB-8DA4E6B4C6E3}"/>
    <cellStyle name="Vírgula 3 4 2 2 2 3 2" xfId="15267" xr:uid="{69717476-BB80-446A-A4D1-4F9F5EDE8212}"/>
    <cellStyle name="Vírgula 3 4 2 2 2 3 3" xfId="24233" xr:uid="{7CA0ED8D-F503-4F9A-9B87-ED28A3F53790}"/>
    <cellStyle name="Vírgula 3 4 2 2 2 4" xfId="12415" xr:uid="{5C08AF84-E396-4233-A280-CA4887E20F34}"/>
    <cellStyle name="Vírgula 3 4 2 2 2 5" xfId="21383" xr:uid="{4B5C17EB-D202-4764-8B04-06599E1E7EF1}"/>
    <cellStyle name="Vírgula 3 4 2 2 3" xfId="8034" xr:uid="{8F05848E-95F2-4E83-BE2C-4993BA10FD4D}"/>
    <cellStyle name="Vírgula 3 4 2 2 3 2" xfId="16688" xr:uid="{C9B65C91-896D-4D4A-9653-9B29A174C109}"/>
    <cellStyle name="Vírgula 3 4 2 2 3 3" xfId="25669" xr:uid="{D4BE56B4-0BDE-4EDE-AA64-84BAE6A21A94}"/>
    <cellStyle name="Vírgula 3 4 2 2 4" xfId="4980" xr:uid="{50D9E375-24DF-4136-8D8A-A5608508E362}"/>
    <cellStyle name="Vírgula 3 4 2 2 4 2" xfId="13834" xr:uid="{48D795F0-7283-480C-805A-8FCE057E9476}"/>
    <cellStyle name="Vírgula 3 4 2 2 4 3" xfId="22803" xr:uid="{BFF49E0B-775C-40A9-96C1-036B816D2461}"/>
    <cellStyle name="Vírgula 3 4 2 2 5" xfId="10969" xr:uid="{8859B865-71FC-463C-8A3C-F527424B55B8}"/>
    <cellStyle name="Vírgula 3 4 2 2 6" xfId="19939" xr:uid="{945D3816-85D3-4242-B1B9-C5A3188080B4}"/>
    <cellStyle name="Vírgula 3 4 2 3" xfId="3377" xr:uid="{4A52FECB-4B8C-48DD-A476-8ECECC803C71}"/>
    <cellStyle name="Vírgula 3 4 2 3 2" xfId="9527" xr:uid="{A875ED05-AFE0-476A-A8E0-0582B9E86E23}"/>
    <cellStyle name="Vírgula 3 4 2 3 2 2" xfId="18122" xr:uid="{17BB2589-4047-4DC5-BB00-72B5E57A6D64}"/>
    <cellStyle name="Vírgula 3 4 2 3 2 3" xfId="27158" xr:uid="{F421BA5F-E364-4184-932C-711EE5330036}"/>
    <cellStyle name="Vírgula 3 4 2 3 3" xfId="6413" xr:uid="{BBBBA0A2-51A6-4600-8E00-70A4D4AAC634}"/>
    <cellStyle name="Vírgula 3 4 2 3 3 2" xfId="15266" xr:uid="{266F7CDF-56F3-4BE7-B169-B10013AE33A9}"/>
    <cellStyle name="Vírgula 3 4 2 3 3 3" xfId="24232" xr:uid="{C6CA70BA-049B-4348-8DD7-2DD02820C534}"/>
    <cellStyle name="Vírgula 3 4 2 3 4" xfId="12414" xr:uid="{7AAEA958-5177-4441-8653-9F8542A9393E}"/>
    <cellStyle name="Vírgula 3 4 2 3 5" xfId="21382" xr:uid="{07A355D9-768C-4952-B71F-5D7A06A16E86}"/>
    <cellStyle name="Vírgula 3 4 2 4" xfId="8033" xr:uid="{7F3FD98B-54E5-4C9A-98E9-5B16A5E40F15}"/>
    <cellStyle name="Vírgula 3 4 2 4 2" xfId="16687" xr:uid="{0440129D-FDF9-4BBB-83D7-E182791CE84D}"/>
    <cellStyle name="Vírgula 3 4 2 4 3" xfId="25668" xr:uid="{C4822198-CC3F-4D62-A59F-93CD89A66619}"/>
    <cellStyle name="Vírgula 3 4 2 5" xfId="4979" xr:uid="{D84BA463-F900-4608-A51C-DB5CE6041890}"/>
    <cellStyle name="Vírgula 3 4 2 5 2" xfId="13833" xr:uid="{0BAA0225-907D-4E6B-991C-3CD3C0BA5E76}"/>
    <cellStyle name="Vírgula 3 4 2 5 3" xfId="22802" xr:uid="{507D1811-ABF5-4036-AF96-F7035845D49A}"/>
    <cellStyle name="Vírgula 3 4 2 6" xfId="10968" xr:uid="{27C6849C-5F8D-4F1F-B862-F9914CFB1885}"/>
    <cellStyle name="Vírgula 3 4 2 7" xfId="19938" xr:uid="{8D1336D1-BCC9-40B8-97EF-A5742F22E63B}"/>
    <cellStyle name="Vírgula 3 4 3" xfId="1661" xr:uid="{6FAF19D5-E2FE-4A96-B3B2-276A3FAF3E93}"/>
    <cellStyle name="Vírgula 3 4 3 2" xfId="1662" xr:uid="{8368D5CE-86E3-462B-812E-E655EFDB59A7}"/>
    <cellStyle name="Vírgula 3 4 3 2 2" xfId="3380" xr:uid="{6C9904E6-46C5-495D-8A8C-E5C1BEBE50EF}"/>
    <cellStyle name="Vírgula 3 4 3 2 2 2" xfId="9530" xr:uid="{218862EC-7DB1-4370-85CD-3BDA0DA76836}"/>
    <cellStyle name="Vírgula 3 4 3 2 2 2 2" xfId="18125" xr:uid="{4A2AEF43-6118-48F7-A744-8E3F395CFA00}"/>
    <cellStyle name="Vírgula 3 4 3 2 2 2 3" xfId="27161" xr:uid="{1244DE09-3BA9-48EB-B80D-7FD791C566FC}"/>
    <cellStyle name="Vírgula 3 4 3 2 2 3" xfId="6416" xr:uid="{EC767304-A838-4867-ABA5-8811E0608925}"/>
    <cellStyle name="Vírgula 3 4 3 2 2 3 2" xfId="15269" xr:uid="{AC3C4A93-0572-48E6-83E5-1C1951A4079F}"/>
    <cellStyle name="Vírgula 3 4 3 2 2 3 3" xfId="24235" xr:uid="{141C2B63-477E-4B01-9D48-4FD29D1C0A9F}"/>
    <cellStyle name="Vírgula 3 4 3 2 2 4" xfId="12417" xr:uid="{DD816346-B979-4383-ADB1-1A82EC8F985D}"/>
    <cellStyle name="Vírgula 3 4 3 2 2 5" xfId="21385" xr:uid="{AF92F523-D6D4-4F5C-A908-09F0D8EF6B08}"/>
    <cellStyle name="Vírgula 3 4 3 2 3" xfId="8036" xr:uid="{A0598FA5-4E2D-43FD-9916-88109A4B8E2E}"/>
    <cellStyle name="Vírgula 3 4 3 2 3 2" xfId="16690" xr:uid="{DD12400E-61BA-4D8A-83FA-07BF786A581C}"/>
    <cellStyle name="Vírgula 3 4 3 2 3 3" xfId="25671" xr:uid="{E047FAF8-DF0B-4059-93AA-E28BE0518E3F}"/>
    <cellStyle name="Vírgula 3 4 3 2 4" xfId="4982" xr:uid="{0AC53D42-1EFE-4DF3-8915-804DDD9B486D}"/>
    <cellStyle name="Vírgula 3 4 3 2 4 2" xfId="13836" xr:uid="{2BB96F2E-83D2-433D-A8F3-631F652DEAA2}"/>
    <cellStyle name="Vírgula 3 4 3 2 4 3" xfId="22805" xr:uid="{99936AAB-6690-4198-AF00-838E8CC3C55A}"/>
    <cellStyle name="Vírgula 3 4 3 2 5" xfId="10971" xr:uid="{58425037-4C45-46D5-A08A-B1CA93CB0194}"/>
    <cellStyle name="Vírgula 3 4 3 2 6" xfId="19941" xr:uid="{4464846A-2BBF-4FE7-901D-675205680A08}"/>
    <cellStyle name="Vírgula 3 4 3 3" xfId="3379" xr:uid="{CF018387-E529-402A-BDD4-94F3E8F4D06E}"/>
    <cellStyle name="Vírgula 3 4 3 3 2" xfId="9529" xr:uid="{9D17EA11-2212-4CC7-BE30-9DCD38BC4D2F}"/>
    <cellStyle name="Vírgula 3 4 3 3 2 2" xfId="18124" xr:uid="{9B813A51-4305-485A-8564-C401D29E9397}"/>
    <cellStyle name="Vírgula 3 4 3 3 2 3" xfId="27160" xr:uid="{D68B1F63-0940-45B0-BF48-DAFFE6738C9E}"/>
    <cellStyle name="Vírgula 3 4 3 3 3" xfId="6415" xr:uid="{9D267EAA-7B18-4047-AA24-AE49F792F161}"/>
    <cellStyle name="Vírgula 3 4 3 3 3 2" xfId="15268" xr:uid="{16D4F655-A509-4874-A834-8552C48EEEA8}"/>
    <cellStyle name="Vírgula 3 4 3 3 3 3" xfId="24234" xr:uid="{8EF0176B-CE4A-4741-9C0C-30799FD557BD}"/>
    <cellStyle name="Vírgula 3 4 3 3 4" xfId="12416" xr:uid="{E8DE8837-E6B0-4D9C-B625-4652ED80F844}"/>
    <cellStyle name="Vírgula 3 4 3 3 5" xfId="21384" xr:uid="{262B9DC3-5E31-4972-9429-8A9EAD63AF1C}"/>
    <cellStyle name="Vírgula 3 4 3 4" xfId="8035" xr:uid="{77EB232D-BBBA-4238-9121-A308319EE10B}"/>
    <cellStyle name="Vírgula 3 4 3 4 2" xfId="16689" xr:uid="{A7CC23F9-9D8F-4747-A085-B2C2B72FC25C}"/>
    <cellStyle name="Vírgula 3 4 3 4 3" xfId="25670" xr:uid="{27F668BA-F3BF-4DCD-AD86-AF4F32A89088}"/>
    <cellStyle name="Vírgula 3 4 3 5" xfId="4981" xr:uid="{F2FCCD3C-BFA7-4F97-9FC2-DBBA2C30959A}"/>
    <cellStyle name="Vírgula 3 4 3 5 2" xfId="13835" xr:uid="{B0942C92-896D-4BB0-A419-A5DD8C952EB7}"/>
    <cellStyle name="Vírgula 3 4 3 5 3" xfId="22804" xr:uid="{20ABAB6D-8AAF-4BE9-9835-A75D6B274E8D}"/>
    <cellStyle name="Vírgula 3 4 3 6" xfId="10970" xr:uid="{7E7B44C9-DBCC-4313-A277-81B3E4D8720F}"/>
    <cellStyle name="Vírgula 3 4 3 7" xfId="19940" xr:uid="{DBED26BC-5C23-4157-BB5C-A643957EEA0E}"/>
    <cellStyle name="Vírgula 3 4 4" xfId="1663" xr:uid="{E47E8CE3-0B2D-4D3D-A113-3D8D0888C161}"/>
    <cellStyle name="Vírgula 3 4 4 2" xfId="3381" xr:uid="{40174B4C-C872-4027-AFCA-1D3725A49067}"/>
    <cellStyle name="Vírgula 3 4 4 2 2" xfId="9531" xr:uid="{8162E048-D274-4DD2-BA6D-1DC563201E0A}"/>
    <cellStyle name="Vírgula 3 4 4 2 2 2" xfId="18126" xr:uid="{A7DBC616-172A-4DCF-B257-6F432863C124}"/>
    <cellStyle name="Vírgula 3 4 4 2 2 3" xfId="27162" xr:uid="{04A1CCDF-5595-476B-B040-B32E1751E876}"/>
    <cellStyle name="Vírgula 3 4 4 2 3" xfId="6417" xr:uid="{83F85AAC-B51B-4FFA-A482-7A35014E3A0C}"/>
    <cellStyle name="Vírgula 3 4 4 2 3 2" xfId="15270" xr:uid="{0FA73750-0A7E-4193-B308-D73D00C38E03}"/>
    <cellStyle name="Vírgula 3 4 4 2 3 3" xfId="24236" xr:uid="{FC093C60-7814-4FE1-B4D4-DDEDF0A902ED}"/>
    <cellStyle name="Vírgula 3 4 4 2 4" xfId="12418" xr:uid="{4B68795D-C520-4146-9825-3FBD20A227D2}"/>
    <cellStyle name="Vírgula 3 4 4 2 5" xfId="21386" xr:uid="{AB37280A-4661-44E9-B260-40FBFEB778DC}"/>
    <cellStyle name="Vírgula 3 4 4 3" xfId="8037" xr:uid="{8083C913-E184-495C-A566-3A0DA41A9AA5}"/>
    <cellStyle name="Vírgula 3 4 4 3 2" xfId="16691" xr:uid="{F182D634-53C4-4256-8C80-EE8AF74046C4}"/>
    <cellStyle name="Vírgula 3 4 4 3 3" xfId="25672" xr:uid="{5ED484B5-498D-47C0-A238-1B66930504CF}"/>
    <cellStyle name="Vírgula 3 4 4 4" xfId="4983" xr:uid="{2FC61392-C2B3-4971-81E3-FFB532F5E750}"/>
    <cellStyle name="Vírgula 3 4 4 4 2" xfId="13837" xr:uid="{5C005668-77C5-4D11-A5C3-3EA0C4D0A9D3}"/>
    <cellStyle name="Vírgula 3 4 4 4 3" xfId="22806" xr:uid="{3BABC354-7483-4824-9FFB-DB2B63E2BE13}"/>
    <cellStyle name="Vírgula 3 4 4 5" xfId="10972" xr:uid="{9235278B-8350-4DDB-A786-56001C961852}"/>
    <cellStyle name="Vírgula 3 4 4 6" xfId="19942" xr:uid="{920C6572-AE89-4CDA-AF49-BD8664902530}"/>
    <cellStyle name="Vírgula 3 4 5" xfId="3376" xr:uid="{4D786321-6EA8-4C4B-9720-6A579B907DC9}"/>
    <cellStyle name="Vírgula 3 4 5 2" xfId="9526" xr:uid="{3DDCF12C-9C3B-4D11-94A3-55BD70860BF4}"/>
    <cellStyle name="Vírgula 3 4 5 2 2" xfId="18121" xr:uid="{2B83BEF6-A7B3-4F61-AC63-7271561F8389}"/>
    <cellStyle name="Vírgula 3 4 5 2 3" xfId="27157" xr:uid="{652AA092-04E1-46A0-BEE9-8A5C610C8150}"/>
    <cellStyle name="Vírgula 3 4 5 3" xfId="6412" xr:uid="{2A23367E-72FB-4DC6-A1FC-B9557A892A87}"/>
    <cellStyle name="Vírgula 3 4 5 3 2" xfId="15265" xr:uid="{76FF5659-8A1B-4CB1-937F-FB64B31E844C}"/>
    <cellStyle name="Vírgula 3 4 5 3 3" xfId="24231" xr:uid="{1172BA07-39BC-4E1E-BE57-E8A784C65CD9}"/>
    <cellStyle name="Vírgula 3 4 5 4" xfId="12413" xr:uid="{B0D180E5-FAA2-42C9-9544-DD7BD38483DA}"/>
    <cellStyle name="Vírgula 3 4 5 5" xfId="21381" xr:uid="{2D4EB748-10A3-485C-A66A-AFCFA3E214C4}"/>
    <cellStyle name="Vírgula 3 4 6" xfId="8032" xr:uid="{DB5F1AA2-22BD-4650-8849-D40E678506D5}"/>
    <cellStyle name="Vírgula 3 4 6 2" xfId="16686" xr:uid="{8CD285F6-05F9-46FE-B5D4-CF0B62CA7966}"/>
    <cellStyle name="Vírgula 3 4 6 3" xfId="25667" xr:uid="{A0ECB402-7699-4B4D-9DE2-BA6CE45EF07E}"/>
    <cellStyle name="Vírgula 3 4 7" xfId="4978" xr:uid="{8C8B1243-88E4-4BEB-B44B-0B6DF995BB11}"/>
    <cellStyle name="Vírgula 3 4 7 2" xfId="13832" xr:uid="{E07A26AB-A2CF-4F47-A160-EDD235E9B9B0}"/>
    <cellStyle name="Vírgula 3 4 7 3" xfId="22801" xr:uid="{44DF491F-CED0-473F-BF56-0AB9867936E9}"/>
    <cellStyle name="Vírgula 3 4 8" xfId="10967" xr:uid="{6B73A4E9-4C8D-4404-8359-F54290545967}"/>
    <cellStyle name="Vírgula 3 4 9" xfId="19937" xr:uid="{1CFC8203-9CAF-42F9-8DB2-B8F5760AF555}"/>
    <cellStyle name="Vírgula 3 5" xfId="1664" xr:uid="{21B984CE-4A44-44B6-87B0-C9D45041F0FB}"/>
    <cellStyle name="Vírgula 3 5 2" xfId="1665" xr:uid="{AE517582-DB86-402D-9400-68F89B4A29B0}"/>
    <cellStyle name="Vírgula 3 5 2 2" xfId="3383" xr:uid="{46E2FDB0-7C89-4BB4-A5BD-682CB2B01656}"/>
    <cellStyle name="Vírgula 3 5 2 2 2" xfId="9533" xr:uid="{FD43B02E-F6B3-498D-BAF7-34B8E2B286A1}"/>
    <cellStyle name="Vírgula 3 5 2 2 2 2" xfId="18128" xr:uid="{B140FDDF-AABB-4230-9A4F-B06C708FE746}"/>
    <cellStyle name="Vírgula 3 5 2 2 2 3" xfId="27164" xr:uid="{4A3F6512-42B1-407F-AE8E-5D566F4751BF}"/>
    <cellStyle name="Vírgula 3 5 2 2 3" xfId="6419" xr:uid="{F07F515D-4D99-4E18-9651-E252917D77F5}"/>
    <cellStyle name="Vírgula 3 5 2 2 3 2" xfId="15272" xr:uid="{55BA4155-FC57-47AA-9AEF-5FA89F2EF723}"/>
    <cellStyle name="Vírgula 3 5 2 2 3 3" xfId="24238" xr:uid="{AEB620B5-158D-4F70-A3BF-4812F6B9DD00}"/>
    <cellStyle name="Vírgula 3 5 2 2 4" xfId="12420" xr:uid="{E3282AD4-5AAC-4B62-A66E-30626DE8BEAD}"/>
    <cellStyle name="Vírgula 3 5 2 2 5" xfId="21388" xr:uid="{1670E44B-4D0A-4647-B05B-27F1053EEA54}"/>
    <cellStyle name="Vírgula 3 5 2 3" xfId="8039" xr:uid="{6EA55BFA-B484-467C-A191-2E8E8C9E8998}"/>
    <cellStyle name="Vírgula 3 5 2 3 2" xfId="16693" xr:uid="{87B98D30-30CC-47BD-BC6D-B8A6AE48F2FD}"/>
    <cellStyle name="Vírgula 3 5 2 3 3" xfId="25674" xr:uid="{B54419BD-11A9-44BD-9059-5FE489720981}"/>
    <cellStyle name="Vírgula 3 5 2 4" xfId="4985" xr:uid="{F5B1EF80-F738-453E-8088-DDE20B99565E}"/>
    <cellStyle name="Vírgula 3 5 2 4 2" xfId="13839" xr:uid="{8DADC172-02F2-496B-A33C-1563791D8D11}"/>
    <cellStyle name="Vírgula 3 5 2 4 3" xfId="22808" xr:uid="{E54749DD-7705-4F47-ACD3-BFB4E0E1BD06}"/>
    <cellStyle name="Vírgula 3 5 2 5" xfId="10974" xr:uid="{0A57083A-E1E7-4069-B04A-028635D80E2F}"/>
    <cellStyle name="Vírgula 3 5 2 6" xfId="19944" xr:uid="{570F668F-9F55-4134-A375-F6C37A2F9B22}"/>
    <cellStyle name="Vírgula 3 5 3" xfId="3382" xr:uid="{BE917D78-D957-4C0E-981C-49E7EE4A658D}"/>
    <cellStyle name="Vírgula 3 5 3 2" xfId="9532" xr:uid="{F4EB9AD5-3478-46A8-B7C1-459DCC157783}"/>
    <cellStyle name="Vírgula 3 5 3 2 2" xfId="18127" xr:uid="{A6FBFFA3-B087-4996-A23A-73CE45751BBB}"/>
    <cellStyle name="Vírgula 3 5 3 2 3" xfId="27163" xr:uid="{7970E8C8-A007-48F0-B6BA-A015E6BA2B8A}"/>
    <cellStyle name="Vírgula 3 5 3 3" xfId="6418" xr:uid="{65E8EB42-85BA-463C-B7AE-D1E83EE2ACB0}"/>
    <cellStyle name="Vírgula 3 5 3 3 2" xfId="15271" xr:uid="{7FA30ACF-7F36-4ADE-94C8-EB172FC7F213}"/>
    <cellStyle name="Vírgula 3 5 3 3 3" xfId="24237" xr:uid="{E1E774C2-DBC2-46E3-AA9E-6EAE4479A443}"/>
    <cellStyle name="Vírgula 3 5 3 4" xfId="12419" xr:uid="{25EEE483-73C0-440E-9B2B-452E8783B0FF}"/>
    <cellStyle name="Vírgula 3 5 3 5" xfId="21387" xr:uid="{4863720E-62A3-48A5-98BC-3C5D33924A76}"/>
    <cellStyle name="Vírgula 3 5 4" xfId="8038" xr:uid="{818E904F-5FCA-423A-A2B5-FC9C18BB0DE8}"/>
    <cellStyle name="Vírgula 3 5 4 2" xfId="16692" xr:uid="{45A9A67D-55C9-4749-A5F5-97A2AE56A8BF}"/>
    <cellStyle name="Vírgula 3 5 4 3" xfId="25673" xr:uid="{F2B5DFAC-4AA9-439B-BE26-53A22616312D}"/>
    <cellStyle name="Vírgula 3 5 5" xfId="4984" xr:uid="{17224AA8-2E60-49E3-A87A-35DEB7D79EAD}"/>
    <cellStyle name="Vírgula 3 5 5 2" xfId="13838" xr:uid="{ED180BC0-CDD9-47CB-A46E-56EE73871302}"/>
    <cellStyle name="Vírgula 3 5 5 3" xfId="22807" xr:uid="{1C1F3EF6-F21B-4F8E-80B2-5826CAD89208}"/>
    <cellStyle name="Vírgula 3 5 6" xfId="10973" xr:uid="{1153CF74-AAF8-4100-9177-1ED8FD78378D}"/>
    <cellStyle name="Vírgula 3 5 7" xfId="19943" xr:uid="{3B0A7AC9-F7F6-433B-8087-FFC7A567494B}"/>
    <cellStyle name="Vírgula 3 6" xfId="1666" xr:uid="{7692931D-0C8C-48BA-801F-316BECA32FAF}"/>
    <cellStyle name="Vírgula 3 6 2" xfId="1667" xr:uid="{0667114D-CF1C-4E57-A30B-873D4305B3FF}"/>
    <cellStyle name="Vírgula 3 6 2 2" xfId="3385" xr:uid="{ABB95E95-A1C2-4819-86DE-988D2606AFB0}"/>
    <cellStyle name="Vírgula 3 6 2 2 2" xfId="9535" xr:uid="{0658D21D-0AD1-4C62-979A-00B5ECF78DED}"/>
    <cellStyle name="Vírgula 3 6 2 2 2 2" xfId="18130" xr:uid="{500469B9-7456-4B47-8E4E-4EB9271648DA}"/>
    <cellStyle name="Vírgula 3 6 2 2 2 3" xfId="27166" xr:uid="{97CEDD4E-099E-4DCD-B97E-881F4CE31234}"/>
    <cellStyle name="Vírgula 3 6 2 2 3" xfId="6421" xr:uid="{9E2C7322-0885-4069-9C34-135F9BFC67CF}"/>
    <cellStyle name="Vírgula 3 6 2 2 3 2" xfId="15274" xr:uid="{A725E27D-96CD-4D41-B11C-6F2285A9C813}"/>
    <cellStyle name="Vírgula 3 6 2 2 3 3" xfId="24240" xr:uid="{E5482FFC-B8C6-4A8B-AB12-3F3DBA86523D}"/>
    <cellStyle name="Vírgula 3 6 2 2 4" xfId="12422" xr:uid="{F0FEA9FC-F528-4DDE-86BC-9C0E6616A622}"/>
    <cellStyle name="Vírgula 3 6 2 2 5" xfId="21390" xr:uid="{DA7ED006-05BE-45D1-AC1C-EEEE7FA7F12C}"/>
    <cellStyle name="Vírgula 3 6 2 3" xfId="8041" xr:uid="{8E1EB7EC-8E04-4813-BE03-446EEEBB2733}"/>
    <cellStyle name="Vírgula 3 6 2 3 2" xfId="16695" xr:uid="{CF267859-7042-4B79-8DA6-6BBDB1D401A5}"/>
    <cellStyle name="Vírgula 3 6 2 3 3" xfId="25676" xr:uid="{B14D4FF9-D89F-4FAD-9639-BB49FFA81297}"/>
    <cellStyle name="Vírgula 3 6 2 4" xfId="4987" xr:uid="{972AC458-B7F5-4549-BA0B-49A7E7B018CA}"/>
    <cellStyle name="Vírgula 3 6 2 4 2" xfId="13841" xr:uid="{5E30E950-46F0-4778-9B81-9A463CA95B42}"/>
    <cellStyle name="Vírgula 3 6 2 4 3" xfId="22810" xr:uid="{20D161EC-8871-4974-B6CF-2E26CA1289C4}"/>
    <cellStyle name="Vírgula 3 6 2 5" xfId="10976" xr:uid="{8C887FF8-ABA3-4242-B686-12ADC1BFFE08}"/>
    <cellStyle name="Vírgula 3 6 2 6" xfId="19946" xr:uid="{D9F669D9-B407-4CAC-9317-57DBD33E6867}"/>
    <cellStyle name="Vírgula 3 6 3" xfId="3384" xr:uid="{BD71301D-9C75-4A7B-94DB-5722C49C659A}"/>
    <cellStyle name="Vírgula 3 6 3 2" xfId="9534" xr:uid="{9C61C3C2-2FD8-471E-9E47-562C006BFFE1}"/>
    <cellStyle name="Vírgula 3 6 3 2 2" xfId="18129" xr:uid="{1B46CDC3-DB86-4EBD-9957-BCE4B6C47CE8}"/>
    <cellStyle name="Vírgula 3 6 3 2 3" xfId="27165" xr:uid="{415E0680-16FB-47D6-A99D-98C02AFBB825}"/>
    <cellStyle name="Vírgula 3 6 3 3" xfId="6420" xr:uid="{89F704E3-1618-46AC-AC6B-FFB5FCB1CA14}"/>
    <cellStyle name="Vírgula 3 6 3 3 2" xfId="15273" xr:uid="{726B670E-E18C-402A-8335-9C90D4D048B0}"/>
    <cellStyle name="Vírgula 3 6 3 3 3" xfId="24239" xr:uid="{19F01251-1B9A-4023-B1F7-EE5EEFAD5FEC}"/>
    <cellStyle name="Vírgula 3 6 3 4" xfId="12421" xr:uid="{624FB826-1D57-4EE7-81EE-73C322D57F5A}"/>
    <cellStyle name="Vírgula 3 6 3 5" xfId="21389" xr:uid="{8556A7F2-E452-440C-B852-8F3BB2E402A8}"/>
    <cellStyle name="Vírgula 3 6 4" xfId="8040" xr:uid="{638AE6EF-E593-4AA7-AA83-28BCA3974CAD}"/>
    <cellStyle name="Vírgula 3 6 4 2" xfId="16694" xr:uid="{1BE77E24-A3DB-4609-A22C-D587C2EED2E8}"/>
    <cellStyle name="Vírgula 3 6 4 3" xfId="25675" xr:uid="{22A2893C-ED82-4275-8D69-9ADA85241A84}"/>
    <cellStyle name="Vírgula 3 6 5" xfId="4986" xr:uid="{476A19EF-6B93-455F-A696-7A91B17BD332}"/>
    <cellStyle name="Vírgula 3 6 5 2" xfId="13840" xr:uid="{C42AB101-23BF-492D-BB33-D45D68F443E7}"/>
    <cellStyle name="Vírgula 3 6 5 3" xfId="22809" xr:uid="{5D08F7FA-9D5C-4CE8-925F-03EAEB30302A}"/>
    <cellStyle name="Vírgula 3 6 6" xfId="10975" xr:uid="{B8F0F183-84CE-42EF-96B3-C438A9835DFB}"/>
    <cellStyle name="Vírgula 3 6 7" xfId="19945" xr:uid="{110C513D-3E1E-4CF5-AFD9-E4EA79F01FD6}"/>
    <cellStyle name="Vírgula 3 7" xfId="1668" xr:uid="{24CBE4EF-6384-4FDF-87DC-DC5825DA81EE}"/>
    <cellStyle name="Vírgula 3 7 2" xfId="3386" xr:uid="{F195143B-FE47-4766-B6C2-90739746C98B}"/>
    <cellStyle name="Vírgula 3 7 2 2" xfId="9536" xr:uid="{1A5C3272-99B6-40AF-AD39-D18FFD57C346}"/>
    <cellStyle name="Vírgula 3 7 2 2 2" xfId="18131" xr:uid="{B189BADB-C934-4628-99AC-25782D7EC985}"/>
    <cellStyle name="Vírgula 3 7 2 2 3" xfId="27167" xr:uid="{AD2F13C8-17BC-46EF-9ADC-7B72DEB53C64}"/>
    <cellStyle name="Vírgula 3 7 2 3" xfId="6422" xr:uid="{36D88C78-0BD4-4CD9-84B5-086523CED5DF}"/>
    <cellStyle name="Vírgula 3 7 2 3 2" xfId="15275" xr:uid="{CFCACC3C-95C4-44C9-B34C-EE7B33B50F2B}"/>
    <cellStyle name="Vírgula 3 7 2 3 3" xfId="24241" xr:uid="{F16D21F7-BC2E-4E93-810E-9FDCC7E1E5F1}"/>
    <cellStyle name="Vírgula 3 7 2 4" xfId="12423" xr:uid="{4106893C-00E5-473E-94F4-F8BF2FFC539B}"/>
    <cellStyle name="Vírgula 3 7 2 5" xfId="21391" xr:uid="{7A97C8EC-F206-4360-80FF-324CACCC9B07}"/>
    <cellStyle name="Vírgula 3 7 3" xfId="8042" xr:uid="{353B2FA7-4554-4A60-81A9-A503348118ED}"/>
    <cellStyle name="Vírgula 3 7 3 2" xfId="16696" xr:uid="{48DF1BE7-6D9B-4AF5-9B1C-4A6C4F6B39FC}"/>
    <cellStyle name="Vírgula 3 7 3 3" xfId="25677" xr:uid="{60BED2FB-D42C-492B-BE12-6DCC4882B5FF}"/>
    <cellStyle name="Vírgula 3 7 4" xfId="4988" xr:uid="{29CF2658-FC05-46A0-8151-3F861D9C2674}"/>
    <cellStyle name="Vírgula 3 7 4 2" xfId="13842" xr:uid="{1AFC4ACA-750E-4E46-9561-41EC1118F67F}"/>
    <cellStyle name="Vírgula 3 7 4 3" xfId="22811" xr:uid="{7EB58BF0-BB99-4727-86E9-604C34965604}"/>
    <cellStyle name="Vírgula 3 7 5" xfId="10977" xr:uid="{1A11F216-DA71-4903-B7BA-AE2D01ABA3E0}"/>
    <cellStyle name="Vírgula 3 7 6" xfId="19947" xr:uid="{F5DFE905-29CF-4AA3-8374-69C447F817B0}"/>
    <cellStyle name="Vírgula 3 8" xfId="3315" xr:uid="{D101F50C-075F-4136-B785-4321BA5D5147}"/>
    <cellStyle name="Vírgula 3 8 2" xfId="9465" xr:uid="{B93EAF46-EDA6-460D-A17C-FB0106502DF1}"/>
    <cellStyle name="Vírgula 3 8 2 2" xfId="18060" xr:uid="{F24B2D53-0F58-4961-9B8B-1DA610B52715}"/>
    <cellStyle name="Vírgula 3 8 2 3" xfId="27096" xr:uid="{99CD22AE-6A76-49C0-BDC7-E56A17E05B32}"/>
    <cellStyle name="Vírgula 3 8 3" xfId="6351" xr:uid="{9043719E-DE0B-4242-8111-267A76DAA855}"/>
    <cellStyle name="Vírgula 3 8 3 2" xfId="15204" xr:uid="{590A6269-EA0A-441A-8E6D-6CCBB8199102}"/>
    <cellStyle name="Vírgula 3 8 3 3" xfId="24170" xr:uid="{78DCF139-DC9C-475E-90BD-4AF3807AB294}"/>
    <cellStyle name="Vírgula 3 8 4" xfId="12352" xr:uid="{64199EBC-1896-413B-A5D2-1CF6B57445E4}"/>
    <cellStyle name="Vírgula 3 8 5" xfId="21320" xr:uid="{6E53E152-088C-4604-BB92-A47B2C70D2F5}"/>
    <cellStyle name="Vírgula 3 9" xfId="7971" xr:uid="{D98DFE2B-C9FF-42E7-93DC-3457D2445AEA}"/>
    <cellStyle name="Vírgula 3 9 2" xfId="16625" xr:uid="{9C1A5BCF-429E-416C-88D0-87F9247585CD}"/>
    <cellStyle name="Vírgula 3 9 3" xfId="25606" xr:uid="{1A0839D6-602C-474F-94BC-57405867981F}"/>
    <cellStyle name="Vírgula 4" xfId="1669" xr:uid="{40FB8931-460A-4B2D-93DA-3BF3AA4A840A}"/>
    <cellStyle name="Vírgula 4 10" xfId="10978" xr:uid="{995235D8-E4DA-4DCE-8453-DC26C9DAEAD7}"/>
    <cellStyle name="Vírgula 4 11" xfId="19948" xr:uid="{0A2B415A-DB47-4002-A674-D128FC3B3A9D}"/>
    <cellStyle name="Vírgula 4 2" xfId="1670" xr:uid="{54FC3455-CDD7-49E8-8A96-0CB659AD9D2C}"/>
    <cellStyle name="Vírgula 4 2 10" xfId="19949" xr:uid="{5DB83692-3D9F-4B20-BA2E-1F6D8EFB4AE2}"/>
    <cellStyle name="Vírgula 4 2 2" xfId="1671" xr:uid="{03733723-FB85-40FB-B675-80076A352C2E}"/>
    <cellStyle name="Vírgula 4 2 2 10" xfId="10980" xr:uid="{C3404106-8195-468F-A2FB-4D623BCB35B2}"/>
    <cellStyle name="Vírgula 4 2 2 11" xfId="19950" xr:uid="{FF188B90-DDDB-48DA-9681-93D0248293E6}"/>
    <cellStyle name="Vírgula 4 2 2 2" xfId="1672" xr:uid="{E56D3809-3272-445C-A132-68C175E113D1}"/>
    <cellStyle name="Vírgula 4 2 2 2 2" xfId="1673" xr:uid="{660EE4ED-8578-4F18-B6BB-A11350A176B0}"/>
    <cellStyle name="Vírgula 4 2 2 2 2 2" xfId="1674" xr:uid="{6DB3475F-7769-4439-B458-7D7D7F8A3357}"/>
    <cellStyle name="Vírgula 4 2 2 2 2 2 2" xfId="3392" xr:uid="{4C53ED31-D487-481C-BC18-BA121B78E158}"/>
    <cellStyle name="Vírgula 4 2 2 2 2 2 2 2" xfId="9542" xr:uid="{6E615FC4-4F47-455B-A563-C7CFC75E9704}"/>
    <cellStyle name="Vírgula 4 2 2 2 2 2 2 2 2" xfId="18137" xr:uid="{2A542DAE-2267-4DA0-A744-27464C8B6EA4}"/>
    <cellStyle name="Vírgula 4 2 2 2 2 2 2 2 3" xfId="27173" xr:uid="{BF61B04D-3E86-4D30-BB77-7DC89563D694}"/>
    <cellStyle name="Vírgula 4 2 2 2 2 2 2 3" xfId="6428" xr:uid="{A62FA77B-5611-4C35-A2C2-0C079C1F5140}"/>
    <cellStyle name="Vírgula 4 2 2 2 2 2 2 3 2" xfId="15281" xr:uid="{9A445979-D98B-4CFF-8AC5-63CE0F60D582}"/>
    <cellStyle name="Vírgula 4 2 2 2 2 2 2 3 3" xfId="24247" xr:uid="{C6CA39D1-9121-4C8D-8D16-5CCF8D03AB4A}"/>
    <cellStyle name="Vírgula 4 2 2 2 2 2 2 4" xfId="12429" xr:uid="{A1749C39-E965-4027-A2FA-AB6B1FEA22FC}"/>
    <cellStyle name="Vírgula 4 2 2 2 2 2 2 5" xfId="21397" xr:uid="{DBD730E8-7E61-4437-AE3E-8112A08D895B}"/>
    <cellStyle name="Vírgula 4 2 2 2 2 2 3" xfId="8048" xr:uid="{85C15927-9AAE-4CC2-A7F8-97433B684A96}"/>
    <cellStyle name="Vírgula 4 2 2 2 2 2 3 2" xfId="16702" xr:uid="{2C295163-0987-4CFD-9F98-E68017389097}"/>
    <cellStyle name="Vírgula 4 2 2 2 2 2 3 3" xfId="25683" xr:uid="{460EF46A-58DF-403F-8F96-2B46311C7780}"/>
    <cellStyle name="Vírgula 4 2 2 2 2 2 4" xfId="4994" xr:uid="{834FB0AF-5FAA-40FD-8746-9664DBDFC867}"/>
    <cellStyle name="Vírgula 4 2 2 2 2 2 4 2" xfId="13848" xr:uid="{C366EE58-849F-44DB-B2E3-5143FFE5C236}"/>
    <cellStyle name="Vírgula 4 2 2 2 2 2 4 3" xfId="22817" xr:uid="{24B154E2-0DB8-4AA3-B3FA-9280D3195AC9}"/>
    <cellStyle name="Vírgula 4 2 2 2 2 2 5" xfId="10983" xr:uid="{1FD427AE-8779-4A03-A0B6-E4E0002BD321}"/>
    <cellStyle name="Vírgula 4 2 2 2 2 2 6" xfId="19953" xr:uid="{6A96E680-575C-4D56-A2CD-469338FB77F2}"/>
    <cellStyle name="Vírgula 4 2 2 2 2 3" xfId="3391" xr:uid="{93B8D398-BB5D-4D71-95C5-08032934079D}"/>
    <cellStyle name="Vírgula 4 2 2 2 2 3 2" xfId="9541" xr:uid="{31D74F43-B7A9-4357-9F45-638BA1DD8942}"/>
    <cellStyle name="Vírgula 4 2 2 2 2 3 2 2" xfId="18136" xr:uid="{152B306F-8D3A-4145-A253-0E05E6DF5F20}"/>
    <cellStyle name="Vírgula 4 2 2 2 2 3 2 3" xfId="27172" xr:uid="{DBB2284F-7167-4AC7-813A-E6A8F6FDF3E9}"/>
    <cellStyle name="Vírgula 4 2 2 2 2 3 3" xfId="6427" xr:uid="{ECD66F36-1348-44C6-B307-33CA3BD82221}"/>
    <cellStyle name="Vírgula 4 2 2 2 2 3 3 2" xfId="15280" xr:uid="{2E2C3EA2-3486-4BAA-80C8-0518C41C30E5}"/>
    <cellStyle name="Vírgula 4 2 2 2 2 3 3 3" xfId="24246" xr:uid="{CBAED381-249C-4614-A3B8-DD29EA550CAE}"/>
    <cellStyle name="Vírgula 4 2 2 2 2 3 4" xfId="12428" xr:uid="{ACFD1A1B-646A-4B5E-BE00-42A1BF0F0F07}"/>
    <cellStyle name="Vírgula 4 2 2 2 2 3 5" xfId="21396" xr:uid="{22CB5355-D664-4717-8076-097ED7092021}"/>
    <cellStyle name="Vírgula 4 2 2 2 2 4" xfId="8047" xr:uid="{2B1888A8-8AB5-41C6-BDAE-6CA2C8EC3FED}"/>
    <cellStyle name="Vírgula 4 2 2 2 2 4 2" xfId="16701" xr:uid="{CCD2ABBA-43F9-4EE8-9016-E419960CB1FC}"/>
    <cellStyle name="Vírgula 4 2 2 2 2 4 3" xfId="25682" xr:uid="{22DFDF85-5930-491A-BC95-541CD9D75820}"/>
    <cellStyle name="Vírgula 4 2 2 2 2 5" xfId="4993" xr:uid="{E36208DB-DADF-4F43-81F3-4899722293E5}"/>
    <cellStyle name="Vírgula 4 2 2 2 2 5 2" xfId="13847" xr:uid="{199AE410-EB3F-447E-8BFC-50CB8B335BF7}"/>
    <cellStyle name="Vírgula 4 2 2 2 2 5 3" xfId="22816" xr:uid="{F4A747F4-AE38-4D81-8282-9EB002790DC6}"/>
    <cellStyle name="Vírgula 4 2 2 2 2 6" xfId="10982" xr:uid="{B82C4314-A3A0-40BC-961C-956827D6EEDE}"/>
    <cellStyle name="Vírgula 4 2 2 2 2 7" xfId="19952" xr:uid="{BBC5766E-447F-46A7-B812-F69923DE7620}"/>
    <cellStyle name="Vírgula 4 2 2 2 3" xfId="1675" xr:uid="{39C1CCDB-9975-484C-A056-E97CB1E533E1}"/>
    <cellStyle name="Vírgula 4 2 2 2 3 2" xfId="1676" xr:uid="{3D100109-0524-4E52-B5C8-E9611F97DC45}"/>
    <cellStyle name="Vírgula 4 2 2 2 3 2 2" xfId="3394" xr:uid="{38093455-0873-4CEF-8E06-CF79299F3699}"/>
    <cellStyle name="Vírgula 4 2 2 2 3 2 2 2" xfId="9544" xr:uid="{87285221-C58B-485B-8AF3-E3AF8BB2EC5C}"/>
    <cellStyle name="Vírgula 4 2 2 2 3 2 2 2 2" xfId="18139" xr:uid="{E94C1B7B-A1E0-4AB9-863E-98CCDAE93492}"/>
    <cellStyle name="Vírgula 4 2 2 2 3 2 2 2 3" xfId="27175" xr:uid="{0B461A2E-7756-4784-8333-D929DE1F8BEA}"/>
    <cellStyle name="Vírgula 4 2 2 2 3 2 2 3" xfId="6430" xr:uid="{DB6C1830-68B3-4C0B-84F6-A50889F54228}"/>
    <cellStyle name="Vírgula 4 2 2 2 3 2 2 3 2" xfId="15283" xr:uid="{D5AE39D1-1C78-410B-A086-2A1B22F4FBD0}"/>
    <cellStyle name="Vírgula 4 2 2 2 3 2 2 3 3" xfId="24249" xr:uid="{F1039D6F-39EF-4D93-8A6A-453B3036E068}"/>
    <cellStyle name="Vírgula 4 2 2 2 3 2 2 4" xfId="12431" xr:uid="{D94BFA33-C6E8-46E2-9357-BE5B9FEB52EA}"/>
    <cellStyle name="Vírgula 4 2 2 2 3 2 2 5" xfId="21399" xr:uid="{444E92CF-0F5B-44E2-A5D4-B2604D70DD68}"/>
    <cellStyle name="Vírgula 4 2 2 2 3 2 3" xfId="8050" xr:uid="{135F9DB4-F4C3-4D99-A2B0-AE8ACEB9BB49}"/>
    <cellStyle name="Vírgula 4 2 2 2 3 2 3 2" xfId="16704" xr:uid="{AC62ED5C-162E-457A-B9E0-2958D5382E92}"/>
    <cellStyle name="Vírgula 4 2 2 2 3 2 3 3" xfId="25685" xr:uid="{6AA5A176-1931-47A8-9F92-E0B2D840D7C8}"/>
    <cellStyle name="Vírgula 4 2 2 2 3 2 4" xfId="4996" xr:uid="{9411C255-A270-45FB-9CC1-C064544F7B37}"/>
    <cellStyle name="Vírgula 4 2 2 2 3 2 4 2" xfId="13850" xr:uid="{150F52A5-802D-4132-8C3A-A0FEB421FC2F}"/>
    <cellStyle name="Vírgula 4 2 2 2 3 2 4 3" xfId="22819" xr:uid="{077F02C7-E86B-4CB6-97F2-9AD398019DF8}"/>
    <cellStyle name="Vírgula 4 2 2 2 3 2 5" xfId="10985" xr:uid="{62EFAC46-31F6-4038-96FA-F7F685F0EDDE}"/>
    <cellStyle name="Vírgula 4 2 2 2 3 2 6" xfId="19955" xr:uid="{3752A5AF-308C-4010-9F4E-1BB70F15A89C}"/>
    <cellStyle name="Vírgula 4 2 2 2 3 3" xfId="3393" xr:uid="{5CEB07DB-C296-45E9-B09A-BD73604C7DBD}"/>
    <cellStyle name="Vírgula 4 2 2 2 3 3 2" xfId="9543" xr:uid="{71428994-D892-4D55-92ED-06F88E3BEFA9}"/>
    <cellStyle name="Vírgula 4 2 2 2 3 3 2 2" xfId="18138" xr:uid="{CD034051-7E26-4ABF-B484-8A4887943A7E}"/>
    <cellStyle name="Vírgula 4 2 2 2 3 3 2 3" xfId="27174" xr:uid="{CBADE788-D07E-41EE-9D1B-96AEEF2A798C}"/>
    <cellStyle name="Vírgula 4 2 2 2 3 3 3" xfId="6429" xr:uid="{A7B83F76-2616-4522-8D8D-3B8B071CF5D7}"/>
    <cellStyle name="Vírgula 4 2 2 2 3 3 3 2" xfId="15282" xr:uid="{4A806F8C-D980-46B9-8B32-7637BB50D458}"/>
    <cellStyle name="Vírgula 4 2 2 2 3 3 3 3" xfId="24248" xr:uid="{3A9A5BD4-2404-4ED8-A63A-E08894990BC7}"/>
    <cellStyle name="Vírgula 4 2 2 2 3 3 4" xfId="12430" xr:uid="{A4D3622C-F12D-4559-A186-45C5B5D95A32}"/>
    <cellStyle name="Vírgula 4 2 2 2 3 3 5" xfId="21398" xr:uid="{F2D5FA0B-B85C-4C34-872C-F6DC67DFC64D}"/>
    <cellStyle name="Vírgula 4 2 2 2 3 4" xfId="8049" xr:uid="{DAE8C001-273F-486C-A7A5-232E470CA4E3}"/>
    <cellStyle name="Vírgula 4 2 2 2 3 4 2" xfId="16703" xr:uid="{0E828613-3A73-4ECC-A19A-7A4675EB28D8}"/>
    <cellStyle name="Vírgula 4 2 2 2 3 4 3" xfId="25684" xr:uid="{5A907D6C-50C9-4D5E-9F80-4D3F5BA7D556}"/>
    <cellStyle name="Vírgula 4 2 2 2 3 5" xfId="4995" xr:uid="{2BAC5581-3856-436F-9FE1-252F8FE4F8C1}"/>
    <cellStyle name="Vírgula 4 2 2 2 3 5 2" xfId="13849" xr:uid="{E4905BDA-0C1C-43D1-BEC4-0F3D7137D072}"/>
    <cellStyle name="Vírgula 4 2 2 2 3 5 3" xfId="22818" xr:uid="{B58FA771-6569-40CD-9547-6581EC28C34E}"/>
    <cellStyle name="Vírgula 4 2 2 2 3 6" xfId="10984" xr:uid="{33A43797-AD99-4F24-8F38-B6E921D14B87}"/>
    <cellStyle name="Vírgula 4 2 2 2 3 7" xfId="19954" xr:uid="{3C60D2B8-791D-40F2-8F95-8D35DEB38825}"/>
    <cellStyle name="Vírgula 4 2 2 2 4" xfId="1677" xr:uid="{4009C6F9-AEDB-41FE-9BCD-345902BEFA21}"/>
    <cellStyle name="Vírgula 4 2 2 2 4 2" xfId="3395" xr:uid="{BE2FAEC8-5E93-4E92-9860-77CC47B3680A}"/>
    <cellStyle name="Vírgula 4 2 2 2 4 2 2" xfId="9545" xr:uid="{4B6E696A-36A7-4563-9BF4-E7D0F316FD7A}"/>
    <cellStyle name="Vírgula 4 2 2 2 4 2 2 2" xfId="18140" xr:uid="{7A01BCCE-4AA1-4A8E-98E9-CD9F5E5F2AB3}"/>
    <cellStyle name="Vírgula 4 2 2 2 4 2 2 3" xfId="27176" xr:uid="{E4284DDC-6CBA-42C2-979B-D4408A56561F}"/>
    <cellStyle name="Vírgula 4 2 2 2 4 2 3" xfId="6431" xr:uid="{58092387-82EA-4415-A666-A6287037B39D}"/>
    <cellStyle name="Vírgula 4 2 2 2 4 2 3 2" xfId="15284" xr:uid="{ACBF9980-2677-47BF-A504-648C301D44B7}"/>
    <cellStyle name="Vírgula 4 2 2 2 4 2 3 3" xfId="24250" xr:uid="{700CE768-63AB-4243-87A9-C98AFB873EF3}"/>
    <cellStyle name="Vírgula 4 2 2 2 4 2 4" xfId="12432" xr:uid="{E6DA0838-F3BB-4BE8-B61F-D5A9034FD4DE}"/>
    <cellStyle name="Vírgula 4 2 2 2 4 2 5" xfId="21400" xr:uid="{50A78D61-CAB4-49AD-90C7-349AAB7EDA2B}"/>
    <cellStyle name="Vírgula 4 2 2 2 4 3" xfId="8051" xr:uid="{E0EF4F38-EC6D-4132-BD2B-AA28290A490C}"/>
    <cellStyle name="Vírgula 4 2 2 2 4 3 2" xfId="16705" xr:uid="{7ACDBD0C-F7BF-4AFD-9099-0CE55FA6AF79}"/>
    <cellStyle name="Vírgula 4 2 2 2 4 3 3" xfId="25686" xr:uid="{FE7FFD29-8599-40A2-BFF6-FDAFB4A61B79}"/>
    <cellStyle name="Vírgula 4 2 2 2 4 4" xfId="4997" xr:uid="{ECADCAEC-66FC-4F07-B234-6730AD923D19}"/>
    <cellStyle name="Vírgula 4 2 2 2 4 4 2" xfId="13851" xr:uid="{47C4A576-07DE-434E-B52F-6260F96D92BB}"/>
    <cellStyle name="Vírgula 4 2 2 2 4 4 3" xfId="22820" xr:uid="{D2CBFADF-C61F-4445-A6A0-6561F85EE15A}"/>
    <cellStyle name="Vírgula 4 2 2 2 4 5" xfId="10986" xr:uid="{BEE81503-479D-4CF5-AF6A-E1627C7DEDA4}"/>
    <cellStyle name="Vírgula 4 2 2 2 4 6" xfId="19956" xr:uid="{3995AD56-C872-4989-8A58-4E4E9D018B6D}"/>
    <cellStyle name="Vírgula 4 2 2 2 5" xfId="3390" xr:uid="{33FA58EA-196F-47DA-AF69-2B637DEB24DB}"/>
    <cellStyle name="Vírgula 4 2 2 2 5 2" xfId="9540" xr:uid="{8F6C7734-3830-4A7B-931A-582B2A9B6BE9}"/>
    <cellStyle name="Vírgula 4 2 2 2 5 2 2" xfId="18135" xr:uid="{1D9F02E4-D398-4B92-8404-2BE313816D5D}"/>
    <cellStyle name="Vírgula 4 2 2 2 5 2 3" xfId="27171" xr:uid="{35911840-8C8B-4CE1-91A1-87A5BA79CA92}"/>
    <cellStyle name="Vírgula 4 2 2 2 5 3" xfId="6426" xr:uid="{0998B6E1-7D80-4F52-B0C0-53115E98010F}"/>
    <cellStyle name="Vírgula 4 2 2 2 5 3 2" xfId="15279" xr:uid="{92A07F16-F3D6-40C5-A50C-6803C7B13F89}"/>
    <cellStyle name="Vírgula 4 2 2 2 5 3 3" xfId="24245" xr:uid="{AA460B65-CA44-488B-8024-CEC32E8C382F}"/>
    <cellStyle name="Vírgula 4 2 2 2 5 4" xfId="12427" xr:uid="{930E9612-D86B-499D-90C4-F4402136127E}"/>
    <cellStyle name="Vírgula 4 2 2 2 5 5" xfId="21395" xr:uid="{72963A4E-E7FE-4D94-8DDD-D62F200A960C}"/>
    <cellStyle name="Vírgula 4 2 2 2 6" xfId="8046" xr:uid="{E0CC42B2-3BC3-456A-862F-9D5CA6F27F3F}"/>
    <cellStyle name="Vírgula 4 2 2 2 6 2" xfId="16700" xr:uid="{A372C2E8-2392-4183-95E5-6CB50DE893F2}"/>
    <cellStyle name="Vírgula 4 2 2 2 6 3" xfId="25681" xr:uid="{88B91405-67A1-4514-8875-D497DFEC54C1}"/>
    <cellStyle name="Vírgula 4 2 2 2 7" xfId="4992" xr:uid="{F6C8BAD4-8943-4BDA-9970-2BB58F132ECD}"/>
    <cellStyle name="Vírgula 4 2 2 2 7 2" xfId="13846" xr:uid="{6B360D4E-4C90-4616-B4F5-BD633B63C235}"/>
    <cellStyle name="Vírgula 4 2 2 2 7 3" xfId="22815" xr:uid="{BA27659A-9745-4551-B7DE-30942399B087}"/>
    <cellStyle name="Vírgula 4 2 2 2 8" xfId="10981" xr:uid="{4E0E1A78-6C21-4D06-BB78-B111B078926B}"/>
    <cellStyle name="Vírgula 4 2 2 2 9" xfId="19951" xr:uid="{E4505E8D-713B-483D-8317-D9B7C50779BA}"/>
    <cellStyle name="Vírgula 4 2 2 3" xfId="1678" xr:uid="{F598F45A-BEC0-4A45-A6E4-1C98988ED345}"/>
    <cellStyle name="Vírgula 4 2 2 3 2" xfId="1679" xr:uid="{B1444BB8-656D-4ABE-A25F-03CFDE03F2FE}"/>
    <cellStyle name="Vírgula 4 2 2 3 2 2" xfId="1680" xr:uid="{45CB726C-325C-4ECB-8AE7-97269E7655C3}"/>
    <cellStyle name="Vírgula 4 2 2 3 2 2 2" xfId="3398" xr:uid="{540237FC-5E84-41CA-9C08-F96FB975D587}"/>
    <cellStyle name="Vírgula 4 2 2 3 2 2 2 2" xfId="9548" xr:uid="{D5AA911A-701C-4FB6-B905-5E1FC189041B}"/>
    <cellStyle name="Vírgula 4 2 2 3 2 2 2 2 2" xfId="18143" xr:uid="{A5978AB8-BF42-4B73-9500-8A763553C46E}"/>
    <cellStyle name="Vírgula 4 2 2 3 2 2 2 2 3" xfId="27179" xr:uid="{0EC93AC2-4B1A-47B3-8185-5EFE5DD0FED7}"/>
    <cellStyle name="Vírgula 4 2 2 3 2 2 2 3" xfId="6434" xr:uid="{5C4066B8-4A40-49F9-BFC9-E5EE366C8D1D}"/>
    <cellStyle name="Vírgula 4 2 2 3 2 2 2 3 2" xfId="15287" xr:uid="{28B24607-D0B6-491A-ACF2-23C5B6E3447E}"/>
    <cellStyle name="Vírgula 4 2 2 3 2 2 2 3 3" xfId="24253" xr:uid="{B5B5471C-ECE4-4212-98C8-6714C755D5BF}"/>
    <cellStyle name="Vírgula 4 2 2 3 2 2 2 4" xfId="12435" xr:uid="{777A097F-F016-4B5B-B497-8350BEF1803A}"/>
    <cellStyle name="Vírgula 4 2 2 3 2 2 2 5" xfId="21403" xr:uid="{6C4BE409-27AD-4495-B991-68A737877831}"/>
    <cellStyle name="Vírgula 4 2 2 3 2 2 3" xfId="8054" xr:uid="{08756328-974E-43F9-B622-D9263F0B0346}"/>
    <cellStyle name="Vírgula 4 2 2 3 2 2 3 2" xfId="16708" xr:uid="{6B88D495-82F7-476F-A26D-E1E9A2D06457}"/>
    <cellStyle name="Vírgula 4 2 2 3 2 2 3 3" xfId="25689" xr:uid="{D6F27E32-3A81-45F9-ABA3-04AB561F49C9}"/>
    <cellStyle name="Vírgula 4 2 2 3 2 2 4" xfId="5000" xr:uid="{7C5F7650-726A-4FAF-AA05-EC2BC2F8FFC9}"/>
    <cellStyle name="Vírgula 4 2 2 3 2 2 4 2" xfId="13854" xr:uid="{60184773-4729-4505-A175-429E8910BC9D}"/>
    <cellStyle name="Vírgula 4 2 2 3 2 2 4 3" xfId="22823" xr:uid="{2159EBA5-5A6B-4D16-9165-9912EB09CB4A}"/>
    <cellStyle name="Vírgula 4 2 2 3 2 2 5" xfId="10989" xr:uid="{2A53F187-93AA-4233-9C3C-2E2F7A4ADA54}"/>
    <cellStyle name="Vírgula 4 2 2 3 2 2 6" xfId="19959" xr:uid="{C0C397FC-577E-4F3B-859C-9AA2AA474A8D}"/>
    <cellStyle name="Vírgula 4 2 2 3 2 3" xfId="3397" xr:uid="{1300F753-4D19-4C61-98A3-BD8E5C2746D6}"/>
    <cellStyle name="Vírgula 4 2 2 3 2 3 2" xfId="9547" xr:uid="{0BFA913E-4E4C-4E48-8578-66A1C4859FC3}"/>
    <cellStyle name="Vírgula 4 2 2 3 2 3 2 2" xfId="18142" xr:uid="{1BA165B2-A66F-416C-8928-6CA5C34CEE89}"/>
    <cellStyle name="Vírgula 4 2 2 3 2 3 2 3" xfId="27178" xr:uid="{16538DAC-CF26-4654-A72E-A19ABAD90E7E}"/>
    <cellStyle name="Vírgula 4 2 2 3 2 3 3" xfId="6433" xr:uid="{6F14579A-F7CE-4A38-B725-817EEC761E5B}"/>
    <cellStyle name="Vírgula 4 2 2 3 2 3 3 2" xfId="15286" xr:uid="{77FDB2E6-50B3-4F65-B177-4396F9F77E91}"/>
    <cellStyle name="Vírgula 4 2 2 3 2 3 3 3" xfId="24252" xr:uid="{B0A65159-FD46-405F-A413-A8F50EB628FA}"/>
    <cellStyle name="Vírgula 4 2 2 3 2 3 4" xfId="12434" xr:uid="{249FF7A3-8E77-4BB4-AC43-8E8D4D4AC229}"/>
    <cellStyle name="Vírgula 4 2 2 3 2 3 5" xfId="21402" xr:uid="{F32030FE-E5FD-4072-8783-040DE4478284}"/>
    <cellStyle name="Vírgula 4 2 2 3 2 4" xfId="8053" xr:uid="{3D82AB11-91AF-4806-90EB-14526150291C}"/>
    <cellStyle name="Vírgula 4 2 2 3 2 4 2" xfId="16707" xr:uid="{D1527ADD-7B90-4FFC-A936-92FE2117F646}"/>
    <cellStyle name="Vírgula 4 2 2 3 2 4 3" xfId="25688" xr:uid="{DC8FB2E9-B5CF-43A3-835C-4047970FAB79}"/>
    <cellStyle name="Vírgula 4 2 2 3 2 5" xfId="4999" xr:uid="{637852B5-38B2-4116-98FE-21138FFF2677}"/>
    <cellStyle name="Vírgula 4 2 2 3 2 5 2" xfId="13853" xr:uid="{413C485F-6767-4CA1-B0C0-85A604DB392B}"/>
    <cellStyle name="Vírgula 4 2 2 3 2 5 3" xfId="22822" xr:uid="{3CE39A33-B952-4778-9D83-FF9F5BDA8589}"/>
    <cellStyle name="Vírgula 4 2 2 3 2 6" xfId="10988" xr:uid="{F0581A3E-F492-43B4-BB24-E48164E588D8}"/>
    <cellStyle name="Vírgula 4 2 2 3 2 7" xfId="19958" xr:uid="{D60FB224-6520-4994-930E-95008361D748}"/>
    <cellStyle name="Vírgula 4 2 2 3 3" xfId="1681" xr:uid="{8D95260A-936C-4591-A8E3-E3FD8B6580CB}"/>
    <cellStyle name="Vírgula 4 2 2 3 3 2" xfId="1682" xr:uid="{0F836F18-CC22-4169-AE3F-34248A095566}"/>
    <cellStyle name="Vírgula 4 2 2 3 3 2 2" xfId="3400" xr:uid="{981A2915-7BB0-4562-94B4-51532DD1266E}"/>
    <cellStyle name="Vírgula 4 2 2 3 3 2 2 2" xfId="9550" xr:uid="{9AEAC027-71D0-46E5-8D5C-8F861435BC78}"/>
    <cellStyle name="Vírgula 4 2 2 3 3 2 2 2 2" xfId="18145" xr:uid="{2FC2E996-922B-4363-A756-CDFF31E2D211}"/>
    <cellStyle name="Vírgula 4 2 2 3 3 2 2 2 3" xfId="27181" xr:uid="{0F8DBB67-734F-4F46-B056-FACF96960957}"/>
    <cellStyle name="Vírgula 4 2 2 3 3 2 2 3" xfId="6436" xr:uid="{5823E0FC-3AAE-488D-9853-29BA64AF8F7A}"/>
    <cellStyle name="Vírgula 4 2 2 3 3 2 2 3 2" xfId="15289" xr:uid="{54CE6909-7E54-47D4-8452-7E1F161B07D3}"/>
    <cellStyle name="Vírgula 4 2 2 3 3 2 2 3 3" xfId="24255" xr:uid="{10E650A4-A36F-494D-810B-8D3E47FC28BD}"/>
    <cellStyle name="Vírgula 4 2 2 3 3 2 2 4" xfId="12437" xr:uid="{E70E3934-7651-433E-ACC0-AD852A33DAF6}"/>
    <cellStyle name="Vírgula 4 2 2 3 3 2 2 5" xfId="21405" xr:uid="{12018274-AC01-435E-9050-C89083652516}"/>
    <cellStyle name="Vírgula 4 2 2 3 3 2 3" xfId="8056" xr:uid="{78451293-1F31-4E4B-8FFA-974B6FC63CD5}"/>
    <cellStyle name="Vírgula 4 2 2 3 3 2 3 2" xfId="16710" xr:uid="{96F9168C-D8DD-4E92-8318-DBEF308F2289}"/>
    <cellStyle name="Vírgula 4 2 2 3 3 2 3 3" xfId="25691" xr:uid="{742A4D4A-EDC1-4E7B-9B46-A478619CFD78}"/>
    <cellStyle name="Vírgula 4 2 2 3 3 2 4" xfId="5002" xr:uid="{71C71745-A6F6-4199-907E-571B136762FD}"/>
    <cellStyle name="Vírgula 4 2 2 3 3 2 4 2" xfId="13856" xr:uid="{681CEF5A-3EA8-4166-A800-2CBF3E79223F}"/>
    <cellStyle name="Vírgula 4 2 2 3 3 2 4 3" xfId="22825" xr:uid="{4BB96807-8141-4F0C-81AD-4EFFA5639BE9}"/>
    <cellStyle name="Vírgula 4 2 2 3 3 2 5" xfId="10991" xr:uid="{3C73120B-80DA-4CDC-B1AA-5E320167B2A0}"/>
    <cellStyle name="Vírgula 4 2 2 3 3 2 6" xfId="19961" xr:uid="{19E09A11-D2C7-4673-8AC9-44F53C8E3EFF}"/>
    <cellStyle name="Vírgula 4 2 2 3 3 3" xfId="3399" xr:uid="{17D5AB91-27A8-4E58-84BA-7B437B2430AF}"/>
    <cellStyle name="Vírgula 4 2 2 3 3 3 2" xfId="9549" xr:uid="{B6A918AF-71E8-416B-A94B-3865B05E12B8}"/>
    <cellStyle name="Vírgula 4 2 2 3 3 3 2 2" xfId="18144" xr:uid="{A4EEF7EF-6DF7-4363-B7CF-95A761EBD93F}"/>
    <cellStyle name="Vírgula 4 2 2 3 3 3 2 3" xfId="27180" xr:uid="{AA39AC82-EE8F-4D8F-A3D8-F13BAF248C6C}"/>
    <cellStyle name="Vírgula 4 2 2 3 3 3 3" xfId="6435" xr:uid="{52F11575-2690-45E7-99B7-B3A841ECDFD5}"/>
    <cellStyle name="Vírgula 4 2 2 3 3 3 3 2" xfId="15288" xr:uid="{0D159C23-046A-4919-B09B-1E3F19E580F3}"/>
    <cellStyle name="Vírgula 4 2 2 3 3 3 3 3" xfId="24254" xr:uid="{1DF9BA9D-FAA8-4FC9-A4AB-AB58999B4E75}"/>
    <cellStyle name="Vírgula 4 2 2 3 3 3 4" xfId="12436" xr:uid="{EC63BFDF-3F99-4050-920A-A626741D6935}"/>
    <cellStyle name="Vírgula 4 2 2 3 3 3 5" xfId="21404" xr:uid="{84ECE440-F7B0-4383-B934-E72A0E247707}"/>
    <cellStyle name="Vírgula 4 2 2 3 3 4" xfId="8055" xr:uid="{24E02C5A-F0B1-4F8A-A09D-863BA4AC47B6}"/>
    <cellStyle name="Vírgula 4 2 2 3 3 4 2" xfId="16709" xr:uid="{97F96FD3-5FDD-4AA8-9393-62FDD1625F38}"/>
    <cellStyle name="Vírgula 4 2 2 3 3 4 3" xfId="25690" xr:uid="{610A74AA-83A1-4B83-847D-48F35CAD36AB}"/>
    <cellStyle name="Vírgula 4 2 2 3 3 5" xfId="5001" xr:uid="{6E080680-AC7D-4045-BC29-B7B5566C5208}"/>
    <cellStyle name="Vírgula 4 2 2 3 3 5 2" xfId="13855" xr:uid="{9E5E66CC-A0B2-48C9-B4D4-4D51BC93389B}"/>
    <cellStyle name="Vírgula 4 2 2 3 3 5 3" xfId="22824" xr:uid="{80E83D9E-7CF1-4DCD-ACAB-778CA014D95A}"/>
    <cellStyle name="Vírgula 4 2 2 3 3 6" xfId="10990" xr:uid="{EEB2A1D8-95EB-4233-845F-7D34E980CE30}"/>
    <cellStyle name="Vírgula 4 2 2 3 3 7" xfId="19960" xr:uid="{B281066C-8994-4644-8A90-AF4C6C802D7F}"/>
    <cellStyle name="Vírgula 4 2 2 3 4" xfId="1683" xr:uid="{309011D5-E6E0-49D3-8BC3-74917E1B0BFE}"/>
    <cellStyle name="Vírgula 4 2 2 3 4 2" xfId="3401" xr:uid="{FE77E99C-129D-4A8A-95DB-C9B4D33FE146}"/>
    <cellStyle name="Vírgula 4 2 2 3 4 2 2" xfId="9551" xr:uid="{81D578E4-C677-4D56-9957-5806BED65B09}"/>
    <cellStyle name="Vírgula 4 2 2 3 4 2 2 2" xfId="18146" xr:uid="{C29F623A-BE6D-4D95-9EF2-EBB61878B7AB}"/>
    <cellStyle name="Vírgula 4 2 2 3 4 2 2 3" xfId="27182" xr:uid="{8DC2E283-40FB-4D82-840D-B61B05E751DC}"/>
    <cellStyle name="Vírgula 4 2 2 3 4 2 3" xfId="6437" xr:uid="{2D389EA7-B9EA-4517-BCA4-664D2080A100}"/>
    <cellStyle name="Vírgula 4 2 2 3 4 2 3 2" xfId="15290" xr:uid="{6E3E89D5-D4CA-43BD-8E85-FE132CC279C2}"/>
    <cellStyle name="Vírgula 4 2 2 3 4 2 3 3" xfId="24256" xr:uid="{AA7DBA75-7BDA-4A11-ACA1-00AB87C91FB4}"/>
    <cellStyle name="Vírgula 4 2 2 3 4 2 4" xfId="12438" xr:uid="{CEBB253F-3302-412F-A189-EFCEC5DA323C}"/>
    <cellStyle name="Vírgula 4 2 2 3 4 2 5" xfId="21406" xr:uid="{D74743D9-2804-4767-AF90-0EFEBB8C55D2}"/>
    <cellStyle name="Vírgula 4 2 2 3 4 3" xfId="8057" xr:uid="{54A3E451-FA49-446F-8692-FC9D6598E82A}"/>
    <cellStyle name="Vírgula 4 2 2 3 4 3 2" xfId="16711" xr:uid="{74265F13-BE41-49CF-9DD9-055C50FB766F}"/>
    <cellStyle name="Vírgula 4 2 2 3 4 3 3" xfId="25692" xr:uid="{69F82A3F-C62B-4029-8156-708C578A2736}"/>
    <cellStyle name="Vírgula 4 2 2 3 4 4" xfId="5003" xr:uid="{22490727-6699-4A2C-9EBD-7699E6A16798}"/>
    <cellStyle name="Vírgula 4 2 2 3 4 4 2" xfId="13857" xr:uid="{370EAFE4-B2DC-4E03-B8BA-3AB5685F6DFC}"/>
    <cellStyle name="Vírgula 4 2 2 3 4 4 3" xfId="22826" xr:uid="{95FDA1A2-DC24-484A-81F0-02AC0FA80C80}"/>
    <cellStyle name="Vírgula 4 2 2 3 4 5" xfId="10992" xr:uid="{B48FA0E9-AC3A-4243-9581-F01627709BBA}"/>
    <cellStyle name="Vírgula 4 2 2 3 4 6" xfId="19962" xr:uid="{154853EC-4BC0-41E3-A1B0-5F667D9FF922}"/>
    <cellStyle name="Vírgula 4 2 2 3 5" xfId="3396" xr:uid="{D2430EDE-8FBE-4B77-8C9A-A7E12BED935D}"/>
    <cellStyle name="Vírgula 4 2 2 3 5 2" xfId="9546" xr:uid="{DDB37CE0-657E-4E18-BB51-9C8AD0719D33}"/>
    <cellStyle name="Vírgula 4 2 2 3 5 2 2" xfId="18141" xr:uid="{B4732BB1-0E6E-40F0-B24C-7DB7D1FA1D3E}"/>
    <cellStyle name="Vírgula 4 2 2 3 5 2 3" xfId="27177" xr:uid="{F571CC5E-E600-4112-8CF4-E50E4AC48EFA}"/>
    <cellStyle name="Vírgula 4 2 2 3 5 3" xfId="6432" xr:uid="{22329E82-CC41-4680-B148-9BA5E4A1254B}"/>
    <cellStyle name="Vírgula 4 2 2 3 5 3 2" xfId="15285" xr:uid="{7C401982-D6C1-4773-A2A2-33A64C7387B4}"/>
    <cellStyle name="Vírgula 4 2 2 3 5 3 3" xfId="24251" xr:uid="{91FF6731-3390-4750-BE80-4294C4F2F334}"/>
    <cellStyle name="Vírgula 4 2 2 3 5 4" xfId="12433" xr:uid="{C5511172-14CC-47AE-9DC7-299034107B65}"/>
    <cellStyle name="Vírgula 4 2 2 3 5 5" xfId="21401" xr:uid="{FCC528FE-4787-4ADA-BA99-6EACDCB8057B}"/>
    <cellStyle name="Vírgula 4 2 2 3 6" xfId="8052" xr:uid="{43377EB9-059D-435E-B081-619CCF514C4A}"/>
    <cellStyle name="Vírgula 4 2 2 3 6 2" xfId="16706" xr:uid="{EEA36A95-5125-4D51-BED7-7C649CBE158E}"/>
    <cellStyle name="Vírgula 4 2 2 3 6 3" xfId="25687" xr:uid="{99288B3E-D1F9-43B8-93F1-D6141EA9A63A}"/>
    <cellStyle name="Vírgula 4 2 2 3 7" xfId="4998" xr:uid="{36663B6D-846D-4D9D-A072-6EA5431F646A}"/>
    <cellStyle name="Vírgula 4 2 2 3 7 2" xfId="13852" xr:uid="{E296B557-BD25-40B8-9F79-5E12ED1C2102}"/>
    <cellStyle name="Vírgula 4 2 2 3 7 3" xfId="22821" xr:uid="{12842F21-AD73-446C-B907-3987A651D234}"/>
    <cellStyle name="Vírgula 4 2 2 3 8" xfId="10987" xr:uid="{CD6C74DD-9E77-4D2D-BA16-C8E6C91ECED0}"/>
    <cellStyle name="Vírgula 4 2 2 3 9" xfId="19957" xr:uid="{99672231-B0C4-416E-B64E-7167BCCA5056}"/>
    <cellStyle name="Vírgula 4 2 2 4" xfId="1684" xr:uid="{7C2D0369-2199-474D-999C-288A51721499}"/>
    <cellStyle name="Vírgula 4 2 2 4 2" xfId="1685" xr:uid="{A3266A74-EC02-4003-89EF-1CE27D35F208}"/>
    <cellStyle name="Vírgula 4 2 2 4 2 2" xfId="3403" xr:uid="{74DD1EAC-39BA-446F-A91A-74684CA23D97}"/>
    <cellStyle name="Vírgula 4 2 2 4 2 2 2" xfId="9553" xr:uid="{7F9DEF6E-7853-4866-BDBF-521AC6668402}"/>
    <cellStyle name="Vírgula 4 2 2 4 2 2 2 2" xfId="18148" xr:uid="{3BB8BC57-4F5C-4E0A-8662-54BFF0E09671}"/>
    <cellStyle name="Vírgula 4 2 2 4 2 2 2 3" xfId="27184" xr:uid="{7DFFDD27-A972-41C3-994C-550448DF52FF}"/>
    <cellStyle name="Vírgula 4 2 2 4 2 2 3" xfId="6439" xr:uid="{E4DA0C41-D25D-47F0-A459-CCDCCAC572AF}"/>
    <cellStyle name="Vírgula 4 2 2 4 2 2 3 2" xfId="15292" xr:uid="{71DC5A17-C6CE-40CF-8ECD-43B5B11F8AC7}"/>
    <cellStyle name="Vírgula 4 2 2 4 2 2 3 3" xfId="24258" xr:uid="{DF3E28FB-2204-4B71-97B7-5AC304C4E598}"/>
    <cellStyle name="Vírgula 4 2 2 4 2 2 4" xfId="12440" xr:uid="{A2CBEDE1-3AF9-488E-BB2E-A27BB5DD7DAF}"/>
    <cellStyle name="Vírgula 4 2 2 4 2 2 5" xfId="21408" xr:uid="{D4C1E3D1-9409-4EE2-A100-0AB8B94E930B}"/>
    <cellStyle name="Vírgula 4 2 2 4 2 3" xfId="8059" xr:uid="{23F4B29A-387B-4647-9180-D687BD328930}"/>
    <cellStyle name="Vírgula 4 2 2 4 2 3 2" xfId="16713" xr:uid="{EFAACEE9-68DD-4B6E-93F9-C7006C4A0E48}"/>
    <cellStyle name="Vírgula 4 2 2 4 2 3 3" xfId="25694" xr:uid="{2AA397B9-9855-4988-AF3F-BE991DCA0ACC}"/>
    <cellStyle name="Vírgula 4 2 2 4 2 4" xfId="5005" xr:uid="{1C6F7962-8F51-4220-AE20-CBC202B759FE}"/>
    <cellStyle name="Vírgula 4 2 2 4 2 4 2" xfId="13859" xr:uid="{53C16831-F4E1-454E-8237-71BC6BB52CDF}"/>
    <cellStyle name="Vírgula 4 2 2 4 2 4 3" xfId="22828" xr:uid="{EF7470A9-D81B-4058-91F1-67C5AF9B9274}"/>
    <cellStyle name="Vírgula 4 2 2 4 2 5" xfId="10994" xr:uid="{A929C382-FFE5-4DDD-A407-5068E7E8A71C}"/>
    <cellStyle name="Vírgula 4 2 2 4 2 6" xfId="19964" xr:uid="{C5B432FC-1967-4A2A-8F3E-FD0E0D08AA4B}"/>
    <cellStyle name="Vírgula 4 2 2 4 3" xfId="3402" xr:uid="{3F3F4E56-B37A-41BE-9AF2-80B48B7DB39D}"/>
    <cellStyle name="Vírgula 4 2 2 4 3 2" xfId="9552" xr:uid="{2DFDA88A-F759-4578-A178-F0E675BB5A88}"/>
    <cellStyle name="Vírgula 4 2 2 4 3 2 2" xfId="18147" xr:uid="{F2959907-8056-4A0E-8024-76ECAAA07D99}"/>
    <cellStyle name="Vírgula 4 2 2 4 3 2 3" xfId="27183" xr:uid="{E681F25F-3B48-420F-9AF6-172219C152AA}"/>
    <cellStyle name="Vírgula 4 2 2 4 3 3" xfId="6438" xr:uid="{99241B63-91AA-4928-A3E4-E145875E6036}"/>
    <cellStyle name="Vírgula 4 2 2 4 3 3 2" xfId="15291" xr:uid="{F0FC36E4-D9FC-47CF-B1BF-E7EFB164BE97}"/>
    <cellStyle name="Vírgula 4 2 2 4 3 3 3" xfId="24257" xr:uid="{0D84B142-4051-4959-8833-EE42DD43281A}"/>
    <cellStyle name="Vírgula 4 2 2 4 3 4" xfId="12439" xr:uid="{434D91C5-4A60-419F-8809-65FD2BE73231}"/>
    <cellStyle name="Vírgula 4 2 2 4 3 5" xfId="21407" xr:uid="{3E779ED9-CC1D-402A-8206-E84CB7137293}"/>
    <cellStyle name="Vírgula 4 2 2 4 4" xfId="8058" xr:uid="{3A07BA41-112C-402A-9476-AB10FA27B4FC}"/>
    <cellStyle name="Vírgula 4 2 2 4 4 2" xfId="16712" xr:uid="{CCBBEF88-8309-48AD-9F9C-57B2FA97B59B}"/>
    <cellStyle name="Vírgula 4 2 2 4 4 3" xfId="25693" xr:uid="{8944B885-F4BC-4539-ACA7-0B57F95DA67B}"/>
    <cellStyle name="Vírgula 4 2 2 4 5" xfId="5004" xr:uid="{85317F1B-A999-4E2A-86F1-AB040A36C680}"/>
    <cellStyle name="Vírgula 4 2 2 4 5 2" xfId="13858" xr:uid="{CB89AF25-7E07-44BF-9BBD-4E19B0E5A42F}"/>
    <cellStyle name="Vírgula 4 2 2 4 5 3" xfId="22827" xr:uid="{08A959BA-5D8E-4E2B-9797-425C046E836E}"/>
    <cellStyle name="Vírgula 4 2 2 4 6" xfId="10993" xr:uid="{859C2DC8-C9A4-4CEC-BF93-3709351F40D8}"/>
    <cellStyle name="Vírgula 4 2 2 4 7" xfId="19963" xr:uid="{2B941C5B-A1B4-434D-A005-A40F16EC4BFE}"/>
    <cellStyle name="Vírgula 4 2 2 5" xfId="1686" xr:uid="{4AE01152-206C-4467-927C-7BE354EC6EF0}"/>
    <cellStyle name="Vírgula 4 2 2 5 2" xfId="1687" xr:uid="{9B74F36E-580D-4655-BFF8-DCF993920291}"/>
    <cellStyle name="Vírgula 4 2 2 5 2 2" xfId="3405" xr:uid="{024048C4-7229-4DAB-8DB8-7BBF717A040E}"/>
    <cellStyle name="Vírgula 4 2 2 5 2 2 2" xfId="9555" xr:uid="{EC0C930B-7692-466C-8A4C-DF79E784F57E}"/>
    <cellStyle name="Vírgula 4 2 2 5 2 2 2 2" xfId="18150" xr:uid="{1C7255AF-283D-4588-98FF-CC2FF51410D0}"/>
    <cellStyle name="Vírgula 4 2 2 5 2 2 2 3" xfId="27186" xr:uid="{9E698CF5-92A9-4B10-9C1E-2B3F5816681B}"/>
    <cellStyle name="Vírgula 4 2 2 5 2 2 3" xfId="6441" xr:uid="{69102CB4-236F-41D7-A077-1DF0A69827BE}"/>
    <cellStyle name="Vírgula 4 2 2 5 2 2 3 2" xfId="15294" xr:uid="{B6B7E8EB-2E3C-4DF8-9F00-7D97CBD65FF5}"/>
    <cellStyle name="Vírgula 4 2 2 5 2 2 3 3" xfId="24260" xr:uid="{7E523264-0D85-4929-BB0F-7DD134641283}"/>
    <cellStyle name="Vírgula 4 2 2 5 2 2 4" xfId="12442" xr:uid="{F561DE61-2B62-484F-904C-D3B15A3E2301}"/>
    <cellStyle name="Vírgula 4 2 2 5 2 2 5" xfId="21410" xr:uid="{4E3510D5-50AB-49DC-8F94-5FC0BD5BD5F3}"/>
    <cellStyle name="Vírgula 4 2 2 5 2 3" xfId="8061" xr:uid="{4958396B-0E9F-43F3-81EB-2787AAC37459}"/>
    <cellStyle name="Vírgula 4 2 2 5 2 3 2" xfId="16715" xr:uid="{8E7960C1-CA16-4BEA-8EAB-963FA61C2178}"/>
    <cellStyle name="Vírgula 4 2 2 5 2 3 3" xfId="25696" xr:uid="{AD93CDD9-E35F-4954-95CE-1B7F5F4498BC}"/>
    <cellStyle name="Vírgula 4 2 2 5 2 4" xfId="5007" xr:uid="{8BC264EC-0B7D-4BAE-AFC1-24960DB895A4}"/>
    <cellStyle name="Vírgula 4 2 2 5 2 4 2" xfId="13861" xr:uid="{2D671C11-23AE-4B81-B69F-00BFB8C1F99B}"/>
    <cellStyle name="Vírgula 4 2 2 5 2 4 3" xfId="22830" xr:uid="{24209908-5708-44E6-9AB6-529347F1A7C2}"/>
    <cellStyle name="Vírgula 4 2 2 5 2 5" xfId="10996" xr:uid="{44A42275-39F1-4F77-83C7-E903F2113889}"/>
    <cellStyle name="Vírgula 4 2 2 5 2 6" xfId="19966" xr:uid="{3C31E8AC-EAF4-4E0F-A476-F3AA0C9B26B7}"/>
    <cellStyle name="Vírgula 4 2 2 5 3" xfId="3404" xr:uid="{8E8BDB4B-4AFE-4D7B-A427-BB2097AF8E06}"/>
    <cellStyle name="Vírgula 4 2 2 5 3 2" xfId="9554" xr:uid="{E82C4D26-43C7-4644-ADF4-B0466F61ACF5}"/>
    <cellStyle name="Vírgula 4 2 2 5 3 2 2" xfId="18149" xr:uid="{FA8C860E-9B22-491A-A6D0-40539043A562}"/>
    <cellStyle name="Vírgula 4 2 2 5 3 2 3" xfId="27185" xr:uid="{FB4B53BD-540C-4A45-BB58-CD85BE544889}"/>
    <cellStyle name="Vírgula 4 2 2 5 3 3" xfId="6440" xr:uid="{77970A77-2350-4BD5-B6FD-14D00F969DB1}"/>
    <cellStyle name="Vírgula 4 2 2 5 3 3 2" xfId="15293" xr:uid="{D4FC9DD4-46F3-4C2C-94D8-E1F1FBAD5EE3}"/>
    <cellStyle name="Vírgula 4 2 2 5 3 3 3" xfId="24259" xr:uid="{BE68B288-5134-4657-994B-4F5CCB343894}"/>
    <cellStyle name="Vírgula 4 2 2 5 3 4" xfId="12441" xr:uid="{6A9C0B3D-11EB-4393-A2E1-B9B4300CCCAF}"/>
    <cellStyle name="Vírgula 4 2 2 5 3 5" xfId="21409" xr:uid="{F4FA22D9-8846-447C-B04D-DD5ADB875DA3}"/>
    <cellStyle name="Vírgula 4 2 2 5 4" xfId="8060" xr:uid="{FD85CCED-7F88-4F26-B572-65D7C8959125}"/>
    <cellStyle name="Vírgula 4 2 2 5 4 2" xfId="16714" xr:uid="{6CAF8EFB-1069-4A6F-994C-16B51AFAAEC4}"/>
    <cellStyle name="Vírgula 4 2 2 5 4 3" xfId="25695" xr:uid="{149E908B-0E01-43BC-812B-A642AAE652EB}"/>
    <cellStyle name="Vírgula 4 2 2 5 5" xfId="5006" xr:uid="{40105D83-2232-4C19-A90C-38B441BE74A7}"/>
    <cellStyle name="Vírgula 4 2 2 5 5 2" xfId="13860" xr:uid="{B2FBE99B-005A-4AB8-AB1F-1871814CD887}"/>
    <cellStyle name="Vírgula 4 2 2 5 5 3" xfId="22829" xr:uid="{2B8FD41C-6A52-487F-9827-301F3C467977}"/>
    <cellStyle name="Vírgula 4 2 2 5 6" xfId="10995" xr:uid="{6EEF08AB-EC1B-4C54-8864-6B5ED4E6E502}"/>
    <cellStyle name="Vírgula 4 2 2 5 7" xfId="19965" xr:uid="{8E6EB23F-076A-47A5-98DE-2978084A82E0}"/>
    <cellStyle name="Vírgula 4 2 2 6" xfId="1688" xr:uid="{9F7F4006-C36A-4487-BF00-169610A15218}"/>
    <cellStyle name="Vírgula 4 2 2 6 2" xfId="3406" xr:uid="{BA365A7A-1CE4-4FCA-A537-A2ED1A99F56B}"/>
    <cellStyle name="Vírgula 4 2 2 6 2 2" xfId="9556" xr:uid="{BF0C5187-E6C3-47EB-8030-D93C42688136}"/>
    <cellStyle name="Vírgula 4 2 2 6 2 2 2" xfId="18151" xr:uid="{5F9A7C33-10F3-405C-9706-8B3A24C04C78}"/>
    <cellStyle name="Vírgula 4 2 2 6 2 2 3" xfId="27187" xr:uid="{29868DFF-2146-402A-936C-12A0B7C169AE}"/>
    <cellStyle name="Vírgula 4 2 2 6 2 3" xfId="6442" xr:uid="{9D10C939-AC5B-4D08-B98F-02095CCEEB91}"/>
    <cellStyle name="Vírgula 4 2 2 6 2 3 2" xfId="15295" xr:uid="{B07E99DD-1781-4E1F-84F5-D3EAB9F372F7}"/>
    <cellStyle name="Vírgula 4 2 2 6 2 3 3" xfId="24261" xr:uid="{88776D40-1B06-4A77-85EE-2896E16EC907}"/>
    <cellStyle name="Vírgula 4 2 2 6 2 4" xfId="12443" xr:uid="{40FE8CED-3272-4103-B496-F62B02D6D0B6}"/>
    <cellStyle name="Vírgula 4 2 2 6 2 5" xfId="21411" xr:uid="{56CAAD41-11D5-430D-B452-23AB57746DE5}"/>
    <cellStyle name="Vírgula 4 2 2 6 3" xfId="8062" xr:uid="{05ADA01E-F637-44D3-BAD2-F6BB5CE5F39B}"/>
    <cellStyle name="Vírgula 4 2 2 6 3 2" xfId="16716" xr:uid="{FD88BEB1-3817-4561-B608-52104E892CDA}"/>
    <cellStyle name="Vírgula 4 2 2 6 3 3" xfId="25697" xr:uid="{08DD77BF-B237-47DD-B1E3-8739F5EAD80B}"/>
    <cellStyle name="Vírgula 4 2 2 6 4" xfId="5008" xr:uid="{6B4956E9-B34D-4C17-9FCC-9E13F22F6916}"/>
    <cellStyle name="Vírgula 4 2 2 6 4 2" xfId="13862" xr:uid="{0E8777E7-7B62-4BF9-B042-75BB811D1DF6}"/>
    <cellStyle name="Vírgula 4 2 2 6 4 3" xfId="22831" xr:uid="{F4F40CC9-7483-4277-9314-CE4BFBA5C955}"/>
    <cellStyle name="Vírgula 4 2 2 6 5" xfId="10997" xr:uid="{6577CB98-DBB7-4134-98B3-5B95257B109D}"/>
    <cellStyle name="Vírgula 4 2 2 6 6" xfId="19967" xr:uid="{9FBBE6F0-4BCD-4C40-9283-4498A9633E68}"/>
    <cellStyle name="Vírgula 4 2 2 7" xfId="3389" xr:uid="{CE1D05B6-D796-436D-ADE9-A7C775585C55}"/>
    <cellStyle name="Vírgula 4 2 2 7 2" xfId="9539" xr:uid="{6EB536F1-9943-440A-A390-9EC585B6D0A4}"/>
    <cellStyle name="Vírgula 4 2 2 7 2 2" xfId="18134" xr:uid="{368424B0-BFB0-453F-ABCB-302B1107CA26}"/>
    <cellStyle name="Vírgula 4 2 2 7 2 3" xfId="27170" xr:uid="{08D6823F-19B7-47BB-9AE0-35CF4D843117}"/>
    <cellStyle name="Vírgula 4 2 2 7 3" xfId="6425" xr:uid="{EF5034D5-DB21-425C-AC57-B1A66F01D3DB}"/>
    <cellStyle name="Vírgula 4 2 2 7 3 2" xfId="15278" xr:uid="{256AEF17-53F0-4B49-BEF3-508E6EE8DD2E}"/>
    <cellStyle name="Vírgula 4 2 2 7 3 3" xfId="24244" xr:uid="{5614F079-2C62-40A5-AF74-44D797832FBB}"/>
    <cellStyle name="Vírgula 4 2 2 7 4" xfId="12426" xr:uid="{F34335D5-6959-48C3-9F78-45E4D8AD1219}"/>
    <cellStyle name="Vírgula 4 2 2 7 5" xfId="21394" xr:uid="{535C8EEC-32A2-448E-BB2E-DB07C163CB4D}"/>
    <cellStyle name="Vírgula 4 2 2 8" xfId="8045" xr:uid="{52FA61B5-6EB5-4329-A076-066192EA7689}"/>
    <cellStyle name="Vírgula 4 2 2 8 2" xfId="16699" xr:uid="{EE1FDE79-C9D7-4580-BF4F-6A9395EC5DDB}"/>
    <cellStyle name="Vírgula 4 2 2 8 3" xfId="25680" xr:uid="{2ECA5250-29E0-4D2D-8A4C-F74E0D4D1CB6}"/>
    <cellStyle name="Vírgula 4 2 2 9" xfId="4991" xr:uid="{01093A94-8FCF-4970-AB8C-9CA2023D07F0}"/>
    <cellStyle name="Vírgula 4 2 2 9 2" xfId="13845" xr:uid="{0DD2AB98-4BB2-4A1F-BAA3-B4793CD93327}"/>
    <cellStyle name="Vírgula 4 2 2 9 3" xfId="22814" xr:uid="{CDE9D052-681D-4B01-BF7B-A55ACBF672A5}"/>
    <cellStyle name="Vírgula 4 2 3" xfId="1689" xr:uid="{19CE9D3D-2E5B-494D-84B2-955162B17D5B}"/>
    <cellStyle name="Vírgula 4 2 3 2" xfId="1690" xr:uid="{B2902438-ED56-447C-8F07-3CCA203A17D8}"/>
    <cellStyle name="Vírgula 4 2 3 2 2" xfId="3408" xr:uid="{CDE778B7-C1F0-406C-8EF0-E794CA401B15}"/>
    <cellStyle name="Vírgula 4 2 3 2 2 2" xfId="9558" xr:uid="{71D5EE7B-5A72-45FC-8F63-A06F8CF75B25}"/>
    <cellStyle name="Vírgula 4 2 3 2 2 2 2" xfId="18153" xr:uid="{6285A6F2-3EFC-4411-9DB8-F2E0EA0E6DCD}"/>
    <cellStyle name="Vírgula 4 2 3 2 2 2 3" xfId="27189" xr:uid="{95695527-A7A3-4569-9104-7563DEDBBB86}"/>
    <cellStyle name="Vírgula 4 2 3 2 2 3" xfId="6444" xr:uid="{83BF9CD3-24D1-4DB8-B72F-320B118245EE}"/>
    <cellStyle name="Vírgula 4 2 3 2 2 3 2" xfId="15297" xr:uid="{9AF10175-196E-4B6B-BC97-A90ACE850E34}"/>
    <cellStyle name="Vírgula 4 2 3 2 2 3 3" xfId="24263" xr:uid="{D2FBA9A0-D4B4-4D59-85F6-D26ACFD6D2E6}"/>
    <cellStyle name="Vírgula 4 2 3 2 2 4" xfId="12445" xr:uid="{8CFE9F51-BA23-4627-95CA-632D8ACC15E3}"/>
    <cellStyle name="Vírgula 4 2 3 2 2 5" xfId="21413" xr:uid="{F6AB9B5B-C39D-46C1-9E7F-A880596E8D65}"/>
    <cellStyle name="Vírgula 4 2 3 2 3" xfId="8064" xr:uid="{D7875A4E-4110-4D8B-8D20-30FDB8FD54DD}"/>
    <cellStyle name="Vírgula 4 2 3 2 3 2" xfId="16718" xr:uid="{EF3E1FAD-C6CE-4A31-AE2B-60BBE5D971F0}"/>
    <cellStyle name="Vírgula 4 2 3 2 3 3" xfId="25699" xr:uid="{471B333A-E991-4879-A9FF-AA9EC48A7B8A}"/>
    <cellStyle name="Vírgula 4 2 3 2 4" xfId="5010" xr:uid="{9E0EB241-1842-48DE-B6CD-C9AC7674D344}"/>
    <cellStyle name="Vírgula 4 2 3 2 4 2" xfId="13864" xr:uid="{4468660C-38F9-47B8-BAE1-AC4894092E18}"/>
    <cellStyle name="Vírgula 4 2 3 2 4 3" xfId="22833" xr:uid="{DAA366FD-CE02-4630-B69D-62069F3391C7}"/>
    <cellStyle name="Vírgula 4 2 3 2 5" xfId="10999" xr:uid="{93222407-AD9D-45E5-B8C7-5781C6615463}"/>
    <cellStyle name="Vírgula 4 2 3 2 6" xfId="19969" xr:uid="{69BBF442-2E7B-404C-8F28-828AD4548A23}"/>
    <cellStyle name="Vírgula 4 2 3 3" xfId="3407" xr:uid="{99EA3B27-F3AB-4C65-AC72-4DE6A00F7084}"/>
    <cellStyle name="Vírgula 4 2 3 3 2" xfId="9557" xr:uid="{483C5F7B-29B7-4395-B685-4DE652A90F98}"/>
    <cellStyle name="Vírgula 4 2 3 3 2 2" xfId="18152" xr:uid="{EF492FC6-2734-469B-B877-0198E010D4A5}"/>
    <cellStyle name="Vírgula 4 2 3 3 2 3" xfId="27188" xr:uid="{DD73A6A8-FB34-424F-8F16-20567BC5D855}"/>
    <cellStyle name="Vírgula 4 2 3 3 3" xfId="6443" xr:uid="{0909C3C6-E4D2-4F2B-81DE-612E8F852D04}"/>
    <cellStyle name="Vírgula 4 2 3 3 3 2" xfId="15296" xr:uid="{46E380D5-C81F-4CDC-AB39-919EA2D4301E}"/>
    <cellStyle name="Vírgula 4 2 3 3 3 3" xfId="24262" xr:uid="{46965599-FFCB-44E4-A681-B11A5642BF27}"/>
    <cellStyle name="Vírgula 4 2 3 3 4" xfId="12444" xr:uid="{EB46F555-2E73-48AA-87FF-A7CF4B673F95}"/>
    <cellStyle name="Vírgula 4 2 3 3 5" xfId="21412" xr:uid="{9BDEBE6A-A261-4FF6-801A-7ED682F2C991}"/>
    <cellStyle name="Vírgula 4 2 3 4" xfId="8063" xr:uid="{07B2720E-2B15-4BE3-A927-45BDB548AA1B}"/>
    <cellStyle name="Vírgula 4 2 3 4 2" xfId="16717" xr:uid="{DF984989-C18A-457D-9631-555149F3CD73}"/>
    <cellStyle name="Vírgula 4 2 3 4 3" xfId="25698" xr:uid="{8F93F4D3-981A-4E40-B047-AD5A7A4C9511}"/>
    <cellStyle name="Vírgula 4 2 3 5" xfId="5009" xr:uid="{B8819F46-8B77-494B-8D65-5F6885B24563}"/>
    <cellStyle name="Vírgula 4 2 3 5 2" xfId="13863" xr:uid="{A84679D5-5BB5-4BB2-BAC9-1506BB627B3D}"/>
    <cellStyle name="Vírgula 4 2 3 5 3" xfId="22832" xr:uid="{3D22BA78-F2CB-496E-B583-FBD37A3EF61C}"/>
    <cellStyle name="Vírgula 4 2 3 6" xfId="10998" xr:uid="{A5942220-F7F7-479A-AA62-754BFF32950B}"/>
    <cellStyle name="Vírgula 4 2 3 7" xfId="19968" xr:uid="{831F211A-B6CB-41D8-A682-229E0262324C}"/>
    <cellStyle name="Vírgula 4 2 4" xfId="1691" xr:uid="{6DD72A85-8D98-4193-B750-DB16D22ABD7B}"/>
    <cellStyle name="Vírgula 4 2 4 2" xfId="1692" xr:uid="{1363D632-F697-4D71-8C74-4CF711D75597}"/>
    <cellStyle name="Vírgula 4 2 4 2 2" xfId="3410" xr:uid="{3420173F-A00B-40AC-B3C6-4615E8D57819}"/>
    <cellStyle name="Vírgula 4 2 4 2 2 2" xfId="9560" xr:uid="{D4AE810B-B3F9-403C-A037-9A36294409D4}"/>
    <cellStyle name="Vírgula 4 2 4 2 2 2 2" xfId="18155" xr:uid="{7F77C5C4-5033-4E24-909B-BCCBE4C479CA}"/>
    <cellStyle name="Vírgula 4 2 4 2 2 2 3" xfId="27191" xr:uid="{07327744-A591-463A-9D6A-BE0C0BB0BB64}"/>
    <cellStyle name="Vírgula 4 2 4 2 2 3" xfId="6446" xr:uid="{69424F2C-6CE8-4C70-9CC2-56A90A1E541A}"/>
    <cellStyle name="Vírgula 4 2 4 2 2 3 2" xfId="15299" xr:uid="{5EF5D51B-F037-47EE-8FBD-87A89CF1CC56}"/>
    <cellStyle name="Vírgula 4 2 4 2 2 3 3" xfId="24265" xr:uid="{1B74A818-DB3E-4E5F-BFE1-4D7A3A23AC8F}"/>
    <cellStyle name="Vírgula 4 2 4 2 2 4" xfId="12447" xr:uid="{2649BBF4-5FFB-4157-BA8A-E5C732D49F5A}"/>
    <cellStyle name="Vírgula 4 2 4 2 2 5" xfId="21415" xr:uid="{EFCF80C4-2C43-45B7-843D-F8D1BD29259A}"/>
    <cellStyle name="Vírgula 4 2 4 2 3" xfId="8066" xr:uid="{ED312B3F-4252-4659-A1F1-0C03431644EC}"/>
    <cellStyle name="Vírgula 4 2 4 2 3 2" xfId="16720" xr:uid="{3A29BF2B-CACE-4C50-8201-F1AF92882DC7}"/>
    <cellStyle name="Vírgula 4 2 4 2 3 3" xfId="25701" xr:uid="{DFF06387-3107-443F-9715-E71E8CB7F296}"/>
    <cellStyle name="Vírgula 4 2 4 2 4" xfId="5012" xr:uid="{B42BD1E6-42A8-43CD-8963-93AADBB16B8C}"/>
    <cellStyle name="Vírgula 4 2 4 2 4 2" xfId="13866" xr:uid="{661B8461-314C-4CD4-843F-518D9827E8F5}"/>
    <cellStyle name="Vírgula 4 2 4 2 4 3" xfId="22835" xr:uid="{EF0B237A-CD0E-4439-9A4A-2A55E72E57B4}"/>
    <cellStyle name="Vírgula 4 2 4 2 5" xfId="11001" xr:uid="{1E734AE9-0391-4080-A40C-064A9CAC3F0F}"/>
    <cellStyle name="Vírgula 4 2 4 2 6" xfId="19971" xr:uid="{D36C99B3-F8F4-4869-80A9-AF90130202E4}"/>
    <cellStyle name="Vírgula 4 2 4 3" xfId="3409" xr:uid="{6EF2F03A-5842-4C95-BB43-451B22D2F5D4}"/>
    <cellStyle name="Vírgula 4 2 4 3 2" xfId="9559" xr:uid="{C79FD9E6-3E3E-4C41-B1AD-83986B18BD70}"/>
    <cellStyle name="Vírgula 4 2 4 3 2 2" xfId="18154" xr:uid="{7DAB8EE8-96C6-4C07-B751-3CEFEC2748DB}"/>
    <cellStyle name="Vírgula 4 2 4 3 2 3" xfId="27190" xr:uid="{8654C9B6-D8AD-4A61-BD11-32032B6DBF44}"/>
    <cellStyle name="Vírgula 4 2 4 3 3" xfId="6445" xr:uid="{32901DEC-996E-459A-8851-53855FAECBE5}"/>
    <cellStyle name="Vírgula 4 2 4 3 3 2" xfId="15298" xr:uid="{49DCE2F4-C86B-4DA1-9C28-0683536B6D3C}"/>
    <cellStyle name="Vírgula 4 2 4 3 3 3" xfId="24264" xr:uid="{02A7D1B2-84E6-4896-AF5E-5647352FEF34}"/>
    <cellStyle name="Vírgula 4 2 4 3 4" xfId="12446" xr:uid="{951CCA79-2405-4B1D-8DB3-9178E531FF61}"/>
    <cellStyle name="Vírgula 4 2 4 3 5" xfId="21414" xr:uid="{12B6B164-2D0F-4632-9400-6CB6E6469887}"/>
    <cellStyle name="Vírgula 4 2 4 4" xfId="8065" xr:uid="{6D9374A0-4E67-4FD9-ABD7-839530A43B5F}"/>
    <cellStyle name="Vírgula 4 2 4 4 2" xfId="16719" xr:uid="{DF3A4DE1-AD9C-4E3A-BE32-04BCDBC95076}"/>
    <cellStyle name="Vírgula 4 2 4 4 3" xfId="25700" xr:uid="{621D0488-A0CC-4E55-BE73-89874B55D89A}"/>
    <cellStyle name="Vírgula 4 2 4 5" xfId="5011" xr:uid="{0880EEFF-D4D1-438B-88EB-697D181A3FC3}"/>
    <cellStyle name="Vírgula 4 2 4 5 2" xfId="13865" xr:uid="{F79AE848-1CDD-4A67-8DF3-6D797A29AE65}"/>
    <cellStyle name="Vírgula 4 2 4 5 3" xfId="22834" xr:uid="{14E35DAA-F9F7-4BBB-AA37-5AB54ED39A48}"/>
    <cellStyle name="Vírgula 4 2 4 6" xfId="11000" xr:uid="{D390DAE0-EFBA-4C49-995A-1AAC86028E7C}"/>
    <cellStyle name="Vírgula 4 2 4 7" xfId="19970" xr:uid="{F315A635-B588-40C7-8E6B-C09A655DD7A8}"/>
    <cellStyle name="Vírgula 4 2 5" xfId="1693" xr:uid="{849F324F-C804-4D8C-9A2B-525D4A996532}"/>
    <cellStyle name="Vírgula 4 2 5 2" xfId="3411" xr:uid="{18A96115-AADD-4AFA-BBA1-1E82948215EC}"/>
    <cellStyle name="Vírgula 4 2 5 2 2" xfId="9561" xr:uid="{0F5CB0D7-B07E-4AFA-9DD3-6778A193FD9E}"/>
    <cellStyle name="Vírgula 4 2 5 2 2 2" xfId="18156" xr:uid="{C07131A3-0D51-4C9D-84DE-60B9CD061A59}"/>
    <cellStyle name="Vírgula 4 2 5 2 2 3" xfId="27192" xr:uid="{B1D91292-EBB2-47E6-B66F-3C9F46EF694C}"/>
    <cellStyle name="Vírgula 4 2 5 2 3" xfId="6447" xr:uid="{EACF7231-F147-40F8-AAA1-896A06488A58}"/>
    <cellStyle name="Vírgula 4 2 5 2 3 2" xfId="15300" xr:uid="{5E705912-09BB-4E93-A73E-CAB47E515C5F}"/>
    <cellStyle name="Vírgula 4 2 5 2 3 3" xfId="24266" xr:uid="{407C2FFA-3987-4031-AA72-29CE3C2D86CA}"/>
    <cellStyle name="Vírgula 4 2 5 2 4" xfId="12448" xr:uid="{F82EC7B1-EBCD-462A-8012-ED5E3A64C09B}"/>
    <cellStyle name="Vírgula 4 2 5 2 5" xfId="21416" xr:uid="{93740EEC-5716-422E-B8EF-C0C15DC3A25F}"/>
    <cellStyle name="Vírgula 4 2 5 3" xfId="8067" xr:uid="{FC64912F-006F-4DE8-8C1A-CE62BA0FB03F}"/>
    <cellStyle name="Vírgula 4 2 5 3 2" xfId="16721" xr:uid="{1B06F10D-20AC-4D8A-B684-879DBF1B6E90}"/>
    <cellStyle name="Vírgula 4 2 5 3 3" xfId="25702" xr:uid="{4317BC10-2E9D-4800-99B4-4E061509983A}"/>
    <cellStyle name="Vírgula 4 2 5 4" xfId="5013" xr:uid="{0D62F8CC-809E-4C51-AB90-347F14DA6638}"/>
    <cellStyle name="Vírgula 4 2 5 4 2" xfId="13867" xr:uid="{47316143-27C4-4F28-AC74-05BB0C6AE4EA}"/>
    <cellStyle name="Vírgula 4 2 5 4 3" xfId="22836" xr:uid="{CAF1FAC9-BBD7-4211-AF39-507247BA0662}"/>
    <cellStyle name="Vírgula 4 2 5 5" xfId="11002" xr:uid="{65DB776B-BAFB-4871-A3D0-DAA406B05D1B}"/>
    <cellStyle name="Vírgula 4 2 5 6" xfId="19972" xr:uid="{8CCBECEF-4F77-434E-ADBE-7C3F8F40A2A9}"/>
    <cellStyle name="Vírgula 4 2 6" xfId="3388" xr:uid="{A70B8F56-6661-4BFF-9F83-1C12FA5BF773}"/>
    <cellStyle name="Vírgula 4 2 6 2" xfId="9538" xr:uid="{2D36A379-EBB7-445D-8C4B-4BCBBEDD6141}"/>
    <cellStyle name="Vírgula 4 2 6 2 2" xfId="18133" xr:uid="{6317A7BA-0A11-4A49-9F58-800C674612A0}"/>
    <cellStyle name="Vírgula 4 2 6 2 3" xfId="27169" xr:uid="{1C2D6A3B-36DC-4DC0-940D-6AA2E8E92D30}"/>
    <cellStyle name="Vírgula 4 2 6 3" xfId="6424" xr:uid="{044A93DC-5060-4A1B-B21C-FE92D5DF9B28}"/>
    <cellStyle name="Vírgula 4 2 6 3 2" xfId="15277" xr:uid="{3BA8AF22-2583-4C23-A2ED-C691AE714D9D}"/>
    <cellStyle name="Vírgula 4 2 6 3 3" xfId="24243" xr:uid="{A418899D-21BC-40DA-BB2A-1D47EB4C1937}"/>
    <cellStyle name="Vírgula 4 2 6 4" xfId="12425" xr:uid="{8B60A9E3-CC37-4354-859B-36C453B952D0}"/>
    <cellStyle name="Vírgula 4 2 6 5" xfId="21393" xr:uid="{B0241ADD-6F73-4E34-AB25-D5A74DAF328C}"/>
    <cellStyle name="Vírgula 4 2 7" xfId="8044" xr:uid="{6B4A46D1-EECB-47C0-B51F-1BB759916BD2}"/>
    <cellStyle name="Vírgula 4 2 7 2" xfId="16698" xr:uid="{231D982B-130C-4E55-9636-183C453EA424}"/>
    <cellStyle name="Vírgula 4 2 7 3" xfId="25679" xr:uid="{C8DFFB5C-0E0C-4585-84F4-15CFE6D807A5}"/>
    <cellStyle name="Vírgula 4 2 8" xfId="4990" xr:uid="{3396654F-EF1C-4B37-B399-FB34CFFD2BC2}"/>
    <cellStyle name="Vírgula 4 2 8 2" xfId="13844" xr:uid="{61975C9D-0446-4800-A8CF-B6D00A88D1CC}"/>
    <cellStyle name="Vírgula 4 2 8 3" xfId="22813" xr:uid="{7DD220C7-D29B-4462-95A8-14CF1E6CC08B}"/>
    <cellStyle name="Vírgula 4 2 9" xfId="10979" xr:uid="{BBEFB74D-B115-428B-AD22-686BD297D395}"/>
    <cellStyle name="Vírgula 4 3" xfId="1694" xr:uid="{E6C71631-26D0-4DC2-9EA5-8124244BC4F8}"/>
    <cellStyle name="Vírgula 4 3 10" xfId="5014" xr:uid="{85F1EC92-8D30-4E79-9495-23DDBC0796ED}"/>
    <cellStyle name="Vírgula 4 3 10 2" xfId="13868" xr:uid="{53BA87CD-2D69-4EFE-AD8B-23602A10F141}"/>
    <cellStyle name="Vírgula 4 3 10 3" xfId="22837" xr:uid="{757ABA18-59C0-43C8-A4D9-1E25008DB501}"/>
    <cellStyle name="Vírgula 4 3 11" xfId="11003" xr:uid="{57A21A19-01EF-4FC5-8D6A-40BF2AE48616}"/>
    <cellStyle name="Vírgula 4 3 12" xfId="19973" xr:uid="{C6564EA9-C3A4-42F2-9F7F-A9C230B35598}"/>
    <cellStyle name="Vírgula 4 3 2" xfId="1695" xr:uid="{381897CD-547E-46C4-AF9E-9F949606A93C}"/>
    <cellStyle name="Vírgula 4 3 2 2" xfId="1696" xr:uid="{D4F61534-A879-47AE-B882-0046D434C2C2}"/>
    <cellStyle name="Vírgula 4 3 2 2 2" xfId="1697" xr:uid="{1D822787-A639-4710-98A2-07F3E141749B}"/>
    <cellStyle name="Vírgula 4 3 2 2 2 2" xfId="3415" xr:uid="{5A9BE747-73ED-4365-91B1-E9DC0E5D680A}"/>
    <cellStyle name="Vírgula 4 3 2 2 2 2 2" xfId="9565" xr:uid="{88D164C0-2D41-437B-AC93-7F6B0E19D9F7}"/>
    <cellStyle name="Vírgula 4 3 2 2 2 2 2 2" xfId="18160" xr:uid="{E7869728-A060-4E8B-B29A-89BAFE363E12}"/>
    <cellStyle name="Vírgula 4 3 2 2 2 2 2 3" xfId="27196" xr:uid="{296D6B4B-1E01-4D22-808B-A1FB17412AC7}"/>
    <cellStyle name="Vírgula 4 3 2 2 2 2 3" xfId="6451" xr:uid="{782C48B3-9609-48D3-8655-C9AEDE9EA21A}"/>
    <cellStyle name="Vírgula 4 3 2 2 2 2 3 2" xfId="15304" xr:uid="{960B2E97-70C0-4255-94AA-5CFD25A4836B}"/>
    <cellStyle name="Vírgula 4 3 2 2 2 2 3 3" xfId="24270" xr:uid="{14ED4C11-07BA-4F8C-96DE-651F68C0BDE4}"/>
    <cellStyle name="Vírgula 4 3 2 2 2 2 4" xfId="12452" xr:uid="{32DF6316-B12D-4E81-AB7F-34A1EA22D6B4}"/>
    <cellStyle name="Vírgula 4 3 2 2 2 2 5" xfId="21420" xr:uid="{97789EF0-2CD8-4253-87E3-61E1FBD2961F}"/>
    <cellStyle name="Vírgula 4 3 2 2 2 3" xfId="8071" xr:uid="{8D5AF7D3-C3E6-4555-9DE0-BA19DAA945A6}"/>
    <cellStyle name="Vírgula 4 3 2 2 2 3 2" xfId="16725" xr:uid="{3EC25470-3155-44EB-B0F7-2008314704B5}"/>
    <cellStyle name="Vírgula 4 3 2 2 2 3 3" xfId="25706" xr:uid="{C15EAC09-EEAB-40DA-9EBF-02528D059175}"/>
    <cellStyle name="Vírgula 4 3 2 2 2 4" xfId="5017" xr:uid="{9D06CF37-EA7A-4B31-886C-9A7F6DC4A65E}"/>
    <cellStyle name="Vírgula 4 3 2 2 2 4 2" xfId="13871" xr:uid="{72B2C807-4C5A-462A-968F-B0E108C135BB}"/>
    <cellStyle name="Vírgula 4 3 2 2 2 4 3" xfId="22840" xr:uid="{71DAC79D-9B72-404F-9E78-7955EED01C5F}"/>
    <cellStyle name="Vírgula 4 3 2 2 2 5" xfId="11006" xr:uid="{0DA6775F-B3B8-47B3-B856-661EAB69B562}"/>
    <cellStyle name="Vírgula 4 3 2 2 2 6" xfId="19976" xr:uid="{9C7003CE-3CF4-4CA2-888A-49A931D53B40}"/>
    <cellStyle name="Vírgula 4 3 2 2 3" xfId="3414" xr:uid="{AE33C6BB-2AFC-4AEB-9F92-C4D82128A6CD}"/>
    <cellStyle name="Vírgula 4 3 2 2 3 2" xfId="9564" xr:uid="{A92A3546-C64C-43C3-B012-D0A70E95459B}"/>
    <cellStyle name="Vírgula 4 3 2 2 3 2 2" xfId="18159" xr:uid="{407122AD-5FB1-44B7-9C08-DF943CA85E19}"/>
    <cellStyle name="Vírgula 4 3 2 2 3 2 3" xfId="27195" xr:uid="{685BC8CD-9AEA-4869-953E-B3F6BDB77F5C}"/>
    <cellStyle name="Vírgula 4 3 2 2 3 3" xfId="6450" xr:uid="{01798451-CD2E-4A69-ABAE-73E15CB83DFE}"/>
    <cellStyle name="Vírgula 4 3 2 2 3 3 2" xfId="15303" xr:uid="{135490D7-A587-4506-9CFD-8CA63A68CB09}"/>
    <cellStyle name="Vírgula 4 3 2 2 3 3 3" xfId="24269" xr:uid="{DDB2F80C-42C2-42D7-936F-2F7A817016DF}"/>
    <cellStyle name="Vírgula 4 3 2 2 3 4" xfId="12451" xr:uid="{0BB3FE7E-FC0A-481E-95F9-C716D692BCB6}"/>
    <cellStyle name="Vírgula 4 3 2 2 3 5" xfId="21419" xr:uid="{27C4577C-3C77-4723-AB94-52A5F594BCC8}"/>
    <cellStyle name="Vírgula 4 3 2 2 4" xfId="8070" xr:uid="{34868012-2D49-4CC9-B20B-D91100284536}"/>
    <cellStyle name="Vírgula 4 3 2 2 4 2" xfId="16724" xr:uid="{E7D78F29-BFDE-41D1-BD35-4E4467616CCD}"/>
    <cellStyle name="Vírgula 4 3 2 2 4 3" xfId="25705" xr:uid="{40401415-A327-48BC-8832-2AF3250ABFB2}"/>
    <cellStyle name="Vírgula 4 3 2 2 5" xfId="5016" xr:uid="{F0BBB942-8976-4C71-A8B4-613B0E168C4B}"/>
    <cellStyle name="Vírgula 4 3 2 2 5 2" xfId="13870" xr:uid="{8DE138DD-9BFE-407E-9CC2-E1430FA31714}"/>
    <cellStyle name="Vírgula 4 3 2 2 5 3" xfId="22839" xr:uid="{B60C76C5-82AA-4F8A-B2C0-01698FD7D9C8}"/>
    <cellStyle name="Vírgula 4 3 2 2 6" xfId="11005" xr:uid="{37D4AC42-269C-41F4-81EC-42358C37C85C}"/>
    <cellStyle name="Vírgula 4 3 2 2 7" xfId="19975" xr:uid="{94031F3D-C139-43C6-85D3-FFA240AB48FC}"/>
    <cellStyle name="Vírgula 4 3 2 3" xfId="1698" xr:uid="{ADDEB72D-3A03-40DB-9C4B-9CE61BBA1E1E}"/>
    <cellStyle name="Vírgula 4 3 2 3 2" xfId="1699" xr:uid="{A59D818D-13B3-4FA5-9440-770AE2ED3666}"/>
    <cellStyle name="Vírgula 4 3 2 3 2 2" xfId="3417" xr:uid="{93F88FE4-1804-4F11-973B-DC94AEDC5B82}"/>
    <cellStyle name="Vírgula 4 3 2 3 2 2 2" xfId="9567" xr:uid="{FDB874EA-548D-4B4A-B956-143A6AE39C8D}"/>
    <cellStyle name="Vírgula 4 3 2 3 2 2 2 2" xfId="18162" xr:uid="{96FA4F7C-DC23-4778-8EBE-DB2BF78DCB6B}"/>
    <cellStyle name="Vírgula 4 3 2 3 2 2 2 3" xfId="27198" xr:uid="{EBC4AE86-34C6-44F7-B635-62B1B7116956}"/>
    <cellStyle name="Vírgula 4 3 2 3 2 2 3" xfId="6453" xr:uid="{CD77DCED-A36A-4AEC-BD10-651E59AA0875}"/>
    <cellStyle name="Vírgula 4 3 2 3 2 2 3 2" xfId="15306" xr:uid="{43C4B271-D9E4-42BB-9F9F-12821F79525E}"/>
    <cellStyle name="Vírgula 4 3 2 3 2 2 3 3" xfId="24272" xr:uid="{0FA8410A-5082-4299-BCFC-43E769B7D870}"/>
    <cellStyle name="Vírgula 4 3 2 3 2 2 4" xfId="12454" xr:uid="{CA54B82B-E84F-49D5-A46F-1BAB68D8609C}"/>
    <cellStyle name="Vírgula 4 3 2 3 2 2 5" xfId="21422" xr:uid="{C482556C-E85A-4B84-84D2-5E7EB86430F7}"/>
    <cellStyle name="Vírgula 4 3 2 3 2 3" xfId="8073" xr:uid="{2087FC89-5F3C-45F6-A335-47C8B371B63E}"/>
    <cellStyle name="Vírgula 4 3 2 3 2 3 2" xfId="16727" xr:uid="{ABAE66B6-FF85-4F2D-BDC4-0CFB46579B52}"/>
    <cellStyle name="Vírgula 4 3 2 3 2 3 3" xfId="25708" xr:uid="{6ECCD2AA-B774-40D1-A18F-EF6AFC4097C6}"/>
    <cellStyle name="Vírgula 4 3 2 3 2 4" xfId="5019" xr:uid="{1B54C40F-AE24-45E6-90CD-8C3FB02DF6DB}"/>
    <cellStyle name="Vírgula 4 3 2 3 2 4 2" xfId="13873" xr:uid="{ED5C6F3F-B0AE-41DC-91BB-BDD9BFFB286A}"/>
    <cellStyle name="Vírgula 4 3 2 3 2 4 3" xfId="22842" xr:uid="{A7330B25-621D-4FF4-AF86-A9F8DEDFC04F}"/>
    <cellStyle name="Vírgula 4 3 2 3 2 5" xfId="11008" xr:uid="{53797FF9-D14B-4A19-AD51-AC137B46163A}"/>
    <cellStyle name="Vírgula 4 3 2 3 2 6" xfId="19978" xr:uid="{0A589C45-D075-4B71-AA2D-07211BFD3100}"/>
    <cellStyle name="Vírgula 4 3 2 3 3" xfId="3416" xr:uid="{37D00978-15ED-46AC-8343-810ABC4D74E5}"/>
    <cellStyle name="Vírgula 4 3 2 3 3 2" xfId="9566" xr:uid="{60952C54-1B55-4ED1-A236-53AC7C39CE6C}"/>
    <cellStyle name="Vírgula 4 3 2 3 3 2 2" xfId="18161" xr:uid="{D2ADADD9-9D52-4375-B0DF-EB72E9570B96}"/>
    <cellStyle name="Vírgula 4 3 2 3 3 2 3" xfId="27197" xr:uid="{FC544BEE-6A8D-4634-A1D9-D725796574A3}"/>
    <cellStyle name="Vírgula 4 3 2 3 3 3" xfId="6452" xr:uid="{DCDDBC48-424D-4369-9D4E-329D9F0BEA7B}"/>
    <cellStyle name="Vírgula 4 3 2 3 3 3 2" xfId="15305" xr:uid="{81F24DF0-4F7A-422D-8D31-C7A42CE92800}"/>
    <cellStyle name="Vírgula 4 3 2 3 3 3 3" xfId="24271" xr:uid="{40042AC7-E635-4809-9C87-7E6D7E3D174D}"/>
    <cellStyle name="Vírgula 4 3 2 3 3 4" xfId="12453" xr:uid="{CBD53F79-A441-407D-AC71-2FE901926FE0}"/>
    <cellStyle name="Vírgula 4 3 2 3 3 5" xfId="21421" xr:uid="{269646A5-0A01-44A1-823E-957B04BCAEA9}"/>
    <cellStyle name="Vírgula 4 3 2 3 4" xfId="8072" xr:uid="{228A72AC-EB57-4BD5-A846-41ECAC5B1818}"/>
    <cellStyle name="Vírgula 4 3 2 3 4 2" xfId="16726" xr:uid="{41DF1C1F-965E-4965-A66C-D653A6C76B1D}"/>
    <cellStyle name="Vírgula 4 3 2 3 4 3" xfId="25707" xr:uid="{787CFE20-FADD-4097-AB34-D50C31C43241}"/>
    <cellStyle name="Vírgula 4 3 2 3 5" xfId="5018" xr:uid="{1CEEEC0E-D427-4CDF-9C0B-23ED6E2751B6}"/>
    <cellStyle name="Vírgula 4 3 2 3 5 2" xfId="13872" xr:uid="{9FE88233-5230-4301-800D-67C0996FCE37}"/>
    <cellStyle name="Vírgula 4 3 2 3 5 3" xfId="22841" xr:uid="{96D05EB7-2105-4DC8-914C-FB41F60814B5}"/>
    <cellStyle name="Vírgula 4 3 2 3 6" xfId="11007" xr:uid="{4DFA6375-3103-4BCD-9D2E-9DF58CCB8A82}"/>
    <cellStyle name="Vírgula 4 3 2 3 7" xfId="19977" xr:uid="{22B43783-20A4-4DC0-8A40-941662C6D3FD}"/>
    <cellStyle name="Vírgula 4 3 2 4" xfId="1700" xr:uid="{FABF785C-C9B9-46B3-9A19-1C5A4E53EABC}"/>
    <cellStyle name="Vírgula 4 3 2 4 2" xfId="3418" xr:uid="{D4E5C8ED-C070-4FE2-B9EE-628E11A4E120}"/>
    <cellStyle name="Vírgula 4 3 2 4 2 2" xfId="9568" xr:uid="{C4084730-E107-4E5E-A415-BE75B43F36AA}"/>
    <cellStyle name="Vírgula 4 3 2 4 2 2 2" xfId="18163" xr:uid="{9FF55448-8C47-49E5-96BF-BF4751012EC9}"/>
    <cellStyle name="Vírgula 4 3 2 4 2 2 3" xfId="27199" xr:uid="{7577C922-0C1E-4D85-B27F-291BEF5CD2FB}"/>
    <cellStyle name="Vírgula 4 3 2 4 2 3" xfId="6454" xr:uid="{463FE44C-28E0-4C04-ACAC-F63A6D2E712B}"/>
    <cellStyle name="Vírgula 4 3 2 4 2 3 2" xfId="15307" xr:uid="{E30F3ABF-22CC-4ACA-B0D7-74CE4E290174}"/>
    <cellStyle name="Vírgula 4 3 2 4 2 3 3" xfId="24273" xr:uid="{88B62179-5757-45AE-86C0-618970A029BC}"/>
    <cellStyle name="Vírgula 4 3 2 4 2 4" xfId="12455" xr:uid="{159094AC-20BE-4FAD-8067-8F0A0C887366}"/>
    <cellStyle name="Vírgula 4 3 2 4 2 5" xfId="21423" xr:uid="{A612411F-9F78-42DF-B347-596E514D5054}"/>
    <cellStyle name="Vírgula 4 3 2 4 3" xfId="8074" xr:uid="{5F9C8382-D657-4DA5-9F09-DB2F2C27ED92}"/>
    <cellStyle name="Vírgula 4 3 2 4 3 2" xfId="16728" xr:uid="{67F553A8-EE7F-4D1D-BE48-0A6B09897C5E}"/>
    <cellStyle name="Vírgula 4 3 2 4 3 3" xfId="25709" xr:uid="{802F3BD3-5878-419F-A9E3-8FC395968C94}"/>
    <cellStyle name="Vírgula 4 3 2 4 4" xfId="5020" xr:uid="{348CA5BF-A15C-467B-A8CD-EAEFE6434BBB}"/>
    <cellStyle name="Vírgula 4 3 2 4 4 2" xfId="13874" xr:uid="{0C4EB0A1-610D-4947-88E1-A26AB09ED3D8}"/>
    <cellStyle name="Vírgula 4 3 2 4 4 3" xfId="22843" xr:uid="{96A56680-B106-46EE-A86C-37CE147A8C60}"/>
    <cellStyle name="Vírgula 4 3 2 4 5" xfId="11009" xr:uid="{0EAA4EF7-287B-4A22-BE7A-81AFE9A202D8}"/>
    <cellStyle name="Vírgula 4 3 2 4 6" xfId="19979" xr:uid="{EA7C2E73-2980-4421-B3C0-00B554AA7C8B}"/>
    <cellStyle name="Vírgula 4 3 2 5" xfId="3413" xr:uid="{67D90B3D-F788-4950-9967-AA18816AC0A8}"/>
    <cellStyle name="Vírgula 4 3 2 5 2" xfId="9563" xr:uid="{6DC068F1-05B5-41DC-8322-830E9A942AE3}"/>
    <cellStyle name="Vírgula 4 3 2 5 2 2" xfId="18158" xr:uid="{58FFB01F-ABDD-4CA5-AA8B-90743DE2F583}"/>
    <cellStyle name="Vírgula 4 3 2 5 2 3" xfId="27194" xr:uid="{DA1BECBB-FFFC-4550-8F6C-7AB3F1B828A3}"/>
    <cellStyle name="Vírgula 4 3 2 5 3" xfId="6449" xr:uid="{C38D7E15-0284-4642-9891-78AE7FF250DB}"/>
    <cellStyle name="Vírgula 4 3 2 5 3 2" xfId="15302" xr:uid="{64D0AEEE-25F8-41D4-A123-860725DAFFED}"/>
    <cellStyle name="Vírgula 4 3 2 5 3 3" xfId="24268" xr:uid="{1C48555A-D6A1-4AE8-AB2F-0273E9AE5533}"/>
    <cellStyle name="Vírgula 4 3 2 5 4" xfId="12450" xr:uid="{047EC753-8BF5-4D3C-8176-9E4C7FDD0223}"/>
    <cellStyle name="Vírgula 4 3 2 5 5" xfId="21418" xr:uid="{AD266702-8D60-460F-8AD2-9AE0DCCDD0F3}"/>
    <cellStyle name="Vírgula 4 3 2 6" xfId="8069" xr:uid="{6F4D4A62-2B45-4C0A-8635-848EFDEEFEA8}"/>
    <cellStyle name="Vírgula 4 3 2 6 2" xfId="16723" xr:uid="{3F8AA88C-E753-409E-8B79-713B6F8F2B5D}"/>
    <cellStyle name="Vírgula 4 3 2 6 3" xfId="25704" xr:uid="{56FA4B82-E586-4FE9-8D7E-8309FFF753AC}"/>
    <cellStyle name="Vírgula 4 3 2 7" xfId="5015" xr:uid="{C155CA27-8DA9-4942-9782-7583E38BB74E}"/>
    <cellStyle name="Vírgula 4 3 2 7 2" xfId="13869" xr:uid="{C08F980E-E9E6-42FC-9365-5A229E3F92A1}"/>
    <cellStyle name="Vírgula 4 3 2 7 3" xfId="22838" xr:uid="{D6DEDF76-6A2C-4408-84B9-A2868847EF2C}"/>
    <cellStyle name="Vírgula 4 3 2 8" xfId="11004" xr:uid="{3798D2E9-2D8A-42BD-8A89-8F100522C756}"/>
    <cellStyle name="Vírgula 4 3 2 9" xfId="19974" xr:uid="{5ED1A537-FCB0-4E46-93CB-CB4B2137AB8F}"/>
    <cellStyle name="Vírgula 4 3 3" xfId="1701" xr:uid="{BBD52EC3-8278-4089-8D02-5EF9B93994E5}"/>
    <cellStyle name="Vírgula 4 3 3 2" xfId="1702" xr:uid="{ECD562C3-464C-4102-AEC1-BE63086C9855}"/>
    <cellStyle name="Vírgula 4 3 3 2 2" xfId="1703" xr:uid="{5FAF684F-94F4-4E08-8FE2-DF4215A67847}"/>
    <cellStyle name="Vírgula 4 3 3 2 2 2" xfId="3421" xr:uid="{BE63679D-90EF-402F-A0DC-61F61C3D9979}"/>
    <cellStyle name="Vírgula 4 3 3 2 2 2 2" xfId="9571" xr:uid="{29599A44-2BB9-43C3-8530-C1EDF1445FCF}"/>
    <cellStyle name="Vírgula 4 3 3 2 2 2 2 2" xfId="18166" xr:uid="{53031B13-256C-4312-B8E8-AB650766B16D}"/>
    <cellStyle name="Vírgula 4 3 3 2 2 2 2 3" xfId="27202" xr:uid="{CC7D9C0A-84E7-4BD9-96E4-C7A6E4BC6982}"/>
    <cellStyle name="Vírgula 4 3 3 2 2 2 3" xfId="6457" xr:uid="{D31B4BF1-2741-4D40-8E9A-ADC7D0C4ABFF}"/>
    <cellStyle name="Vírgula 4 3 3 2 2 2 3 2" xfId="15310" xr:uid="{288C3209-5756-4DF9-8B1A-881B005B471E}"/>
    <cellStyle name="Vírgula 4 3 3 2 2 2 3 3" xfId="24276" xr:uid="{2D2594F3-99F9-48FF-9713-96E164B22455}"/>
    <cellStyle name="Vírgula 4 3 3 2 2 2 4" xfId="12458" xr:uid="{BA76B7D7-3D7F-4760-A5CA-F8C9DBC3FB5C}"/>
    <cellStyle name="Vírgula 4 3 3 2 2 2 5" xfId="21426" xr:uid="{410FBE70-91A7-4F6E-B700-38147EB0E690}"/>
    <cellStyle name="Vírgula 4 3 3 2 2 3" xfId="8077" xr:uid="{E3F9519A-7D52-4677-A163-B18735D39B26}"/>
    <cellStyle name="Vírgula 4 3 3 2 2 3 2" xfId="16731" xr:uid="{3AA28B44-B236-4824-8F4E-3F6C0F2C9305}"/>
    <cellStyle name="Vírgula 4 3 3 2 2 3 3" xfId="25712" xr:uid="{8643DD3C-6DB9-4865-9592-FDBA3D8D001F}"/>
    <cellStyle name="Vírgula 4 3 3 2 2 4" xfId="5023" xr:uid="{D0F523B8-2EAA-4339-8942-E1FFAB74CF18}"/>
    <cellStyle name="Vírgula 4 3 3 2 2 4 2" xfId="13877" xr:uid="{29512095-9B32-49DB-A953-64B9550FAEDC}"/>
    <cellStyle name="Vírgula 4 3 3 2 2 4 3" xfId="22846" xr:uid="{7126FECF-CEA9-4C16-9A9C-A58753D8DEA4}"/>
    <cellStyle name="Vírgula 4 3 3 2 2 5" xfId="11012" xr:uid="{53510775-832C-47B3-B291-96AB7C95B4A7}"/>
    <cellStyle name="Vírgula 4 3 3 2 2 6" xfId="19982" xr:uid="{7D184B42-9A15-4A17-81D4-5EF03C547E8D}"/>
    <cellStyle name="Vírgula 4 3 3 2 3" xfId="3420" xr:uid="{9540D790-4F32-4E15-9F01-94B7333ED519}"/>
    <cellStyle name="Vírgula 4 3 3 2 3 2" xfId="9570" xr:uid="{01896A94-6947-4A75-AAED-157E147678A3}"/>
    <cellStyle name="Vírgula 4 3 3 2 3 2 2" xfId="18165" xr:uid="{8B009CFC-431C-425E-AFC3-DAC561B3BCE6}"/>
    <cellStyle name="Vírgula 4 3 3 2 3 2 3" xfId="27201" xr:uid="{7831B45C-9C73-45A9-A6F8-702C24C3A6CA}"/>
    <cellStyle name="Vírgula 4 3 3 2 3 3" xfId="6456" xr:uid="{24512118-3001-478A-B7D9-B02A60FEFF8A}"/>
    <cellStyle name="Vírgula 4 3 3 2 3 3 2" xfId="15309" xr:uid="{554C23CB-2061-4192-A3F4-96F22E3BD409}"/>
    <cellStyle name="Vírgula 4 3 3 2 3 3 3" xfId="24275" xr:uid="{D78084DF-9947-4A5B-83C7-EBF73A6CC3C9}"/>
    <cellStyle name="Vírgula 4 3 3 2 3 4" xfId="12457" xr:uid="{67E98779-5C05-487D-8B0E-801DB8ED3ED5}"/>
    <cellStyle name="Vírgula 4 3 3 2 3 5" xfId="21425" xr:uid="{C01C67F8-548C-4130-8874-387E739CD920}"/>
    <cellStyle name="Vírgula 4 3 3 2 4" xfId="8076" xr:uid="{02909BEB-E554-4205-B9D3-A2B28D5E0877}"/>
    <cellStyle name="Vírgula 4 3 3 2 4 2" xfId="16730" xr:uid="{03AB4B5E-EC45-42F8-ACBC-0A1932A1C88F}"/>
    <cellStyle name="Vírgula 4 3 3 2 4 3" xfId="25711" xr:uid="{079B343E-D48B-4F7B-872F-09C5229A4EED}"/>
    <cellStyle name="Vírgula 4 3 3 2 5" xfId="5022" xr:uid="{C2DF26B5-4E90-44E9-B20F-9B4DC482A04A}"/>
    <cellStyle name="Vírgula 4 3 3 2 5 2" xfId="13876" xr:uid="{F2D7A0CC-2324-4336-A619-B7BC143A7661}"/>
    <cellStyle name="Vírgula 4 3 3 2 5 3" xfId="22845" xr:uid="{A9C3C5AB-D9F0-456B-95C7-DD61087C277B}"/>
    <cellStyle name="Vírgula 4 3 3 2 6" xfId="11011" xr:uid="{19643455-08C0-4EBF-A410-A36193613B35}"/>
    <cellStyle name="Vírgula 4 3 3 2 7" xfId="19981" xr:uid="{3DA13516-2F5D-414A-93DB-E341C7D2232F}"/>
    <cellStyle name="Vírgula 4 3 3 3" xfId="1704" xr:uid="{EBDAAE66-142E-40FF-BF3C-EBEBCC81ED6A}"/>
    <cellStyle name="Vírgula 4 3 3 3 2" xfId="1705" xr:uid="{EF610C83-143A-4265-A05F-8195F134CBDE}"/>
    <cellStyle name="Vírgula 4 3 3 3 2 2" xfId="3423" xr:uid="{2EBD9247-93AC-4C97-A0B4-6D35D1BF97D9}"/>
    <cellStyle name="Vírgula 4 3 3 3 2 2 2" xfId="9573" xr:uid="{66A32217-9C6B-406C-9889-36C8F54D6758}"/>
    <cellStyle name="Vírgula 4 3 3 3 2 2 2 2" xfId="18168" xr:uid="{CC5B5738-5ED4-44DC-A5E4-1EAF9CCA4CA5}"/>
    <cellStyle name="Vírgula 4 3 3 3 2 2 2 3" xfId="27204" xr:uid="{AD48E905-21F3-4D4F-A41B-CFD952DAD002}"/>
    <cellStyle name="Vírgula 4 3 3 3 2 2 3" xfId="6459" xr:uid="{9FA03B85-E8F3-48A2-825D-292A127CBF3B}"/>
    <cellStyle name="Vírgula 4 3 3 3 2 2 3 2" xfId="15312" xr:uid="{13A44176-9EF6-4DB7-9A65-68010B87B744}"/>
    <cellStyle name="Vírgula 4 3 3 3 2 2 3 3" xfId="24278" xr:uid="{FA633DCC-7717-40B7-8330-B148B07701C3}"/>
    <cellStyle name="Vírgula 4 3 3 3 2 2 4" xfId="12460" xr:uid="{C9D1D913-0D0E-4C86-B241-4D225071A8DC}"/>
    <cellStyle name="Vírgula 4 3 3 3 2 2 5" xfId="21428" xr:uid="{BB5D167E-1E1B-4683-89ED-D41875632F90}"/>
    <cellStyle name="Vírgula 4 3 3 3 2 3" xfId="8079" xr:uid="{26D97607-796F-4192-9BD7-DA22FC6DDA5A}"/>
    <cellStyle name="Vírgula 4 3 3 3 2 3 2" xfId="16733" xr:uid="{7BF8829C-A17A-4B78-86A7-3714DBD462A3}"/>
    <cellStyle name="Vírgula 4 3 3 3 2 3 3" xfId="25714" xr:uid="{FC869E42-2BEC-4DD0-81C4-E31158D13B97}"/>
    <cellStyle name="Vírgula 4 3 3 3 2 4" xfId="5025" xr:uid="{7A2401B4-68CE-41E9-BD9F-41ED6DFCE84F}"/>
    <cellStyle name="Vírgula 4 3 3 3 2 4 2" xfId="13879" xr:uid="{F79B2FBF-B832-4AF7-9C21-12C519670854}"/>
    <cellStyle name="Vírgula 4 3 3 3 2 4 3" xfId="22848" xr:uid="{2A6EC571-4B7E-40C8-986C-1FA5CA6B027D}"/>
    <cellStyle name="Vírgula 4 3 3 3 2 5" xfId="11014" xr:uid="{621F1C76-808D-4E55-8502-AA25EA6710D3}"/>
    <cellStyle name="Vírgula 4 3 3 3 2 6" xfId="19984" xr:uid="{2D2831BF-65F4-4F1C-83F2-090EDB629C17}"/>
    <cellStyle name="Vírgula 4 3 3 3 3" xfId="3422" xr:uid="{C138E701-AA28-4119-9B16-1E6A5661505F}"/>
    <cellStyle name="Vírgula 4 3 3 3 3 2" xfId="9572" xr:uid="{EDAD507C-45F6-4143-BB2E-C94A443473FB}"/>
    <cellStyle name="Vírgula 4 3 3 3 3 2 2" xfId="18167" xr:uid="{5FB0CF77-53D8-427E-A1C9-AE3C04BC1940}"/>
    <cellStyle name="Vírgula 4 3 3 3 3 2 3" xfId="27203" xr:uid="{E55975C6-92D2-4377-9898-B4798D3AC5FE}"/>
    <cellStyle name="Vírgula 4 3 3 3 3 3" xfId="6458" xr:uid="{72D1F861-293E-47CD-9A71-04B91095E3D7}"/>
    <cellStyle name="Vírgula 4 3 3 3 3 3 2" xfId="15311" xr:uid="{A7A9BC59-0431-4CA0-AF76-F96BB44BB913}"/>
    <cellStyle name="Vírgula 4 3 3 3 3 3 3" xfId="24277" xr:uid="{F87AED72-F1D2-4323-A178-6255D3974906}"/>
    <cellStyle name="Vírgula 4 3 3 3 3 4" xfId="12459" xr:uid="{7BBE86F3-9C00-41BF-A093-F953D691D2DA}"/>
    <cellStyle name="Vírgula 4 3 3 3 3 5" xfId="21427" xr:uid="{13109FAD-2A87-4ED7-9FE4-3A16102DE5F7}"/>
    <cellStyle name="Vírgula 4 3 3 3 4" xfId="8078" xr:uid="{EC5040E3-7C54-4368-B2B5-D5181E2C4E36}"/>
    <cellStyle name="Vírgula 4 3 3 3 4 2" xfId="16732" xr:uid="{399F87E0-4F3A-4224-9367-F4B51DAE9054}"/>
    <cellStyle name="Vírgula 4 3 3 3 4 3" xfId="25713" xr:uid="{77BE28DE-C2C6-454E-BA97-275E6B44CEB1}"/>
    <cellStyle name="Vírgula 4 3 3 3 5" xfId="5024" xr:uid="{693C4117-FF3D-40D1-A2FD-C4018F5679F9}"/>
    <cellStyle name="Vírgula 4 3 3 3 5 2" xfId="13878" xr:uid="{5850FE8E-1D90-4DE2-B5A9-49A5E19A8114}"/>
    <cellStyle name="Vírgula 4 3 3 3 5 3" xfId="22847" xr:uid="{6E21B1E0-7141-4E8E-B7C5-6EDD3617E4B6}"/>
    <cellStyle name="Vírgula 4 3 3 3 6" xfId="11013" xr:uid="{9FA09400-6D81-4DCD-8115-F6F98BE87849}"/>
    <cellStyle name="Vírgula 4 3 3 3 7" xfId="19983" xr:uid="{8D9ECB91-3B56-455A-9193-8439D7AE1A16}"/>
    <cellStyle name="Vírgula 4 3 3 4" xfId="1706" xr:uid="{38FD6970-4D44-48B7-A22C-8CC1A605D92C}"/>
    <cellStyle name="Vírgula 4 3 3 4 2" xfId="3424" xr:uid="{C51DC327-5A3E-4E9B-840A-1A0BD5026635}"/>
    <cellStyle name="Vírgula 4 3 3 4 2 2" xfId="9574" xr:uid="{0C4F9D4B-E6A2-4C8F-AAEA-352603C0D846}"/>
    <cellStyle name="Vírgula 4 3 3 4 2 2 2" xfId="18169" xr:uid="{E3DF58D4-A648-4FD0-B312-329F7A36D757}"/>
    <cellStyle name="Vírgula 4 3 3 4 2 2 3" xfId="27205" xr:uid="{19A4536C-8EF3-4C99-A66B-2AC77131A7CD}"/>
    <cellStyle name="Vírgula 4 3 3 4 2 3" xfId="6460" xr:uid="{8C8F382B-51C4-4BED-B15E-D695B48C836D}"/>
    <cellStyle name="Vírgula 4 3 3 4 2 3 2" xfId="15313" xr:uid="{D0E93D91-FD32-4BEB-BDD7-C09EE762FB32}"/>
    <cellStyle name="Vírgula 4 3 3 4 2 3 3" xfId="24279" xr:uid="{7E85AB35-502B-4EF0-9B20-B99966CF8CC0}"/>
    <cellStyle name="Vírgula 4 3 3 4 2 4" xfId="12461" xr:uid="{73D36DD4-4CD5-4DF7-8761-ED523ABF088F}"/>
    <cellStyle name="Vírgula 4 3 3 4 2 5" xfId="21429" xr:uid="{EBF84E29-9925-4949-A694-84F3A2F5D383}"/>
    <cellStyle name="Vírgula 4 3 3 4 3" xfId="8080" xr:uid="{575F2881-D833-4EEE-BF89-B12F3DCD5B90}"/>
    <cellStyle name="Vírgula 4 3 3 4 3 2" xfId="16734" xr:uid="{DA5D6FB0-4406-4653-A0AB-608F4A2991BF}"/>
    <cellStyle name="Vírgula 4 3 3 4 3 3" xfId="25715" xr:uid="{9AC623EA-0662-459E-9C1D-B6488C61A3E7}"/>
    <cellStyle name="Vírgula 4 3 3 4 4" xfId="5026" xr:uid="{6067C42D-DFD5-419C-926A-1BDDC6F0AC1F}"/>
    <cellStyle name="Vírgula 4 3 3 4 4 2" xfId="13880" xr:uid="{5398ED82-EB06-4B9A-9453-E5049A02AD49}"/>
    <cellStyle name="Vírgula 4 3 3 4 4 3" xfId="22849" xr:uid="{C427B12B-0257-48E4-9310-DAC356181301}"/>
    <cellStyle name="Vírgula 4 3 3 4 5" xfId="11015" xr:uid="{9C3F48BA-045A-4D61-97B4-FBB30BA070FE}"/>
    <cellStyle name="Vírgula 4 3 3 4 6" xfId="19985" xr:uid="{71ACE2E4-936C-49CB-B505-CE7BBA9F0CA3}"/>
    <cellStyle name="Vírgula 4 3 3 5" xfId="3419" xr:uid="{49863443-8C2D-4B4A-9547-B061D0A19119}"/>
    <cellStyle name="Vírgula 4 3 3 5 2" xfId="9569" xr:uid="{A2979B65-BDA1-4FFA-98C1-A73B6B577ED4}"/>
    <cellStyle name="Vírgula 4 3 3 5 2 2" xfId="18164" xr:uid="{6FAEC96D-29BD-4AEF-82C8-F73050418866}"/>
    <cellStyle name="Vírgula 4 3 3 5 2 3" xfId="27200" xr:uid="{6A1D8B47-7E30-460E-A6AA-638B1E04763D}"/>
    <cellStyle name="Vírgula 4 3 3 5 3" xfId="6455" xr:uid="{7FC29AA7-9FFC-49ED-9A1F-405AB71633DA}"/>
    <cellStyle name="Vírgula 4 3 3 5 3 2" xfId="15308" xr:uid="{414E6045-5E16-44A2-A569-780F3E1A4A4B}"/>
    <cellStyle name="Vírgula 4 3 3 5 3 3" xfId="24274" xr:uid="{DDD0672D-1C1A-45C7-88BD-D3C3AF52FF0C}"/>
    <cellStyle name="Vírgula 4 3 3 5 4" xfId="12456" xr:uid="{DD062E20-D08C-43C0-9A35-622C4E62C723}"/>
    <cellStyle name="Vírgula 4 3 3 5 5" xfId="21424" xr:uid="{30FF0353-DB29-4179-B0A6-589C59ED8AD9}"/>
    <cellStyle name="Vírgula 4 3 3 6" xfId="8075" xr:uid="{B6A24FF4-4875-4348-A4EF-4D246A9D612E}"/>
    <cellStyle name="Vírgula 4 3 3 6 2" xfId="16729" xr:uid="{70C09B68-8F73-46E9-A212-5FDE67D5C848}"/>
    <cellStyle name="Vírgula 4 3 3 6 3" xfId="25710" xr:uid="{AD56039B-05EB-4A83-9297-C2469D07C902}"/>
    <cellStyle name="Vírgula 4 3 3 7" xfId="5021" xr:uid="{8E45FC60-4F72-49C0-A133-68489851C247}"/>
    <cellStyle name="Vírgula 4 3 3 7 2" xfId="13875" xr:uid="{C83AD55F-4045-4592-B0CA-55C770A032A0}"/>
    <cellStyle name="Vírgula 4 3 3 7 3" xfId="22844" xr:uid="{5E98BFC1-BB55-4AD9-A52B-24874F00E1C8}"/>
    <cellStyle name="Vírgula 4 3 3 8" xfId="11010" xr:uid="{99A858C9-9A18-4419-9281-A412BC47802F}"/>
    <cellStyle name="Vírgula 4 3 3 9" xfId="19980" xr:uid="{F761C271-0C90-47F9-A1A7-23E0E4532E95}"/>
    <cellStyle name="Vírgula 4 3 4" xfId="1707" xr:uid="{E5963524-0D94-4749-B895-E85EA004D50A}"/>
    <cellStyle name="Vírgula 4 3 4 2" xfId="1708" xr:uid="{1231394F-AF2E-418D-8609-65A5572A0455}"/>
    <cellStyle name="Vírgula 4 3 4 2 2" xfId="1709" xr:uid="{CEB26C44-5DEB-4F8D-9B9C-DEE23887A3F4}"/>
    <cellStyle name="Vírgula 4 3 4 2 2 2" xfId="3427" xr:uid="{783E0DDE-56E2-43E7-B116-0FAE43FA37DB}"/>
    <cellStyle name="Vírgula 4 3 4 2 2 2 2" xfId="9577" xr:uid="{688230A1-C0D7-4DA3-AF18-F619339CB19B}"/>
    <cellStyle name="Vírgula 4 3 4 2 2 2 2 2" xfId="18172" xr:uid="{0ED06C57-BBBB-40F5-BC2F-A64BBDC8D376}"/>
    <cellStyle name="Vírgula 4 3 4 2 2 2 2 3" xfId="27208" xr:uid="{6BDBCF02-9AFC-4A4C-8835-2389096C972D}"/>
    <cellStyle name="Vírgula 4 3 4 2 2 2 3" xfId="6463" xr:uid="{3A265EA4-DA45-4A1B-BF47-C591ED6310C1}"/>
    <cellStyle name="Vírgula 4 3 4 2 2 2 3 2" xfId="15316" xr:uid="{C7B9856E-6BAC-436F-9463-F5BA08E500DB}"/>
    <cellStyle name="Vírgula 4 3 4 2 2 2 3 3" xfId="24282" xr:uid="{A0C13B1A-9634-4F8F-B905-7EFF4A2249D7}"/>
    <cellStyle name="Vírgula 4 3 4 2 2 2 4" xfId="12464" xr:uid="{E9556A49-618F-4D43-BDFF-AAED9DD36B9C}"/>
    <cellStyle name="Vírgula 4 3 4 2 2 2 5" xfId="21432" xr:uid="{0AD48CA4-7C77-4556-B8C2-D73A43F7B139}"/>
    <cellStyle name="Vírgula 4 3 4 2 2 3" xfId="8083" xr:uid="{8C0A41DB-881A-43FF-89FB-ED0ECE96774B}"/>
    <cellStyle name="Vírgula 4 3 4 2 2 3 2" xfId="16737" xr:uid="{B4553DBD-13DA-4D56-B030-C205746BC782}"/>
    <cellStyle name="Vírgula 4 3 4 2 2 3 3" xfId="25718" xr:uid="{FA1887D8-A6EF-4637-ACDD-4DD77F6BA9EB}"/>
    <cellStyle name="Vírgula 4 3 4 2 2 4" xfId="5029" xr:uid="{4D7CAA7A-5105-4B77-A762-C79F7321DFD9}"/>
    <cellStyle name="Vírgula 4 3 4 2 2 4 2" xfId="13883" xr:uid="{10031525-D5CF-47E0-8177-9B6F9E861047}"/>
    <cellStyle name="Vírgula 4 3 4 2 2 4 3" xfId="22852" xr:uid="{2603BD62-4CC0-40C7-B7B1-A96FABDF4FA8}"/>
    <cellStyle name="Vírgula 4 3 4 2 2 5" xfId="11018" xr:uid="{8E6CB2CD-4A1E-494E-B15C-614363F53CC9}"/>
    <cellStyle name="Vírgula 4 3 4 2 2 6" xfId="19988" xr:uid="{21251024-264D-432A-81E1-5459FF0E143B}"/>
    <cellStyle name="Vírgula 4 3 4 2 3" xfId="3426" xr:uid="{0EBFB514-6A51-4F2E-B6E3-D8B57E77EB1E}"/>
    <cellStyle name="Vírgula 4 3 4 2 3 2" xfId="9576" xr:uid="{A89A5892-D99F-4C3E-B38D-237C724D285F}"/>
    <cellStyle name="Vírgula 4 3 4 2 3 2 2" xfId="18171" xr:uid="{ECC42C26-3EA0-4064-9318-5F455EE359D0}"/>
    <cellStyle name="Vírgula 4 3 4 2 3 2 3" xfId="27207" xr:uid="{4E8B6B71-6FC3-4B8F-9CE9-C059FE8165AA}"/>
    <cellStyle name="Vírgula 4 3 4 2 3 3" xfId="6462" xr:uid="{AC31ED7D-4DF3-4511-9F8D-2A01A128D393}"/>
    <cellStyle name="Vírgula 4 3 4 2 3 3 2" xfId="15315" xr:uid="{2C6FAD88-FF82-45AD-A464-C37D49338E7A}"/>
    <cellStyle name="Vírgula 4 3 4 2 3 3 3" xfId="24281" xr:uid="{DCDCB2E0-2750-4B72-8DF7-9DAC116ED4CB}"/>
    <cellStyle name="Vírgula 4 3 4 2 3 4" xfId="12463" xr:uid="{77ACE3BA-0672-4B1D-A2E5-945472F7BB93}"/>
    <cellStyle name="Vírgula 4 3 4 2 3 5" xfId="21431" xr:uid="{5B246047-366A-499D-9283-018D9758AD07}"/>
    <cellStyle name="Vírgula 4 3 4 2 4" xfId="8082" xr:uid="{57D6D1EA-8B33-4953-AC9B-6F07ACADA6BA}"/>
    <cellStyle name="Vírgula 4 3 4 2 4 2" xfId="16736" xr:uid="{5FC7EC89-24AE-43BF-8CF0-36A91D305885}"/>
    <cellStyle name="Vírgula 4 3 4 2 4 3" xfId="25717" xr:uid="{01235554-6696-4CCF-9719-DF7291B7D35F}"/>
    <cellStyle name="Vírgula 4 3 4 2 5" xfId="5028" xr:uid="{1EADDEFE-F3DC-47E9-A3C0-16D6C7679BF5}"/>
    <cellStyle name="Vírgula 4 3 4 2 5 2" xfId="13882" xr:uid="{49A8E91D-E70A-43CF-BACE-3172D61FC882}"/>
    <cellStyle name="Vírgula 4 3 4 2 5 3" xfId="22851" xr:uid="{9DD618C7-503D-4EA4-B1EB-5AA074807597}"/>
    <cellStyle name="Vírgula 4 3 4 2 6" xfId="11017" xr:uid="{37F045F3-F221-4CBD-AFDF-0EFCC7E7405B}"/>
    <cellStyle name="Vírgula 4 3 4 2 7" xfId="19987" xr:uid="{0F7D34BE-431F-4548-A414-EB731E3F110D}"/>
    <cellStyle name="Vírgula 4 3 4 3" xfId="1710" xr:uid="{87C194A6-815C-4187-AE11-B4C346399B0F}"/>
    <cellStyle name="Vírgula 4 3 4 3 2" xfId="1711" xr:uid="{6C312732-88A1-4BE5-91E7-B9DEB024E0CD}"/>
    <cellStyle name="Vírgula 4 3 4 3 2 2" xfId="3429" xr:uid="{C4853424-BA71-4B65-A82F-AEEBB61E6344}"/>
    <cellStyle name="Vírgula 4 3 4 3 2 2 2" xfId="9579" xr:uid="{D0379917-87E7-4C3B-BEEE-23F0F742D18C}"/>
    <cellStyle name="Vírgula 4 3 4 3 2 2 2 2" xfId="18174" xr:uid="{BBE10597-E548-4732-8695-91FE43AF6855}"/>
    <cellStyle name="Vírgula 4 3 4 3 2 2 2 3" xfId="27210" xr:uid="{C5F380E3-B9A9-4A93-941E-6C5D47B1B982}"/>
    <cellStyle name="Vírgula 4 3 4 3 2 2 3" xfId="6465" xr:uid="{5118B261-C8BA-471A-A7DA-B59B407BB164}"/>
    <cellStyle name="Vírgula 4 3 4 3 2 2 3 2" xfId="15318" xr:uid="{A276C7A7-DC6F-444C-AE7D-DF4983D7F0B1}"/>
    <cellStyle name="Vírgula 4 3 4 3 2 2 3 3" xfId="24284" xr:uid="{17C31518-9986-40E6-B207-2E2CF82ACB82}"/>
    <cellStyle name="Vírgula 4 3 4 3 2 2 4" xfId="12466" xr:uid="{31E0278A-7565-4AB0-976A-E40EC833B3A3}"/>
    <cellStyle name="Vírgula 4 3 4 3 2 2 5" xfId="21434" xr:uid="{2EA89D9C-3100-4BE6-B4CF-5F97C8896ACC}"/>
    <cellStyle name="Vírgula 4 3 4 3 2 3" xfId="8085" xr:uid="{523A05F3-5E0F-4B2E-8D46-87717D6B8099}"/>
    <cellStyle name="Vírgula 4 3 4 3 2 3 2" xfId="16739" xr:uid="{1F4592F3-63B0-407E-AC43-AB245DBEA031}"/>
    <cellStyle name="Vírgula 4 3 4 3 2 3 3" xfId="25720" xr:uid="{0A1DBA5B-879D-419B-9893-EDACE44C24DA}"/>
    <cellStyle name="Vírgula 4 3 4 3 2 4" xfId="5031" xr:uid="{DF2AADD0-0085-447A-8147-F5A634048E0D}"/>
    <cellStyle name="Vírgula 4 3 4 3 2 4 2" xfId="13885" xr:uid="{7B7F1EFF-3D5C-4EE3-BB33-CDE62D2E0723}"/>
    <cellStyle name="Vírgula 4 3 4 3 2 4 3" xfId="22854" xr:uid="{D7B2B7F1-976B-4F7A-8407-FABCD0047257}"/>
    <cellStyle name="Vírgula 4 3 4 3 2 5" xfId="11020" xr:uid="{9789A9FB-60A6-4BC8-B263-39C7D2AAA4E4}"/>
    <cellStyle name="Vírgula 4 3 4 3 2 6" xfId="19990" xr:uid="{1D6189CD-C0CB-45C3-9E35-EE05F0BD8CB0}"/>
    <cellStyle name="Vírgula 4 3 4 3 3" xfId="3428" xr:uid="{85EBCCF2-D6AF-4B99-B6EC-E9257F0C6B78}"/>
    <cellStyle name="Vírgula 4 3 4 3 3 2" xfId="9578" xr:uid="{0B5F465A-FCED-4A3C-B7F9-5A628CB7D98B}"/>
    <cellStyle name="Vírgula 4 3 4 3 3 2 2" xfId="18173" xr:uid="{738A0C23-0993-40FD-AF01-F5C0A80F0DE9}"/>
    <cellStyle name="Vírgula 4 3 4 3 3 2 3" xfId="27209" xr:uid="{EBB1F0AD-9720-49AC-B8F9-B28C5914E24A}"/>
    <cellStyle name="Vírgula 4 3 4 3 3 3" xfId="6464" xr:uid="{6ECF531A-C7DF-49C7-A6F3-A436692ACDE5}"/>
    <cellStyle name="Vírgula 4 3 4 3 3 3 2" xfId="15317" xr:uid="{AC435025-DB33-4354-AA4F-40EEA382496D}"/>
    <cellStyle name="Vírgula 4 3 4 3 3 3 3" xfId="24283" xr:uid="{3B25CEA9-6E60-4AF0-89CE-2F6538DFDCB0}"/>
    <cellStyle name="Vírgula 4 3 4 3 3 4" xfId="12465" xr:uid="{AB008392-05DC-41AE-BB72-ABBE4752CA86}"/>
    <cellStyle name="Vírgula 4 3 4 3 3 5" xfId="21433" xr:uid="{D4EC3FC1-CDCD-4338-9FFC-C57EE90C3BA2}"/>
    <cellStyle name="Vírgula 4 3 4 3 4" xfId="8084" xr:uid="{1C4B6F4E-30B2-43E0-A080-B552467B9CC8}"/>
    <cellStyle name="Vírgula 4 3 4 3 4 2" xfId="16738" xr:uid="{472A6294-5802-4EE6-8B97-90ED571F5B2E}"/>
    <cellStyle name="Vírgula 4 3 4 3 4 3" xfId="25719" xr:uid="{50A0B056-7610-4A35-9AA4-CCB1543FEE67}"/>
    <cellStyle name="Vírgula 4 3 4 3 5" xfId="5030" xr:uid="{4BEB21A4-DBC4-4FFF-9755-CC1CB6D181BE}"/>
    <cellStyle name="Vírgula 4 3 4 3 5 2" xfId="13884" xr:uid="{9F7F5B45-0452-47CD-B4D7-398E23D68C27}"/>
    <cellStyle name="Vírgula 4 3 4 3 5 3" xfId="22853" xr:uid="{A88533AA-ED39-41D5-93E7-EDE57873F7BE}"/>
    <cellStyle name="Vírgula 4 3 4 3 6" xfId="11019" xr:uid="{3DDC7FFD-43B5-4679-A6D5-AA9CF87E087D}"/>
    <cellStyle name="Vírgula 4 3 4 3 7" xfId="19989" xr:uid="{5F25B893-8030-41AD-BB42-07710DCDE473}"/>
    <cellStyle name="Vírgula 4 3 4 4" xfId="1712" xr:uid="{AF6E8B89-852C-4D16-A11B-2A303B4006C8}"/>
    <cellStyle name="Vírgula 4 3 4 4 2" xfId="3430" xr:uid="{8665B7BA-A276-4E82-A08D-4263C4D41277}"/>
    <cellStyle name="Vírgula 4 3 4 4 2 2" xfId="9580" xr:uid="{08DA6BA7-355C-4ACF-906B-81BCD70B5E5E}"/>
    <cellStyle name="Vírgula 4 3 4 4 2 2 2" xfId="18175" xr:uid="{58B0D49D-34DE-4A71-AF50-F2E8D6321250}"/>
    <cellStyle name="Vírgula 4 3 4 4 2 2 3" xfId="27211" xr:uid="{4160615C-2C73-4B53-AD63-5FAC35FF4FFD}"/>
    <cellStyle name="Vírgula 4 3 4 4 2 3" xfId="6466" xr:uid="{6FC1A233-A7AC-4380-9454-3745F8D3935C}"/>
    <cellStyle name="Vírgula 4 3 4 4 2 3 2" xfId="15319" xr:uid="{A4894341-FCC2-46DD-8490-0217CBAE7268}"/>
    <cellStyle name="Vírgula 4 3 4 4 2 3 3" xfId="24285" xr:uid="{48DF75DB-7321-4555-8C14-EDBD8B0AF73E}"/>
    <cellStyle name="Vírgula 4 3 4 4 2 4" xfId="12467" xr:uid="{B305A01D-212D-4B4D-B702-FB910F9B2955}"/>
    <cellStyle name="Vírgula 4 3 4 4 2 5" xfId="21435" xr:uid="{F27CE708-9FF1-4011-8D16-3D9D5EE7EFA3}"/>
    <cellStyle name="Vírgula 4 3 4 4 3" xfId="8086" xr:uid="{D8C466EC-CABC-46BF-8F2B-1D76499B776D}"/>
    <cellStyle name="Vírgula 4 3 4 4 3 2" xfId="16740" xr:uid="{04289775-4F83-48F4-B29B-BC6515654BC3}"/>
    <cellStyle name="Vírgula 4 3 4 4 3 3" xfId="25721" xr:uid="{F82735D7-3721-4AD1-8E9C-E998A81351B8}"/>
    <cellStyle name="Vírgula 4 3 4 4 4" xfId="5032" xr:uid="{C080CD14-DA02-4C11-A296-6B4B4779172E}"/>
    <cellStyle name="Vírgula 4 3 4 4 4 2" xfId="13886" xr:uid="{4C37A754-FE93-4771-BF45-4E971B6432D9}"/>
    <cellStyle name="Vírgula 4 3 4 4 4 3" xfId="22855" xr:uid="{AE29F8DB-6C4B-458C-B119-061D7FD37AC6}"/>
    <cellStyle name="Vírgula 4 3 4 4 5" xfId="11021" xr:uid="{D5BC1139-3D7F-4153-ACC4-FCD3EE58A487}"/>
    <cellStyle name="Vírgula 4 3 4 4 6" xfId="19991" xr:uid="{A5EC7C77-00F1-4012-AC8D-54A562C78FA5}"/>
    <cellStyle name="Vírgula 4 3 4 5" xfId="3425" xr:uid="{50A861E1-5AED-4235-B4CC-14F54A8C5A32}"/>
    <cellStyle name="Vírgula 4 3 4 5 2" xfId="9575" xr:uid="{D931BB5A-3345-45F8-99A7-43B680586D60}"/>
    <cellStyle name="Vírgula 4 3 4 5 2 2" xfId="18170" xr:uid="{746A2481-FE01-431D-A5F5-FAB41D517CBB}"/>
    <cellStyle name="Vírgula 4 3 4 5 2 3" xfId="27206" xr:uid="{CF9D69C2-A120-4747-9DFE-972412A8DA7C}"/>
    <cellStyle name="Vírgula 4 3 4 5 3" xfId="6461" xr:uid="{1C4D47B0-7480-43A8-9EA5-58446B296329}"/>
    <cellStyle name="Vírgula 4 3 4 5 3 2" xfId="15314" xr:uid="{FCDA76F9-495B-41DA-8899-7D6A44C2FAA7}"/>
    <cellStyle name="Vírgula 4 3 4 5 3 3" xfId="24280" xr:uid="{6E11CB4C-9A4C-4AEB-8CE0-5BA172E1BBEE}"/>
    <cellStyle name="Vírgula 4 3 4 5 4" xfId="12462" xr:uid="{F3A4AA22-6D0A-44A8-9036-90BCB6B97D0E}"/>
    <cellStyle name="Vírgula 4 3 4 5 5" xfId="21430" xr:uid="{4506A837-45A2-43C6-9F49-DDFE87C6A443}"/>
    <cellStyle name="Vírgula 4 3 4 6" xfId="8081" xr:uid="{08908C8C-605D-4841-8D3E-83E7242D2B5E}"/>
    <cellStyle name="Vírgula 4 3 4 6 2" xfId="16735" xr:uid="{3D98AC89-932E-4C98-8B58-F858E48A42A2}"/>
    <cellStyle name="Vírgula 4 3 4 6 3" xfId="25716" xr:uid="{CA5488E3-43F0-435E-A700-B076BC218D61}"/>
    <cellStyle name="Vírgula 4 3 4 7" xfId="5027" xr:uid="{DB49CAA1-B2FE-48BB-97B8-068AD29C7D3E}"/>
    <cellStyle name="Vírgula 4 3 4 7 2" xfId="13881" xr:uid="{9093B0B6-5522-408B-8365-4864CBDB36DD}"/>
    <cellStyle name="Vírgula 4 3 4 7 3" xfId="22850" xr:uid="{2777C709-CB5D-4279-9B75-308DEE23B6DA}"/>
    <cellStyle name="Vírgula 4 3 4 8" xfId="11016" xr:uid="{D340B4B5-2065-4FCC-8718-7127BEC60111}"/>
    <cellStyle name="Vírgula 4 3 4 9" xfId="19986" xr:uid="{BCBE93CD-DE53-4244-A980-AE93D76F4878}"/>
    <cellStyle name="Vírgula 4 3 5" xfId="1713" xr:uid="{9EFDD07A-6CF6-46AF-86A7-E8EB63325E11}"/>
    <cellStyle name="Vírgula 4 3 5 2" xfId="1714" xr:uid="{F3E5AC32-D027-4E84-867E-4A5604A50E3A}"/>
    <cellStyle name="Vírgula 4 3 5 2 2" xfId="3432" xr:uid="{DAA733E8-3DA0-4A7D-8B6C-434AFE4D0817}"/>
    <cellStyle name="Vírgula 4 3 5 2 2 2" xfId="9582" xr:uid="{7FAA5A2E-6AFF-4FAD-B428-D58FA1A3CDF8}"/>
    <cellStyle name="Vírgula 4 3 5 2 2 2 2" xfId="18177" xr:uid="{C976EB84-5CA2-4F58-9BA0-52E5361EECCA}"/>
    <cellStyle name="Vírgula 4 3 5 2 2 2 3" xfId="27213" xr:uid="{11E5CBAB-482C-467D-954B-42898C741E49}"/>
    <cellStyle name="Vírgula 4 3 5 2 2 3" xfId="6468" xr:uid="{9F60DDCD-2D97-4AAD-98EC-805DE6BE7F5E}"/>
    <cellStyle name="Vírgula 4 3 5 2 2 3 2" xfId="15321" xr:uid="{8445E3DB-C55C-4785-8264-713E26D49B3E}"/>
    <cellStyle name="Vírgula 4 3 5 2 2 3 3" xfId="24287" xr:uid="{C581F5F2-AA86-4AC7-9866-ED26C46461D6}"/>
    <cellStyle name="Vírgula 4 3 5 2 2 4" xfId="12469" xr:uid="{D73E36A8-4A29-4B70-93EA-907B5F2855A6}"/>
    <cellStyle name="Vírgula 4 3 5 2 2 5" xfId="21437" xr:uid="{7919619F-4A35-4A00-87BC-CECD63E7F82E}"/>
    <cellStyle name="Vírgula 4 3 5 2 3" xfId="8088" xr:uid="{7199E402-76C1-4B18-B201-D4CC88D95845}"/>
    <cellStyle name="Vírgula 4 3 5 2 3 2" xfId="16742" xr:uid="{A24C95FC-7239-4929-9F68-FADCFFE0AE89}"/>
    <cellStyle name="Vírgula 4 3 5 2 3 3" xfId="25723" xr:uid="{E75E8CC5-89F8-4B31-9E35-AEDDC3E56EBA}"/>
    <cellStyle name="Vírgula 4 3 5 2 4" xfId="5034" xr:uid="{BC8E94F7-8B25-4382-A300-2448F430DBD9}"/>
    <cellStyle name="Vírgula 4 3 5 2 4 2" xfId="13888" xr:uid="{D2C11441-93F8-4889-8A44-A21C4ADEE2EB}"/>
    <cellStyle name="Vírgula 4 3 5 2 4 3" xfId="22857" xr:uid="{E38002DB-806F-4CD6-922F-F1EAC3111216}"/>
    <cellStyle name="Vírgula 4 3 5 2 5" xfId="11023" xr:uid="{203AE993-4976-4D61-BA58-3FF8E6E857AA}"/>
    <cellStyle name="Vírgula 4 3 5 2 6" xfId="19993" xr:uid="{89470F49-EB95-4989-990B-EA69B75FB7DD}"/>
    <cellStyle name="Vírgula 4 3 5 3" xfId="3431" xr:uid="{09CA9341-2910-41F4-98DB-DC80DA230A28}"/>
    <cellStyle name="Vírgula 4 3 5 3 2" xfId="9581" xr:uid="{E9BCE269-65E1-48A7-B7EE-6DA6CA46121E}"/>
    <cellStyle name="Vírgula 4 3 5 3 2 2" xfId="18176" xr:uid="{CC66A7DB-2F31-458D-A891-429F58F9ADDF}"/>
    <cellStyle name="Vírgula 4 3 5 3 2 3" xfId="27212" xr:uid="{227425B3-F829-437A-B7F2-9FD80C74D3F3}"/>
    <cellStyle name="Vírgula 4 3 5 3 3" xfId="6467" xr:uid="{FCF7863A-C008-4329-A968-4C5D32E98F9C}"/>
    <cellStyle name="Vírgula 4 3 5 3 3 2" xfId="15320" xr:uid="{658E5E76-D916-4424-9FE8-F7E5EDFCA5BE}"/>
    <cellStyle name="Vírgula 4 3 5 3 3 3" xfId="24286" xr:uid="{8B46A13B-5B38-43DD-817F-8F30DCF7EB5B}"/>
    <cellStyle name="Vírgula 4 3 5 3 4" xfId="12468" xr:uid="{AF7E81B1-CA03-4783-B2AE-4A2C128B3FC0}"/>
    <cellStyle name="Vírgula 4 3 5 3 5" xfId="21436" xr:uid="{A2F919C5-5D01-4EEE-B6E8-9F50293F38D4}"/>
    <cellStyle name="Vírgula 4 3 5 4" xfId="8087" xr:uid="{68FFBFE3-1B7B-4C0D-BF1F-811B0AA5E6DF}"/>
    <cellStyle name="Vírgula 4 3 5 4 2" xfId="16741" xr:uid="{5485BC32-A3DE-4B35-A8DC-69F506EAA6E2}"/>
    <cellStyle name="Vírgula 4 3 5 4 3" xfId="25722" xr:uid="{4B69DD30-C6E5-4955-A3BF-C21D9815E1CA}"/>
    <cellStyle name="Vírgula 4 3 5 5" xfId="5033" xr:uid="{F14E21B2-BD08-4B27-9885-4C9CD94BC411}"/>
    <cellStyle name="Vírgula 4 3 5 5 2" xfId="13887" xr:uid="{AD2BABDC-3D03-46FE-ACFC-9C34245C7C6F}"/>
    <cellStyle name="Vírgula 4 3 5 5 3" xfId="22856" xr:uid="{0E3FB383-A94E-4D7C-8E95-3A9E264C5DBD}"/>
    <cellStyle name="Vírgula 4 3 5 6" xfId="11022" xr:uid="{397483FC-E385-4C07-A71E-DBD78EBD21F2}"/>
    <cellStyle name="Vírgula 4 3 5 7" xfId="19992" xr:uid="{4848EB78-407B-4FD8-87E4-A0161E75F957}"/>
    <cellStyle name="Vírgula 4 3 6" xfId="1715" xr:uid="{6EAA3253-ADDB-4B05-84CB-C1A461184CB8}"/>
    <cellStyle name="Vírgula 4 3 6 2" xfId="1716" xr:uid="{770323E2-1655-4742-8F4F-CB2ED56E1C51}"/>
    <cellStyle name="Vírgula 4 3 6 2 2" xfId="3434" xr:uid="{84C64929-34EE-4041-B568-BF0F40802431}"/>
    <cellStyle name="Vírgula 4 3 6 2 2 2" xfId="9584" xr:uid="{5AA079AD-4999-41A6-A343-BB3E1F0C9E8A}"/>
    <cellStyle name="Vírgula 4 3 6 2 2 2 2" xfId="18179" xr:uid="{7CA631EA-B6B0-4364-9269-E47F194E8134}"/>
    <cellStyle name="Vírgula 4 3 6 2 2 2 3" xfId="27215" xr:uid="{DB2A23F1-DBE4-4394-AB38-EB31187D7C09}"/>
    <cellStyle name="Vírgula 4 3 6 2 2 3" xfId="6470" xr:uid="{9399C9F2-D304-45FB-80A2-4C95258F16FE}"/>
    <cellStyle name="Vírgula 4 3 6 2 2 3 2" xfId="15323" xr:uid="{C0D7F4DC-3177-4A6D-A5FF-A1CB6F6734F5}"/>
    <cellStyle name="Vírgula 4 3 6 2 2 3 3" xfId="24289" xr:uid="{E96BBBF6-AB5D-409F-A2CA-FDC0AAD14A2B}"/>
    <cellStyle name="Vírgula 4 3 6 2 2 4" xfId="12471" xr:uid="{3AE1A785-9468-42E5-B9E7-A773895832E9}"/>
    <cellStyle name="Vírgula 4 3 6 2 2 5" xfId="21439" xr:uid="{7A77D293-2358-4C3C-981B-25D6008A618E}"/>
    <cellStyle name="Vírgula 4 3 6 2 3" xfId="8090" xr:uid="{438727C7-7676-4852-888B-686A7C95BDD1}"/>
    <cellStyle name="Vírgula 4 3 6 2 3 2" xfId="16744" xr:uid="{57229B16-B26F-4466-99A5-4B4F2E37BD2C}"/>
    <cellStyle name="Vírgula 4 3 6 2 3 3" xfId="25725" xr:uid="{42980765-70FE-4E37-98EA-EB45329BD4C6}"/>
    <cellStyle name="Vírgula 4 3 6 2 4" xfId="5036" xr:uid="{2AE2BE8C-2350-420F-939C-332F0B1D6282}"/>
    <cellStyle name="Vírgula 4 3 6 2 4 2" xfId="13890" xr:uid="{C3C7C3D0-4285-47C6-A78A-768843339214}"/>
    <cellStyle name="Vírgula 4 3 6 2 4 3" xfId="22859" xr:uid="{232D3FA2-1330-4ED5-BBD4-FE6076188971}"/>
    <cellStyle name="Vírgula 4 3 6 2 5" xfId="11025" xr:uid="{015D163D-D5BB-4E69-BA57-936DC22EE513}"/>
    <cellStyle name="Vírgula 4 3 6 2 6" xfId="19995" xr:uid="{44CD02D8-B7E3-46CC-88CE-EAF1D94F0F90}"/>
    <cellStyle name="Vírgula 4 3 6 3" xfId="3433" xr:uid="{D2486FAD-19E2-46C0-BC51-35242B87F4CA}"/>
    <cellStyle name="Vírgula 4 3 6 3 2" xfId="9583" xr:uid="{200E1A21-A127-4F36-A747-E55FF7B27AC4}"/>
    <cellStyle name="Vírgula 4 3 6 3 2 2" xfId="18178" xr:uid="{7F7A2FB5-4FB4-4035-8943-D333B9C08F41}"/>
    <cellStyle name="Vírgula 4 3 6 3 2 3" xfId="27214" xr:uid="{D9C73E03-8765-4006-AE91-35C7AA88E9C9}"/>
    <cellStyle name="Vírgula 4 3 6 3 3" xfId="6469" xr:uid="{62F5EA1B-AFD8-479E-AB53-7D73D1CE561B}"/>
    <cellStyle name="Vírgula 4 3 6 3 3 2" xfId="15322" xr:uid="{CBA976F5-8ABB-4910-B14E-35F65D77F141}"/>
    <cellStyle name="Vírgula 4 3 6 3 3 3" xfId="24288" xr:uid="{45A8B869-64E5-4D76-8F23-51BB845C74B4}"/>
    <cellStyle name="Vírgula 4 3 6 3 4" xfId="12470" xr:uid="{380ABB53-C142-4B93-81BC-671D1F154242}"/>
    <cellStyle name="Vírgula 4 3 6 3 5" xfId="21438" xr:uid="{B77A9E07-E160-4838-BF7E-ED2DD2A810C6}"/>
    <cellStyle name="Vírgula 4 3 6 4" xfId="8089" xr:uid="{3CC5684C-7ACA-4403-8588-FE3A9A54EC9E}"/>
    <cellStyle name="Vírgula 4 3 6 4 2" xfId="16743" xr:uid="{059A5307-2581-4C8F-86C1-FE2B99071006}"/>
    <cellStyle name="Vírgula 4 3 6 4 3" xfId="25724" xr:uid="{F9B4119C-E133-4AF9-B2E4-DA665BBE8AED}"/>
    <cellStyle name="Vírgula 4 3 6 5" xfId="5035" xr:uid="{26BCD744-70D2-41CA-BE86-35BA929BF364}"/>
    <cellStyle name="Vírgula 4 3 6 5 2" xfId="13889" xr:uid="{E964B7E9-ED0C-46E0-8546-EF9EA1B8BA82}"/>
    <cellStyle name="Vírgula 4 3 6 5 3" xfId="22858" xr:uid="{E29C13A3-F5CA-4E84-BC33-20C76F323EBF}"/>
    <cellStyle name="Vírgula 4 3 6 6" xfId="11024" xr:uid="{4E6D41B7-8736-4806-A0D2-80A676C1065F}"/>
    <cellStyle name="Vírgula 4 3 6 7" xfId="19994" xr:uid="{E6BB2800-9387-4EA6-B5E7-B4415DA48D6A}"/>
    <cellStyle name="Vírgula 4 3 7" xfId="1717" xr:uid="{308BA18D-33DB-493C-B14D-9D6BE34A166D}"/>
    <cellStyle name="Vírgula 4 3 7 2" xfId="3435" xr:uid="{F27C3722-11EF-4FA8-8038-EE2AF63396C3}"/>
    <cellStyle name="Vírgula 4 3 7 2 2" xfId="9585" xr:uid="{4D4B54B9-13F6-41D0-B985-78BAD276BA6D}"/>
    <cellStyle name="Vírgula 4 3 7 2 2 2" xfId="18180" xr:uid="{0891781D-86B3-4548-9386-4B1B5DEE1992}"/>
    <cellStyle name="Vírgula 4 3 7 2 2 3" xfId="27216" xr:uid="{17E83A7D-3AD4-4672-8AA3-375E6F208562}"/>
    <cellStyle name="Vírgula 4 3 7 2 3" xfId="6471" xr:uid="{D67846CE-15BA-4B70-9FBC-0558A6E2AEC3}"/>
    <cellStyle name="Vírgula 4 3 7 2 3 2" xfId="15324" xr:uid="{BDCB81A9-A7E3-4149-B091-E17976C07BEC}"/>
    <cellStyle name="Vírgula 4 3 7 2 3 3" xfId="24290" xr:uid="{23F2333E-C21B-4320-9FE8-3FF65C34D134}"/>
    <cellStyle name="Vírgula 4 3 7 2 4" xfId="12472" xr:uid="{512DB18D-CF88-42B5-96C1-F1BA68EA2E8E}"/>
    <cellStyle name="Vírgula 4 3 7 2 5" xfId="21440" xr:uid="{19932AC5-7D10-42B9-938F-585FBF566438}"/>
    <cellStyle name="Vírgula 4 3 7 3" xfId="8091" xr:uid="{804EAB26-4614-481C-B966-1D8AA23894C0}"/>
    <cellStyle name="Vírgula 4 3 7 3 2" xfId="16745" xr:uid="{3C650DEE-0DE3-4FB0-89D5-54839155A09B}"/>
    <cellStyle name="Vírgula 4 3 7 3 3" xfId="25726" xr:uid="{5330F7AD-860C-4FF7-B3AB-A38EE87AEBD8}"/>
    <cellStyle name="Vírgula 4 3 7 4" xfId="5037" xr:uid="{024790F4-C2D1-4229-910C-001C7DAF941D}"/>
    <cellStyle name="Vírgula 4 3 7 4 2" xfId="13891" xr:uid="{B19F1E79-8D44-44C4-823A-3698C65308A7}"/>
    <cellStyle name="Vírgula 4 3 7 4 3" xfId="22860" xr:uid="{A9CF32AD-2DB5-4BD4-AEF6-1BB7B5FC057A}"/>
    <cellStyle name="Vírgula 4 3 7 5" xfId="11026" xr:uid="{07DC241F-7C79-4E66-8627-33FE38DB1C12}"/>
    <cellStyle name="Vírgula 4 3 7 6" xfId="19996" xr:uid="{3BEE1EA6-CAC5-4E6E-A5B4-717CD300A7C3}"/>
    <cellStyle name="Vírgula 4 3 8" xfId="3412" xr:uid="{39EEB281-1368-41AD-A121-7F00F4D02D05}"/>
    <cellStyle name="Vírgula 4 3 8 2" xfId="9562" xr:uid="{E3C15EF7-E72C-4AF3-9E8B-525347922AD3}"/>
    <cellStyle name="Vírgula 4 3 8 2 2" xfId="18157" xr:uid="{3F2C65B8-F795-47A6-9324-642211EBB041}"/>
    <cellStyle name="Vírgula 4 3 8 2 3" xfId="27193" xr:uid="{A102BCED-878B-485D-8499-0C9808CDF5E1}"/>
    <cellStyle name="Vírgula 4 3 8 3" xfId="6448" xr:uid="{FD39F9AA-EA38-4903-94C2-55B23C641677}"/>
    <cellStyle name="Vírgula 4 3 8 3 2" xfId="15301" xr:uid="{C2F68A6D-B9FD-449E-9A5B-7285D372893B}"/>
    <cellStyle name="Vírgula 4 3 8 3 3" xfId="24267" xr:uid="{44BEE93E-9615-45B0-8667-99854BDA3881}"/>
    <cellStyle name="Vírgula 4 3 8 4" xfId="12449" xr:uid="{23C6A558-EE9D-4BAB-8ACE-FFE318D6C94D}"/>
    <cellStyle name="Vírgula 4 3 8 5" xfId="21417" xr:uid="{DBFCAA69-C692-4F15-95D1-CB2AF106104D}"/>
    <cellStyle name="Vírgula 4 3 9" xfId="8068" xr:uid="{D70C44E1-1517-44B3-BE7F-045DFC448B3C}"/>
    <cellStyle name="Vírgula 4 3 9 2" xfId="16722" xr:uid="{58548B56-2A6C-4665-999F-FC4331994F29}"/>
    <cellStyle name="Vírgula 4 3 9 3" xfId="25703" xr:uid="{B341D815-148C-4B09-8E81-E00E732B008A}"/>
    <cellStyle name="Vírgula 4 4" xfId="1718" xr:uid="{1B33A3AC-13C5-42B2-965B-14DA27CFE5D5}"/>
    <cellStyle name="Vírgula 4 4 2" xfId="1719" xr:uid="{57B86A28-E5D5-42BE-B529-08010FE70B82}"/>
    <cellStyle name="Vírgula 4 4 2 2" xfId="3437" xr:uid="{D8FE84B4-2293-4E51-A386-E94FF78A64B1}"/>
    <cellStyle name="Vírgula 4 4 2 2 2" xfId="9587" xr:uid="{CB65FC50-23E6-4D44-B5C8-0CC6BD4370D0}"/>
    <cellStyle name="Vírgula 4 4 2 2 2 2" xfId="18182" xr:uid="{EAC334ED-D24B-4785-AF39-D27E243E2129}"/>
    <cellStyle name="Vírgula 4 4 2 2 2 3" xfId="27218" xr:uid="{4BC55CA6-0A97-4DE5-833F-53CF4CB9DDD0}"/>
    <cellStyle name="Vírgula 4 4 2 2 3" xfId="6473" xr:uid="{2319240F-AF00-4C39-9E7A-CD8A601EBEF8}"/>
    <cellStyle name="Vírgula 4 4 2 2 3 2" xfId="15326" xr:uid="{929B1FA3-20A7-4457-ACA5-718A70957DC1}"/>
    <cellStyle name="Vírgula 4 4 2 2 3 3" xfId="24292" xr:uid="{527D217E-7F47-4B1A-A0C0-12F073619377}"/>
    <cellStyle name="Vírgula 4 4 2 2 4" xfId="12474" xr:uid="{BE8C829A-2A6B-4971-B5C2-EC947D9C6FE6}"/>
    <cellStyle name="Vírgula 4 4 2 2 5" xfId="21442" xr:uid="{E3F7365B-7468-4BFB-B8BF-4F5D4C824796}"/>
    <cellStyle name="Vírgula 4 4 2 3" xfId="8093" xr:uid="{3735F0E3-56D2-4F14-806F-E10FE2346A84}"/>
    <cellStyle name="Vírgula 4 4 2 3 2" xfId="16747" xr:uid="{7B519103-B96D-4464-857C-DD01FF0C9A10}"/>
    <cellStyle name="Vírgula 4 4 2 3 3" xfId="25728" xr:uid="{04263D43-6EF9-418B-9156-623B7A1EF52F}"/>
    <cellStyle name="Vírgula 4 4 2 4" xfId="5039" xr:uid="{C09D2737-5C31-40EE-B6C3-03A22C1C83D6}"/>
    <cellStyle name="Vírgula 4 4 2 4 2" xfId="13893" xr:uid="{6CB3B4DE-6060-4E56-B1C9-E5211419D0FC}"/>
    <cellStyle name="Vírgula 4 4 2 4 3" xfId="22862" xr:uid="{88D0C2A9-1B95-42C3-BF15-DA51B4B30B59}"/>
    <cellStyle name="Vírgula 4 4 2 5" xfId="11028" xr:uid="{E2F0B272-1437-4EF6-B324-8518641C19ED}"/>
    <cellStyle name="Vírgula 4 4 2 6" xfId="19998" xr:uid="{9187BE3B-9A42-4B37-8966-56B9D85BC157}"/>
    <cellStyle name="Vírgula 4 4 3" xfId="3436" xr:uid="{44F01F8B-A22C-4EED-A4F2-264F0F2EB915}"/>
    <cellStyle name="Vírgula 4 4 3 2" xfId="9586" xr:uid="{69EB4C35-4731-406C-A096-B072C0417EEF}"/>
    <cellStyle name="Vírgula 4 4 3 2 2" xfId="18181" xr:uid="{B0442A65-7364-47F3-8DE4-B83355A1F8A7}"/>
    <cellStyle name="Vírgula 4 4 3 2 3" xfId="27217" xr:uid="{35C833EB-229B-4285-A4AF-7A768CD22966}"/>
    <cellStyle name="Vírgula 4 4 3 3" xfId="6472" xr:uid="{F0B3BE1C-51CC-4761-89D6-B28E5F41C0D8}"/>
    <cellStyle name="Vírgula 4 4 3 3 2" xfId="15325" xr:uid="{938E8CCC-55D7-46B6-B96D-05A829255341}"/>
    <cellStyle name="Vírgula 4 4 3 3 3" xfId="24291" xr:uid="{2AF74371-F61E-4213-AB20-2A69F16BD5B8}"/>
    <cellStyle name="Vírgula 4 4 3 4" xfId="12473" xr:uid="{AAAF88C0-CB5B-4804-B26D-6AECC7A59BCF}"/>
    <cellStyle name="Vírgula 4 4 3 5" xfId="21441" xr:uid="{C5EAF586-8474-4989-9BA0-080A06471A53}"/>
    <cellStyle name="Vírgula 4 4 4" xfId="8092" xr:uid="{00EDD6FD-016F-4822-9959-3449491CCBDB}"/>
    <cellStyle name="Vírgula 4 4 4 2" xfId="16746" xr:uid="{49001B4B-0F5E-4E9D-9629-F4BC53B5DFF0}"/>
    <cellStyle name="Vírgula 4 4 4 3" xfId="25727" xr:uid="{236E9016-C1AC-4902-BDCA-4705001291C1}"/>
    <cellStyle name="Vírgula 4 4 5" xfId="5038" xr:uid="{5E059D7D-C059-46AE-A90A-162A00C7BF96}"/>
    <cellStyle name="Vírgula 4 4 5 2" xfId="13892" xr:uid="{30E5D6AB-486A-4D63-8E3C-496F209BFD19}"/>
    <cellStyle name="Vírgula 4 4 5 3" xfId="22861" xr:uid="{00140243-3236-4715-B458-B3A53139DE82}"/>
    <cellStyle name="Vírgula 4 4 6" xfId="11027" xr:uid="{3FE79C74-71A6-49E3-AB80-DA71FD391807}"/>
    <cellStyle name="Vírgula 4 4 7" xfId="19997" xr:uid="{4FBC8DE0-55CC-42C8-81BB-6C8E33BF8528}"/>
    <cellStyle name="Vírgula 4 5" xfId="1720" xr:uid="{0DE65125-BE52-41B2-9A57-28E40A95348A}"/>
    <cellStyle name="Vírgula 4 5 2" xfId="1721" xr:uid="{901F863D-7D98-4D31-8C4B-2CA7CD09EC0A}"/>
    <cellStyle name="Vírgula 4 5 2 2" xfId="3439" xr:uid="{ABBAC242-5346-4D32-B524-96E2A39F2EB3}"/>
    <cellStyle name="Vírgula 4 5 2 2 2" xfId="9589" xr:uid="{517B5CD3-C59B-4A10-96D5-3559EA59A657}"/>
    <cellStyle name="Vírgula 4 5 2 2 2 2" xfId="18184" xr:uid="{D76B4A56-36D7-46B4-97C4-2EA5E5FFC227}"/>
    <cellStyle name="Vírgula 4 5 2 2 2 3" xfId="27220" xr:uid="{72D7F619-3CC7-4797-8D18-7395BEC6E49A}"/>
    <cellStyle name="Vírgula 4 5 2 2 3" xfId="6475" xr:uid="{C00FE1B7-188A-4B25-AEDA-28DF36B13A85}"/>
    <cellStyle name="Vírgula 4 5 2 2 3 2" xfId="15328" xr:uid="{F6957FBD-4E47-4162-B56A-2FEBB02A44E0}"/>
    <cellStyle name="Vírgula 4 5 2 2 3 3" xfId="24294" xr:uid="{56DA31A8-B392-4220-9FAC-A46A647B3394}"/>
    <cellStyle name="Vírgula 4 5 2 2 4" xfId="12476" xr:uid="{5E4716FE-F1D1-49CC-9449-66066736188B}"/>
    <cellStyle name="Vírgula 4 5 2 2 5" xfId="21444" xr:uid="{BABB3C5B-45DC-4C61-8C39-587E11CC4740}"/>
    <cellStyle name="Vírgula 4 5 2 3" xfId="8095" xr:uid="{CC588834-D2C9-4FDB-B6FB-0B30871D6843}"/>
    <cellStyle name="Vírgula 4 5 2 3 2" xfId="16749" xr:uid="{F37B79CE-4774-49A7-9227-F1FF6A184769}"/>
    <cellStyle name="Vírgula 4 5 2 3 3" xfId="25730" xr:uid="{19AFD2C8-D8D9-4966-9211-54F02A8CF7A9}"/>
    <cellStyle name="Vírgula 4 5 2 4" xfId="5041" xr:uid="{739E235E-46DD-44EE-BC6D-44AB500709A3}"/>
    <cellStyle name="Vírgula 4 5 2 4 2" xfId="13895" xr:uid="{3B428CCA-DF24-474F-954A-37D66F83944E}"/>
    <cellStyle name="Vírgula 4 5 2 4 3" xfId="22864" xr:uid="{7DEB816A-3831-4464-B97E-6B4BF3E8548D}"/>
    <cellStyle name="Vírgula 4 5 2 5" xfId="11030" xr:uid="{2BBB6380-782F-4E48-B0B3-FE6E1C506C28}"/>
    <cellStyle name="Vírgula 4 5 2 6" xfId="20000" xr:uid="{F5DFC5C9-D478-4CE9-9DCC-8F28242992CE}"/>
    <cellStyle name="Vírgula 4 5 3" xfId="3438" xr:uid="{3E50E942-AA15-4325-8E4E-43F7EB834D22}"/>
    <cellStyle name="Vírgula 4 5 3 2" xfId="9588" xr:uid="{F81F7000-8D48-4B77-ACE9-625BDCF7EB88}"/>
    <cellStyle name="Vírgula 4 5 3 2 2" xfId="18183" xr:uid="{FBCDF4C4-6AF5-45CF-84C9-A4E2D468764A}"/>
    <cellStyle name="Vírgula 4 5 3 2 3" xfId="27219" xr:uid="{BC141871-EBA8-4C2F-9BD4-0B52AC40DCA7}"/>
    <cellStyle name="Vírgula 4 5 3 3" xfId="6474" xr:uid="{67E77298-EE36-487E-BEC4-3EF11E27BA34}"/>
    <cellStyle name="Vírgula 4 5 3 3 2" xfId="15327" xr:uid="{FE213077-4041-41FA-A081-E477261A9F26}"/>
    <cellStyle name="Vírgula 4 5 3 3 3" xfId="24293" xr:uid="{1F118248-B9A5-4889-BB84-167C73C11BE2}"/>
    <cellStyle name="Vírgula 4 5 3 4" xfId="12475" xr:uid="{DB8E0B5D-1662-40E6-A63D-B8BCBE73B86E}"/>
    <cellStyle name="Vírgula 4 5 3 5" xfId="21443" xr:uid="{C5914ABF-23E5-4441-8680-CD5D2B3D3082}"/>
    <cellStyle name="Vírgula 4 5 4" xfId="8094" xr:uid="{5A12380B-3D83-4DA7-80BA-DE28E686DA60}"/>
    <cellStyle name="Vírgula 4 5 4 2" xfId="16748" xr:uid="{0D00DA3F-E46A-4D63-B395-215E254FB8BF}"/>
    <cellStyle name="Vírgula 4 5 4 3" xfId="25729" xr:uid="{C84DF415-2ED7-4C81-AB14-FAF6A6D0412A}"/>
    <cellStyle name="Vírgula 4 5 5" xfId="5040" xr:uid="{FC8BC1A5-1B75-4C62-B8C3-2909CA4C057A}"/>
    <cellStyle name="Vírgula 4 5 5 2" xfId="13894" xr:uid="{916B31ED-5CB9-4497-807E-ABBE1B5E79F7}"/>
    <cellStyle name="Vírgula 4 5 5 3" xfId="22863" xr:uid="{18A8BB72-FD4A-4A56-AF70-FB375A700960}"/>
    <cellStyle name="Vírgula 4 5 6" xfId="11029" xr:uid="{539A8350-DA5C-4C0B-A9D7-BEC933432355}"/>
    <cellStyle name="Vírgula 4 5 7" xfId="19999" xr:uid="{B85AE6DF-5535-496A-BDEE-28D97B513E74}"/>
    <cellStyle name="Vírgula 4 6" xfId="1722" xr:uid="{40368FC4-33EF-4AC1-938C-64507A2B28CC}"/>
    <cellStyle name="Vírgula 4 6 2" xfId="3440" xr:uid="{48390FF9-E9AA-4E34-AE52-C17FF4B4F488}"/>
    <cellStyle name="Vírgula 4 6 2 2" xfId="9590" xr:uid="{2623B5F4-7E9B-4CFC-A462-939117501AA0}"/>
    <cellStyle name="Vírgula 4 6 2 2 2" xfId="18185" xr:uid="{90DA0A14-B2C3-4FC2-9FF9-38BEDF659EF4}"/>
    <cellStyle name="Vírgula 4 6 2 2 3" xfId="27221" xr:uid="{320AC733-CDE8-46F1-9CFF-184E7E5E3F13}"/>
    <cellStyle name="Vírgula 4 6 2 3" xfId="6476" xr:uid="{71F34C82-01C3-4E75-BE67-FF42ABDC2237}"/>
    <cellStyle name="Vírgula 4 6 2 3 2" xfId="15329" xr:uid="{8EB92F43-3FB2-4F10-9C3F-EFC7A62A30CD}"/>
    <cellStyle name="Vírgula 4 6 2 3 3" xfId="24295" xr:uid="{32DC8FF9-3D81-44BD-AA76-FAECBAC19A15}"/>
    <cellStyle name="Vírgula 4 6 2 4" xfId="12477" xr:uid="{6888AE32-B0FE-4B70-9EC9-B6E09CEADCCC}"/>
    <cellStyle name="Vírgula 4 6 2 5" xfId="21445" xr:uid="{86F60EA0-BE9A-4B20-9ED4-DAB17671293A}"/>
    <cellStyle name="Vírgula 4 6 3" xfId="8096" xr:uid="{1B4D26BB-4104-4701-A8DD-B9E3F4AE2F1C}"/>
    <cellStyle name="Vírgula 4 6 3 2" xfId="16750" xr:uid="{F61DD9DA-018C-4A97-BF87-29A35290A815}"/>
    <cellStyle name="Vírgula 4 6 3 3" xfId="25731" xr:uid="{0C312922-60D4-4473-8805-EF6D60839786}"/>
    <cellStyle name="Vírgula 4 6 4" xfId="5042" xr:uid="{DFD8BE63-2118-4F8C-9BE8-0CA62417B449}"/>
    <cellStyle name="Vírgula 4 6 4 2" xfId="13896" xr:uid="{FBA5EC51-8840-4D0E-AFBC-70D326965292}"/>
    <cellStyle name="Vírgula 4 6 4 3" xfId="22865" xr:uid="{994C4386-A22E-443D-A585-656E127CDD1C}"/>
    <cellStyle name="Vírgula 4 6 5" xfId="11031" xr:uid="{649A4AAA-D5AC-4C80-BBF8-C81E451CE8AF}"/>
    <cellStyle name="Vírgula 4 6 6" xfId="20001" xr:uid="{CBED1A01-A6BC-4607-91A3-C7280B4697EC}"/>
    <cellStyle name="Vírgula 4 7" xfId="3387" xr:uid="{7D4FCEAF-63DA-4A4B-B2D3-5DD6B2F65B5B}"/>
    <cellStyle name="Vírgula 4 7 2" xfId="9537" xr:uid="{5A51BF58-B0DE-4845-9EC7-564B0E6CF2BB}"/>
    <cellStyle name="Vírgula 4 7 2 2" xfId="18132" xr:uid="{F99A1576-FADF-4407-8E9C-82203E01F277}"/>
    <cellStyle name="Vírgula 4 7 2 3" xfId="27168" xr:uid="{608C16AE-E163-44CB-8342-C963A322D12C}"/>
    <cellStyle name="Vírgula 4 7 3" xfId="6423" xr:uid="{EF9754AE-F479-447E-8B78-0140F1B107EE}"/>
    <cellStyle name="Vírgula 4 7 3 2" xfId="15276" xr:uid="{3EBB0F8C-B1EF-4F00-B6C3-7F86A44EC8BE}"/>
    <cellStyle name="Vírgula 4 7 3 3" xfId="24242" xr:uid="{7B5D2ED9-8DE6-40DF-9435-32C360B02A18}"/>
    <cellStyle name="Vírgula 4 7 4" xfId="12424" xr:uid="{9FDA0EAB-2FF2-4E60-9100-08DDDF7A0635}"/>
    <cellStyle name="Vírgula 4 7 5" xfId="21392" xr:uid="{098CAF67-690A-436D-B462-82752EDAD7FA}"/>
    <cellStyle name="Vírgula 4 8" xfId="8043" xr:uid="{F0B902CF-AC2E-45F3-83E1-43609E117815}"/>
    <cellStyle name="Vírgula 4 8 2" xfId="16697" xr:uid="{E1C52218-3BC1-4479-B45F-5D352C20941D}"/>
    <cellStyle name="Vírgula 4 8 3" xfId="25678" xr:uid="{E13CA82C-A509-4EA0-89BC-7E413C66AAC7}"/>
    <cellStyle name="Vírgula 4 9" xfId="4989" xr:uid="{A14AD17F-356A-4681-AE08-91F48AED547C}"/>
    <cellStyle name="Vírgula 4 9 2" xfId="13843" xr:uid="{0F2189AB-0E10-497B-B4D0-C07D8303E383}"/>
    <cellStyle name="Vírgula 4 9 3" xfId="22812" xr:uid="{087729FE-7615-4935-8F29-E60A61D5E50F}"/>
    <cellStyle name="Vírgula 5" xfId="1723" xr:uid="{E048E2CD-8499-4EAF-B559-9F71D807C6D2}"/>
    <cellStyle name="Vírgula 5 10" xfId="11032" xr:uid="{DA1D87A5-31AC-45E9-B0DF-7C6580B37D6E}"/>
    <cellStyle name="Vírgula 5 11" xfId="20002" xr:uid="{B9115DB7-CA0A-4756-A4FA-E1372623DAD0}"/>
    <cellStyle name="Vírgula 5 2" xfId="1724" xr:uid="{2475A7DB-605B-4299-87A1-099D4185C767}"/>
    <cellStyle name="Vírgula 5 2 10" xfId="20003" xr:uid="{FC1545A0-E33B-43BB-A5A9-2A7FC7489EDD}"/>
    <cellStyle name="Vírgula 5 2 2" xfId="1725" xr:uid="{08243B66-4677-47E2-BAA2-683A82FB08A0}"/>
    <cellStyle name="Vírgula 5 2 2 2" xfId="1726" xr:uid="{37F7BC85-7479-4DCD-AF59-3A4B9C42F1EF}"/>
    <cellStyle name="Vírgula 5 2 2 2 2" xfId="1727" xr:uid="{772A5AE9-4770-4E95-8BEC-19CFE94F0302}"/>
    <cellStyle name="Vírgula 5 2 2 2 2 2" xfId="3445" xr:uid="{6A416C75-CE1D-44FB-B8B7-292446716647}"/>
    <cellStyle name="Vírgula 5 2 2 2 2 2 2" xfId="9595" xr:uid="{8E895166-0C39-4C25-89F8-F9ACEBC2C65D}"/>
    <cellStyle name="Vírgula 5 2 2 2 2 2 2 2" xfId="18190" xr:uid="{D6D28F8E-B316-44AC-9D06-CEBF006D2313}"/>
    <cellStyle name="Vírgula 5 2 2 2 2 2 2 3" xfId="27226" xr:uid="{845D52FD-7A3A-4FE5-847A-C6133AE8E2ED}"/>
    <cellStyle name="Vírgula 5 2 2 2 2 2 3" xfId="6481" xr:uid="{6FFDB642-5866-4EB7-B00B-17D7A8C37DC7}"/>
    <cellStyle name="Vírgula 5 2 2 2 2 2 3 2" xfId="15334" xr:uid="{4034FF46-73F0-446F-8B8B-AC3F6167F09B}"/>
    <cellStyle name="Vírgula 5 2 2 2 2 2 3 3" xfId="24300" xr:uid="{2FB8B692-59A7-49A7-B607-5B1C6E5E9B15}"/>
    <cellStyle name="Vírgula 5 2 2 2 2 2 4" xfId="12482" xr:uid="{287FF7D2-D2E8-40D5-8EE8-B852723FE490}"/>
    <cellStyle name="Vírgula 5 2 2 2 2 2 5" xfId="21450" xr:uid="{203319B8-8DA0-40FE-9DA0-B7B4CB49B54B}"/>
    <cellStyle name="Vírgula 5 2 2 2 2 3" xfId="8101" xr:uid="{673BB0B6-4FB7-41A1-8316-F72742846A96}"/>
    <cellStyle name="Vírgula 5 2 2 2 2 3 2" xfId="16755" xr:uid="{4BA26D6A-78EC-4EE8-B1D6-3CF3FD37753A}"/>
    <cellStyle name="Vírgula 5 2 2 2 2 3 3" xfId="25736" xr:uid="{886B619C-37FA-4149-B987-9F6A2C9CA1DC}"/>
    <cellStyle name="Vírgula 5 2 2 2 2 4" xfId="5047" xr:uid="{80A3145A-AE07-492E-9970-8BAFF9E40D5F}"/>
    <cellStyle name="Vírgula 5 2 2 2 2 4 2" xfId="13901" xr:uid="{DF9FA5CA-414A-4CDD-9939-B905E2B4DF6A}"/>
    <cellStyle name="Vírgula 5 2 2 2 2 4 3" xfId="22870" xr:uid="{44076CC0-2C56-4025-B10E-985CB6B532DF}"/>
    <cellStyle name="Vírgula 5 2 2 2 2 5" xfId="11036" xr:uid="{FA98BF4F-6D10-4DA0-8081-E9B0CB60FE04}"/>
    <cellStyle name="Vírgula 5 2 2 2 2 6" xfId="20006" xr:uid="{F93F25E6-C3BA-4F48-ABFA-E5C9AF2F4700}"/>
    <cellStyle name="Vírgula 5 2 2 2 3" xfId="3444" xr:uid="{489BF78F-0A48-4AE5-A5EF-FA70EE002788}"/>
    <cellStyle name="Vírgula 5 2 2 2 3 2" xfId="9594" xr:uid="{10F3434D-4B0C-423B-9ACC-C2ED56B2CCDB}"/>
    <cellStyle name="Vírgula 5 2 2 2 3 2 2" xfId="18189" xr:uid="{6FC0CF0C-D9E0-4D8D-BBE6-9EDDEB9002A0}"/>
    <cellStyle name="Vírgula 5 2 2 2 3 2 3" xfId="27225" xr:uid="{A04AA3D0-FAB4-4986-B4EE-15CD8121BAF0}"/>
    <cellStyle name="Vírgula 5 2 2 2 3 3" xfId="6480" xr:uid="{E7D1A36F-E6B2-4229-8A33-A300F4E70739}"/>
    <cellStyle name="Vírgula 5 2 2 2 3 3 2" xfId="15333" xr:uid="{FCF8C917-BF6E-40EF-AF9C-63D08DA2E3D3}"/>
    <cellStyle name="Vírgula 5 2 2 2 3 3 3" xfId="24299" xr:uid="{857B056E-2FB3-40A3-895D-9CC915899C12}"/>
    <cellStyle name="Vírgula 5 2 2 2 3 4" xfId="12481" xr:uid="{C0FE0306-CC4D-4128-A613-FE9F3EA6BA6D}"/>
    <cellStyle name="Vírgula 5 2 2 2 3 5" xfId="21449" xr:uid="{F5136F21-C3BF-4FD2-B610-B96EC99F06B8}"/>
    <cellStyle name="Vírgula 5 2 2 2 4" xfId="8100" xr:uid="{F594401F-34CF-42D6-81FA-911D58974616}"/>
    <cellStyle name="Vírgula 5 2 2 2 4 2" xfId="16754" xr:uid="{6D4ABAA6-2951-4DC8-AD23-BD99DBF99A86}"/>
    <cellStyle name="Vírgula 5 2 2 2 4 3" xfId="25735" xr:uid="{A113F680-E31F-4100-B56A-1F5FA6F93B7A}"/>
    <cellStyle name="Vírgula 5 2 2 2 5" xfId="5046" xr:uid="{9BAAF8B1-893B-4C87-9873-FA8B6B879028}"/>
    <cellStyle name="Vírgula 5 2 2 2 5 2" xfId="13900" xr:uid="{4E30D257-9B8E-495D-AC83-63C981CBE071}"/>
    <cellStyle name="Vírgula 5 2 2 2 5 3" xfId="22869" xr:uid="{9709893C-4A24-4DB7-8FC0-619C2759929B}"/>
    <cellStyle name="Vírgula 5 2 2 2 6" xfId="11035" xr:uid="{542065B5-6713-408C-AA1C-925A9B812637}"/>
    <cellStyle name="Vírgula 5 2 2 2 7" xfId="20005" xr:uid="{D96E2C77-67DD-4B8C-8284-C75E7BD88ABE}"/>
    <cellStyle name="Vírgula 5 2 2 3" xfId="1728" xr:uid="{132C37D0-4CDA-40D2-9094-43684E821E6E}"/>
    <cellStyle name="Vírgula 5 2 2 3 2" xfId="1729" xr:uid="{65FE7301-8C9D-43DE-9595-4D3D6383EEDE}"/>
    <cellStyle name="Vírgula 5 2 2 3 2 2" xfId="3447" xr:uid="{D46992EF-8BD6-4FFA-82C5-86278A6BBF44}"/>
    <cellStyle name="Vírgula 5 2 2 3 2 2 2" xfId="9597" xr:uid="{0331322E-D24D-4EDD-B394-1246ABD728E2}"/>
    <cellStyle name="Vírgula 5 2 2 3 2 2 2 2" xfId="18192" xr:uid="{2435CFCC-098A-4566-9D85-D82B9AF2D017}"/>
    <cellStyle name="Vírgula 5 2 2 3 2 2 2 3" xfId="27228" xr:uid="{61DDDC5C-7904-4677-9880-A7410B1744E9}"/>
    <cellStyle name="Vírgula 5 2 2 3 2 2 3" xfId="6483" xr:uid="{E8634A5F-AF4A-4A91-903C-F0C723E898BC}"/>
    <cellStyle name="Vírgula 5 2 2 3 2 2 3 2" xfId="15336" xr:uid="{DCC35C6D-CD92-40DD-B4BB-9734E95981A5}"/>
    <cellStyle name="Vírgula 5 2 2 3 2 2 3 3" xfId="24302" xr:uid="{D2ECE27F-DB1A-4D54-B88F-A509FCFCD16F}"/>
    <cellStyle name="Vírgula 5 2 2 3 2 2 4" xfId="12484" xr:uid="{597AEE3E-6740-4EA5-8B63-73245F33DF43}"/>
    <cellStyle name="Vírgula 5 2 2 3 2 2 5" xfId="21452" xr:uid="{3490BE70-F05A-4B9A-B6C8-4DA09C73A2AF}"/>
    <cellStyle name="Vírgula 5 2 2 3 2 3" xfId="8103" xr:uid="{2288B16D-D0E6-4A84-B11F-B6124286EE30}"/>
    <cellStyle name="Vírgula 5 2 2 3 2 3 2" xfId="16757" xr:uid="{E18DE641-BD1B-4CFA-831F-3D3EAA42D3B1}"/>
    <cellStyle name="Vírgula 5 2 2 3 2 3 3" xfId="25738" xr:uid="{003DC04F-05D4-4553-820B-536C14138B5F}"/>
    <cellStyle name="Vírgula 5 2 2 3 2 4" xfId="5049" xr:uid="{52E7190E-7F24-4307-9DBB-D0945354B00E}"/>
    <cellStyle name="Vírgula 5 2 2 3 2 4 2" xfId="13903" xr:uid="{9F7BDBBB-908A-48D8-B7FB-09FE84040545}"/>
    <cellStyle name="Vírgula 5 2 2 3 2 4 3" xfId="22872" xr:uid="{15C20F41-0434-4A77-AA68-BE5414F1DB95}"/>
    <cellStyle name="Vírgula 5 2 2 3 2 5" xfId="11038" xr:uid="{51AA8516-4D8F-4AAC-8C2C-E8D3A8BF80C9}"/>
    <cellStyle name="Vírgula 5 2 2 3 2 6" xfId="20008" xr:uid="{E14E2493-0661-4F9D-901D-7CECA1C607FB}"/>
    <cellStyle name="Vírgula 5 2 2 3 3" xfId="3446" xr:uid="{8F649428-4119-4494-83BC-6FDDC122B8D5}"/>
    <cellStyle name="Vírgula 5 2 2 3 3 2" xfId="9596" xr:uid="{DB302670-6578-4DC0-9975-286B9B577988}"/>
    <cellStyle name="Vírgula 5 2 2 3 3 2 2" xfId="18191" xr:uid="{E208761C-C5B0-4AE6-858B-621713EA2B97}"/>
    <cellStyle name="Vírgula 5 2 2 3 3 2 3" xfId="27227" xr:uid="{7AD5D9C5-1267-4DBC-80F3-6D9E89659A2F}"/>
    <cellStyle name="Vírgula 5 2 2 3 3 3" xfId="6482" xr:uid="{DDE27EF8-C822-4BBB-B562-24461B204D34}"/>
    <cellStyle name="Vírgula 5 2 2 3 3 3 2" xfId="15335" xr:uid="{F439D8A3-A2BB-4E72-815A-A1A1E2963AF2}"/>
    <cellStyle name="Vírgula 5 2 2 3 3 3 3" xfId="24301" xr:uid="{5E2AF260-5CF8-444C-9AFE-3C26F6A36D6D}"/>
    <cellStyle name="Vírgula 5 2 2 3 3 4" xfId="12483" xr:uid="{A70BCFBA-818C-441B-8C55-D3EAF37A5EE7}"/>
    <cellStyle name="Vírgula 5 2 2 3 3 5" xfId="21451" xr:uid="{967C4EBA-6A6C-43D1-B4DF-453CB9AC3D62}"/>
    <cellStyle name="Vírgula 5 2 2 3 4" xfId="8102" xr:uid="{A20D62E4-C40B-4621-8183-82CCD8F75488}"/>
    <cellStyle name="Vírgula 5 2 2 3 4 2" xfId="16756" xr:uid="{BBF22B26-71A2-456D-8E26-B5E85B80643B}"/>
    <cellStyle name="Vírgula 5 2 2 3 4 3" xfId="25737" xr:uid="{5AF801E7-B5E3-46E2-85E5-1E3308C9B0D7}"/>
    <cellStyle name="Vírgula 5 2 2 3 5" xfId="5048" xr:uid="{99072FCC-4D92-43DF-8A9E-23D2202983D0}"/>
    <cellStyle name="Vírgula 5 2 2 3 5 2" xfId="13902" xr:uid="{0111A5F4-5142-466C-B31B-B19CA6F75304}"/>
    <cellStyle name="Vírgula 5 2 2 3 5 3" xfId="22871" xr:uid="{3E45CAB0-7428-4A3B-BEE4-4552E76D03C2}"/>
    <cellStyle name="Vírgula 5 2 2 3 6" xfId="11037" xr:uid="{90F8A5FD-2D7D-4F51-9483-E6CC5199BF7B}"/>
    <cellStyle name="Vírgula 5 2 2 3 7" xfId="20007" xr:uid="{1063C7FF-34C6-4C3B-826B-180435635E43}"/>
    <cellStyle name="Vírgula 5 2 2 4" xfId="1730" xr:uid="{A084E670-7786-4792-A10A-75BA904D53A8}"/>
    <cellStyle name="Vírgula 5 2 2 4 2" xfId="3448" xr:uid="{C39928B4-0BE5-488B-A0A6-C1531D4D24BF}"/>
    <cellStyle name="Vírgula 5 2 2 4 2 2" xfId="9598" xr:uid="{E87C056F-4168-42F2-A1A0-39AAF0AABFED}"/>
    <cellStyle name="Vírgula 5 2 2 4 2 2 2" xfId="18193" xr:uid="{46DE3F59-EF0E-4381-AB07-A5E6A3D3C096}"/>
    <cellStyle name="Vírgula 5 2 2 4 2 2 3" xfId="27229" xr:uid="{44E691E5-6E86-4357-A0D5-F0E297F9DDE0}"/>
    <cellStyle name="Vírgula 5 2 2 4 2 3" xfId="6484" xr:uid="{5F5A62E9-8CAF-4880-A84C-58C7B91A34B7}"/>
    <cellStyle name="Vírgula 5 2 2 4 2 3 2" xfId="15337" xr:uid="{8F54C43D-118D-46CF-BC55-7A64E455D61A}"/>
    <cellStyle name="Vírgula 5 2 2 4 2 3 3" xfId="24303" xr:uid="{39A75DB1-824A-4589-A806-3EBFFAA73E1B}"/>
    <cellStyle name="Vírgula 5 2 2 4 2 4" xfId="12485" xr:uid="{84123774-3A03-4590-BB5C-C8C92B20C109}"/>
    <cellStyle name="Vírgula 5 2 2 4 2 5" xfId="21453" xr:uid="{92ECE7F6-F757-47BB-81DF-1331AB49F979}"/>
    <cellStyle name="Vírgula 5 2 2 4 3" xfId="8104" xr:uid="{E5945829-40E8-4F33-9CF3-B0E69921D146}"/>
    <cellStyle name="Vírgula 5 2 2 4 3 2" xfId="16758" xr:uid="{5A119C17-8FB9-4BD3-8264-369270789452}"/>
    <cellStyle name="Vírgula 5 2 2 4 3 3" xfId="25739" xr:uid="{BB710229-08C6-4518-94D7-8D950A512C19}"/>
    <cellStyle name="Vírgula 5 2 2 4 4" xfId="5050" xr:uid="{9567074F-C14C-48FA-8479-917DC6B54BFF}"/>
    <cellStyle name="Vírgula 5 2 2 4 4 2" xfId="13904" xr:uid="{1AE1D242-ED25-43A0-A5C7-8F5F66B4794E}"/>
    <cellStyle name="Vírgula 5 2 2 4 4 3" xfId="22873" xr:uid="{30ABC56D-7099-444C-8CA4-0DD2FF42255B}"/>
    <cellStyle name="Vírgula 5 2 2 4 5" xfId="11039" xr:uid="{8E84CF04-6E42-4DD1-9B00-4045F741290B}"/>
    <cellStyle name="Vírgula 5 2 2 4 6" xfId="20009" xr:uid="{945E9017-E14F-4EE4-AF57-C07B34A71C8C}"/>
    <cellStyle name="Vírgula 5 2 2 5" xfId="3443" xr:uid="{A306A2FC-CC6A-45E3-A71D-9FFA3D8CD229}"/>
    <cellStyle name="Vírgula 5 2 2 5 2" xfId="9593" xr:uid="{D5CF3835-5C4A-494C-A90E-CAA1AC4050E2}"/>
    <cellStyle name="Vírgula 5 2 2 5 2 2" xfId="18188" xr:uid="{9066980E-9DD0-4503-877A-A1227297C947}"/>
    <cellStyle name="Vírgula 5 2 2 5 2 3" xfId="27224" xr:uid="{34AA6FEC-8A34-4E5A-8963-7E91EEF97974}"/>
    <cellStyle name="Vírgula 5 2 2 5 3" xfId="6479" xr:uid="{E27559EB-CBC6-4A7A-91B3-DC3E0E9855B3}"/>
    <cellStyle name="Vírgula 5 2 2 5 3 2" xfId="15332" xr:uid="{9E983472-3420-490B-B1EE-2AD59669B193}"/>
    <cellStyle name="Vírgula 5 2 2 5 3 3" xfId="24298" xr:uid="{0FEDD7B6-8EE1-4336-A6D4-4B22CB8A68B5}"/>
    <cellStyle name="Vírgula 5 2 2 5 4" xfId="12480" xr:uid="{1F3FB3B3-3366-4EC6-97F9-DA6E792D6B65}"/>
    <cellStyle name="Vírgula 5 2 2 5 5" xfId="21448" xr:uid="{9EB0DB3C-770A-44E5-B757-2A2CBB6488AF}"/>
    <cellStyle name="Vírgula 5 2 2 6" xfId="8099" xr:uid="{ACF6A3F6-CC3D-4934-AE22-C854560A36EB}"/>
    <cellStyle name="Vírgula 5 2 2 6 2" xfId="16753" xr:uid="{12AF3080-9AEE-4AF6-BF7C-B519963F6B64}"/>
    <cellStyle name="Vírgula 5 2 2 6 3" xfId="25734" xr:uid="{2A996BE6-96EF-4E16-9A3D-CB88438C1498}"/>
    <cellStyle name="Vírgula 5 2 2 7" xfId="5045" xr:uid="{06FF5249-6643-4303-995D-A3D85D4C7A55}"/>
    <cellStyle name="Vírgula 5 2 2 7 2" xfId="13899" xr:uid="{0CD4C52B-D736-4558-A37E-84899C5BC102}"/>
    <cellStyle name="Vírgula 5 2 2 7 3" xfId="22868" xr:uid="{47C18A63-6752-415A-B145-0A04A94A0D66}"/>
    <cellStyle name="Vírgula 5 2 2 8" xfId="11034" xr:uid="{4EB71862-B108-466B-AA41-30505DF2965D}"/>
    <cellStyle name="Vírgula 5 2 2 9" xfId="20004" xr:uid="{8B77635B-1F6A-4F36-82F0-35650B496C5D}"/>
    <cellStyle name="Vírgula 5 2 3" xfId="1731" xr:uid="{364E1ABA-D935-4F63-A042-ED1355AAD786}"/>
    <cellStyle name="Vírgula 5 2 3 2" xfId="1732" xr:uid="{343F53F7-D9D9-43EC-A57E-53FAA07399E3}"/>
    <cellStyle name="Vírgula 5 2 3 2 2" xfId="3450" xr:uid="{74FAEEAE-E748-4977-9E74-DDE27BA849D8}"/>
    <cellStyle name="Vírgula 5 2 3 2 2 2" xfId="9600" xr:uid="{39C0195E-986F-4E6F-825D-9394D9F363D2}"/>
    <cellStyle name="Vírgula 5 2 3 2 2 2 2" xfId="18195" xr:uid="{001BE481-A9C2-4806-8576-394DF9AC5D78}"/>
    <cellStyle name="Vírgula 5 2 3 2 2 2 3" xfId="27231" xr:uid="{117A5BA0-7C97-49F8-BCB0-3104CA9EF290}"/>
    <cellStyle name="Vírgula 5 2 3 2 2 3" xfId="6486" xr:uid="{986EF869-01AB-4B7A-8C32-E251922A3F86}"/>
    <cellStyle name="Vírgula 5 2 3 2 2 3 2" xfId="15339" xr:uid="{30D1E43D-DC5E-47A5-8DC0-6A64FF6B687B}"/>
    <cellStyle name="Vírgula 5 2 3 2 2 3 3" xfId="24305" xr:uid="{8B1AA2B8-496B-4E6D-9D08-91F3D59FB787}"/>
    <cellStyle name="Vírgula 5 2 3 2 2 4" xfId="12487" xr:uid="{BC299840-EA88-49C0-B966-8B397A7FC482}"/>
    <cellStyle name="Vírgula 5 2 3 2 2 5" xfId="21455" xr:uid="{C599AA07-B781-4B85-A609-5A4D9BF43F28}"/>
    <cellStyle name="Vírgula 5 2 3 2 3" xfId="8106" xr:uid="{6DDEDEEA-0CDB-4ACD-BB1B-0CC70987A858}"/>
    <cellStyle name="Vírgula 5 2 3 2 3 2" xfId="16760" xr:uid="{D5D01D41-B3C2-4571-B36F-034435BFA8E5}"/>
    <cellStyle name="Vírgula 5 2 3 2 3 3" xfId="25741" xr:uid="{F0CAE8F5-1303-42DE-858E-0B5487AF88BE}"/>
    <cellStyle name="Vírgula 5 2 3 2 4" xfId="5052" xr:uid="{BFDD74D6-2BBE-4CA9-AD8A-8149A6AC610C}"/>
    <cellStyle name="Vírgula 5 2 3 2 4 2" xfId="13906" xr:uid="{DD29C8D1-B371-484B-B921-CFE574546BC1}"/>
    <cellStyle name="Vírgula 5 2 3 2 4 3" xfId="22875" xr:uid="{A80DB7CB-8466-45AC-80DF-7FDF7CC4B754}"/>
    <cellStyle name="Vírgula 5 2 3 2 5" xfId="11041" xr:uid="{470B6663-C866-4A66-AB54-00FC4A685691}"/>
    <cellStyle name="Vírgula 5 2 3 2 6" xfId="20011" xr:uid="{A78B70C7-55DB-44AF-B890-D12C0716C2F8}"/>
    <cellStyle name="Vírgula 5 2 3 3" xfId="3449" xr:uid="{0AEA1FF9-6243-4EBC-8AA4-D265CE6552D2}"/>
    <cellStyle name="Vírgula 5 2 3 3 2" xfId="9599" xr:uid="{1C8762EC-4B59-4B8F-95E0-714925D17F8B}"/>
    <cellStyle name="Vírgula 5 2 3 3 2 2" xfId="18194" xr:uid="{1533E289-5E5D-463C-A7C7-207E14061E21}"/>
    <cellStyle name="Vírgula 5 2 3 3 2 3" xfId="27230" xr:uid="{21117A42-5C37-4B9B-83F3-D9A1DFCB353C}"/>
    <cellStyle name="Vírgula 5 2 3 3 3" xfId="6485" xr:uid="{9D94C688-AE31-4E18-A1D8-605C76861FE6}"/>
    <cellStyle name="Vírgula 5 2 3 3 3 2" xfId="15338" xr:uid="{7B8574D0-004A-436D-BD74-642FBDD1F813}"/>
    <cellStyle name="Vírgula 5 2 3 3 3 3" xfId="24304" xr:uid="{D6663A1E-4956-40F8-99F7-6452921C7E5D}"/>
    <cellStyle name="Vírgula 5 2 3 3 4" xfId="12486" xr:uid="{64A01997-ACB3-43A2-A96E-0923D3A3BDBA}"/>
    <cellStyle name="Vírgula 5 2 3 3 5" xfId="21454" xr:uid="{AEBE9AE4-DDCC-4DC4-9E2E-6D94F2957967}"/>
    <cellStyle name="Vírgula 5 2 3 4" xfId="8105" xr:uid="{98034E20-D96F-47D7-A6F0-0DD82A367150}"/>
    <cellStyle name="Vírgula 5 2 3 4 2" xfId="16759" xr:uid="{ADC761FF-E9B3-4033-B19F-353CF9B6DC3C}"/>
    <cellStyle name="Vírgula 5 2 3 4 3" xfId="25740" xr:uid="{ABB2952A-AF45-43AE-849B-0323D7F4ABF2}"/>
    <cellStyle name="Vírgula 5 2 3 5" xfId="5051" xr:uid="{7CD4D520-D126-4E60-B054-BBA4EA0BAA19}"/>
    <cellStyle name="Vírgula 5 2 3 5 2" xfId="13905" xr:uid="{67CB7836-7236-43E5-99BB-6BADF51FD8A8}"/>
    <cellStyle name="Vírgula 5 2 3 5 3" xfId="22874" xr:uid="{AA9FE53F-09AA-493F-B9E0-B78D359C5898}"/>
    <cellStyle name="Vírgula 5 2 3 6" xfId="11040" xr:uid="{56A27775-4EB3-43BF-8E41-2AE499612A27}"/>
    <cellStyle name="Vírgula 5 2 3 7" xfId="20010" xr:uid="{93773C4A-B07B-4B58-B488-BD93139AE8A8}"/>
    <cellStyle name="Vírgula 5 2 4" xfId="1733" xr:uid="{EC77DB5B-F5F8-42BF-94DB-530C1D17E6E6}"/>
    <cellStyle name="Vírgula 5 2 4 2" xfId="1734" xr:uid="{3035DC89-7386-4C7B-BA10-2635C4F73978}"/>
    <cellStyle name="Vírgula 5 2 4 2 2" xfId="3452" xr:uid="{B236360B-9368-4022-ACFE-EA7C915706A9}"/>
    <cellStyle name="Vírgula 5 2 4 2 2 2" xfId="9602" xr:uid="{3F26A4E4-DC98-4771-87F4-416D7695036B}"/>
    <cellStyle name="Vírgula 5 2 4 2 2 2 2" xfId="18197" xr:uid="{A4D23FD3-9092-4FF1-A3B9-2913DDDE46D5}"/>
    <cellStyle name="Vírgula 5 2 4 2 2 2 3" xfId="27233" xr:uid="{B1C08828-F0CD-445E-8C97-56D44320B9F2}"/>
    <cellStyle name="Vírgula 5 2 4 2 2 3" xfId="6488" xr:uid="{9840A261-91B4-445E-8D27-52577548DF70}"/>
    <cellStyle name="Vírgula 5 2 4 2 2 3 2" xfId="15341" xr:uid="{2409CB6D-EE9F-4B8F-98E4-0C9A9DC3F9F6}"/>
    <cellStyle name="Vírgula 5 2 4 2 2 3 3" xfId="24307" xr:uid="{902A9F2F-E2FC-4D01-BECD-B00E6946FB64}"/>
    <cellStyle name="Vírgula 5 2 4 2 2 4" xfId="12489" xr:uid="{8A53B208-92B0-4FC8-A3FE-412FC3E6CF30}"/>
    <cellStyle name="Vírgula 5 2 4 2 2 5" xfId="21457" xr:uid="{799C6789-A9D4-4EED-8DF7-1321853ECC75}"/>
    <cellStyle name="Vírgula 5 2 4 2 3" xfId="8108" xr:uid="{008F18B8-C2E7-44EB-868E-9D29CDFC86D7}"/>
    <cellStyle name="Vírgula 5 2 4 2 3 2" xfId="16762" xr:uid="{2A04F847-43B5-4184-A470-47C0BD33BC4A}"/>
    <cellStyle name="Vírgula 5 2 4 2 3 3" xfId="25743" xr:uid="{7A556258-209B-49DA-949F-0458EC7188EA}"/>
    <cellStyle name="Vírgula 5 2 4 2 4" xfId="5054" xr:uid="{84723CC7-FB35-49DD-A832-82E9E3F357F4}"/>
    <cellStyle name="Vírgula 5 2 4 2 4 2" xfId="13908" xr:uid="{2CFA102D-20FD-4AA6-90FD-F28971D71E8B}"/>
    <cellStyle name="Vírgula 5 2 4 2 4 3" xfId="22877" xr:uid="{D78E6A7B-12DD-4AB5-B103-87CEDDD0F09A}"/>
    <cellStyle name="Vírgula 5 2 4 2 5" xfId="11043" xr:uid="{82F7F349-C127-4C90-B8B8-FB0FE0DEB25B}"/>
    <cellStyle name="Vírgula 5 2 4 2 6" xfId="20013" xr:uid="{0AEA72B9-294F-4E29-89B2-3BC381A2F7CE}"/>
    <cellStyle name="Vírgula 5 2 4 3" xfId="3451" xr:uid="{6A79B6FF-61D1-4888-B454-D9AAA7A4F60B}"/>
    <cellStyle name="Vírgula 5 2 4 3 2" xfId="9601" xr:uid="{ADE138CE-00DA-4A5B-8D35-72A145575BDA}"/>
    <cellStyle name="Vírgula 5 2 4 3 2 2" xfId="18196" xr:uid="{EBDB3D60-FA2C-44C5-B5F0-B39C757DBBF2}"/>
    <cellStyle name="Vírgula 5 2 4 3 2 3" xfId="27232" xr:uid="{F23B035D-5A4E-4DBB-A211-758BCC0FD5A0}"/>
    <cellStyle name="Vírgula 5 2 4 3 3" xfId="6487" xr:uid="{0C93B2E6-D1AB-445A-A849-27FB2DB98B1A}"/>
    <cellStyle name="Vírgula 5 2 4 3 3 2" xfId="15340" xr:uid="{A265AFDD-68FD-4A65-85EF-2C5C7C423B35}"/>
    <cellStyle name="Vírgula 5 2 4 3 3 3" xfId="24306" xr:uid="{06905E19-53DE-4B06-942C-0EFE48811926}"/>
    <cellStyle name="Vírgula 5 2 4 3 4" xfId="12488" xr:uid="{3B4CC42A-EB8D-4C34-A56F-C2AC9B55D291}"/>
    <cellStyle name="Vírgula 5 2 4 3 5" xfId="21456" xr:uid="{AFDEB058-A624-4996-BFA7-DE70CD20B294}"/>
    <cellStyle name="Vírgula 5 2 4 4" xfId="8107" xr:uid="{F1DF443D-5F9D-471E-8AED-6B62D3FE8A52}"/>
    <cellStyle name="Vírgula 5 2 4 4 2" xfId="16761" xr:uid="{43B6B6D1-561A-4423-8862-4BD190F6B884}"/>
    <cellStyle name="Vírgula 5 2 4 4 3" xfId="25742" xr:uid="{7243C374-FC0C-480B-86CB-89F98AE63E56}"/>
    <cellStyle name="Vírgula 5 2 4 5" xfId="5053" xr:uid="{F1D16DC5-8A0A-4786-A23D-7F2AD2BCAB6F}"/>
    <cellStyle name="Vírgula 5 2 4 5 2" xfId="13907" xr:uid="{6C11CD44-24FF-4C9A-9EED-D1054082A2EA}"/>
    <cellStyle name="Vírgula 5 2 4 5 3" xfId="22876" xr:uid="{7AD48EB9-7908-40FA-9CAB-E2FA7A90AC69}"/>
    <cellStyle name="Vírgula 5 2 4 6" xfId="11042" xr:uid="{5BFBAD25-477A-4658-863F-E92D7241925F}"/>
    <cellStyle name="Vírgula 5 2 4 7" xfId="20012" xr:uid="{ABC2CC0B-F8CA-4996-8D6C-871660CDD222}"/>
    <cellStyle name="Vírgula 5 2 5" xfId="1735" xr:uid="{DDDC3AB2-689E-424D-9EB0-722E929A053D}"/>
    <cellStyle name="Vírgula 5 2 5 2" xfId="3453" xr:uid="{8F366078-3DE0-47E1-959C-F26AC21DE3E6}"/>
    <cellStyle name="Vírgula 5 2 5 2 2" xfId="9603" xr:uid="{A9E956E0-D529-482C-A18E-744362CF9B72}"/>
    <cellStyle name="Vírgula 5 2 5 2 2 2" xfId="18198" xr:uid="{C2921132-3521-432B-8BBD-BB39C6E067DA}"/>
    <cellStyle name="Vírgula 5 2 5 2 2 3" xfId="27234" xr:uid="{96F42966-1EDE-4ACF-BCC6-29865790EB1F}"/>
    <cellStyle name="Vírgula 5 2 5 2 3" xfId="6489" xr:uid="{0D9DE62B-12AD-41C4-B6E8-E61C6AE95732}"/>
    <cellStyle name="Vírgula 5 2 5 2 3 2" xfId="15342" xr:uid="{94069686-355E-4A05-A800-191407E7A7EB}"/>
    <cellStyle name="Vírgula 5 2 5 2 3 3" xfId="24308" xr:uid="{B8C1F0CA-F1BF-47EF-92CE-AEF9BE28E324}"/>
    <cellStyle name="Vírgula 5 2 5 2 4" xfId="12490" xr:uid="{9873F44B-5E37-4803-8EA2-2BF07CBEC05A}"/>
    <cellStyle name="Vírgula 5 2 5 2 5" xfId="21458" xr:uid="{E0AF0E2D-B1D4-452F-9E82-CB53E2013C18}"/>
    <cellStyle name="Vírgula 5 2 5 3" xfId="8109" xr:uid="{B01D19E8-ACB9-47AB-A2BB-FA560814EF60}"/>
    <cellStyle name="Vírgula 5 2 5 3 2" xfId="16763" xr:uid="{6433B6AD-8696-4B11-922D-7E45B35FA66B}"/>
    <cellStyle name="Vírgula 5 2 5 3 3" xfId="25744" xr:uid="{25169606-076C-4AB3-8155-3CC8C8482062}"/>
    <cellStyle name="Vírgula 5 2 5 4" xfId="5055" xr:uid="{94AB3152-9BB9-4FB7-8E5C-C7C48F29F037}"/>
    <cellStyle name="Vírgula 5 2 5 4 2" xfId="13909" xr:uid="{7BA87876-9D0A-4AE5-867A-029691052B9D}"/>
    <cellStyle name="Vírgula 5 2 5 4 3" xfId="22878" xr:uid="{DF3A647A-514E-486F-82AD-E31F044ECD02}"/>
    <cellStyle name="Vírgula 5 2 5 5" xfId="11044" xr:uid="{6F8ED845-2924-466A-B601-BAB41F84B82A}"/>
    <cellStyle name="Vírgula 5 2 5 6" xfId="20014" xr:uid="{C84405E4-AEBC-437B-9304-6355685D9047}"/>
    <cellStyle name="Vírgula 5 2 6" xfId="3442" xr:uid="{F7A089DD-8EB5-4C98-ACDC-8622C6CB6FEB}"/>
    <cellStyle name="Vírgula 5 2 6 2" xfId="9592" xr:uid="{721B6D15-1F72-4C60-A257-647B45216F40}"/>
    <cellStyle name="Vírgula 5 2 6 2 2" xfId="18187" xr:uid="{D72F1583-84AF-4B38-84C1-8502E4D20E43}"/>
    <cellStyle name="Vírgula 5 2 6 2 3" xfId="27223" xr:uid="{B287E0E3-5A27-448D-B629-1BD93620ABCA}"/>
    <cellStyle name="Vírgula 5 2 6 3" xfId="6478" xr:uid="{EFF221B7-35EA-467A-9FBA-7EF91855823E}"/>
    <cellStyle name="Vírgula 5 2 6 3 2" xfId="15331" xr:uid="{252E929F-F7CA-46BF-AB0B-1E7F9893EA11}"/>
    <cellStyle name="Vírgula 5 2 6 3 3" xfId="24297" xr:uid="{24CA059F-79F9-4928-92E5-40FCC5AE6614}"/>
    <cellStyle name="Vírgula 5 2 6 4" xfId="12479" xr:uid="{7E338CB0-C1FE-4ACB-A094-A0D5DD7586E8}"/>
    <cellStyle name="Vírgula 5 2 6 5" xfId="21447" xr:uid="{ADA9071A-BF00-4999-BBD6-7492F093BD62}"/>
    <cellStyle name="Vírgula 5 2 7" xfId="8098" xr:uid="{0728B3E9-7F63-4B21-8E06-AD72CB591DBE}"/>
    <cellStyle name="Vírgula 5 2 7 2" xfId="16752" xr:uid="{6C0EAD25-6B26-4A71-B279-A37C89F54BAE}"/>
    <cellStyle name="Vírgula 5 2 7 3" xfId="25733" xr:uid="{DAE52B25-19E5-4433-A235-92C13BCB0B92}"/>
    <cellStyle name="Vírgula 5 2 8" xfId="5044" xr:uid="{B2552994-8951-4AC0-A1BF-27F9412493EE}"/>
    <cellStyle name="Vírgula 5 2 8 2" xfId="13898" xr:uid="{4101E2D7-1CFB-4A6B-B1AF-299A5C657E14}"/>
    <cellStyle name="Vírgula 5 2 8 3" xfId="22867" xr:uid="{FF79C776-BF11-4062-8707-19927A05E0FE}"/>
    <cellStyle name="Vírgula 5 2 9" xfId="11033" xr:uid="{855B765C-81A8-4867-BC4B-0891DB827C69}"/>
    <cellStyle name="Vírgula 5 3" xfId="1736" xr:uid="{6D0CA213-2951-46C6-BACC-D0DCDD7C800A}"/>
    <cellStyle name="Vírgula 5 3 2" xfId="1737" xr:uid="{AD40D9C0-4463-497C-A5FA-07EEFCFEE527}"/>
    <cellStyle name="Vírgula 5 3 2 2" xfId="1738" xr:uid="{ADED7702-2FD8-47D1-8BD3-D2C5F9D0355B}"/>
    <cellStyle name="Vírgula 5 3 2 2 2" xfId="3456" xr:uid="{29CBF9E5-EFEC-45F8-8D5C-0EE2B05B695C}"/>
    <cellStyle name="Vírgula 5 3 2 2 2 2" xfId="9606" xr:uid="{621A54DB-2674-45C7-89C6-17E0577A0129}"/>
    <cellStyle name="Vírgula 5 3 2 2 2 2 2" xfId="18201" xr:uid="{2EEF463C-DA87-4CA6-B7AE-1E741B65E507}"/>
    <cellStyle name="Vírgula 5 3 2 2 2 2 3" xfId="27237" xr:uid="{C6B7D7DE-3CF3-49C2-A8FF-1F8259D780DB}"/>
    <cellStyle name="Vírgula 5 3 2 2 2 3" xfId="6492" xr:uid="{EA7C3B0D-6518-4F71-B70D-C2BBFEC0B79D}"/>
    <cellStyle name="Vírgula 5 3 2 2 2 3 2" xfId="15345" xr:uid="{F149BE4B-3A21-4BEC-B62B-B5E2A3DDB165}"/>
    <cellStyle name="Vírgula 5 3 2 2 2 3 3" xfId="24311" xr:uid="{AA12A543-5B62-4B80-974D-3B12051F4CE0}"/>
    <cellStyle name="Vírgula 5 3 2 2 2 4" xfId="12493" xr:uid="{6F815258-45F3-4AA4-9A7A-D74BC97F467D}"/>
    <cellStyle name="Vírgula 5 3 2 2 2 5" xfId="21461" xr:uid="{92D58FC0-1422-40CC-908C-BBA5F95F8A33}"/>
    <cellStyle name="Vírgula 5 3 2 2 3" xfId="8112" xr:uid="{4153FFE7-B46F-4FFC-8166-B1184686F417}"/>
    <cellStyle name="Vírgula 5 3 2 2 3 2" xfId="16766" xr:uid="{FC3EC131-CE76-434B-BD11-667ABBF6E7DE}"/>
    <cellStyle name="Vírgula 5 3 2 2 3 3" xfId="25747" xr:uid="{273B9B20-959A-4BB4-A66A-5D4138CFED1C}"/>
    <cellStyle name="Vírgula 5 3 2 2 4" xfId="5058" xr:uid="{5156E998-93B4-4578-9669-B90960E47868}"/>
    <cellStyle name="Vírgula 5 3 2 2 4 2" xfId="13912" xr:uid="{2E082F15-9747-411E-B7C8-53DE780264F6}"/>
    <cellStyle name="Vírgula 5 3 2 2 4 3" xfId="22881" xr:uid="{630D89D8-EA3E-4041-9B7F-AC3E0EED492A}"/>
    <cellStyle name="Vírgula 5 3 2 2 5" xfId="11047" xr:uid="{AD080EC5-0590-4624-A77F-30C0EFD8BCA2}"/>
    <cellStyle name="Vírgula 5 3 2 2 6" xfId="20017" xr:uid="{726D1DA4-C1B1-47A9-A204-07AF8782B1A6}"/>
    <cellStyle name="Vírgula 5 3 2 3" xfId="3455" xr:uid="{CD0B2280-DCFD-4031-B2C3-14784D6D62C0}"/>
    <cellStyle name="Vírgula 5 3 2 3 2" xfId="9605" xr:uid="{317A0D4B-93B6-4BBE-A82D-2D0856CE4545}"/>
    <cellStyle name="Vírgula 5 3 2 3 2 2" xfId="18200" xr:uid="{ABBE498F-1E62-4469-81F6-646A7FEC56D1}"/>
    <cellStyle name="Vírgula 5 3 2 3 2 3" xfId="27236" xr:uid="{2461DA83-9566-42EC-B125-C0D23252A1FE}"/>
    <cellStyle name="Vírgula 5 3 2 3 3" xfId="6491" xr:uid="{2F395775-EC00-4DF9-B5C8-8D29126FDD03}"/>
    <cellStyle name="Vírgula 5 3 2 3 3 2" xfId="15344" xr:uid="{BEE5998E-47D3-40C1-B036-A45FC542F265}"/>
    <cellStyle name="Vírgula 5 3 2 3 3 3" xfId="24310" xr:uid="{F86D1F9B-E031-43F7-85EB-483D7EC17A2A}"/>
    <cellStyle name="Vírgula 5 3 2 3 4" xfId="12492" xr:uid="{760A4CA2-0D3B-4B83-8B62-863013A1470C}"/>
    <cellStyle name="Vírgula 5 3 2 3 5" xfId="21460" xr:uid="{F9E6E050-D1C9-412E-8DF8-841454AEB9D7}"/>
    <cellStyle name="Vírgula 5 3 2 4" xfId="8111" xr:uid="{B5E93FE8-B82F-4A59-8D7F-EA18B66FFB13}"/>
    <cellStyle name="Vírgula 5 3 2 4 2" xfId="16765" xr:uid="{2DB4057A-CC24-4B81-9EF5-08BADAE7D355}"/>
    <cellStyle name="Vírgula 5 3 2 4 3" xfId="25746" xr:uid="{C0EF5A4B-47ED-4819-8BEA-CF645C4920A7}"/>
    <cellStyle name="Vírgula 5 3 2 5" xfId="5057" xr:uid="{DF0E2C17-E444-40F9-96C5-EA22C1255CEF}"/>
    <cellStyle name="Vírgula 5 3 2 5 2" xfId="13911" xr:uid="{E8B9B573-2C3D-4BB1-9E76-6A974111BC1D}"/>
    <cellStyle name="Vírgula 5 3 2 5 3" xfId="22880" xr:uid="{3751AEB8-9EF8-4ACD-B611-2A955266391A}"/>
    <cellStyle name="Vírgula 5 3 2 6" xfId="11046" xr:uid="{E921AB7D-CB86-48F2-957B-12DFD4354B10}"/>
    <cellStyle name="Vírgula 5 3 2 7" xfId="20016" xr:uid="{648B36D4-FED0-404C-859D-8B4FCCF851B8}"/>
    <cellStyle name="Vírgula 5 3 3" xfId="1739" xr:uid="{E3685857-8782-41A1-AB92-1A7BD5C448DF}"/>
    <cellStyle name="Vírgula 5 3 3 2" xfId="1740" xr:uid="{E352F7BB-40CA-4365-BAA4-027C1EB6BB99}"/>
    <cellStyle name="Vírgula 5 3 3 2 2" xfId="3458" xr:uid="{90FF6066-24B5-4D78-AB7D-5AE893CB4A6E}"/>
    <cellStyle name="Vírgula 5 3 3 2 2 2" xfId="9608" xr:uid="{936A7D6D-6D58-4F2A-8E5C-6009C0DBAA90}"/>
    <cellStyle name="Vírgula 5 3 3 2 2 2 2" xfId="18203" xr:uid="{0CF6A6F0-8E76-49C7-A557-46123526BEC3}"/>
    <cellStyle name="Vírgula 5 3 3 2 2 2 3" xfId="27239" xr:uid="{5C4C73BF-EC52-4C68-8783-5D168170F8CF}"/>
    <cellStyle name="Vírgula 5 3 3 2 2 3" xfId="6494" xr:uid="{62FB3959-8C9B-42CC-ACBF-9F47D68D89C9}"/>
    <cellStyle name="Vírgula 5 3 3 2 2 3 2" xfId="15347" xr:uid="{40FE4ED4-AEC3-4FE3-A427-3DECC892A8C1}"/>
    <cellStyle name="Vírgula 5 3 3 2 2 3 3" xfId="24313" xr:uid="{54CB4B25-08D1-4640-8CD7-03AFF6E36040}"/>
    <cellStyle name="Vírgula 5 3 3 2 2 4" xfId="12495" xr:uid="{21EB6D1E-BD94-4E1F-B85A-5787E7E47133}"/>
    <cellStyle name="Vírgula 5 3 3 2 2 5" xfId="21463" xr:uid="{85A88CE1-139E-424E-8309-31BA7CB2C7F8}"/>
    <cellStyle name="Vírgula 5 3 3 2 3" xfId="8114" xr:uid="{2B6458D9-B48C-4485-8F2B-F5F12A0F34A5}"/>
    <cellStyle name="Vírgula 5 3 3 2 3 2" xfId="16768" xr:uid="{370EAD6A-2CAB-4EF3-9A4A-7992234E52DA}"/>
    <cellStyle name="Vírgula 5 3 3 2 3 3" xfId="25749" xr:uid="{E02B0C07-AEA3-47F6-8AF3-6DDC563D7B4D}"/>
    <cellStyle name="Vírgula 5 3 3 2 4" xfId="5060" xr:uid="{224A959D-4E97-4959-98B2-0B6097921F07}"/>
    <cellStyle name="Vírgula 5 3 3 2 4 2" xfId="13914" xr:uid="{C746D3AE-2630-413C-A013-F4BD33CC611F}"/>
    <cellStyle name="Vírgula 5 3 3 2 4 3" xfId="22883" xr:uid="{11A9995F-00EE-4AE8-857C-6DFBF41A0BFA}"/>
    <cellStyle name="Vírgula 5 3 3 2 5" xfId="11049" xr:uid="{C03C56E8-4930-4EE3-92DD-7ED06F6002CB}"/>
    <cellStyle name="Vírgula 5 3 3 2 6" xfId="20019" xr:uid="{38789D95-DB3C-4FBD-8320-A7A6C6F1B7B8}"/>
    <cellStyle name="Vírgula 5 3 3 3" xfId="3457" xr:uid="{D895D71C-C421-4F92-9755-51AECFCE294E}"/>
    <cellStyle name="Vírgula 5 3 3 3 2" xfId="9607" xr:uid="{2EE1926B-19E1-464E-989D-4F7B2C718118}"/>
    <cellStyle name="Vírgula 5 3 3 3 2 2" xfId="18202" xr:uid="{BAD9CF4B-F2A6-4CC9-B59D-3AF8F49B1DC1}"/>
    <cellStyle name="Vírgula 5 3 3 3 2 3" xfId="27238" xr:uid="{84D12D47-A0C1-430F-A637-11C0C08BA55F}"/>
    <cellStyle name="Vírgula 5 3 3 3 3" xfId="6493" xr:uid="{6623D980-F572-4CF9-A58E-8CC85EBD8732}"/>
    <cellStyle name="Vírgula 5 3 3 3 3 2" xfId="15346" xr:uid="{B27BFA0A-E4CF-4FA3-A563-7C521AD4E590}"/>
    <cellStyle name="Vírgula 5 3 3 3 3 3" xfId="24312" xr:uid="{2E890A28-240E-409A-84D7-59D4EB03D260}"/>
    <cellStyle name="Vírgula 5 3 3 3 4" xfId="12494" xr:uid="{F7ED1FD2-C45E-47F3-A1D4-B9CCA4C330B2}"/>
    <cellStyle name="Vírgula 5 3 3 3 5" xfId="21462" xr:uid="{954B0E13-6AA2-4E77-B626-A25129B37FFF}"/>
    <cellStyle name="Vírgula 5 3 3 4" xfId="8113" xr:uid="{7771E7A2-117C-42C0-A2AE-301E1F2EC2C7}"/>
    <cellStyle name="Vírgula 5 3 3 4 2" xfId="16767" xr:uid="{86F9A184-AED6-4685-B26E-B9CDF832E1E7}"/>
    <cellStyle name="Vírgula 5 3 3 4 3" xfId="25748" xr:uid="{5D7DEE07-242A-4695-956F-5112C752B45A}"/>
    <cellStyle name="Vírgula 5 3 3 5" xfId="5059" xr:uid="{2AF25A33-6365-4BFB-A903-ADF010D81B5E}"/>
    <cellStyle name="Vírgula 5 3 3 5 2" xfId="13913" xr:uid="{27709161-BE1B-4F6C-A6EF-EB7479481FB3}"/>
    <cellStyle name="Vírgula 5 3 3 5 3" xfId="22882" xr:uid="{18A2CBD7-AE8D-45EF-A0BE-629D7BFBD19E}"/>
    <cellStyle name="Vírgula 5 3 3 6" xfId="11048" xr:uid="{80B4D660-E6B1-4755-BCD6-A6378AB64397}"/>
    <cellStyle name="Vírgula 5 3 3 7" xfId="20018" xr:uid="{CA252E31-4002-42E8-A743-D61584601453}"/>
    <cellStyle name="Vírgula 5 3 4" xfId="1741" xr:uid="{B43677F1-A920-4764-86B3-8E2ACE973BE1}"/>
    <cellStyle name="Vírgula 5 3 4 2" xfId="3459" xr:uid="{B111197F-01D9-46A8-ACC3-A9B4BE3250A6}"/>
    <cellStyle name="Vírgula 5 3 4 2 2" xfId="9609" xr:uid="{8E05EA96-15AE-4D50-9341-EE3A7A721EB4}"/>
    <cellStyle name="Vírgula 5 3 4 2 2 2" xfId="18204" xr:uid="{D39B4733-761B-4CA9-BB03-3B3DB5C564B6}"/>
    <cellStyle name="Vírgula 5 3 4 2 2 3" xfId="27240" xr:uid="{BB9F260E-0EDE-48A8-9E46-3CFC414DA3D5}"/>
    <cellStyle name="Vírgula 5 3 4 2 3" xfId="6495" xr:uid="{EA598B6A-76FB-47C6-A9D5-0DDFB1745B18}"/>
    <cellStyle name="Vírgula 5 3 4 2 3 2" xfId="15348" xr:uid="{0C7E8CDB-2E71-46F3-B3F5-04ECB8790134}"/>
    <cellStyle name="Vírgula 5 3 4 2 3 3" xfId="24314" xr:uid="{615BA333-F0EF-4EAF-B75F-D2B7F589979D}"/>
    <cellStyle name="Vírgula 5 3 4 2 4" xfId="12496" xr:uid="{41B0A1EF-1426-49E7-9FEF-AB46763A36EF}"/>
    <cellStyle name="Vírgula 5 3 4 2 5" xfId="21464" xr:uid="{46E0632B-2BFE-4A19-8B6C-B1FF006D450E}"/>
    <cellStyle name="Vírgula 5 3 4 3" xfId="8115" xr:uid="{74BEB4E2-9B01-4E9F-8C8A-83C06A081971}"/>
    <cellStyle name="Vírgula 5 3 4 3 2" xfId="16769" xr:uid="{8AE2833F-69E7-409A-97C4-56ACD0B99FF5}"/>
    <cellStyle name="Vírgula 5 3 4 3 3" xfId="25750" xr:uid="{68BA5892-E04B-44A1-9876-EBED19274542}"/>
    <cellStyle name="Vírgula 5 3 4 4" xfId="5061" xr:uid="{D5B5C411-963A-414B-B668-1BB827595493}"/>
    <cellStyle name="Vírgula 5 3 4 4 2" xfId="13915" xr:uid="{7E56B48D-D557-405B-BDD6-8AABBE73E886}"/>
    <cellStyle name="Vírgula 5 3 4 4 3" xfId="22884" xr:uid="{22003DCF-2315-4BDA-818C-6E25A16AA181}"/>
    <cellStyle name="Vírgula 5 3 4 5" xfId="11050" xr:uid="{6BDF2043-F352-451A-A194-94B7B120AE8D}"/>
    <cellStyle name="Vírgula 5 3 4 6" xfId="20020" xr:uid="{65E6FA7A-ECE3-4E3B-9B68-3A36202FA083}"/>
    <cellStyle name="Vírgula 5 3 5" xfId="3454" xr:uid="{0727B21C-3028-4084-A84D-9B15C57B36B0}"/>
    <cellStyle name="Vírgula 5 3 5 2" xfId="9604" xr:uid="{0BA0DD50-7678-4BCF-A9C7-BF11EECAF61C}"/>
    <cellStyle name="Vírgula 5 3 5 2 2" xfId="18199" xr:uid="{1BEBD47E-1B38-4B32-8F56-929022813875}"/>
    <cellStyle name="Vírgula 5 3 5 2 3" xfId="27235" xr:uid="{B87E8803-6911-4120-B9C7-3CB3CC74CE4D}"/>
    <cellStyle name="Vírgula 5 3 5 3" xfId="6490" xr:uid="{B80DA9A4-25C1-404A-9903-94D1C9953569}"/>
    <cellStyle name="Vírgula 5 3 5 3 2" xfId="15343" xr:uid="{A5D6D561-BBA6-4158-81D8-33BBEA41D610}"/>
    <cellStyle name="Vírgula 5 3 5 3 3" xfId="24309" xr:uid="{CDF9EB59-F37B-4289-BF6B-60BAA1B3275B}"/>
    <cellStyle name="Vírgula 5 3 5 4" xfId="12491" xr:uid="{EABE02DA-84B1-4901-BE7D-062C1872747C}"/>
    <cellStyle name="Vírgula 5 3 5 5" xfId="21459" xr:uid="{817D515E-D6BD-43EF-99A7-0866C2E484E4}"/>
    <cellStyle name="Vírgula 5 3 6" xfId="8110" xr:uid="{4923408D-6D8A-4C32-BAAE-04CA09453FB0}"/>
    <cellStyle name="Vírgula 5 3 6 2" xfId="16764" xr:uid="{069F72F4-0A3E-4991-B878-D2573CD5C9BB}"/>
    <cellStyle name="Vírgula 5 3 6 3" xfId="25745" xr:uid="{D4F31675-1A00-44E6-8CA5-B91C2993CABA}"/>
    <cellStyle name="Vírgula 5 3 7" xfId="5056" xr:uid="{1821A5D5-0C63-4EE9-8A6B-46F5316E2F69}"/>
    <cellStyle name="Vírgula 5 3 7 2" xfId="13910" xr:uid="{E98F07AF-64F8-4D85-A6FA-6A889A758122}"/>
    <cellStyle name="Vírgula 5 3 7 3" xfId="22879" xr:uid="{940B0D1F-939B-4D3F-A93A-DEF5F21A8C54}"/>
    <cellStyle name="Vírgula 5 3 8" xfId="11045" xr:uid="{25CF3637-544A-40DA-8C23-567E134CD5C0}"/>
    <cellStyle name="Vírgula 5 3 9" xfId="20015" xr:uid="{2C838E7C-EB22-425E-9906-1A8336CDD35C}"/>
    <cellStyle name="Vírgula 5 4" xfId="1742" xr:uid="{6028205E-8394-49A5-B574-270739645B1E}"/>
    <cellStyle name="Vírgula 5 4 2" xfId="1743" xr:uid="{B22C054C-51EF-432B-9390-50A0A988506D}"/>
    <cellStyle name="Vírgula 5 4 2 2" xfId="3461" xr:uid="{9AF76528-E2E0-41AD-9408-FA6F35F4ADB6}"/>
    <cellStyle name="Vírgula 5 4 2 2 2" xfId="9611" xr:uid="{1A340E36-512B-4E29-82D9-3E12FBB761C3}"/>
    <cellStyle name="Vírgula 5 4 2 2 2 2" xfId="18206" xr:uid="{A58161E6-A95D-42C6-A908-B29B03086B86}"/>
    <cellStyle name="Vírgula 5 4 2 2 2 3" xfId="27242" xr:uid="{D06E7FB8-B921-4966-B9EF-EAB76086CA19}"/>
    <cellStyle name="Vírgula 5 4 2 2 3" xfId="6497" xr:uid="{3EAFE402-5BAF-496F-91C2-D3D2BE2DB8B5}"/>
    <cellStyle name="Vírgula 5 4 2 2 3 2" xfId="15350" xr:uid="{42DB0ACF-DEB2-4E7B-A5AC-A936E3D72AC7}"/>
    <cellStyle name="Vírgula 5 4 2 2 3 3" xfId="24316" xr:uid="{CF84599E-5C77-491B-8F7B-079626E2B96F}"/>
    <cellStyle name="Vírgula 5 4 2 2 4" xfId="12498" xr:uid="{8C37F431-B39F-4425-9D60-44170B0DA9C2}"/>
    <cellStyle name="Vírgula 5 4 2 2 5" xfId="21466" xr:uid="{E5B81C58-2629-4F6A-A092-FC13FA607009}"/>
    <cellStyle name="Vírgula 5 4 2 3" xfId="8117" xr:uid="{0004BAA9-CAF8-4186-9FC8-EC805370A2F0}"/>
    <cellStyle name="Vírgula 5 4 2 3 2" xfId="16771" xr:uid="{28552A5F-D865-4166-A1FD-9291C24DFC60}"/>
    <cellStyle name="Vírgula 5 4 2 3 3" xfId="25752" xr:uid="{A993FB79-CE1E-4689-BDAD-0412555929D3}"/>
    <cellStyle name="Vírgula 5 4 2 4" xfId="5063" xr:uid="{3912145D-AF21-4319-8598-AD30CE94723D}"/>
    <cellStyle name="Vírgula 5 4 2 4 2" xfId="13917" xr:uid="{E12C9C35-37B5-4BFC-A7AD-C8DE2BEDCF33}"/>
    <cellStyle name="Vírgula 5 4 2 4 3" xfId="22886" xr:uid="{B948B7EB-8230-427D-B45D-048B66F0584C}"/>
    <cellStyle name="Vírgula 5 4 2 5" xfId="11052" xr:uid="{A3B32F56-2058-447F-AB3D-BD02AB80F0BC}"/>
    <cellStyle name="Vírgula 5 4 2 6" xfId="20022" xr:uid="{6F33D53D-D19F-4F71-A8FB-C75CFFD2E93D}"/>
    <cellStyle name="Vírgula 5 4 3" xfId="3460" xr:uid="{B2D6B722-7741-41F1-88E8-FDADC8130416}"/>
    <cellStyle name="Vírgula 5 4 3 2" xfId="9610" xr:uid="{1BDA4098-0FC9-4959-9EE6-0BA6C46FD4B3}"/>
    <cellStyle name="Vírgula 5 4 3 2 2" xfId="18205" xr:uid="{9E5F2AB2-9277-4AC3-90B4-64C93E878A8F}"/>
    <cellStyle name="Vírgula 5 4 3 2 3" xfId="27241" xr:uid="{B66E9B88-FE47-491A-AAB4-2C6B73D3E199}"/>
    <cellStyle name="Vírgula 5 4 3 3" xfId="6496" xr:uid="{9869DEBA-9E84-489A-96DB-34AB1BAE74F8}"/>
    <cellStyle name="Vírgula 5 4 3 3 2" xfId="15349" xr:uid="{0381055C-F734-47EC-85DD-1B7D43E353F4}"/>
    <cellStyle name="Vírgula 5 4 3 3 3" xfId="24315" xr:uid="{C1F43562-7074-4B50-804C-A194DA89A726}"/>
    <cellStyle name="Vírgula 5 4 3 4" xfId="12497" xr:uid="{5A6C1507-8EA2-4159-A59B-E94391FC2B49}"/>
    <cellStyle name="Vírgula 5 4 3 5" xfId="21465" xr:uid="{0A7D8D6B-6E47-4D46-92C3-0CBA8148180B}"/>
    <cellStyle name="Vírgula 5 4 4" xfId="8116" xr:uid="{70C2CFFD-EE69-46FB-84B0-95549FF38D9E}"/>
    <cellStyle name="Vírgula 5 4 4 2" xfId="16770" xr:uid="{50724344-8CC6-4079-B24B-91BF2CE35849}"/>
    <cellStyle name="Vírgula 5 4 4 3" xfId="25751" xr:uid="{E358BC97-828B-4D4E-88E8-FBB8F51C333D}"/>
    <cellStyle name="Vírgula 5 4 5" xfId="5062" xr:uid="{66288454-227F-4F47-93D9-88603C42F1DE}"/>
    <cellStyle name="Vírgula 5 4 5 2" xfId="13916" xr:uid="{D9CFF1C7-6C98-468D-864C-B6E2DAE3D7A3}"/>
    <cellStyle name="Vírgula 5 4 5 3" xfId="22885" xr:uid="{49E4C5F3-B612-45D6-8D9A-8D0DCBAD2E0E}"/>
    <cellStyle name="Vírgula 5 4 6" xfId="11051" xr:uid="{42B9F01C-FCE2-4BBC-A8E8-EDDEBCC76B40}"/>
    <cellStyle name="Vírgula 5 4 7" xfId="20021" xr:uid="{9752842C-6622-498E-B2C7-58E1D3FB2104}"/>
    <cellStyle name="Vírgula 5 5" xfId="1744" xr:uid="{743670B8-1A56-49C3-8883-4F880F7C2BF5}"/>
    <cellStyle name="Vírgula 5 5 2" xfId="1745" xr:uid="{E6D54472-B128-455E-9370-28DCD465807A}"/>
    <cellStyle name="Vírgula 5 5 2 2" xfId="3463" xr:uid="{7BD3EFDD-0462-406F-946E-B2D555BE1736}"/>
    <cellStyle name="Vírgula 5 5 2 2 2" xfId="9613" xr:uid="{A1CB3F96-DD5A-4BEB-866B-C8F76439BE92}"/>
    <cellStyle name="Vírgula 5 5 2 2 2 2" xfId="18208" xr:uid="{255F79C9-8496-429B-976B-B1792C98A9CB}"/>
    <cellStyle name="Vírgula 5 5 2 2 2 3" xfId="27244" xr:uid="{F6663795-E7C8-475A-A04B-6F2DEE225C0D}"/>
    <cellStyle name="Vírgula 5 5 2 2 3" xfId="6499" xr:uid="{AD0CC8AE-EFD2-4EBB-9330-4D8453457819}"/>
    <cellStyle name="Vírgula 5 5 2 2 3 2" xfId="15352" xr:uid="{4F9EBC46-E776-49F5-A4CE-44034A16498B}"/>
    <cellStyle name="Vírgula 5 5 2 2 3 3" xfId="24318" xr:uid="{E633E4F6-4C01-4AD2-B1E5-C3C7CFA52317}"/>
    <cellStyle name="Vírgula 5 5 2 2 4" xfId="12500" xr:uid="{92C27EE8-48FC-42A3-8A6E-BF055CA0B715}"/>
    <cellStyle name="Vírgula 5 5 2 2 5" xfId="21468" xr:uid="{F9C0BD60-410C-4E57-BD8D-E755C5568512}"/>
    <cellStyle name="Vírgula 5 5 2 3" xfId="8119" xr:uid="{28904AC0-21CE-40CF-8A5E-D42204F2C642}"/>
    <cellStyle name="Vírgula 5 5 2 3 2" xfId="16773" xr:uid="{A10361FB-6512-4F68-9054-9A344776A87B}"/>
    <cellStyle name="Vírgula 5 5 2 3 3" xfId="25754" xr:uid="{B2E58346-476D-4DC7-967D-F0EF8E3FE941}"/>
    <cellStyle name="Vírgula 5 5 2 4" xfId="5065" xr:uid="{AE0CFB22-A497-4A1F-A03C-C36C31F31792}"/>
    <cellStyle name="Vírgula 5 5 2 4 2" xfId="13919" xr:uid="{014E8610-5F22-44FC-B8B0-538BA1B32287}"/>
    <cellStyle name="Vírgula 5 5 2 4 3" xfId="22888" xr:uid="{F37D1FA0-DAC8-4E79-AA1E-8EE92332FD4C}"/>
    <cellStyle name="Vírgula 5 5 2 5" xfId="11054" xr:uid="{67AC405B-6546-44D2-BFA8-4F48F28E8D79}"/>
    <cellStyle name="Vírgula 5 5 2 6" xfId="20024" xr:uid="{FE15758E-B0A8-4F98-8B00-B64D72030FBC}"/>
    <cellStyle name="Vírgula 5 5 3" xfId="3462" xr:uid="{9DDEE51A-ACE2-4AEF-9CC9-40C31BDC4016}"/>
    <cellStyle name="Vírgula 5 5 3 2" xfId="9612" xr:uid="{390A427C-6AE8-4364-AE84-A8572E678933}"/>
    <cellStyle name="Vírgula 5 5 3 2 2" xfId="18207" xr:uid="{A4A8094E-37DB-486F-B1CF-62865F18C730}"/>
    <cellStyle name="Vírgula 5 5 3 2 3" xfId="27243" xr:uid="{E8F815B7-CA59-4F46-BE26-33F5F40698E3}"/>
    <cellStyle name="Vírgula 5 5 3 3" xfId="6498" xr:uid="{D12D9C9E-5BF8-4DED-B25A-39FF70EB0660}"/>
    <cellStyle name="Vírgula 5 5 3 3 2" xfId="15351" xr:uid="{DF7D58AB-AD70-49A8-A72A-A24CF5D9D381}"/>
    <cellStyle name="Vírgula 5 5 3 3 3" xfId="24317" xr:uid="{827B9C28-B0DA-4CDA-9D2D-9AE746A822AA}"/>
    <cellStyle name="Vírgula 5 5 3 4" xfId="12499" xr:uid="{A4E04E54-0336-4568-B5F0-C9847C6BC1C1}"/>
    <cellStyle name="Vírgula 5 5 3 5" xfId="21467" xr:uid="{FF5844AC-7C3E-48D4-A9B7-61FA0B317D77}"/>
    <cellStyle name="Vírgula 5 5 4" xfId="8118" xr:uid="{51198277-5EF7-4E15-9AA1-5A6B05748730}"/>
    <cellStyle name="Vírgula 5 5 4 2" xfId="16772" xr:uid="{17C64C7E-5981-4D8F-B9F7-736F5792B251}"/>
    <cellStyle name="Vírgula 5 5 4 3" xfId="25753" xr:uid="{A8A313B7-6567-4F16-A18C-0A350BAA6777}"/>
    <cellStyle name="Vírgula 5 5 5" xfId="5064" xr:uid="{E8443B8F-B96B-427C-B5CC-C37A8586CD39}"/>
    <cellStyle name="Vírgula 5 5 5 2" xfId="13918" xr:uid="{E6435C48-D5D6-48FB-9535-3C606099A7DF}"/>
    <cellStyle name="Vírgula 5 5 5 3" xfId="22887" xr:uid="{423A7744-EF75-4C6F-B833-0DDA816D8078}"/>
    <cellStyle name="Vírgula 5 5 6" xfId="11053" xr:uid="{22F642D5-C5C0-4E52-9930-3F0F103CF160}"/>
    <cellStyle name="Vírgula 5 5 7" xfId="20023" xr:uid="{3D77519D-2424-446E-B2B6-72B0AF794E72}"/>
    <cellStyle name="Vírgula 5 6" xfId="1746" xr:uid="{65B1766C-7296-4F63-B724-584D068CAC23}"/>
    <cellStyle name="Vírgula 5 6 2" xfId="3464" xr:uid="{4E5AA849-66D1-4EEE-8DAE-CDED3D6B5C8A}"/>
    <cellStyle name="Vírgula 5 6 2 2" xfId="9614" xr:uid="{15D27259-129D-4972-B85A-11ABFD65EBA1}"/>
    <cellStyle name="Vírgula 5 6 2 2 2" xfId="18209" xr:uid="{784D65E3-60E7-4262-8517-58E9B02DF2A4}"/>
    <cellStyle name="Vírgula 5 6 2 2 3" xfId="27245" xr:uid="{2D6030E4-1C3A-41B2-A6C1-204AA8D6AAB9}"/>
    <cellStyle name="Vírgula 5 6 2 3" xfId="6500" xr:uid="{92391113-2300-4362-89C7-610CF08BC462}"/>
    <cellStyle name="Vírgula 5 6 2 3 2" xfId="15353" xr:uid="{9560EED9-5C1B-42EF-951C-65F5525E9CCA}"/>
    <cellStyle name="Vírgula 5 6 2 3 3" xfId="24319" xr:uid="{5DB784AE-1589-46C9-8B61-9395746A6411}"/>
    <cellStyle name="Vírgula 5 6 2 4" xfId="12501" xr:uid="{FC5C2944-C77E-4FFF-A6E7-8D0DD719DE10}"/>
    <cellStyle name="Vírgula 5 6 2 5" xfId="21469" xr:uid="{838303A3-84E0-43ED-90AB-17C77C1B2606}"/>
    <cellStyle name="Vírgula 5 6 3" xfId="8120" xr:uid="{52F8F292-83CB-4DE2-AA09-668379586154}"/>
    <cellStyle name="Vírgula 5 6 3 2" xfId="16774" xr:uid="{8CF5E684-5307-4FDB-8645-BAF48795A6D4}"/>
    <cellStyle name="Vírgula 5 6 3 3" xfId="25755" xr:uid="{65A02886-CC56-4A8E-9102-561F91E2AA4C}"/>
    <cellStyle name="Vírgula 5 6 4" xfId="5066" xr:uid="{84577957-186E-48FE-9796-EFF5EAF7AC53}"/>
    <cellStyle name="Vírgula 5 6 4 2" xfId="13920" xr:uid="{8EE02130-5CB7-4444-B3C4-C3DC45A63F23}"/>
    <cellStyle name="Vírgula 5 6 4 3" xfId="22889" xr:uid="{96096393-BB81-408C-AA9D-3699CB02E275}"/>
    <cellStyle name="Vírgula 5 6 5" xfId="11055" xr:uid="{E3A08ECB-5605-4641-B35A-127AB10508D7}"/>
    <cellStyle name="Vírgula 5 6 6" xfId="20025" xr:uid="{8015D97D-3168-46B6-835B-6803F28AAAC4}"/>
    <cellStyle name="Vírgula 5 7" xfId="3441" xr:uid="{53FA2703-D7E3-41FC-AE12-D0E6DFC5CCC6}"/>
    <cellStyle name="Vírgula 5 7 2" xfId="9591" xr:uid="{306613C7-5661-42FB-940C-63EC8EA458AA}"/>
    <cellStyle name="Vírgula 5 7 2 2" xfId="18186" xr:uid="{37C3BB16-6338-4CD7-B9C2-4F98A928F099}"/>
    <cellStyle name="Vírgula 5 7 2 3" xfId="27222" xr:uid="{4C01CE63-D867-4C4E-ACD8-8F69FAFC13E8}"/>
    <cellStyle name="Vírgula 5 7 3" xfId="6477" xr:uid="{85081820-62EA-412D-9EAE-0B17585B2FA7}"/>
    <cellStyle name="Vírgula 5 7 3 2" xfId="15330" xr:uid="{EBC6525B-EC7E-450B-BEC7-35D45A3F940C}"/>
    <cellStyle name="Vírgula 5 7 3 3" xfId="24296" xr:uid="{90CE0D2F-1C64-416A-86AA-BFE13A64B80C}"/>
    <cellStyle name="Vírgula 5 7 4" xfId="12478" xr:uid="{EB021014-D0BE-4B80-9D5B-C02C06F85FB0}"/>
    <cellStyle name="Vírgula 5 7 5" xfId="21446" xr:uid="{25C6B1E9-C05B-459F-B8D7-54740793A1C3}"/>
    <cellStyle name="Vírgula 5 8" xfId="8097" xr:uid="{2838C4C0-9995-4AD8-B3DC-DB5428609C21}"/>
    <cellStyle name="Vírgula 5 8 2" xfId="16751" xr:uid="{B5310753-725D-491B-9F09-700293F7FC5E}"/>
    <cellStyle name="Vírgula 5 8 3" xfId="25732" xr:uid="{AFE9F027-1246-4DF5-A81D-3905D0C508B9}"/>
    <cellStyle name="Vírgula 5 9" xfId="5043" xr:uid="{0AD0579C-8116-4D74-9184-8F1E1EBDD309}"/>
    <cellStyle name="Vírgula 5 9 2" xfId="13897" xr:uid="{21560398-4C6F-4D3B-BF08-95A34BDC8247}"/>
    <cellStyle name="Vírgula 5 9 3" xfId="22866" xr:uid="{CB9727D7-26D4-41E5-93E0-9963101F0F3E}"/>
    <cellStyle name="Vírgula 6" xfId="1747" xr:uid="{8F68274A-B918-4107-B631-202D3D766327}"/>
    <cellStyle name="Vírgula 6 10" xfId="5067" xr:uid="{B65B2101-212D-4224-B4C7-2FFBF5B9A1FF}"/>
    <cellStyle name="Vírgula 6 10 2" xfId="13921" xr:uid="{352C48B7-44D6-4F78-8C5A-A34EB2896E54}"/>
    <cellStyle name="Vírgula 6 10 3" xfId="22890" xr:uid="{2FE3A5A7-3E08-4F45-9600-D0B1289D9836}"/>
    <cellStyle name="Vírgula 6 11" xfId="11056" xr:uid="{331F117C-DC35-4182-A0B3-497662B19211}"/>
    <cellStyle name="Vírgula 6 12" xfId="20026" xr:uid="{26BB7583-DECD-4A02-A358-0C897EA7E159}"/>
    <cellStyle name="Vírgula 6 2" xfId="1748" xr:uid="{9757D717-5FDF-4AC1-8305-C72EA2D03CAC}"/>
    <cellStyle name="Vírgula 6 2 10" xfId="20027" xr:uid="{E96B187A-FAC8-4A77-8266-2DDFCAFBD129}"/>
    <cellStyle name="Vírgula 6 2 2" xfId="1749" xr:uid="{46ACBA76-9F7C-4F76-8AE2-87AEFB710C84}"/>
    <cellStyle name="Vírgula 6 2 2 2" xfId="1750" xr:uid="{D952DE9A-97ED-4276-94F1-0213FC0D13A8}"/>
    <cellStyle name="Vírgula 6 2 2 2 2" xfId="1751" xr:uid="{771D678C-0F8A-47D2-9D24-1C3C7F15A18A}"/>
    <cellStyle name="Vírgula 6 2 2 2 2 2" xfId="3469" xr:uid="{D5B8E5DC-2C52-4185-A610-0AC1F5B283AF}"/>
    <cellStyle name="Vírgula 6 2 2 2 2 2 2" xfId="9619" xr:uid="{142E95E2-526D-44F4-8B4A-5635D8BA88B0}"/>
    <cellStyle name="Vírgula 6 2 2 2 2 2 2 2" xfId="18214" xr:uid="{9F1ADA30-6A9F-4B5D-97D4-EB51437A1EB0}"/>
    <cellStyle name="Vírgula 6 2 2 2 2 2 2 3" xfId="27250" xr:uid="{20A38590-0A58-473A-A2AD-8D2E2191AAB8}"/>
    <cellStyle name="Vírgula 6 2 2 2 2 2 3" xfId="6505" xr:uid="{D93B045A-ABBF-40BC-BAA7-D00D79EA0464}"/>
    <cellStyle name="Vírgula 6 2 2 2 2 2 3 2" xfId="15358" xr:uid="{37934C0A-C43D-4F0C-BEEC-2093C6048AB1}"/>
    <cellStyle name="Vírgula 6 2 2 2 2 2 3 3" xfId="24324" xr:uid="{54EDD113-2687-4942-9F27-9FDBE5C25A9E}"/>
    <cellStyle name="Vírgula 6 2 2 2 2 2 4" xfId="12506" xr:uid="{0CD39B29-1F41-43C6-A2F9-3677DB11FBBD}"/>
    <cellStyle name="Vírgula 6 2 2 2 2 2 5" xfId="21474" xr:uid="{8CD6DBE9-36AC-42BA-BDD7-4F19A31986C5}"/>
    <cellStyle name="Vírgula 6 2 2 2 2 3" xfId="8125" xr:uid="{3F2CEB6C-1611-4560-9CB8-C05BF773B083}"/>
    <cellStyle name="Vírgula 6 2 2 2 2 3 2" xfId="16779" xr:uid="{89345728-A6BB-45F2-B10F-B02CD1E8F7A3}"/>
    <cellStyle name="Vírgula 6 2 2 2 2 3 3" xfId="25760" xr:uid="{C3722AD6-19DA-4F26-BC58-E57628C115B8}"/>
    <cellStyle name="Vírgula 6 2 2 2 2 4" xfId="5071" xr:uid="{D29D0303-0C16-4160-A72F-DA3F54C02645}"/>
    <cellStyle name="Vírgula 6 2 2 2 2 4 2" xfId="13925" xr:uid="{0894CC6D-1962-4D1E-A5F4-46426C6B7DD0}"/>
    <cellStyle name="Vírgula 6 2 2 2 2 4 3" xfId="22894" xr:uid="{D8B19631-E52D-4114-B4D4-B025D4773ED5}"/>
    <cellStyle name="Vírgula 6 2 2 2 2 5" xfId="11060" xr:uid="{3B968673-1059-4964-A0F6-2A446785693A}"/>
    <cellStyle name="Vírgula 6 2 2 2 2 6" xfId="20030" xr:uid="{A35880A2-CD20-48BA-9112-715EA0E0F928}"/>
    <cellStyle name="Vírgula 6 2 2 2 3" xfId="3468" xr:uid="{30E3F7EE-89D5-4A21-A5BB-DB1A61A25515}"/>
    <cellStyle name="Vírgula 6 2 2 2 3 2" xfId="9618" xr:uid="{D10CC5F6-A36F-43E0-A312-4A1169A2E73F}"/>
    <cellStyle name="Vírgula 6 2 2 2 3 2 2" xfId="18213" xr:uid="{4EC0CA36-B544-49A8-B444-6010DA1E589C}"/>
    <cellStyle name="Vírgula 6 2 2 2 3 2 3" xfId="27249" xr:uid="{31C5F66A-14B0-48FD-8BB0-32F6B1B99F73}"/>
    <cellStyle name="Vírgula 6 2 2 2 3 3" xfId="6504" xr:uid="{8A4445BC-1D0E-455E-B856-1B7683450346}"/>
    <cellStyle name="Vírgula 6 2 2 2 3 3 2" xfId="15357" xr:uid="{1485E2A5-3BDB-48E7-9CCB-1E3791EA45CE}"/>
    <cellStyle name="Vírgula 6 2 2 2 3 3 3" xfId="24323" xr:uid="{6A662B24-9B8D-407C-A533-301340D52BE4}"/>
    <cellStyle name="Vírgula 6 2 2 2 3 4" xfId="12505" xr:uid="{AB12D8D3-10CE-4B1F-A707-1227F0DF13B2}"/>
    <cellStyle name="Vírgula 6 2 2 2 3 5" xfId="21473" xr:uid="{A165B2F8-51FD-4E3B-B262-D4C95D597AB2}"/>
    <cellStyle name="Vírgula 6 2 2 2 4" xfId="8124" xr:uid="{0BD582AF-14E5-41C7-AF4C-FF560620E13B}"/>
    <cellStyle name="Vírgula 6 2 2 2 4 2" xfId="16778" xr:uid="{FBB31064-C92F-4419-9BBA-F4019C78C51B}"/>
    <cellStyle name="Vírgula 6 2 2 2 4 3" xfId="25759" xr:uid="{7ECF933F-614D-4E47-9836-EBD3381711EC}"/>
    <cellStyle name="Vírgula 6 2 2 2 5" xfId="5070" xr:uid="{8989FFA5-7DCB-4C85-AB5C-A4A7DF5BE234}"/>
    <cellStyle name="Vírgula 6 2 2 2 5 2" xfId="13924" xr:uid="{8FE010A2-370B-43BA-BA80-E507D1C2F14D}"/>
    <cellStyle name="Vírgula 6 2 2 2 5 3" xfId="22893" xr:uid="{8B89782F-4CA6-4E2C-8B6F-7E2D1A676C6B}"/>
    <cellStyle name="Vírgula 6 2 2 2 6" xfId="11059" xr:uid="{EEE92AFD-D47A-4F74-BA84-711AA2BF0CAE}"/>
    <cellStyle name="Vírgula 6 2 2 2 7" xfId="20029" xr:uid="{58A5D91F-B832-400A-9F39-1B41FD349F0A}"/>
    <cellStyle name="Vírgula 6 2 2 3" xfId="1752" xr:uid="{82633D57-4B77-454B-A60F-663ECFB4F2B4}"/>
    <cellStyle name="Vírgula 6 2 2 3 2" xfId="1753" xr:uid="{6249422D-71A5-4EB3-8696-982FC2D78091}"/>
    <cellStyle name="Vírgula 6 2 2 3 2 2" xfId="3471" xr:uid="{8B457D48-435D-4E18-83FF-63FB347AC7CC}"/>
    <cellStyle name="Vírgula 6 2 2 3 2 2 2" xfId="9621" xr:uid="{54DA504E-8444-4603-B8B3-D7CBD8D378DA}"/>
    <cellStyle name="Vírgula 6 2 2 3 2 2 2 2" xfId="18216" xr:uid="{4D6D3DA5-D21E-4857-B630-84CD00B4F32F}"/>
    <cellStyle name="Vírgula 6 2 2 3 2 2 2 3" xfId="27252" xr:uid="{DC8F83C6-D282-4D52-8F7C-E354D4039B56}"/>
    <cellStyle name="Vírgula 6 2 2 3 2 2 3" xfId="6507" xr:uid="{CD91E108-B562-4165-9614-7DA10FF4E431}"/>
    <cellStyle name="Vírgula 6 2 2 3 2 2 3 2" xfId="15360" xr:uid="{AA1C86C1-D084-42B6-BD4D-B1E29773EC02}"/>
    <cellStyle name="Vírgula 6 2 2 3 2 2 3 3" xfId="24326" xr:uid="{C689D057-E54F-45B5-8087-A61A934A5CC2}"/>
    <cellStyle name="Vírgula 6 2 2 3 2 2 4" xfId="12508" xr:uid="{B402E933-536E-4342-88E4-8C6D687973C1}"/>
    <cellStyle name="Vírgula 6 2 2 3 2 2 5" xfId="21476" xr:uid="{6DC21BFE-4FBB-45A7-A07D-AD784E0EDDA0}"/>
    <cellStyle name="Vírgula 6 2 2 3 2 3" xfId="8127" xr:uid="{4777272C-2904-440A-8B9F-6BE0E20E4237}"/>
    <cellStyle name="Vírgula 6 2 2 3 2 3 2" xfId="16781" xr:uid="{C23F4AF8-3529-43F4-819D-D6D73EF69C73}"/>
    <cellStyle name="Vírgula 6 2 2 3 2 3 3" xfId="25762" xr:uid="{730B3403-0E0E-42F7-8340-266667F36016}"/>
    <cellStyle name="Vírgula 6 2 2 3 2 4" xfId="5073" xr:uid="{743AB9B3-6E9E-4BFB-83EA-F18DE3FB591E}"/>
    <cellStyle name="Vírgula 6 2 2 3 2 4 2" xfId="13927" xr:uid="{9AE3FC6E-AE3C-4459-96EE-5B349FEEF630}"/>
    <cellStyle name="Vírgula 6 2 2 3 2 4 3" xfId="22896" xr:uid="{B627183B-532C-4CD5-A612-F215C906F4DC}"/>
    <cellStyle name="Vírgula 6 2 2 3 2 5" xfId="11062" xr:uid="{581254CA-7202-46AB-A642-D5FBC222BC42}"/>
    <cellStyle name="Vírgula 6 2 2 3 2 6" xfId="20032" xr:uid="{BE9204E9-2AE6-4820-8C62-04A34020A2E9}"/>
    <cellStyle name="Vírgula 6 2 2 3 3" xfId="3470" xr:uid="{556E11DC-348F-4ACF-955D-8CAE9AADE370}"/>
    <cellStyle name="Vírgula 6 2 2 3 3 2" xfId="9620" xr:uid="{9BFAC344-6716-4A00-A05E-00018821AFFD}"/>
    <cellStyle name="Vírgula 6 2 2 3 3 2 2" xfId="18215" xr:uid="{D2C75816-3741-474A-A813-6CA5BAFBC010}"/>
    <cellStyle name="Vírgula 6 2 2 3 3 2 3" xfId="27251" xr:uid="{2DD1E87C-0414-4CBE-99C3-05B37CEED75C}"/>
    <cellStyle name="Vírgula 6 2 2 3 3 3" xfId="6506" xr:uid="{C4D937AE-E16A-49AE-A327-A79E26F7D83E}"/>
    <cellStyle name="Vírgula 6 2 2 3 3 3 2" xfId="15359" xr:uid="{35CF53DA-DC7C-4FB2-A24B-9D0B9EE410B7}"/>
    <cellStyle name="Vírgula 6 2 2 3 3 3 3" xfId="24325" xr:uid="{892E3686-886C-4AF6-B39C-B12A5C23E0A8}"/>
    <cellStyle name="Vírgula 6 2 2 3 3 4" xfId="12507" xr:uid="{AE705273-A946-4E2A-99E3-CF8B158C8423}"/>
    <cellStyle name="Vírgula 6 2 2 3 3 5" xfId="21475" xr:uid="{4AAE035B-AEDB-4D0B-AE22-6BC6FC713A4F}"/>
    <cellStyle name="Vírgula 6 2 2 3 4" xfId="8126" xr:uid="{9F798958-02F5-4D24-803E-65D9F0C1A29B}"/>
    <cellStyle name="Vírgula 6 2 2 3 4 2" xfId="16780" xr:uid="{E8273714-1BCD-47DE-8709-D56EFB338C13}"/>
    <cellStyle name="Vírgula 6 2 2 3 4 3" xfId="25761" xr:uid="{A7AFB4AF-B03E-4636-A910-F2D4E8BF5EF8}"/>
    <cellStyle name="Vírgula 6 2 2 3 5" xfId="5072" xr:uid="{3BA20A6B-F3CB-4FDF-B5AB-7ED8845DFBBB}"/>
    <cellStyle name="Vírgula 6 2 2 3 5 2" xfId="13926" xr:uid="{C387757D-EDDF-45AC-A86D-9C8974199F9D}"/>
    <cellStyle name="Vírgula 6 2 2 3 5 3" xfId="22895" xr:uid="{D4828DF1-C765-4FB8-BA12-63B013EFEED6}"/>
    <cellStyle name="Vírgula 6 2 2 3 6" xfId="11061" xr:uid="{00DCAD01-91B4-4AFD-8A96-50822CF32A3C}"/>
    <cellStyle name="Vírgula 6 2 2 3 7" xfId="20031" xr:uid="{80313C70-02F6-4521-928E-72E5714F3FED}"/>
    <cellStyle name="Vírgula 6 2 2 4" xfId="1754" xr:uid="{8F3A548F-DD12-489C-80F3-AA5E5DEE1752}"/>
    <cellStyle name="Vírgula 6 2 2 4 2" xfId="3472" xr:uid="{02F09266-EEB7-486A-A5A4-92781A0E4DEC}"/>
    <cellStyle name="Vírgula 6 2 2 4 2 2" xfId="9622" xr:uid="{E592A908-A071-46A4-B397-4764FFB277D3}"/>
    <cellStyle name="Vírgula 6 2 2 4 2 2 2" xfId="18217" xr:uid="{0CF8C7E8-6087-40C4-ACB1-6FCD26C6EA61}"/>
    <cellStyle name="Vírgula 6 2 2 4 2 2 3" xfId="27253" xr:uid="{E6ED7BA2-0EF4-4F55-8D69-A32F71C2D11A}"/>
    <cellStyle name="Vírgula 6 2 2 4 2 3" xfId="6508" xr:uid="{3B3F44C7-04FF-4BE0-B2BB-5161A1D43538}"/>
    <cellStyle name="Vírgula 6 2 2 4 2 3 2" xfId="15361" xr:uid="{9BA8BCCC-F26D-425B-B40E-389099871177}"/>
    <cellStyle name="Vírgula 6 2 2 4 2 3 3" xfId="24327" xr:uid="{B670EA4E-9BC9-4621-B7F6-90955DBFF9F4}"/>
    <cellStyle name="Vírgula 6 2 2 4 2 4" xfId="12509" xr:uid="{4B444956-85D6-482F-9AC7-A02F19CF19D3}"/>
    <cellStyle name="Vírgula 6 2 2 4 2 5" xfId="21477" xr:uid="{178613BD-C341-4F62-8A7C-785806CEFA21}"/>
    <cellStyle name="Vírgula 6 2 2 4 3" xfId="8128" xr:uid="{57F1CE4B-3C0A-45CB-8C46-C1DA67394EFF}"/>
    <cellStyle name="Vírgula 6 2 2 4 3 2" xfId="16782" xr:uid="{C964134F-EBBB-44E3-ADDA-DB5B5A243730}"/>
    <cellStyle name="Vírgula 6 2 2 4 3 3" xfId="25763" xr:uid="{0BCD7BCF-AF34-40CA-BA68-31BEA5941F68}"/>
    <cellStyle name="Vírgula 6 2 2 4 4" xfId="5074" xr:uid="{BFAAF9EF-1877-483A-AF1E-0FEC53E24EB8}"/>
    <cellStyle name="Vírgula 6 2 2 4 4 2" xfId="13928" xr:uid="{2F57D776-7895-4189-88FC-C40A00CC4FC5}"/>
    <cellStyle name="Vírgula 6 2 2 4 4 3" xfId="22897" xr:uid="{2AC27C53-A5CB-460F-AF39-8904644B69B8}"/>
    <cellStyle name="Vírgula 6 2 2 4 5" xfId="11063" xr:uid="{5FB3AC9A-1EFF-451C-9685-2192646AC072}"/>
    <cellStyle name="Vírgula 6 2 2 4 6" xfId="20033" xr:uid="{ADC96C07-0ED3-4C40-B8A0-D91FD20EC90F}"/>
    <cellStyle name="Vírgula 6 2 2 5" xfId="3467" xr:uid="{2B5E1182-AFE9-42F0-B935-090AD78355A1}"/>
    <cellStyle name="Vírgula 6 2 2 5 2" xfId="9617" xr:uid="{0627B7FB-E1AF-4565-B05D-85A19D281EC0}"/>
    <cellStyle name="Vírgula 6 2 2 5 2 2" xfId="18212" xr:uid="{BAAA328D-26CF-49AF-87A5-4B9A3DF9B971}"/>
    <cellStyle name="Vírgula 6 2 2 5 2 3" xfId="27248" xr:uid="{F899ADAD-16D4-4CBB-95E3-C4F21D4CC3D4}"/>
    <cellStyle name="Vírgula 6 2 2 5 3" xfId="6503" xr:uid="{F6D57258-22FE-47DD-9996-CFDA8724400D}"/>
    <cellStyle name="Vírgula 6 2 2 5 3 2" xfId="15356" xr:uid="{15C3048D-FC9E-413E-A9A2-D050A16CB957}"/>
    <cellStyle name="Vírgula 6 2 2 5 3 3" xfId="24322" xr:uid="{FA39C382-872B-496C-911B-BE9AAD05452D}"/>
    <cellStyle name="Vírgula 6 2 2 5 4" xfId="12504" xr:uid="{85F28571-B931-40B2-B1AC-185146F46201}"/>
    <cellStyle name="Vírgula 6 2 2 5 5" xfId="21472" xr:uid="{B9775D1B-5098-4BC4-8853-13A9586CFB0E}"/>
    <cellStyle name="Vírgula 6 2 2 6" xfId="8123" xr:uid="{3936C16C-91EA-47C0-BD67-8A80049730A4}"/>
    <cellStyle name="Vírgula 6 2 2 6 2" xfId="16777" xr:uid="{F759528B-3725-47ED-9B18-F43E35E9A654}"/>
    <cellStyle name="Vírgula 6 2 2 6 3" xfId="25758" xr:uid="{1554F255-8003-4446-B3E1-EE2C7818BF22}"/>
    <cellStyle name="Vírgula 6 2 2 7" xfId="5069" xr:uid="{9615BDB5-325E-4991-8281-E09FA583838E}"/>
    <cellStyle name="Vírgula 6 2 2 7 2" xfId="13923" xr:uid="{402CDB3D-AE3F-47C8-A580-9A8B24591F87}"/>
    <cellStyle name="Vírgula 6 2 2 7 3" xfId="22892" xr:uid="{F40DD151-04D4-4498-B489-4E98DD7AC25D}"/>
    <cellStyle name="Vírgula 6 2 2 8" xfId="11058" xr:uid="{63449023-4C48-4CC1-9DB1-0F412A4DFEA9}"/>
    <cellStyle name="Vírgula 6 2 2 9" xfId="20028" xr:uid="{1EC3EDD1-2747-4752-AB60-29BAEED1E187}"/>
    <cellStyle name="Vírgula 6 2 3" xfId="1755" xr:uid="{F86BE0DB-A216-4F00-B20A-5F5E798AE3C3}"/>
    <cellStyle name="Vírgula 6 2 3 2" xfId="1756" xr:uid="{34093B45-BB5D-4E67-B795-1FC3771DAFC6}"/>
    <cellStyle name="Vírgula 6 2 3 2 2" xfId="3474" xr:uid="{9D577095-82AF-4A45-8D9D-06CAECC0D5C6}"/>
    <cellStyle name="Vírgula 6 2 3 2 2 2" xfId="9624" xr:uid="{DACC95E2-92D3-4F5A-B438-5CA97D553D5F}"/>
    <cellStyle name="Vírgula 6 2 3 2 2 2 2" xfId="18219" xr:uid="{2AF723AC-254C-4B2F-A5E8-23980854EEDE}"/>
    <cellStyle name="Vírgula 6 2 3 2 2 2 3" xfId="27255" xr:uid="{6116795F-656E-4976-BD4F-CB97B08F1A34}"/>
    <cellStyle name="Vírgula 6 2 3 2 2 3" xfId="6510" xr:uid="{F1CDE57E-8889-46AE-975F-AF92C8B1618C}"/>
    <cellStyle name="Vírgula 6 2 3 2 2 3 2" xfId="15363" xr:uid="{29A658B0-EA76-42F1-A177-5860C47D7FFF}"/>
    <cellStyle name="Vírgula 6 2 3 2 2 3 3" xfId="24329" xr:uid="{6C462410-91F6-4146-BBF4-2F0F43CE8E81}"/>
    <cellStyle name="Vírgula 6 2 3 2 2 4" xfId="12511" xr:uid="{0084700C-7514-426A-A43A-2AF78EC63856}"/>
    <cellStyle name="Vírgula 6 2 3 2 2 5" xfId="21479" xr:uid="{A7D95411-5C67-4336-B149-CCC843646B86}"/>
    <cellStyle name="Vírgula 6 2 3 2 3" xfId="8130" xr:uid="{BE0D8890-F99F-4A7E-AC2D-D59DD251D9C4}"/>
    <cellStyle name="Vírgula 6 2 3 2 3 2" xfId="16784" xr:uid="{E71560EB-9F72-4E77-B5AA-98FF84E2783B}"/>
    <cellStyle name="Vírgula 6 2 3 2 3 3" xfId="25765" xr:uid="{42723AD5-C232-4544-BE0A-13CC52C9C78B}"/>
    <cellStyle name="Vírgula 6 2 3 2 4" xfId="5076" xr:uid="{154B951B-D603-4962-B737-123AB9BBF247}"/>
    <cellStyle name="Vírgula 6 2 3 2 4 2" xfId="13930" xr:uid="{B3D2268C-63BD-4BA2-BF79-B8AB9D4A975A}"/>
    <cellStyle name="Vírgula 6 2 3 2 4 3" xfId="22899" xr:uid="{7E00E8FC-F49B-4221-83A8-5A2331FFCAD5}"/>
    <cellStyle name="Vírgula 6 2 3 2 5" xfId="11065" xr:uid="{4DEBB7D4-58A3-4968-A143-8A732AF85651}"/>
    <cellStyle name="Vírgula 6 2 3 2 6" xfId="20035" xr:uid="{F1E84D8F-8BE0-402B-9C6F-09E599F98BB2}"/>
    <cellStyle name="Vírgula 6 2 3 3" xfId="3473" xr:uid="{5AE48CCA-1C57-4759-B9A3-3D8FE3119066}"/>
    <cellStyle name="Vírgula 6 2 3 3 2" xfId="9623" xr:uid="{AAF9F2A9-BF49-4070-88FA-AD37D9ED5F8D}"/>
    <cellStyle name="Vírgula 6 2 3 3 2 2" xfId="18218" xr:uid="{EA501428-572F-4097-94AB-6BDFFDB4F422}"/>
    <cellStyle name="Vírgula 6 2 3 3 2 3" xfId="27254" xr:uid="{04B8F8F2-7EDE-4399-BDD2-20D0F9274D66}"/>
    <cellStyle name="Vírgula 6 2 3 3 3" xfId="6509" xr:uid="{1A3025F3-D45B-4466-BCEE-796EE8C00574}"/>
    <cellStyle name="Vírgula 6 2 3 3 3 2" xfId="15362" xr:uid="{11C699EF-9AB5-4C61-80D0-7DDB178D2603}"/>
    <cellStyle name="Vírgula 6 2 3 3 3 3" xfId="24328" xr:uid="{E289E77B-ECE3-455C-9565-8AFB3C8D1390}"/>
    <cellStyle name="Vírgula 6 2 3 3 4" xfId="12510" xr:uid="{DD3AA0AB-C2E1-4078-9300-453C76C9DA92}"/>
    <cellStyle name="Vírgula 6 2 3 3 5" xfId="21478" xr:uid="{95F9C0BA-3C14-4DA1-8E5C-11CDCBE36FBC}"/>
    <cellStyle name="Vírgula 6 2 3 4" xfId="8129" xr:uid="{79E705D6-44C3-4671-9813-82EDC32B19C6}"/>
    <cellStyle name="Vírgula 6 2 3 4 2" xfId="16783" xr:uid="{437DA3B5-A4AA-436F-A61F-BE863822A37A}"/>
    <cellStyle name="Vírgula 6 2 3 4 3" xfId="25764" xr:uid="{6443FC10-CD86-43AA-81E9-86D47B0AA6EE}"/>
    <cellStyle name="Vírgula 6 2 3 5" xfId="5075" xr:uid="{5DAF0A84-97B7-42B5-9D42-8FC99253E57C}"/>
    <cellStyle name="Vírgula 6 2 3 5 2" xfId="13929" xr:uid="{A3146033-E5BF-4AB8-9625-4C2FCEC9600E}"/>
    <cellStyle name="Vírgula 6 2 3 5 3" xfId="22898" xr:uid="{B2138133-0D4F-4FE9-98E9-9D46C8D0957E}"/>
    <cellStyle name="Vírgula 6 2 3 6" xfId="11064" xr:uid="{DFAD88AC-69D9-4876-B338-D8DE2AC198D4}"/>
    <cellStyle name="Vírgula 6 2 3 7" xfId="20034" xr:uid="{01DB0B0E-AE23-4DBF-A881-977C926BB841}"/>
    <cellStyle name="Vírgula 6 2 4" xfId="1757" xr:uid="{A0FF63B0-2A31-42ED-B84B-EC2F2A42D148}"/>
    <cellStyle name="Vírgula 6 2 4 2" xfId="1758" xr:uid="{8AD65EC3-A414-4899-8A04-764D5BCEE25D}"/>
    <cellStyle name="Vírgula 6 2 4 2 2" xfId="3476" xr:uid="{2D4E3EE1-5896-44D7-A1F3-6BF7D8244084}"/>
    <cellStyle name="Vírgula 6 2 4 2 2 2" xfId="9626" xr:uid="{1F0E6957-6A1A-4F9E-B904-7A258871D7A9}"/>
    <cellStyle name="Vírgula 6 2 4 2 2 2 2" xfId="18221" xr:uid="{3627F9B6-C495-4732-93FA-054BB461BF36}"/>
    <cellStyle name="Vírgula 6 2 4 2 2 2 3" xfId="27257" xr:uid="{EAD5E3A3-F4A0-453D-ACC3-8A813898C77D}"/>
    <cellStyle name="Vírgula 6 2 4 2 2 3" xfId="6512" xr:uid="{85768DC3-6BA5-4E65-8EE3-6B0DAA933BEA}"/>
    <cellStyle name="Vírgula 6 2 4 2 2 3 2" xfId="15365" xr:uid="{E4B21EF9-3A3E-480D-A7B9-86D4154B6D14}"/>
    <cellStyle name="Vírgula 6 2 4 2 2 3 3" xfId="24331" xr:uid="{5EAF8BAD-5401-400D-8AE2-C8E36699C7CC}"/>
    <cellStyle name="Vírgula 6 2 4 2 2 4" xfId="12513" xr:uid="{7D6C16B1-92F5-4A66-ABB8-60FDF4D4A785}"/>
    <cellStyle name="Vírgula 6 2 4 2 2 5" xfId="21481" xr:uid="{C7A77C9C-C249-4328-834B-260ED7386A9F}"/>
    <cellStyle name="Vírgula 6 2 4 2 3" xfId="8132" xr:uid="{7AB19DD4-83CC-40AC-8EDF-D8553530E87A}"/>
    <cellStyle name="Vírgula 6 2 4 2 3 2" xfId="16786" xr:uid="{BF0B0094-36FA-42FF-8230-A6BE59A973BB}"/>
    <cellStyle name="Vírgula 6 2 4 2 3 3" xfId="25767" xr:uid="{16B7CCF1-CF5E-45FA-9213-9C30D573FFD3}"/>
    <cellStyle name="Vírgula 6 2 4 2 4" xfId="5078" xr:uid="{ECF85097-1529-449D-A054-CA83BE248E8A}"/>
    <cellStyle name="Vírgula 6 2 4 2 4 2" xfId="13932" xr:uid="{F2818D93-0E68-48BA-BE8D-705CA3830028}"/>
    <cellStyle name="Vírgula 6 2 4 2 4 3" xfId="22901" xr:uid="{920E5DA3-B2FB-41E8-A57F-CD90C353DA6C}"/>
    <cellStyle name="Vírgula 6 2 4 2 5" xfId="11067" xr:uid="{903365BE-2834-4132-B930-2B31E6976E2F}"/>
    <cellStyle name="Vírgula 6 2 4 2 6" xfId="20037" xr:uid="{5FAEB7D1-17D3-4448-8A60-77988E41D2B8}"/>
    <cellStyle name="Vírgula 6 2 4 3" xfId="3475" xr:uid="{32424DE7-AE32-4C07-8E9F-EDD90C396D93}"/>
    <cellStyle name="Vírgula 6 2 4 3 2" xfId="9625" xr:uid="{5EB977E2-3AC4-4792-B4A3-31865F647AD9}"/>
    <cellStyle name="Vírgula 6 2 4 3 2 2" xfId="18220" xr:uid="{392EC73F-8DD2-4547-AF4B-85FE434EE209}"/>
    <cellStyle name="Vírgula 6 2 4 3 2 3" xfId="27256" xr:uid="{A47BEEFD-38DB-476A-9736-817A1A4D44A8}"/>
    <cellStyle name="Vírgula 6 2 4 3 3" xfId="6511" xr:uid="{604C42AD-36DC-4C3B-958B-B4A3183596DF}"/>
    <cellStyle name="Vírgula 6 2 4 3 3 2" xfId="15364" xr:uid="{E9CDBA5E-4A25-44A3-8A84-BDC6E7414F87}"/>
    <cellStyle name="Vírgula 6 2 4 3 3 3" xfId="24330" xr:uid="{D98D60E1-F310-40B3-8E1D-E2BE8EA4DB81}"/>
    <cellStyle name="Vírgula 6 2 4 3 4" xfId="12512" xr:uid="{80F166C1-51E8-4878-A26F-226A96BB32CF}"/>
    <cellStyle name="Vírgula 6 2 4 3 5" xfId="21480" xr:uid="{5A38E0AD-BCF7-4563-8ABE-B5A1F27FB036}"/>
    <cellStyle name="Vírgula 6 2 4 4" xfId="8131" xr:uid="{D2AB0867-C53B-4BEB-9C35-65EBFF5B0094}"/>
    <cellStyle name="Vírgula 6 2 4 4 2" xfId="16785" xr:uid="{55C16FD9-3E34-43B2-9F9D-4E4D8C6D6056}"/>
    <cellStyle name="Vírgula 6 2 4 4 3" xfId="25766" xr:uid="{6F7B62AF-13CA-49D4-8E01-F6728706EAFC}"/>
    <cellStyle name="Vírgula 6 2 4 5" xfId="5077" xr:uid="{1A5CFE05-4EFA-43BE-A115-736F3B9ABF4B}"/>
    <cellStyle name="Vírgula 6 2 4 5 2" xfId="13931" xr:uid="{1F7B9126-590D-41EB-98D2-43547A9F6869}"/>
    <cellStyle name="Vírgula 6 2 4 5 3" xfId="22900" xr:uid="{7CE1AD11-9792-4F5D-A074-BCC586CE8D08}"/>
    <cellStyle name="Vírgula 6 2 4 6" xfId="11066" xr:uid="{DB95D84A-E58F-423A-B99C-AB81E596FA3D}"/>
    <cellStyle name="Vírgula 6 2 4 7" xfId="20036" xr:uid="{E2281DEB-CA35-4ABF-9025-AB26D35647BF}"/>
    <cellStyle name="Vírgula 6 2 5" xfId="1759" xr:uid="{4057F747-281A-450A-B6E5-6F55B929C957}"/>
    <cellStyle name="Vírgula 6 2 5 2" xfId="3477" xr:uid="{9D4DC825-1D06-4EB2-BAAD-6356F4B2D30E}"/>
    <cellStyle name="Vírgula 6 2 5 2 2" xfId="9627" xr:uid="{84FAA4B1-31E3-416B-8E9A-0C03B5E6E4DA}"/>
    <cellStyle name="Vírgula 6 2 5 2 2 2" xfId="18222" xr:uid="{4D89AB4A-30A2-4478-B3E3-C252D4D128C6}"/>
    <cellStyle name="Vírgula 6 2 5 2 2 3" xfId="27258" xr:uid="{A4C27440-A6C9-4C54-BA2D-314139ECCBC5}"/>
    <cellStyle name="Vírgula 6 2 5 2 3" xfId="6513" xr:uid="{9EE0FFF4-01DB-48CA-8CA8-D2E6AE539DBC}"/>
    <cellStyle name="Vírgula 6 2 5 2 3 2" xfId="15366" xr:uid="{CB40326D-88DB-4143-9EF2-F6A60B7E0E79}"/>
    <cellStyle name="Vírgula 6 2 5 2 3 3" xfId="24332" xr:uid="{1E0A6582-7B66-44BD-8D88-A97B1A911AE7}"/>
    <cellStyle name="Vírgula 6 2 5 2 4" xfId="12514" xr:uid="{338FFF38-5262-4C6B-84F8-209881E62A28}"/>
    <cellStyle name="Vírgula 6 2 5 2 5" xfId="21482" xr:uid="{1038EB48-B2FC-48E4-86B6-B1F0DD638013}"/>
    <cellStyle name="Vírgula 6 2 5 3" xfId="8133" xr:uid="{BEB2CC51-4F90-4265-A96B-114BC9C3B4E3}"/>
    <cellStyle name="Vírgula 6 2 5 3 2" xfId="16787" xr:uid="{A1E6CDDA-ACDA-42B3-A2CB-37D212538D70}"/>
    <cellStyle name="Vírgula 6 2 5 3 3" xfId="25768" xr:uid="{8FDB5692-95C4-4449-8DD4-CEBB3B6394CC}"/>
    <cellStyle name="Vírgula 6 2 5 4" xfId="5079" xr:uid="{0BDA00AA-D02F-41A7-859B-D4F5A89E28D6}"/>
    <cellStyle name="Vírgula 6 2 5 4 2" xfId="13933" xr:uid="{700422DE-F193-409D-8998-3937699CAD7A}"/>
    <cellStyle name="Vírgula 6 2 5 4 3" xfId="22902" xr:uid="{FEEFBE62-5ED6-405C-B598-97054E6FB285}"/>
    <cellStyle name="Vírgula 6 2 5 5" xfId="11068" xr:uid="{785E0241-3C01-4BAD-B9FC-3A10EEFF8C9C}"/>
    <cellStyle name="Vírgula 6 2 5 6" xfId="20038" xr:uid="{FCB3587C-449C-479D-B045-355EA17ADD74}"/>
    <cellStyle name="Vírgula 6 2 6" xfId="3466" xr:uid="{4C4CB594-93E5-4540-9D45-26DF25E2FE2C}"/>
    <cellStyle name="Vírgula 6 2 6 2" xfId="9616" xr:uid="{219731BD-106A-457B-BFF2-2C5BB16FAA0F}"/>
    <cellStyle name="Vírgula 6 2 6 2 2" xfId="18211" xr:uid="{7160F177-ACF8-4EDE-B17F-0FD1175CED87}"/>
    <cellStyle name="Vírgula 6 2 6 2 3" xfId="27247" xr:uid="{63AF5443-FCA6-4609-BACD-234D112C43DA}"/>
    <cellStyle name="Vírgula 6 2 6 3" xfId="6502" xr:uid="{ABE34BC5-6DDB-4F71-B690-BC452F688CCD}"/>
    <cellStyle name="Vírgula 6 2 6 3 2" xfId="15355" xr:uid="{BEB95DFB-E364-4EA5-805A-1C27B6431FD5}"/>
    <cellStyle name="Vírgula 6 2 6 3 3" xfId="24321" xr:uid="{0893845F-D223-4880-B849-2037AAFB0A32}"/>
    <cellStyle name="Vírgula 6 2 6 4" xfId="12503" xr:uid="{ADA370EF-E172-49CA-845C-A5DBED65F2CB}"/>
    <cellStyle name="Vírgula 6 2 6 5" xfId="21471" xr:uid="{A7317AB2-1A1B-4623-8663-E86CC2CEDAA1}"/>
    <cellStyle name="Vírgula 6 2 7" xfId="8122" xr:uid="{3545478E-5C71-47F7-AB7B-D7AEC01DF7BB}"/>
    <cellStyle name="Vírgula 6 2 7 2" xfId="16776" xr:uid="{A89E9DAC-D132-4222-AFBF-00291BFBB141}"/>
    <cellStyle name="Vírgula 6 2 7 3" xfId="25757" xr:uid="{0DC2A601-547B-433F-8916-460786F80CB1}"/>
    <cellStyle name="Vírgula 6 2 8" xfId="5068" xr:uid="{3714A566-4845-4239-A86A-2ECB14E311CE}"/>
    <cellStyle name="Vírgula 6 2 8 2" xfId="13922" xr:uid="{099A925E-D29B-4BD4-8F0F-E94600FF5155}"/>
    <cellStyle name="Vírgula 6 2 8 3" xfId="22891" xr:uid="{0835AA31-20F5-40B9-A07F-59FE8CEB996C}"/>
    <cellStyle name="Vírgula 6 2 9" xfId="11057" xr:uid="{C3909137-7584-4372-B5BA-E7532E4BF23C}"/>
    <cellStyle name="Vírgula 6 3" xfId="1760" xr:uid="{6A5547EF-D96D-4584-83B9-ADB98A934BA9}"/>
    <cellStyle name="Vírgula 6 3 2" xfId="1761" xr:uid="{666DB473-8A32-4BE3-9C51-4A410D16D31E}"/>
    <cellStyle name="Vírgula 6 3 2 2" xfId="1762" xr:uid="{D766063C-FFA9-43DD-8D10-B6CE124E165D}"/>
    <cellStyle name="Vírgula 6 3 2 2 2" xfId="3480" xr:uid="{06B47D55-95D5-421D-8788-A46C4A0427C5}"/>
    <cellStyle name="Vírgula 6 3 2 2 2 2" xfId="9630" xr:uid="{058EA4E4-E033-48B3-B40A-B36BA55AA883}"/>
    <cellStyle name="Vírgula 6 3 2 2 2 2 2" xfId="18225" xr:uid="{CB19E5DE-F990-4B90-B9F1-74F7C145E369}"/>
    <cellStyle name="Vírgula 6 3 2 2 2 2 3" xfId="27261" xr:uid="{66F72F51-0848-4567-AF68-ED3CD1821BB1}"/>
    <cellStyle name="Vírgula 6 3 2 2 2 3" xfId="6516" xr:uid="{E9701FAD-7D4D-4D00-9C74-B2986ECFAC83}"/>
    <cellStyle name="Vírgula 6 3 2 2 2 3 2" xfId="15369" xr:uid="{072A2EAC-8D7A-4A75-97D8-631A52A2014A}"/>
    <cellStyle name="Vírgula 6 3 2 2 2 3 3" xfId="24335" xr:uid="{414B7546-0FF8-44FE-B218-64D5F60D2D4D}"/>
    <cellStyle name="Vírgula 6 3 2 2 2 4" xfId="12517" xr:uid="{E5D898F1-32CD-4121-9536-B29BA1868397}"/>
    <cellStyle name="Vírgula 6 3 2 2 2 5" xfId="21485" xr:uid="{438B80F4-C213-4A7B-8DF4-59F4FCBB494D}"/>
    <cellStyle name="Vírgula 6 3 2 2 3" xfId="8136" xr:uid="{7CAA122A-1E2F-431C-91F8-2F681BF9FDC4}"/>
    <cellStyle name="Vírgula 6 3 2 2 3 2" xfId="16790" xr:uid="{01B76845-9CDB-471F-AB91-32BF70FC14AB}"/>
    <cellStyle name="Vírgula 6 3 2 2 3 3" xfId="25771" xr:uid="{28C65E01-3B2D-482C-BDDC-3A96F384CE8C}"/>
    <cellStyle name="Vírgula 6 3 2 2 4" xfId="5082" xr:uid="{76322F66-C49F-45C8-A07C-0B91F39C3961}"/>
    <cellStyle name="Vírgula 6 3 2 2 4 2" xfId="13936" xr:uid="{98AAD3C1-D501-4F6C-9745-885347EAEFC2}"/>
    <cellStyle name="Vírgula 6 3 2 2 4 3" xfId="22905" xr:uid="{37272D52-8952-438E-A851-9322B5B1672D}"/>
    <cellStyle name="Vírgula 6 3 2 2 5" xfId="11071" xr:uid="{C3E0D5CE-7EC3-473C-BBEB-EB7FF032B86A}"/>
    <cellStyle name="Vírgula 6 3 2 2 6" xfId="20041" xr:uid="{905342FB-1EBA-4A14-9A11-E6DF36BB7C2B}"/>
    <cellStyle name="Vírgula 6 3 2 3" xfId="3479" xr:uid="{3C8E2BBD-68E6-4359-9A5F-A6652613AE10}"/>
    <cellStyle name="Vírgula 6 3 2 3 2" xfId="9629" xr:uid="{E9ED590A-13CE-4776-A322-DDD14642E049}"/>
    <cellStyle name="Vírgula 6 3 2 3 2 2" xfId="18224" xr:uid="{D100F386-B6A5-47E7-8241-0A79287236B8}"/>
    <cellStyle name="Vírgula 6 3 2 3 2 3" xfId="27260" xr:uid="{B50CAF1F-B859-4EA6-9AEF-6B7231253B04}"/>
    <cellStyle name="Vírgula 6 3 2 3 3" xfId="6515" xr:uid="{C1A37A49-15A5-4427-87F9-CDB5BCB59BAB}"/>
    <cellStyle name="Vírgula 6 3 2 3 3 2" xfId="15368" xr:uid="{DC921BE0-DEBD-4394-B1E1-4C44A4BDDF3B}"/>
    <cellStyle name="Vírgula 6 3 2 3 3 3" xfId="24334" xr:uid="{0D45C5CA-A005-4FE4-BA44-54FD14CB4F3D}"/>
    <cellStyle name="Vírgula 6 3 2 3 4" xfId="12516" xr:uid="{DDFB7B89-5B2E-4B76-9E01-7ACC73F856E0}"/>
    <cellStyle name="Vírgula 6 3 2 3 5" xfId="21484" xr:uid="{D446D656-DD27-423B-B74E-70A73547C6D1}"/>
    <cellStyle name="Vírgula 6 3 2 4" xfId="8135" xr:uid="{9D03DA4E-44BB-4840-AA8C-11E7173CBB59}"/>
    <cellStyle name="Vírgula 6 3 2 4 2" xfId="16789" xr:uid="{C5245B46-DDBE-4D1F-BFD8-F0190F8A3A0F}"/>
    <cellStyle name="Vírgula 6 3 2 4 3" xfId="25770" xr:uid="{4FB07FB6-346C-47D0-9199-876B05379EFB}"/>
    <cellStyle name="Vírgula 6 3 2 5" xfId="5081" xr:uid="{A5602904-C5E1-45B4-81CD-89B80D0F6B9F}"/>
    <cellStyle name="Vírgula 6 3 2 5 2" xfId="13935" xr:uid="{C7DE50C7-658B-43C0-BA56-29BEE2A24FA5}"/>
    <cellStyle name="Vírgula 6 3 2 5 3" xfId="22904" xr:uid="{255C5C0D-B682-4024-A944-EF775782138F}"/>
    <cellStyle name="Vírgula 6 3 2 6" xfId="11070" xr:uid="{41EEBA13-5B59-402A-8C1B-0171FBD5502B}"/>
    <cellStyle name="Vírgula 6 3 2 7" xfId="20040" xr:uid="{4B1FB828-9DDA-4F7A-8675-221F1941DB9C}"/>
    <cellStyle name="Vírgula 6 3 3" xfId="1763" xr:uid="{2720FBF2-3F36-407E-8E6B-E70C5F419972}"/>
    <cellStyle name="Vírgula 6 3 3 2" xfId="1764" xr:uid="{FF7AC0CC-855D-4926-AF46-7CB9BF00D124}"/>
    <cellStyle name="Vírgula 6 3 3 2 2" xfId="3482" xr:uid="{925EBEFD-0308-4E74-A3E8-D1EC4CFF80E3}"/>
    <cellStyle name="Vírgula 6 3 3 2 2 2" xfId="9632" xr:uid="{BF2E2632-6C12-4CB1-818C-6968945DA9C7}"/>
    <cellStyle name="Vírgula 6 3 3 2 2 2 2" xfId="18227" xr:uid="{A21E445A-7850-48F5-BED9-06DEB176149E}"/>
    <cellStyle name="Vírgula 6 3 3 2 2 2 3" xfId="27263" xr:uid="{50FB9818-BB87-4443-B1D7-D013322B2C71}"/>
    <cellStyle name="Vírgula 6 3 3 2 2 3" xfId="6518" xr:uid="{DE834925-1A07-47B1-9B50-0B68806FF7E3}"/>
    <cellStyle name="Vírgula 6 3 3 2 2 3 2" xfId="15371" xr:uid="{BC9F1213-D25E-4CF2-831B-CB3D66A9C483}"/>
    <cellStyle name="Vírgula 6 3 3 2 2 3 3" xfId="24337" xr:uid="{36F41593-D908-4960-BABD-D932609578E2}"/>
    <cellStyle name="Vírgula 6 3 3 2 2 4" xfId="12519" xr:uid="{E102DFB5-6A7A-45DD-AD64-12E43C834EC0}"/>
    <cellStyle name="Vírgula 6 3 3 2 2 5" xfId="21487" xr:uid="{F57527A3-171D-41B9-A245-9E11F2AD7AE8}"/>
    <cellStyle name="Vírgula 6 3 3 2 3" xfId="8138" xr:uid="{D754D1E3-526B-422F-9120-2C2180107B03}"/>
    <cellStyle name="Vírgula 6 3 3 2 3 2" xfId="16792" xr:uid="{25E26822-5220-494B-9428-518221EE036D}"/>
    <cellStyle name="Vírgula 6 3 3 2 3 3" xfId="25773" xr:uid="{00207386-5210-4718-8A9F-867DBF48A2ED}"/>
    <cellStyle name="Vírgula 6 3 3 2 4" xfId="5084" xr:uid="{8131764D-E12D-4974-BCD4-7BE32D0A4675}"/>
    <cellStyle name="Vírgula 6 3 3 2 4 2" xfId="13938" xr:uid="{C657C3FB-7861-4BEC-812B-F8C3FF812807}"/>
    <cellStyle name="Vírgula 6 3 3 2 4 3" xfId="22907" xr:uid="{7AED2DD2-3C80-4A78-9A7C-0633735E9061}"/>
    <cellStyle name="Vírgula 6 3 3 2 5" xfId="11073" xr:uid="{5A666337-E188-4952-90C8-29E51E0FD96A}"/>
    <cellStyle name="Vírgula 6 3 3 2 6" xfId="20043" xr:uid="{E070FFCC-7803-469A-B2B2-F372691B070B}"/>
    <cellStyle name="Vírgula 6 3 3 3" xfId="3481" xr:uid="{B1C818FB-0F42-4FDD-9551-FD678CF512C0}"/>
    <cellStyle name="Vírgula 6 3 3 3 2" xfId="9631" xr:uid="{7FD5B568-EDBA-48ED-AC4D-8F78345E3D2F}"/>
    <cellStyle name="Vírgula 6 3 3 3 2 2" xfId="18226" xr:uid="{12378145-C197-4B20-B5B6-C275D6ED896C}"/>
    <cellStyle name="Vírgula 6 3 3 3 2 3" xfId="27262" xr:uid="{4220A789-E116-4594-8044-DEE2FC1D6A84}"/>
    <cellStyle name="Vírgula 6 3 3 3 3" xfId="6517" xr:uid="{85182463-F393-4297-B1AC-34518DED86AB}"/>
    <cellStyle name="Vírgula 6 3 3 3 3 2" xfId="15370" xr:uid="{CB6FAA21-B056-4BCD-898B-445EFF23A621}"/>
    <cellStyle name="Vírgula 6 3 3 3 3 3" xfId="24336" xr:uid="{C38154FF-8754-4268-92C1-F316D87446DB}"/>
    <cellStyle name="Vírgula 6 3 3 3 4" xfId="12518" xr:uid="{96074205-C006-467B-A2B8-4F1DDA5DBDE9}"/>
    <cellStyle name="Vírgula 6 3 3 3 5" xfId="21486" xr:uid="{96B41633-1721-4637-A62A-5934B148AB51}"/>
    <cellStyle name="Vírgula 6 3 3 4" xfId="8137" xr:uid="{DB1F0D55-0E06-4DE4-B72C-AEDA92A34E9F}"/>
    <cellStyle name="Vírgula 6 3 3 4 2" xfId="16791" xr:uid="{B4BD52E6-F4AD-4B28-A187-DB6443294C53}"/>
    <cellStyle name="Vírgula 6 3 3 4 3" xfId="25772" xr:uid="{B9400697-5F7E-4C48-BCDE-8662D85B75AB}"/>
    <cellStyle name="Vírgula 6 3 3 5" xfId="5083" xr:uid="{D6D375D1-DB7C-4132-8C53-0305E66698E9}"/>
    <cellStyle name="Vírgula 6 3 3 5 2" xfId="13937" xr:uid="{F2E0564E-E70F-4349-B185-0663C21D5F10}"/>
    <cellStyle name="Vírgula 6 3 3 5 3" xfId="22906" xr:uid="{A4589841-9A1F-4739-B6D4-4B8F6A872E36}"/>
    <cellStyle name="Vírgula 6 3 3 6" xfId="11072" xr:uid="{07101D86-566D-43C0-BCFA-2E881665A42D}"/>
    <cellStyle name="Vírgula 6 3 3 7" xfId="20042" xr:uid="{CCE1183D-FC22-4A22-8392-62A5D5D28312}"/>
    <cellStyle name="Vírgula 6 3 4" xfId="1765" xr:uid="{88C8E176-4F8E-4913-B137-21A62031BDE5}"/>
    <cellStyle name="Vírgula 6 3 4 2" xfId="3483" xr:uid="{3D8361F0-09C0-4968-B0FF-3CCB503B4FDC}"/>
    <cellStyle name="Vírgula 6 3 4 2 2" xfId="9633" xr:uid="{8E4AEB5C-A30E-4E69-AB46-14C6D067511C}"/>
    <cellStyle name="Vírgula 6 3 4 2 2 2" xfId="18228" xr:uid="{15078F82-DFC6-49CB-BD54-5A8DE164121D}"/>
    <cellStyle name="Vírgula 6 3 4 2 2 3" xfId="27264" xr:uid="{60417703-69A1-4730-A922-59075BBF1751}"/>
    <cellStyle name="Vírgula 6 3 4 2 3" xfId="6519" xr:uid="{DD8E0AD2-6C91-45D4-917D-68E4CA4E0EDF}"/>
    <cellStyle name="Vírgula 6 3 4 2 3 2" xfId="15372" xr:uid="{DBFA808D-2255-44B3-82A3-8E92F87B1147}"/>
    <cellStyle name="Vírgula 6 3 4 2 3 3" xfId="24338" xr:uid="{03A54474-E173-4D5B-AD7C-8EDF97D3186D}"/>
    <cellStyle name="Vírgula 6 3 4 2 4" xfId="12520" xr:uid="{1100C57D-F5D2-4CCD-93D4-3E6F9F9B0E58}"/>
    <cellStyle name="Vírgula 6 3 4 2 5" xfId="21488" xr:uid="{259CA2C2-AE8B-410E-A170-40BD62EB3F4C}"/>
    <cellStyle name="Vírgula 6 3 4 3" xfId="8139" xr:uid="{48D1F6E5-A420-4F6D-964C-88ED8E5483A4}"/>
    <cellStyle name="Vírgula 6 3 4 3 2" xfId="16793" xr:uid="{74676C7D-4860-4AE3-A997-FD16050F77DE}"/>
    <cellStyle name="Vírgula 6 3 4 3 3" xfId="25774" xr:uid="{F2F1E1BC-C662-4B45-97C7-5E9FBE6F8605}"/>
    <cellStyle name="Vírgula 6 3 4 4" xfId="5085" xr:uid="{6245A938-2BC6-4D58-B08A-64C5E4F9D3C2}"/>
    <cellStyle name="Vírgula 6 3 4 4 2" xfId="13939" xr:uid="{0C790309-3A14-4681-B1D6-2742239986AB}"/>
    <cellStyle name="Vírgula 6 3 4 4 3" xfId="22908" xr:uid="{5DD20869-C3BB-4CB5-8BCA-143E381A2510}"/>
    <cellStyle name="Vírgula 6 3 4 5" xfId="11074" xr:uid="{665FD38B-4265-41FC-95AC-6C4DF0F408AC}"/>
    <cellStyle name="Vírgula 6 3 4 6" xfId="20044" xr:uid="{4EEDB8AD-EFDC-47FF-B0D8-D8E368D36C6D}"/>
    <cellStyle name="Vírgula 6 3 5" xfId="3478" xr:uid="{FCC0DABB-6565-49B8-8CCB-5A6911E0A405}"/>
    <cellStyle name="Vírgula 6 3 5 2" xfId="9628" xr:uid="{1C5C562E-C629-4FBA-92A2-065DB7342A8B}"/>
    <cellStyle name="Vírgula 6 3 5 2 2" xfId="18223" xr:uid="{DC9EB88D-6861-4F84-8104-70981E6E4032}"/>
    <cellStyle name="Vírgula 6 3 5 2 3" xfId="27259" xr:uid="{B48E341E-A1BB-4768-9F52-21D6EA1046DD}"/>
    <cellStyle name="Vírgula 6 3 5 3" xfId="6514" xr:uid="{F8617151-EE29-474D-8A09-E078A2169390}"/>
    <cellStyle name="Vírgula 6 3 5 3 2" xfId="15367" xr:uid="{B6DD8F78-ACC0-468C-B805-456128B1694B}"/>
    <cellStyle name="Vírgula 6 3 5 3 3" xfId="24333" xr:uid="{BD932671-EFC0-4DF3-B197-F25A983A6499}"/>
    <cellStyle name="Vírgula 6 3 5 4" xfId="12515" xr:uid="{C974FFDA-2487-4E84-98A6-A7F7650CC9C2}"/>
    <cellStyle name="Vírgula 6 3 5 5" xfId="21483" xr:uid="{B0AF894F-0C6F-42BD-8AA3-B68D85FE952C}"/>
    <cellStyle name="Vírgula 6 3 6" xfId="8134" xr:uid="{C69A7395-3583-4783-80D6-0E857E9C1D51}"/>
    <cellStyle name="Vírgula 6 3 6 2" xfId="16788" xr:uid="{88E111B5-60B7-413F-8AF5-67AF9A8776E1}"/>
    <cellStyle name="Vírgula 6 3 6 3" xfId="25769" xr:uid="{E9152E66-5D24-4E7E-94FE-6E0829D6F3F6}"/>
    <cellStyle name="Vírgula 6 3 7" xfId="5080" xr:uid="{8343A617-E3BC-4321-B339-92B9DA4162DA}"/>
    <cellStyle name="Vírgula 6 3 7 2" xfId="13934" xr:uid="{78CD1CEF-458D-4393-9646-E2869A6B0C6E}"/>
    <cellStyle name="Vírgula 6 3 7 3" xfId="22903" xr:uid="{472A4229-50F3-43A1-8A21-F158761C3408}"/>
    <cellStyle name="Vírgula 6 3 8" xfId="11069" xr:uid="{636D43FE-A754-49F8-8B66-7BB5E0502EFB}"/>
    <cellStyle name="Vírgula 6 3 9" xfId="20039" xr:uid="{8F9F344D-45F0-4D09-8CE0-3422562A09A9}"/>
    <cellStyle name="Vírgula 6 4" xfId="1766" xr:uid="{5F9887F3-6177-4DA2-8C21-DA8E076575FE}"/>
    <cellStyle name="Vírgula 6 4 2" xfId="1767" xr:uid="{F621BE3F-5DFC-47A1-A84C-85770B2D93F9}"/>
    <cellStyle name="Vírgula 6 4 2 2" xfId="1768" xr:uid="{05F4A219-195A-498A-9B8A-66C300061880}"/>
    <cellStyle name="Vírgula 6 4 2 2 2" xfId="3486" xr:uid="{98429CC7-642B-4705-9386-6213B8D18B79}"/>
    <cellStyle name="Vírgula 6 4 2 2 2 2" xfId="9636" xr:uid="{27D79A5E-85D2-43F6-A9D7-112E3D19A9BC}"/>
    <cellStyle name="Vírgula 6 4 2 2 2 2 2" xfId="18231" xr:uid="{47A9E415-4FAE-4347-A676-AD4281DBB886}"/>
    <cellStyle name="Vírgula 6 4 2 2 2 2 3" xfId="27267" xr:uid="{1541C61C-FC2D-41CB-9784-5A06A12A9113}"/>
    <cellStyle name="Vírgula 6 4 2 2 2 3" xfId="6522" xr:uid="{7167FD1D-F7E6-43DC-A482-51ADB9CEE820}"/>
    <cellStyle name="Vírgula 6 4 2 2 2 3 2" xfId="15375" xr:uid="{E5F6F693-70AB-433B-8130-9773710479B2}"/>
    <cellStyle name="Vírgula 6 4 2 2 2 3 3" xfId="24341" xr:uid="{4FB4561F-D289-4462-B3EC-81E41109A98C}"/>
    <cellStyle name="Vírgula 6 4 2 2 2 4" xfId="12523" xr:uid="{6AA2E0E3-3F1E-47E3-BF3C-71FADCC69666}"/>
    <cellStyle name="Vírgula 6 4 2 2 2 5" xfId="21491" xr:uid="{DDFFA580-ECC0-4FE7-A13E-E7A17EC71DAC}"/>
    <cellStyle name="Vírgula 6 4 2 2 3" xfId="8142" xr:uid="{8FC73EB1-11F4-41AD-A187-884F7C50C733}"/>
    <cellStyle name="Vírgula 6 4 2 2 3 2" xfId="16796" xr:uid="{3251E8AD-7161-4454-8707-AF27EB630BF7}"/>
    <cellStyle name="Vírgula 6 4 2 2 3 3" xfId="25777" xr:uid="{4CA13366-09D5-4DEF-A1A3-AC16F8A1E130}"/>
    <cellStyle name="Vírgula 6 4 2 2 4" xfId="5088" xr:uid="{7CFAB94F-960A-4949-AC45-3AC7FE66EC32}"/>
    <cellStyle name="Vírgula 6 4 2 2 4 2" xfId="13942" xr:uid="{9ADAB3CD-D37A-4706-98A9-B5A198AA355E}"/>
    <cellStyle name="Vírgula 6 4 2 2 4 3" xfId="22911" xr:uid="{654C9F84-ED00-474E-B1DE-E28726F86CD9}"/>
    <cellStyle name="Vírgula 6 4 2 2 5" xfId="11077" xr:uid="{0D0999B6-F471-4A57-A426-71D95C8C5766}"/>
    <cellStyle name="Vírgula 6 4 2 2 6" xfId="20047" xr:uid="{848447B7-3FA3-4B6C-BEDA-656C2E541E33}"/>
    <cellStyle name="Vírgula 6 4 2 3" xfId="3485" xr:uid="{99C19065-A390-41F5-A1A5-BA726B3650A7}"/>
    <cellStyle name="Vírgula 6 4 2 3 2" xfId="9635" xr:uid="{37A76B41-EEF7-4584-BBE8-17CC93464288}"/>
    <cellStyle name="Vírgula 6 4 2 3 2 2" xfId="18230" xr:uid="{64CE175A-FF0E-4D9C-A08D-BCF5574820E3}"/>
    <cellStyle name="Vírgula 6 4 2 3 2 3" xfId="27266" xr:uid="{FC1B2E28-E292-46A1-AFDB-09575CEDFB7C}"/>
    <cellStyle name="Vírgula 6 4 2 3 3" xfId="6521" xr:uid="{09F8F18A-39C5-486C-BEA6-2F6514C9B441}"/>
    <cellStyle name="Vírgula 6 4 2 3 3 2" xfId="15374" xr:uid="{B260B5C9-FAA8-4098-B62D-634E2AB58799}"/>
    <cellStyle name="Vírgula 6 4 2 3 3 3" xfId="24340" xr:uid="{EF2A64C3-86A6-4B73-872A-98BB677C45EA}"/>
    <cellStyle name="Vírgula 6 4 2 3 4" xfId="12522" xr:uid="{1BC96640-A1A9-42A2-BB47-2884FE2B600C}"/>
    <cellStyle name="Vírgula 6 4 2 3 5" xfId="21490" xr:uid="{422D796B-7F54-40E3-8DE3-CE9ACE9A22C7}"/>
    <cellStyle name="Vírgula 6 4 2 4" xfId="8141" xr:uid="{3F604069-5A79-4CF1-8883-17EFAAB940BE}"/>
    <cellStyle name="Vírgula 6 4 2 4 2" xfId="16795" xr:uid="{C4C32D9C-1E37-4CCE-A8CF-FF75EE99591E}"/>
    <cellStyle name="Vírgula 6 4 2 4 3" xfId="25776" xr:uid="{AD8DDE88-AE16-435D-ACC9-657C2DE22145}"/>
    <cellStyle name="Vírgula 6 4 2 5" xfId="5087" xr:uid="{C6264575-1561-49E1-ABC0-2E508C8B2FC7}"/>
    <cellStyle name="Vírgula 6 4 2 5 2" xfId="13941" xr:uid="{2742F78A-E597-4D9D-882A-97D441BC1171}"/>
    <cellStyle name="Vírgula 6 4 2 5 3" xfId="22910" xr:uid="{0F315891-4F45-413F-AA81-740053057086}"/>
    <cellStyle name="Vírgula 6 4 2 6" xfId="11076" xr:uid="{E860E1A8-FC0D-487B-B872-3DA2F3C68CE1}"/>
    <cellStyle name="Vírgula 6 4 2 7" xfId="20046" xr:uid="{63C0A960-FB2B-4F20-BFA7-4B3D862D3005}"/>
    <cellStyle name="Vírgula 6 4 3" xfId="1769" xr:uid="{A952AD5D-634D-4843-A49D-9BBC74AA4CCC}"/>
    <cellStyle name="Vírgula 6 4 3 2" xfId="1770" xr:uid="{906ADC3E-392A-45BB-A6E1-7B85B0E96920}"/>
    <cellStyle name="Vírgula 6 4 3 2 2" xfId="3488" xr:uid="{8AF3FD23-BE9C-497C-9155-6311CA5B7889}"/>
    <cellStyle name="Vírgula 6 4 3 2 2 2" xfId="9638" xr:uid="{9CD756D4-1B68-4D27-A63C-55EBC6684B69}"/>
    <cellStyle name="Vírgula 6 4 3 2 2 2 2" xfId="18233" xr:uid="{E76DC067-0954-43C8-817F-036C0592FB2D}"/>
    <cellStyle name="Vírgula 6 4 3 2 2 2 3" xfId="27269" xr:uid="{7F19B609-CDDA-4B38-A44B-1E05FCBB9D06}"/>
    <cellStyle name="Vírgula 6 4 3 2 2 3" xfId="6524" xr:uid="{280B4282-0D9B-4979-9986-EF21D44D3614}"/>
    <cellStyle name="Vírgula 6 4 3 2 2 3 2" xfId="15377" xr:uid="{0937A240-4774-4B2F-8AEE-BFCF0FC4CDA5}"/>
    <cellStyle name="Vírgula 6 4 3 2 2 3 3" xfId="24343" xr:uid="{C51E1BD8-D6C4-486F-8F1D-3CE96D0F4172}"/>
    <cellStyle name="Vírgula 6 4 3 2 2 4" xfId="12525" xr:uid="{85DEE894-344C-45E2-99A8-31582A193169}"/>
    <cellStyle name="Vírgula 6 4 3 2 2 5" xfId="21493" xr:uid="{A0245292-54A8-48EE-AC63-02D255CC37F1}"/>
    <cellStyle name="Vírgula 6 4 3 2 3" xfId="8144" xr:uid="{DA3EFCBE-FD82-4E6E-A6BC-05098449A502}"/>
    <cellStyle name="Vírgula 6 4 3 2 3 2" xfId="16798" xr:uid="{1AF965EC-4D16-45A8-8320-DB6D1BC9263F}"/>
    <cellStyle name="Vírgula 6 4 3 2 3 3" xfId="25779" xr:uid="{FBD0EC0F-EBFD-4241-8A25-4A8B8DC0E430}"/>
    <cellStyle name="Vírgula 6 4 3 2 4" xfId="5090" xr:uid="{4F4725F1-D64A-45F6-9AFD-1E4E7244B229}"/>
    <cellStyle name="Vírgula 6 4 3 2 4 2" xfId="13944" xr:uid="{02B45953-D266-49C4-A8C4-969FED0037FD}"/>
    <cellStyle name="Vírgula 6 4 3 2 4 3" xfId="22913" xr:uid="{47E49E5C-4FC1-49EE-9990-7E1BED5D2389}"/>
    <cellStyle name="Vírgula 6 4 3 2 5" xfId="11079" xr:uid="{140C3017-98A7-4EDB-8B17-3CE7A566F051}"/>
    <cellStyle name="Vírgula 6 4 3 2 6" xfId="20049" xr:uid="{D44B26F5-2FBF-4E23-94C6-E5937D28B782}"/>
    <cellStyle name="Vírgula 6 4 3 3" xfId="3487" xr:uid="{88CF7910-4D70-418B-8727-C20ACED9BB10}"/>
    <cellStyle name="Vírgula 6 4 3 3 2" xfId="9637" xr:uid="{096F905B-E50C-4C79-9FE3-BC19422241E1}"/>
    <cellStyle name="Vírgula 6 4 3 3 2 2" xfId="18232" xr:uid="{0315F9C7-9DB8-4D57-B18B-D3D1B0DE946B}"/>
    <cellStyle name="Vírgula 6 4 3 3 2 3" xfId="27268" xr:uid="{1AD238C0-98B3-46D9-A527-EC85EFA51BE8}"/>
    <cellStyle name="Vírgula 6 4 3 3 3" xfId="6523" xr:uid="{E8A5E190-20F6-461B-B46F-801151CAFD90}"/>
    <cellStyle name="Vírgula 6 4 3 3 3 2" xfId="15376" xr:uid="{996B3465-5802-4500-9846-BF6ABBB75118}"/>
    <cellStyle name="Vírgula 6 4 3 3 3 3" xfId="24342" xr:uid="{E488E9ED-18C2-4A8B-A608-8D2DBE1895AD}"/>
    <cellStyle name="Vírgula 6 4 3 3 4" xfId="12524" xr:uid="{3CA7222E-8B35-4F1A-8E57-FB996145C59D}"/>
    <cellStyle name="Vírgula 6 4 3 3 5" xfId="21492" xr:uid="{EE73F6C4-B2FB-41E2-8C3B-9B6C5A50F1D4}"/>
    <cellStyle name="Vírgula 6 4 3 4" xfId="8143" xr:uid="{BAE71D19-77EA-4DDC-ADBF-D3220E770A8C}"/>
    <cellStyle name="Vírgula 6 4 3 4 2" xfId="16797" xr:uid="{1D84D8FE-0E88-4C3B-9C72-2A72174CF0B5}"/>
    <cellStyle name="Vírgula 6 4 3 4 3" xfId="25778" xr:uid="{F609250C-10E8-401E-880A-380AE5C797A0}"/>
    <cellStyle name="Vírgula 6 4 3 5" xfId="5089" xr:uid="{2BB611BD-CF32-44F3-A635-76B11410A6A2}"/>
    <cellStyle name="Vírgula 6 4 3 5 2" xfId="13943" xr:uid="{B9BC2732-9535-460F-B445-86E1CB4CFF96}"/>
    <cellStyle name="Vírgula 6 4 3 5 3" xfId="22912" xr:uid="{4441FC61-B7C2-4EE6-882A-ABFF70D8DD3C}"/>
    <cellStyle name="Vírgula 6 4 3 6" xfId="11078" xr:uid="{45C421ED-8730-432A-BBA2-98F7B18AD1CC}"/>
    <cellStyle name="Vírgula 6 4 3 7" xfId="20048" xr:uid="{696FF9B9-B875-400B-A4EB-5BD6E5F12064}"/>
    <cellStyle name="Vírgula 6 4 4" xfId="1771" xr:uid="{4EB0361F-E83E-4671-B794-48F3FF5AD0DD}"/>
    <cellStyle name="Vírgula 6 4 4 2" xfId="3489" xr:uid="{5D592A9C-A0EC-4FE5-A859-1B46E5CE8E9E}"/>
    <cellStyle name="Vírgula 6 4 4 2 2" xfId="9639" xr:uid="{09353F3F-790C-4CCC-B7FD-CCACD1DBB011}"/>
    <cellStyle name="Vírgula 6 4 4 2 2 2" xfId="18234" xr:uid="{E51A4C9D-E7B6-4879-8DC9-32F73B76D0E2}"/>
    <cellStyle name="Vírgula 6 4 4 2 2 3" xfId="27270" xr:uid="{D980D337-CB63-4413-AF9B-902E610BA403}"/>
    <cellStyle name="Vírgula 6 4 4 2 3" xfId="6525" xr:uid="{C2BB8CC0-BCBC-4477-9215-00F8F7AD34C1}"/>
    <cellStyle name="Vírgula 6 4 4 2 3 2" xfId="15378" xr:uid="{518F43FD-D128-4AF7-A467-72830FB257E7}"/>
    <cellStyle name="Vírgula 6 4 4 2 3 3" xfId="24344" xr:uid="{E6A1CCAE-9D31-4080-BC23-FAD8494181CD}"/>
    <cellStyle name="Vírgula 6 4 4 2 4" xfId="12526" xr:uid="{DE654B5D-C153-45D3-9156-FA4F74EC5BDF}"/>
    <cellStyle name="Vírgula 6 4 4 2 5" xfId="21494" xr:uid="{DFF832EE-3BA0-4953-84AD-89380377E5D9}"/>
    <cellStyle name="Vírgula 6 4 4 3" xfId="8145" xr:uid="{2785D6C5-7501-497C-8E8F-4D3BAB298466}"/>
    <cellStyle name="Vírgula 6 4 4 3 2" xfId="16799" xr:uid="{07042786-4C6F-46F4-90D5-92DC234A2092}"/>
    <cellStyle name="Vírgula 6 4 4 3 3" xfId="25780" xr:uid="{78AAD47C-80CA-4676-ABEA-7A5AE07F5B95}"/>
    <cellStyle name="Vírgula 6 4 4 4" xfId="5091" xr:uid="{F9EFB386-80D8-456F-831A-19128C44BE6C}"/>
    <cellStyle name="Vírgula 6 4 4 4 2" xfId="13945" xr:uid="{DF8469CA-3D74-455B-AA00-68306106EB67}"/>
    <cellStyle name="Vírgula 6 4 4 4 3" xfId="22914" xr:uid="{B494F23A-6BE6-4B61-8A5A-0536125F215D}"/>
    <cellStyle name="Vírgula 6 4 4 5" xfId="11080" xr:uid="{E0735107-CAC1-4550-8450-7464E2DFE73F}"/>
    <cellStyle name="Vírgula 6 4 4 6" xfId="20050" xr:uid="{04C8F011-3653-473A-BB1B-DBA78DD1ABF1}"/>
    <cellStyle name="Vírgula 6 4 5" xfId="3484" xr:uid="{A5F1C76D-959C-4A30-BA46-85F66D256B36}"/>
    <cellStyle name="Vírgula 6 4 5 2" xfId="9634" xr:uid="{08677071-D3DD-41AD-98B9-3D689038524A}"/>
    <cellStyle name="Vírgula 6 4 5 2 2" xfId="18229" xr:uid="{DD57E6DB-5AFB-43A7-84F1-A09FFAE930BC}"/>
    <cellStyle name="Vírgula 6 4 5 2 3" xfId="27265" xr:uid="{31EC9E41-07AB-4D23-A533-8344EFCED04F}"/>
    <cellStyle name="Vírgula 6 4 5 3" xfId="6520" xr:uid="{121A1951-EEC0-4B61-B779-42F634BE7630}"/>
    <cellStyle name="Vírgula 6 4 5 3 2" xfId="15373" xr:uid="{AA968AF9-A906-4345-8842-2AA894E28876}"/>
    <cellStyle name="Vírgula 6 4 5 3 3" xfId="24339" xr:uid="{70349030-4B85-4F43-8037-9884A1EB0C9C}"/>
    <cellStyle name="Vírgula 6 4 5 4" xfId="12521" xr:uid="{94CA6237-C595-4F90-A55E-F904A1ECEE11}"/>
    <cellStyle name="Vírgula 6 4 5 5" xfId="21489" xr:uid="{374170A3-8C82-4F23-976F-B57C313EF8B4}"/>
    <cellStyle name="Vírgula 6 4 6" xfId="8140" xr:uid="{C8C4D4FE-3593-4422-B520-C338DA1B8ED6}"/>
    <cellStyle name="Vírgula 6 4 6 2" xfId="16794" xr:uid="{E944D898-49F4-4E2D-B16F-54B3D10E1A39}"/>
    <cellStyle name="Vírgula 6 4 6 3" xfId="25775" xr:uid="{CF8F315E-9106-465D-B787-8B29641F1BB0}"/>
    <cellStyle name="Vírgula 6 4 7" xfId="5086" xr:uid="{1828F724-380F-4BA1-8BE5-62447B31F332}"/>
    <cellStyle name="Vírgula 6 4 7 2" xfId="13940" xr:uid="{A0A43836-E316-47DD-A558-A7FC8BA09C3D}"/>
    <cellStyle name="Vírgula 6 4 7 3" xfId="22909" xr:uid="{1496C42F-6CBD-4015-888F-40C5B6C3AB42}"/>
    <cellStyle name="Vírgula 6 4 8" xfId="11075" xr:uid="{ED45B619-0F75-46F9-932A-E8DE13310360}"/>
    <cellStyle name="Vírgula 6 4 9" xfId="20045" xr:uid="{EBF6D0ED-6329-4A4B-B321-0D04F0A62774}"/>
    <cellStyle name="Vírgula 6 5" xfId="1772" xr:uid="{6B9659EA-A632-4D0D-9FB5-8C0AC39C4C23}"/>
    <cellStyle name="Vírgula 6 5 2" xfId="1773" xr:uid="{B1FAE37C-CE87-437C-ACC3-1B32A49CB5F1}"/>
    <cellStyle name="Vírgula 6 5 2 2" xfId="3491" xr:uid="{65FE6FF5-A500-49FD-AE1C-0C5BD0283D7D}"/>
    <cellStyle name="Vírgula 6 5 2 2 2" xfId="9641" xr:uid="{26D84202-D382-4971-ACE7-A58CD1FD2C02}"/>
    <cellStyle name="Vírgula 6 5 2 2 2 2" xfId="18236" xr:uid="{AE66388C-B498-4166-A753-4AF010BDFA51}"/>
    <cellStyle name="Vírgula 6 5 2 2 2 3" xfId="27272" xr:uid="{4F12987A-283C-4993-A97F-AE2E8A7FE30D}"/>
    <cellStyle name="Vírgula 6 5 2 2 3" xfId="6527" xr:uid="{DB121A6E-6D0D-4EED-B315-007A3178AA2F}"/>
    <cellStyle name="Vírgula 6 5 2 2 3 2" xfId="15380" xr:uid="{50788046-F924-4B29-8605-B90679A7C0CF}"/>
    <cellStyle name="Vírgula 6 5 2 2 3 3" xfId="24346" xr:uid="{31ACA491-FCE8-459A-ACFF-37889D58D34B}"/>
    <cellStyle name="Vírgula 6 5 2 2 4" xfId="12528" xr:uid="{EBFE4549-B6BE-40A0-8F41-1136C04D7C46}"/>
    <cellStyle name="Vírgula 6 5 2 2 5" xfId="21496" xr:uid="{D608D409-D2D9-4EED-BE50-50E859F7B240}"/>
    <cellStyle name="Vírgula 6 5 2 3" xfId="8147" xr:uid="{434F8BA3-E8C5-44C4-9409-31109264F717}"/>
    <cellStyle name="Vírgula 6 5 2 3 2" xfId="16801" xr:uid="{55C269D1-3681-41D2-857E-8FAAAD171A39}"/>
    <cellStyle name="Vírgula 6 5 2 3 3" xfId="25782" xr:uid="{A63E977D-5BF3-4C2E-9C85-CAC5E29C03D3}"/>
    <cellStyle name="Vírgula 6 5 2 4" xfId="5093" xr:uid="{B4C8D3CE-D966-41F1-8776-661D4EE77E10}"/>
    <cellStyle name="Vírgula 6 5 2 4 2" xfId="13947" xr:uid="{CCC3714D-E9E4-422E-A657-0D417B3BAA68}"/>
    <cellStyle name="Vírgula 6 5 2 4 3" xfId="22916" xr:uid="{70448144-2F4F-4EDE-B3F5-DC42049C467C}"/>
    <cellStyle name="Vírgula 6 5 2 5" xfId="11082" xr:uid="{2C399CC3-C3B1-4972-BF2E-2E011F13277C}"/>
    <cellStyle name="Vírgula 6 5 2 6" xfId="20052" xr:uid="{09BEBAB8-2473-42C4-BB63-431B25309D3B}"/>
    <cellStyle name="Vírgula 6 5 3" xfId="3490" xr:uid="{3F1AB46D-60A7-4274-8FE0-08675C514C92}"/>
    <cellStyle name="Vírgula 6 5 3 2" xfId="9640" xr:uid="{E1F4094E-6A1B-4938-B923-902DF2838AC7}"/>
    <cellStyle name="Vírgula 6 5 3 2 2" xfId="18235" xr:uid="{3D12181B-D458-4655-85B3-51FDF342B497}"/>
    <cellStyle name="Vírgula 6 5 3 2 3" xfId="27271" xr:uid="{81062F13-72CC-4FF5-9DDA-F67FCA509913}"/>
    <cellStyle name="Vírgula 6 5 3 3" xfId="6526" xr:uid="{C063D552-4272-4248-800D-C77B04E25B7A}"/>
    <cellStyle name="Vírgula 6 5 3 3 2" xfId="15379" xr:uid="{0F967826-B26A-4A4C-8ED9-3EEDCAA3EC15}"/>
    <cellStyle name="Vírgula 6 5 3 3 3" xfId="24345" xr:uid="{BAADD840-DFA6-4C08-9086-7E34710FFE4C}"/>
    <cellStyle name="Vírgula 6 5 3 4" xfId="12527" xr:uid="{CB4E17E4-D078-4F1B-8486-D8A8BFF5F6A5}"/>
    <cellStyle name="Vírgula 6 5 3 5" xfId="21495" xr:uid="{338AC879-8669-42A0-BC27-9CB996F5767F}"/>
    <cellStyle name="Vírgula 6 5 4" xfId="8146" xr:uid="{E48755B2-AAA6-463B-A894-A4A5EA9BFD11}"/>
    <cellStyle name="Vírgula 6 5 4 2" xfId="16800" xr:uid="{84E93909-D5A1-4011-90C8-70A325BF265F}"/>
    <cellStyle name="Vírgula 6 5 4 3" xfId="25781" xr:uid="{250A3C79-FF89-464C-98A9-03C46A22C703}"/>
    <cellStyle name="Vírgula 6 5 5" xfId="5092" xr:uid="{3B5E2F04-2EF5-4615-894E-A85F4F49D86E}"/>
    <cellStyle name="Vírgula 6 5 5 2" xfId="13946" xr:uid="{A9688597-001D-4ABF-8F80-7314D5E5E223}"/>
    <cellStyle name="Vírgula 6 5 5 3" xfId="22915" xr:uid="{CDB4454F-7246-4AAA-95C0-9D12D61ED56C}"/>
    <cellStyle name="Vírgula 6 5 6" xfId="11081" xr:uid="{7C883805-CC3B-4549-B656-5FF94F2AB5F7}"/>
    <cellStyle name="Vírgula 6 5 7" xfId="20051" xr:uid="{51D7925E-E5CD-4E25-A15E-F0363C5AAA9D}"/>
    <cellStyle name="Vírgula 6 6" xfId="1774" xr:uid="{FD23F230-C0DC-4427-ACB5-16DF3040D912}"/>
    <cellStyle name="Vírgula 6 6 2" xfId="1775" xr:uid="{781B7194-7813-41F1-A4B3-4151495C2D93}"/>
    <cellStyle name="Vírgula 6 6 2 2" xfId="3493" xr:uid="{4D39A23F-181A-4BB1-8225-ABE1ADFE1F93}"/>
    <cellStyle name="Vírgula 6 6 2 2 2" xfId="9643" xr:uid="{BEA51E4B-6F65-4AAC-8AA5-65BC245B8D2F}"/>
    <cellStyle name="Vírgula 6 6 2 2 2 2" xfId="18238" xr:uid="{E3544983-2DAE-43E0-937A-454D56EAAD74}"/>
    <cellStyle name="Vírgula 6 6 2 2 2 3" xfId="27274" xr:uid="{916C03C5-4441-4DB2-A5F2-823DC6E24761}"/>
    <cellStyle name="Vírgula 6 6 2 2 3" xfId="6529" xr:uid="{0EDC0132-D289-417B-B19C-84BC10AE89E6}"/>
    <cellStyle name="Vírgula 6 6 2 2 3 2" xfId="15382" xr:uid="{9F1F9D04-D3F2-4722-ABE7-96FBD576CC09}"/>
    <cellStyle name="Vírgula 6 6 2 2 3 3" xfId="24348" xr:uid="{0FA38CD7-C6C9-455D-BABC-5060DA4A7F89}"/>
    <cellStyle name="Vírgula 6 6 2 2 4" xfId="12530" xr:uid="{17F3DB88-FF7A-44C1-98DD-EBFBE50591E7}"/>
    <cellStyle name="Vírgula 6 6 2 2 5" xfId="21498" xr:uid="{FA67E1E9-D4FF-4472-910C-B997CC880869}"/>
    <cellStyle name="Vírgula 6 6 2 3" xfId="8149" xr:uid="{3BE1DDAF-FF57-44CE-8571-F8898E35E648}"/>
    <cellStyle name="Vírgula 6 6 2 3 2" xfId="16803" xr:uid="{B2D3D035-987D-4D00-942E-FBAE30373D1E}"/>
    <cellStyle name="Vírgula 6 6 2 3 3" xfId="25784" xr:uid="{B983C117-3B47-4832-BF20-A524CCD3DFC8}"/>
    <cellStyle name="Vírgula 6 6 2 4" xfId="5095" xr:uid="{B8B7E4AF-C29D-4349-AF5D-D25F6D7935A9}"/>
    <cellStyle name="Vírgula 6 6 2 4 2" xfId="13949" xr:uid="{EE7C2384-E258-4615-A260-3925BC39ED45}"/>
    <cellStyle name="Vírgula 6 6 2 4 3" xfId="22918" xr:uid="{0F3FF200-BABC-4B18-AB33-2420D54B7598}"/>
    <cellStyle name="Vírgula 6 6 2 5" xfId="11084" xr:uid="{45936D1D-4032-4BED-B075-EF0646F9B394}"/>
    <cellStyle name="Vírgula 6 6 2 6" xfId="20054" xr:uid="{FFB9D17A-C735-4676-9ACB-BF7BD9947C42}"/>
    <cellStyle name="Vírgula 6 6 3" xfId="3492" xr:uid="{06BF9F5C-7E5F-4E32-952E-3E8C25546359}"/>
    <cellStyle name="Vírgula 6 6 3 2" xfId="9642" xr:uid="{F15CF0DC-1736-498D-ADB8-27E28D4166B2}"/>
    <cellStyle name="Vírgula 6 6 3 2 2" xfId="18237" xr:uid="{C54EAEA2-48AB-458A-9B35-319029AB39A0}"/>
    <cellStyle name="Vírgula 6 6 3 2 3" xfId="27273" xr:uid="{CE5FD957-D663-4C04-AEF9-B2227A4EE91E}"/>
    <cellStyle name="Vírgula 6 6 3 3" xfId="6528" xr:uid="{66690A90-4C32-4FEA-BABD-36087ED0CAE7}"/>
    <cellStyle name="Vírgula 6 6 3 3 2" xfId="15381" xr:uid="{49600A75-6D55-459D-A848-58EEF2ED6AB4}"/>
    <cellStyle name="Vírgula 6 6 3 3 3" xfId="24347" xr:uid="{9CF79E10-A08E-4165-A736-54CAF0B84928}"/>
    <cellStyle name="Vírgula 6 6 3 4" xfId="12529" xr:uid="{2C8FD26E-0A4E-4B8D-8C60-32CD50B43117}"/>
    <cellStyle name="Vírgula 6 6 3 5" xfId="21497" xr:uid="{432EE057-A447-4118-9DDA-590B665D899F}"/>
    <cellStyle name="Vírgula 6 6 4" xfId="8148" xr:uid="{85E1D153-2169-4687-A8C1-332112F39C42}"/>
    <cellStyle name="Vírgula 6 6 4 2" xfId="16802" xr:uid="{009EB2B1-5DD5-4E72-A6E7-700E1CC767E7}"/>
    <cellStyle name="Vírgula 6 6 4 3" xfId="25783" xr:uid="{B650FA14-6DF5-446D-9260-A7250B11A00A}"/>
    <cellStyle name="Vírgula 6 6 5" xfId="5094" xr:uid="{3F515296-737A-4E14-9C54-999F2791335C}"/>
    <cellStyle name="Vírgula 6 6 5 2" xfId="13948" xr:uid="{E0ACD723-8882-4BEE-8E37-C2B2F578F9B5}"/>
    <cellStyle name="Vírgula 6 6 5 3" xfId="22917" xr:uid="{A0EAD38A-09EF-49A5-A335-70A3EA2F1E9C}"/>
    <cellStyle name="Vírgula 6 6 6" xfId="11083" xr:uid="{CCA0AEFC-68E7-4D45-AB07-5F1CBF9324E9}"/>
    <cellStyle name="Vírgula 6 6 7" xfId="20053" xr:uid="{ABB6E5B4-B22C-495F-A639-8FAF338961FF}"/>
    <cellStyle name="Vírgula 6 7" xfId="1776" xr:uid="{44C73CFB-8EAB-427B-A531-393338A32161}"/>
    <cellStyle name="Vírgula 6 7 2" xfId="3494" xr:uid="{9387BFAA-BBAC-440E-872D-391FCD4AFE22}"/>
    <cellStyle name="Vírgula 6 7 2 2" xfId="9644" xr:uid="{FA29B1C8-32C5-44F9-B804-95D055C54147}"/>
    <cellStyle name="Vírgula 6 7 2 2 2" xfId="18239" xr:uid="{8F365B9F-6D0E-48AC-823E-68B5C2633FA0}"/>
    <cellStyle name="Vírgula 6 7 2 2 3" xfId="27275" xr:uid="{2F053D9E-1573-4BCB-8397-162E939C5A3C}"/>
    <cellStyle name="Vírgula 6 7 2 3" xfId="6530" xr:uid="{0F512E77-F6EF-4850-8387-7AF7D4EB38CD}"/>
    <cellStyle name="Vírgula 6 7 2 3 2" xfId="15383" xr:uid="{87F10202-E12B-4580-ADA2-5BFCF79D6422}"/>
    <cellStyle name="Vírgula 6 7 2 3 3" xfId="24349" xr:uid="{BA8B3A69-BB3A-42D7-9DF2-49C149123ACD}"/>
    <cellStyle name="Vírgula 6 7 2 4" xfId="12531" xr:uid="{0849F47D-F237-4CAD-8246-77B92B98C2F7}"/>
    <cellStyle name="Vírgula 6 7 2 5" xfId="21499" xr:uid="{2286E808-989F-416E-B7A5-3F6C74D9E9E9}"/>
    <cellStyle name="Vírgula 6 7 3" xfId="8150" xr:uid="{5DB63B16-E5F5-40AC-A1DB-B691806B8EC4}"/>
    <cellStyle name="Vírgula 6 7 3 2" xfId="16804" xr:uid="{ADA15B97-F766-4776-A585-1B150CF87D91}"/>
    <cellStyle name="Vírgula 6 7 3 3" xfId="25785" xr:uid="{62530C20-8692-4DBE-BB12-BFA82ECDAA3D}"/>
    <cellStyle name="Vírgula 6 7 4" xfId="5096" xr:uid="{AD067B7C-9504-43E1-A1F5-809646D36662}"/>
    <cellStyle name="Vírgula 6 7 4 2" xfId="13950" xr:uid="{20E20F4D-D370-4A25-AD39-4D074AEB47F9}"/>
    <cellStyle name="Vírgula 6 7 4 3" xfId="22919" xr:uid="{B1B40818-86FB-4A88-9537-6947DBAAC77C}"/>
    <cellStyle name="Vírgula 6 7 5" xfId="11085" xr:uid="{ADBB55D5-F924-4422-9689-24B578023507}"/>
    <cellStyle name="Vírgula 6 7 6" xfId="20055" xr:uid="{4BDC071E-D9E0-436B-8988-3AC3C1F27770}"/>
    <cellStyle name="Vírgula 6 8" xfId="3465" xr:uid="{1747F835-397D-4C5B-AF60-F5C0B7289315}"/>
    <cellStyle name="Vírgula 6 8 2" xfId="9615" xr:uid="{888C30CA-7A22-4638-83A6-751BD5B500EC}"/>
    <cellStyle name="Vírgula 6 8 2 2" xfId="18210" xr:uid="{A50565D6-FCB8-431A-9745-D71AD62C1A56}"/>
    <cellStyle name="Vírgula 6 8 2 3" xfId="27246" xr:uid="{1CD3C598-8934-4A9E-AC33-1864D8C56013}"/>
    <cellStyle name="Vírgula 6 8 3" xfId="6501" xr:uid="{556E98C2-E6A0-4135-BB8A-0233F7EBDA49}"/>
    <cellStyle name="Vírgula 6 8 3 2" xfId="15354" xr:uid="{B1EDEC32-B525-49CE-B59A-9878E8877314}"/>
    <cellStyle name="Vírgula 6 8 3 3" xfId="24320" xr:uid="{D9B9174E-084F-4BC1-AAE6-7F50F5C6A851}"/>
    <cellStyle name="Vírgula 6 8 4" xfId="12502" xr:uid="{4BC83020-D73E-419F-AD33-C175F9DF967A}"/>
    <cellStyle name="Vírgula 6 8 5" xfId="21470" xr:uid="{2BBA1CA6-A234-4B54-BEC3-12FDE9438EE9}"/>
    <cellStyle name="Vírgula 6 9" xfId="8121" xr:uid="{A7195A4F-1C17-44E6-A53C-CB67E2E65E67}"/>
    <cellStyle name="Vírgula 6 9 2" xfId="16775" xr:uid="{68E92712-40E5-49CD-86F1-802A03C03729}"/>
    <cellStyle name="Vírgula 6 9 3" xfId="25756" xr:uid="{07E8FD83-2114-4266-B410-59ADB4E14C55}"/>
    <cellStyle name="Vírgula 7" xfId="1777" xr:uid="{FB060B5A-587B-4FB5-A61F-7F60279E0B8F}"/>
    <cellStyle name="Vírgula 7 10" xfId="5097" xr:uid="{91D6FBDE-CFC5-43F7-960F-B1112F3AD283}"/>
    <cellStyle name="Vírgula 7 10 2" xfId="13951" xr:uid="{441C4CC0-DE9A-46CE-BCDF-7EB128EBF58C}"/>
    <cellStyle name="Vírgula 7 10 3" xfId="22920" xr:uid="{B102B8B7-08B7-4218-8DE8-E887571704CF}"/>
    <cellStyle name="Vírgula 7 11" xfId="11086" xr:uid="{67FDECA7-E745-43E4-B64C-9306F9D56137}"/>
    <cellStyle name="Vírgula 7 12" xfId="20056" xr:uid="{F0C7F5C0-CBDB-4E13-9B5F-A082097F40C2}"/>
    <cellStyle name="Vírgula 7 2" xfId="1778" xr:uid="{00C66212-44BA-4406-8FB5-255ABD88D4C1}"/>
    <cellStyle name="Vírgula 7 2 2" xfId="1779" xr:uid="{5A360153-8A3F-4070-9053-44039E8071EE}"/>
    <cellStyle name="Vírgula 7 2 2 2" xfId="1780" xr:uid="{610282C8-8836-4314-8DD3-D9850956D6FF}"/>
    <cellStyle name="Vírgula 7 2 2 2 2" xfId="3498" xr:uid="{0A5BD068-6FDC-429C-8608-DF82EB6EC0B5}"/>
    <cellStyle name="Vírgula 7 2 2 2 2 2" xfId="9648" xr:uid="{69EE8C14-1467-4524-A26C-42302E21065A}"/>
    <cellStyle name="Vírgula 7 2 2 2 2 2 2" xfId="18243" xr:uid="{36318B8C-B7B3-4002-92D3-FADE342F576F}"/>
    <cellStyle name="Vírgula 7 2 2 2 2 2 3" xfId="27279" xr:uid="{D75C3476-B623-4006-A94A-F4557CFB3567}"/>
    <cellStyle name="Vírgula 7 2 2 2 2 3" xfId="6534" xr:uid="{D71B5313-1FF4-44C8-8D40-E94AEA5C60FE}"/>
    <cellStyle name="Vírgula 7 2 2 2 2 3 2" xfId="15387" xr:uid="{53BB0E31-D3C7-451C-AC2F-CD5843DF1795}"/>
    <cellStyle name="Vírgula 7 2 2 2 2 3 3" xfId="24353" xr:uid="{A8155570-56C9-438E-A81D-0568EB0F2D4F}"/>
    <cellStyle name="Vírgula 7 2 2 2 2 4" xfId="12535" xr:uid="{AA0294B2-CA02-495B-A6F6-353630C57545}"/>
    <cellStyle name="Vírgula 7 2 2 2 2 5" xfId="21503" xr:uid="{A11F25DF-632C-4572-A3A0-3500C69B38A7}"/>
    <cellStyle name="Vírgula 7 2 2 2 3" xfId="8154" xr:uid="{22D5F26F-0DFD-4221-A21A-2A3CF0AF79BE}"/>
    <cellStyle name="Vírgula 7 2 2 2 3 2" xfId="16808" xr:uid="{3DB49479-BB92-4D7B-9490-E61D5A3B282E}"/>
    <cellStyle name="Vírgula 7 2 2 2 3 3" xfId="25789" xr:uid="{E4C393D5-3B33-41B7-840E-B6CF13F3CDE1}"/>
    <cellStyle name="Vírgula 7 2 2 2 4" xfId="5100" xr:uid="{57EC948B-C1D4-4594-85DA-BD626928873E}"/>
    <cellStyle name="Vírgula 7 2 2 2 4 2" xfId="13954" xr:uid="{DFD8AC86-D52D-448B-AE3F-777EC4E8C52C}"/>
    <cellStyle name="Vírgula 7 2 2 2 4 3" xfId="22923" xr:uid="{19EA7910-20CE-4A87-A743-8978EAC5811E}"/>
    <cellStyle name="Vírgula 7 2 2 2 5" xfId="11089" xr:uid="{86C96BE5-659D-4155-A576-1A6B3E9F2286}"/>
    <cellStyle name="Vírgula 7 2 2 2 6" xfId="20059" xr:uid="{C8CE3F9A-58E4-4132-AE68-CC4C7FD6DB3D}"/>
    <cellStyle name="Vírgula 7 2 2 3" xfId="3497" xr:uid="{EC550A31-1AB4-49D7-AAE8-41CB00AD61E7}"/>
    <cellStyle name="Vírgula 7 2 2 3 2" xfId="9647" xr:uid="{31B725E3-0809-4440-81B1-DB0D695E1301}"/>
    <cellStyle name="Vírgula 7 2 2 3 2 2" xfId="18242" xr:uid="{5F37D29F-9FED-459F-BE47-B5B0206E4575}"/>
    <cellStyle name="Vírgula 7 2 2 3 2 3" xfId="27278" xr:uid="{CBEED337-7C35-4649-8ED4-0AA5815898A9}"/>
    <cellStyle name="Vírgula 7 2 2 3 3" xfId="6533" xr:uid="{01B524D2-326A-4385-A12B-66CE3C6D6F75}"/>
    <cellStyle name="Vírgula 7 2 2 3 3 2" xfId="15386" xr:uid="{9E70A3DE-ED3D-4AE9-A356-77B9B7E7EA4C}"/>
    <cellStyle name="Vírgula 7 2 2 3 3 3" xfId="24352" xr:uid="{A3B3D6E5-FB0B-496A-9D26-5D8A580E98F2}"/>
    <cellStyle name="Vírgula 7 2 2 3 4" xfId="12534" xr:uid="{940F5A72-F430-4613-AB9A-BB3871C32309}"/>
    <cellStyle name="Vírgula 7 2 2 3 5" xfId="21502" xr:uid="{B9BF8727-DA24-4A6D-9706-63B0232BC3CE}"/>
    <cellStyle name="Vírgula 7 2 2 4" xfId="8153" xr:uid="{BF0494F5-CAF1-4C33-9D1B-54792E26AA73}"/>
    <cellStyle name="Vírgula 7 2 2 4 2" xfId="16807" xr:uid="{2CC3CBD7-2E5A-46C2-AE5B-0FC4E656DDAE}"/>
    <cellStyle name="Vírgula 7 2 2 4 3" xfId="25788" xr:uid="{323AB8A0-AC22-4C9A-92A3-AE7E0671AFB1}"/>
    <cellStyle name="Vírgula 7 2 2 5" xfId="5099" xr:uid="{AF1FC953-DF60-44D1-935D-F1D1B8F5617D}"/>
    <cellStyle name="Vírgula 7 2 2 5 2" xfId="13953" xr:uid="{CFBC2A6D-5E3E-42EE-A3EC-B02BB3CB38DD}"/>
    <cellStyle name="Vírgula 7 2 2 5 3" xfId="22922" xr:uid="{6E56E034-2AEC-4D1B-BA03-2589ECAF1B75}"/>
    <cellStyle name="Vírgula 7 2 2 6" xfId="11088" xr:uid="{35AF53AC-859F-4907-A27D-10D3A2603DAC}"/>
    <cellStyle name="Vírgula 7 2 2 7" xfId="20058" xr:uid="{7CF4F6C6-ADB7-4C57-BA25-197045989760}"/>
    <cellStyle name="Vírgula 7 2 3" xfId="1781" xr:uid="{A389C155-CD68-49BD-ABA2-2729001BC1E0}"/>
    <cellStyle name="Vírgula 7 2 3 2" xfId="1782" xr:uid="{E5C92A29-526E-4F13-B5AD-92289FFD6127}"/>
    <cellStyle name="Vírgula 7 2 3 2 2" xfId="3500" xr:uid="{BD1046F2-4EB8-476D-B65D-06045E5FBEC6}"/>
    <cellStyle name="Vírgula 7 2 3 2 2 2" xfId="9650" xr:uid="{5964AFEF-2E47-47C5-A435-9FFA396B6D4D}"/>
    <cellStyle name="Vírgula 7 2 3 2 2 2 2" xfId="18245" xr:uid="{BE3232EA-4CBD-463B-B78E-E3DAE021A106}"/>
    <cellStyle name="Vírgula 7 2 3 2 2 2 3" xfId="27281" xr:uid="{51B5BF6B-04FF-4E3B-A65C-80A392BB063A}"/>
    <cellStyle name="Vírgula 7 2 3 2 2 3" xfId="6536" xr:uid="{30D6E6DD-9F7D-4093-9759-CCC38C7029FF}"/>
    <cellStyle name="Vírgula 7 2 3 2 2 3 2" xfId="15389" xr:uid="{7DBE00C7-D18E-4C1A-8AA1-8BD88AC5097B}"/>
    <cellStyle name="Vírgula 7 2 3 2 2 3 3" xfId="24355" xr:uid="{68969A20-AA38-43E5-9B4C-05A2E9DDC0BA}"/>
    <cellStyle name="Vírgula 7 2 3 2 2 4" xfId="12537" xr:uid="{2C20E709-2D39-410C-A294-A06F4296FA24}"/>
    <cellStyle name="Vírgula 7 2 3 2 2 5" xfId="21505" xr:uid="{EE3A826A-CC0A-4951-80B5-C157989874CF}"/>
    <cellStyle name="Vírgula 7 2 3 2 3" xfId="8156" xr:uid="{97C72DAD-87BF-446B-A442-8E19692997D0}"/>
    <cellStyle name="Vírgula 7 2 3 2 3 2" xfId="16810" xr:uid="{9C9B3CF5-88DC-4A6E-B06F-6330B75D1EE7}"/>
    <cellStyle name="Vírgula 7 2 3 2 3 3" xfId="25791" xr:uid="{D264679A-0705-41AA-B5F9-8CBD20114898}"/>
    <cellStyle name="Vírgula 7 2 3 2 4" xfId="5102" xr:uid="{BAD69DB1-A9F8-4CF7-A017-20EA62D253FE}"/>
    <cellStyle name="Vírgula 7 2 3 2 4 2" xfId="13956" xr:uid="{B8BD2FAE-BA74-451F-9872-C888C9B45A68}"/>
    <cellStyle name="Vírgula 7 2 3 2 4 3" xfId="22925" xr:uid="{EFA837A7-5EA8-450C-A5A8-05EE976A0CD1}"/>
    <cellStyle name="Vírgula 7 2 3 2 5" xfId="11091" xr:uid="{1BC06264-0D14-4EF0-8889-C6CF3683B014}"/>
    <cellStyle name="Vírgula 7 2 3 2 6" xfId="20061" xr:uid="{A9E0A232-BD1B-405D-A864-A2B0901E38A3}"/>
    <cellStyle name="Vírgula 7 2 3 3" xfId="3499" xr:uid="{924F97CD-D06E-4711-8E05-87C842499C80}"/>
    <cellStyle name="Vírgula 7 2 3 3 2" xfId="9649" xr:uid="{300044CE-7B08-4F30-BDF3-94377FE6DD46}"/>
    <cellStyle name="Vírgula 7 2 3 3 2 2" xfId="18244" xr:uid="{E754FB0B-5406-40C9-97C4-A00889F4E4C2}"/>
    <cellStyle name="Vírgula 7 2 3 3 2 3" xfId="27280" xr:uid="{703676F0-7ECD-4FE3-B836-B4CC469B92D3}"/>
    <cellStyle name="Vírgula 7 2 3 3 3" xfId="6535" xr:uid="{E620A68A-9068-43FA-B4C9-3EC66BCAA11D}"/>
    <cellStyle name="Vírgula 7 2 3 3 3 2" xfId="15388" xr:uid="{52D2EE5A-6238-404B-8BA8-E46AA95AA5DE}"/>
    <cellStyle name="Vírgula 7 2 3 3 3 3" xfId="24354" xr:uid="{3708AD38-BD06-4C1A-869D-9F82312C5690}"/>
    <cellStyle name="Vírgula 7 2 3 3 4" xfId="12536" xr:uid="{1F8F4C2A-A3E2-46B0-8A4A-10926B3014DA}"/>
    <cellStyle name="Vírgula 7 2 3 3 5" xfId="21504" xr:uid="{1FCD2B25-4E04-4650-BCD1-9B36FD92699C}"/>
    <cellStyle name="Vírgula 7 2 3 4" xfId="8155" xr:uid="{9DDC2814-F88F-4FCB-89AB-9C9FD2AF4D63}"/>
    <cellStyle name="Vírgula 7 2 3 4 2" xfId="16809" xr:uid="{3C95F132-0EF7-446F-9645-8D0DC8C3EDC8}"/>
    <cellStyle name="Vírgula 7 2 3 4 3" xfId="25790" xr:uid="{BAD95B4A-C486-47A2-AA12-80941BEDEFE3}"/>
    <cellStyle name="Vírgula 7 2 3 5" xfId="5101" xr:uid="{21397AB2-61EA-4B6D-8D1F-6835E4CA2CFD}"/>
    <cellStyle name="Vírgula 7 2 3 5 2" xfId="13955" xr:uid="{E266E2F8-6F0F-4D37-89EB-63F98C7D53D6}"/>
    <cellStyle name="Vírgula 7 2 3 5 3" xfId="22924" xr:uid="{A59676D8-2521-4094-A3FF-3B38DE31D1F5}"/>
    <cellStyle name="Vírgula 7 2 3 6" xfId="11090" xr:uid="{DCA808F3-CA40-437C-8E8A-88F8FE74A945}"/>
    <cellStyle name="Vírgula 7 2 3 7" xfId="20060" xr:uid="{03D372F4-5FD6-4DA1-9880-820D7910B594}"/>
    <cellStyle name="Vírgula 7 2 4" xfId="1783" xr:uid="{458FD5B4-68AA-49EF-B45B-CB223A01C4E8}"/>
    <cellStyle name="Vírgula 7 2 4 2" xfId="3501" xr:uid="{20A1BA41-5E71-4135-B948-C6036127591B}"/>
    <cellStyle name="Vírgula 7 2 4 2 2" xfId="9651" xr:uid="{2599626F-4410-46F9-A9FB-528CF12FED52}"/>
    <cellStyle name="Vírgula 7 2 4 2 2 2" xfId="18246" xr:uid="{CD7D699F-9DF1-45BC-BDE8-A90D34B49C74}"/>
    <cellStyle name="Vírgula 7 2 4 2 2 3" xfId="27282" xr:uid="{D88494FE-38D9-4A5E-9595-1D950ADBCB2E}"/>
    <cellStyle name="Vírgula 7 2 4 2 3" xfId="6537" xr:uid="{14CC3C6C-D7AA-441E-AE2C-DC70F1D03F88}"/>
    <cellStyle name="Vírgula 7 2 4 2 3 2" xfId="15390" xr:uid="{886B80D7-CBD6-4934-B870-3259206F1E97}"/>
    <cellStyle name="Vírgula 7 2 4 2 3 3" xfId="24356" xr:uid="{5EA85F7A-CF19-4142-8B47-D2C46C35B156}"/>
    <cellStyle name="Vírgula 7 2 4 2 4" xfId="12538" xr:uid="{7F014281-5F93-4FAC-8EE9-233FDCBAF7AC}"/>
    <cellStyle name="Vírgula 7 2 4 2 5" xfId="21506" xr:uid="{DD3339B0-19F0-49DC-BD3A-A483A42A717E}"/>
    <cellStyle name="Vírgula 7 2 4 3" xfId="8157" xr:uid="{555B56CA-0E3E-4817-A2FA-9B7E51A7B299}"/>
    <cellStyle name="Vírgula 7 2 4 3 2" xfId="16811" xr:uid="{DC208D48-BD8C-43BD-B796-0243B7B5872F}"/>
    <cellStyle name="Vírgula 7 2 4 3 3" xfId="25792" xr:uid="{D8D89794-2110-4180-B4BA-E1AA4F3362D1}"/>
    <cellStyle name="Vírgula 7 2 4 4" xfId="5103" xr:uid="{8634FFB7-D4A3-4446-9A65-E27AF7D0C139}"/>
    <cellStyle name="Vírgula 7 2 4 4 2" xfId="13957" xr:uid="{F0D83772-C7FC-4F24-99FE-B6E09A158060}"/>
    <cellStyle name="Vírgula 7 2 4 4 3" xfId="22926" xr:uid="{15C20CFE-BEA6-45D2-A694-4802F9491384}"/>
    <cellStyle name="Vírgula 7 2 4 5" xfId="11092" xr:uid="{5EFFB984-E0DD-4235-B3E5-47F83820F4EE}"/>
    <cellStyle name="Vírgula 7 2 4 6" xfId="20062" xr:uid="{027710F0-6F20-4082-AC4F-702A8B910CAB}"/>
    <cellStyle name="Vírgula 7 2 5" xfId="3496" xr:uid="{9BAAB39A-D8DB-49B1-9536-7FE60AE17F1F}"/>
    <cellStyle name="Vírgula 7 2 5 2" xfId="9646" xr:uid="{B62C7DFE-2696-4A33-A636-A7F02AD4D28B}"/>
    <cellStyle name="Vírgula 7 2 5 2 2" xfId="18241" xr:uid="{BF2F2B57-F794-4F4A-960B-F217EFFDCF2A}"/>
    <cellStyle name="Vírgula 7 2 5 2 3" xfId="27277" xr:uid="{411FA3E2-6F4F-4A41-8F76-31D43DD63D10}"/>
    <cellStyle name="Vírgula 7 2 5 3" xfId="6532" xr:uid="{49EB8A24-1BEE-4E54-9C28-B0388D5972E5}"/>
    <cellStyle name="Vírgula 7 2 5 3 2" xfId="15385" xr:uid="{9473F3A7-BC95-4FE5-A1FD-176D3334E163}"/>
    <cellStyle name="Vírgula 7 2 5 3 3" xfId="24351" xr:uid="{3C429955-EA2E-4E0A-A54D-9AADC3B74EE9}"/>
    <cellStyle name="Vírgula 7 2 5 4" xfId="12533" xr:uid="{5A298783-D82C-4BDB-9517-2A5EBBF9083F}"/>
    <cellStyle name="Vírgula 7 2 5 5" xfId="21501" xr:uid="{18F1A0D6-38C6-40B4-ABA9-653EFCF9E764}"/>
    <cellStyle name="Vírgula 7 2 6" xfId="8152" xr:uid="{537D1AAA-6C49-49C4-AA3E-AC4CC3C18485}"/>
    <cellStyle name="Vírgula 7 2 6 2" xfId="16806" xr:uid="{A00AC23B-959A-4463-9014-1CCF3AD4A1BA}"/>
    <cellStyle name="Vírgula 7 2 6 3" xfId="25787" xr:uid="{C66F7615-9955-40E7-826E-37F7F496833E}"/>
    <cellStyle name="Vírgula 7 2 7" xfId="5098" xr:uid="{7BF823B4-CE7D-49EA-92C6-AA5FFF0CE68F}"/>
    <cellStyle name="Vírgula 7 2 7 2" xfId="13952" xr:uid="{D3FA09C8-2C6C-44C3-89F7-FB8443517AF8}"/>
    <cellStyle name="Vírgula 7 2 7 3" xfId="22921" xr:uid="{58D44461-062E-4031-9EE3-84B0DCB545A7}"/>
    <cellStyle name="Vírgula 7 2 8" xfId="11087" xr:uid="{65E4EE40-8943-4988-AA62-2D2345486A11}"/>
    <cellStyle name="Vírgula 7 2 9" xfId="20057" xr:uid="{39561C52-AFCE-4934-AFE9-91FDF4B4A151}"/>
    <cellStyle name="Vírgula 7 3" xfId="1784" xr:uid="{C2855611-EC41-4B2C-B0A7-D1098C61CA8F}"/>
    <cellStyle name="Vírgula 7 3 2" xfId="1785" xr:uid="{0F331A72-2630-4191-940B-B300EDE29ECF}"/>
    <cellStyle name="Vírgula 7 3 2 2" xfId="1786" xr:uid="{B198CC88-DCCD-45FB-9563-9C2339815D7F}"/>
    <cellStyle name="Vírgula 7 3 2 2 2" xfId="3504" xr:uid="{8AFA3957-1542-428F-9FCB-085ED1BEE647}"/>
    <cellStyle name="Vírgula 7 3 2 2 2 2" xfId="9654" xr:uid="{80189C9B-E28F-4746-A4CD-ABEA57121001}"/>
    <cellStyle name="Vírgula 7 3 2 2 2 2 2" xfId="18249" xr:uid="{A82E7F0D-F8EF-4C68-B459-86504DDE2E3E}"/>
    <cellStyle name="Vírgula 7 3 2 2 2 2 3" xfId="27285" xr:uid="{F222E110-FFA2-4EA7-BC97-6B8452F98531}"/>
    <cellStyle name="Vírgula 7 3 2 2 2 3" xfId="6540" xr:uid="{6B68962E-4FED-4694-8CE0-87509BA4F2B5}"/>
    <cellStyle name="Vírgula 7 3 2 2 2 3 2" xfId="15393" xr:uid="{06A9236A-B07B-459F-BFF3-6A2B6ACADD86}"/>
    <cellStyle name="Vírgula 7 3 2 2 2 3 3" xfId="24359" xr:uid="{30A4215B-3EA8-4766-B48C-965306D53857}"/>
    <cellStyle name="Vírgula 7 3 2 2 2 4" xfId="12541" xr:uid="{8DA7D9BE-CA59-4679-9F69-F3B50D05CFB4}"/>
    <cellStyle name="Vírgula 7 3 2 2 2 5" xfId="21509" xr:uid="{6943C4A2-1005-44D7-A66E-4509260CF71E}"/>
    <cellStyle name="Vírgula 7 3 2 2 3" xfId="8160" xr:uid="{5E62F761-E0B6-40AF-8094-6CB2B73BF15C}"/>
    <cellStyle name="Vírgula 7 3 2 2 3 2" xfId="16814" xr:uid="{835B1A52-9490-4F47-8940-7BEE512E47A1}"/>
    <cellStyle name="Vírgula 7 3 2 2 3 3" xfId="25795" xr:uid="{BBED6179-9BC1-49F1-A075-E17660964AD8}"/>
    <cellStyle name="Vírgula 7 3 2 2 4" xfId="5106" xr:uid="{FD83B366-0141-433B-B456-903DD386B23F}"/>
    <cellStyle name="Vírgula 7 3 2 2 4 2" xfId="13960" xr:uid="{31B86C7D-0048-42E1-A156-EF7E1D162548}"/>
    <cellStyle name="Vírgula 7 3 2 2 4 3" xfId="22929" xr:uid="{E2F3FA3D-6563-4D58-B122-2FEE821E2D0D}"/>
    <cellStyle name="Vírgula 7 3 2 2 5" xfId="11095" xr:uid="{4887827D-0A9A-44FA-9925-5EF47B682415}"/>
    <cellStyle name="Vírgula 7 3 2 2 6" xfId="20065" xr:uid="{BCC30EDD-7CC8-4EC9-A3CC-CAAE782BE77A}"/>
    <cellStyle name="Vírgula 7 3 2 3" xfId="3503" xr:uid="{FBF7CE9D-2EF3-4FF2-8FF4-50E2E710DE63}"/>
    <cellStyle name="Vírgula 7 3 2 3 2" xfId="9653" xr:uid="{034F0D24-9AB8-4DC7-A0A0-C48905C86408}"/>
    <cellStyle name="Vírgula 7 3 2 3 2 2" xfId="18248" xr:uid="{A5543EBE-7D8E-4C8D-B35F-5687DEC65B65}"/>
    <cellStyle name="Vírgula 7 3 2 3 2 3" xfId="27284" xr:uid="{B53CF5BF-E9ED-4B01-BB1A-B28C974E6D2A}"/>
    <cellStyle name="Vírgula 7 3 2 3 3" xfId="6539" xr:uid="{B402B769-F692-4656-B7E6-FF6C9A7A9975}"/>
    <cellStyle name="Vírgula 7 3 2 3 3 2" xfId="15392" xr:uid="{66347C02-95B7-4933-9B23-98B0121B83C8}"/>
    <cellStyle name="Vírgula 7 3 2 3 3 3" xfId="24358" xr:uid="{410743D8-EB7B-4939-833E-0D9343FF012D}"/>
    <cellStyle name="Vírgula 7 3 2 3 4" xfId="12540" xr:uid="{73F20FE5-F6F0-459E-9066-178D012ED1B7}"/>
    <cellStyle name="Vírgula 7 3 2 3 5" xfId="21508" xr:uid="{E0DB7298-287F-4B28-8B1D-5BD977070106}"/>
    <cellStyle name="Vírgula 7 3 2 4" xfId="8159" xr:uid="{FCE404C4-F2ED-4A85-AE59-B005158D4C8C}"/>
    <cellStyle name="Vírgula 7 3 2 4 2" xfId="16813" xr:uid="{D2100CE7-F436-4604-B4D3-4B870B70B0D2}"/>
    <cellStyle name="Vírgula 7 3 2 4 3" xfId="25794" xr:uid="{F860EFB5-DE9D-48EE-BBC6-E1FADF25FFF9}"/>
    <cellStyle name="Vírgula 7 3 2 5" xfId="5105" xr:uid="{E7701C8A-B514-439E-B0A8-B05E2DF3156D}"/>
    <cellStyle name="Vírgula 7 3 2 5 2" xfId="13959" xr:uid="{78C3E4DB-4811-4792-A5F6-55C37C595FBF}"/>
    <cellStyle name="Vírgula 7 3 2 5 3" xfId="22928" xr:uid="{8C855C5D-11C8-4378-8496-C7186ED4DAA4}"/>
    <cellStyle name="Vírgula 7 3 2 6" xfId="11094" xr:uid="{34FAABEA-E8A8-4F5C-8F99-26CCF323BCAC}"/>
    <cellStyle name="Vírgula 7 3 2 7" xfId="20064" xr:uid="{AF9B20A6-7DFD-41F5-8DAD-5B3A105921CE}"/>
    <cellStyle name="Vírgula 7 3 3" xfId="1787" xr:uid="{65AA4DEE-7F7B-4231-B19B-9B1955D07830}"/>
    <cellStyle name="Vírgula 7 3 3 2" xfId="1788" xr:uid="{70AC6231-A0F2-4B33-BF25-73CE81A3DE4E}"/>
    <cellStyle name="Vírgula 7 3 3 2 2" xfId="3506" xr:uid="{59EC8217-2586-4F34-925C-F6E9422AAA27}"/>
    <cellStyle name="Vírgula 7 3 3 2 2 2" xfId="9656" xr:uid="{A6D21E1E-2512-4AAA-9BD8-76EB4BB3A6D0}"/>
    <cellStyle name="Vírgula 7 3 3 2 2 2 2" xfId="18251" xr:uid="{8933E8E3-C436-48F5-AD41-2D6AFB4EF733}"/>
    <cellStyle name="Vírgula 7 3 3 2 2 2 3" xfId="27287" xr:uid="{B4CD17AA-702E-4622-B455-6EAD1D4A3F74}"/>
    <cellStyle name="Vírgula 7 3 3 2 2 3" xfId="6542" xr:uid="{C3E1B6E4-80FA-4CF7-B265-91D6FF780FD7}"/>
    <cellStyle name="Vírgula 7 3 3 2 2 3 2" xfId="15395" xr:uid="{BCEEF855-938D-4F95-B3C1-C6095904B79B}"/>
    <cellStyle name="Vírgula 7 3 3 2 2 3 3" xfId="24361" xr:uid="{131C0034-9898-40E5-A643-81C10BCB01A7}"/>
    <cellStyle name="Vírgula 7 3 3 2 2 4" xfId="12543" xr:uid="{0393A85B-0946-4026-B12F-0EBF56631585}"/>
    <cellStyle name="Vírgula 7 3 3 2 2 5" xfId="21511" xr:uid="{5C1D25C4-F36A-426B-A8AA-1CFEE68E51F6}"/>
    <cellStyle name="Vírgula 7 3 3 2 3" xfId="8162" xr:uid="{7A3682A2-F209-4D1F-BCFD-382C3A7A253D}"/>
    <cellStyle name="Vírgula 7 3 3 2 3 2" xfId="16816" xr:uid="{DC362EC0-47CE-40B8-80F4-EA32CBD8E3E2}"/>
    <cellStyle name="Vírgula 7 3 3 2 3 3" xfId="25797" xr:uid="{889C36F9-EE4F-4AD0-92DE-5C2FFBA94A83}"/>
    <cellStyle name="Vírgula 7 3 3 2 4" xfId="5108" xr:uid="{0913B896-0957-477F-B708-F75E54CDC9ED}"/>
    <cellStyle name="Vírgula 7 3 3 2 4 2" xfId="13962" xr:uid="{84DAC3BF-ABC1-416F-910C-3993C360FF8F}"/>
    <cellStyle name="Vírgula 7 3 3 2 4 3" xfId="22931" xr:uid="{118F57DF-FB4A-4DE0-9B89-B89AC7E3493B}"/>
    <cellStyle name="Vírgula 7 3 3 2 5" xfId="11097" xr:uid="{81BCBC22-722F-4EC8-804A-0E574C0791CD}"/>
    <cellStyle name="Vírgula 7 3 3 2 6" xfId="20067" xr:uid="{641F6ED6-AADA-44F1-9940-D98042F5E1FD}"/>
    <cellStyle name="Vírgula 7 3 3 3" xfId="3505" xr:uid="{987972C0-783B-45A8-BB0A-A2F8E8ACF748}"/>
    <cellStyle name="Vírgula 7 3 3 3 2" xfId="9655" xr:uid="{D1696B67-A194-4CE5-B965-5A4C13AEF073}"/>
    <cellStyle name="Vírgula 7 3 3 3 2 2" xfId="18250" xr:uid="{9192BE62-E1FA-4ADE-8605-88FE20D078EB}"/>
    <cellStyle name="Vírgula 7 3 3 3 2 3" xfId="27286" xr:uid="{E56FD664-07E7-41BF-8217-512547F7435F}"/>
    <cellStyle name="Vírgula 7 3 3 3 3" xfId="6541" xr:uid="{B291CD85-003E-4021-9748-CB574B0883FB}"/>
    <cellStyle name="Vírgula 7 3 3 3 3 2" xfId="15394" xr:uid="{DE3AC152-3C4D-423A-AD8C-DCBFC0DDFEE0}"/>
    <cellStyle name="Vírgula 7 3 3 3 3 3" xfId="24360" xr:uid="{C988AE33-71EF-44AA-A05B-AB5F6F8669FE}"/>
    <cellStyle name="Vírgula 7 3 3 3 4" xfId="12542" xr:uid="{CA21D359-4FA8-4782-AA8E-A59418C33A86}"/>
    <cellStyle name="Vírgula 7 3 3 3 5" xfId="21510" xr:uid="{8EDD3F9F-1A1F-465B-A2D3-BC642BCA488B}"/>
    <cellStyle name="Vírgula 7 3 3 4" xfId="8161" xr:uid="{DC51CDC9-9D22-4711-89C8-9C40F6C663A5}"/>
    <cellStyle name="Vírgula 7 3 3 4 2" xfId="16815" xr:uid="{7930368E-A325-44AF-98B1-D3E51C9DAA78}"/>
    <cellStyle name="Vírgula 7 3 3 4 3" xfId="25796" xr:uid="{9389A5C6-AF3B-4D10-8FA3-C9AEA9E1CF3A}"/>
    <cellStyle name="Vírgula 7 3 3 5" xfId="5107" xr:uid="{FFDB7E12-93D1-46E9-A956-BB674E8008B4}"/>
    <cellStyle name="Vírgula 7 3 3 5 2" xfId="13961" xr:uid="{16A7D9F3-B839-473E-8BC2-AECCA7A3CE4D}"/>
    <cellStyle name="Vírgula 7 3 3 5 3" xfId="22930" xr:uid="{27F2C163-BF69-4123-AD27-442A7209E6FE}"/>
    <cellStyle name="Vírgula 7 3 3 6" xfId="11096" xr:uid="{CD81FC86-6EF7-45B8-90F6-AA1AE8D4CE8F}"/>
    <cellStyle name="Vírgula 7 3 3 7" xfId="20066" xr:uid="{85DD0386-BDFE-422F-8140-BA0137C9EFEB}"/>
    <cellStyle name="Vírgula 7 3 4" xfId="1789" xr:uid="{9CCD8926-E8AD-4739-A889-D8B22297843A}"/>
    <cellStyle name="Vírgula 7 3 4 2" xfId="3507" xr:uid="{0FE1BF2A-0EAF-4BC8-9CA1-1B0DE2199509}"/>
    <cellStyle name="Vírgula 7 3 4 2 2" xfId="9657" xr:uid="{E7C42E61-4446-4851-9DB4-2829AE210EC5}"/>
    <cellStyle name="Vírgula 7 3 4 2 2 2" xfId="18252" xr:uid="{5D443002-4EA0-4F6B-9560-AF581DDEF38F}"/>
    <cellStyle name="Vírgula 7 3 4 2 2 3" xfId="27288" xr:uid="{3DBA135F-352A-4CC5-B136-D5D50DD077FD}"/>
    <cellStyle name="Vírgula 7 3 4 2 3" xfId="6543" xr:uid="{4C5406DF-4AEA-48F6-AE73-53F78E58F1E8}"/>
    <cellStyle name="Vírgula 7 3 4 2 3 2" xfId="15396" xr:uid="{6D8715A4-9C30-4ACD-A64A-759A470DDF44}"/>
    <cellStyle name="Vírgula 7 3 4 2 3 3" xfId="24362" xr:uid="{BA6D7588-347C-40BF-8CC3-6904B7E210DF}"/>
    <cellStyle name="Vírgula 7 3 4 2 4" xfId="12544" xr:uid="{F1AB6986-1CE0-470E-843D-52F087B80C1E}"/>
    <cellStyle name="Vírgula 7 3 4 2 5" xfId="21512" xr:uid="{D6C11A28-DC85-489A-A8ED-CE48F511A255}"/>
    <cellStyle name="Vírgula 7 3 4 3" xfId="8163" xr:uid="{7022C11D-A79F-4349-B7F9-DBEF63B3E6F3}"/>
    <cellStyle name="Vírgula 7 3 4 3 2" xfId="16817" xr:uid="{B142EA60-CC78-4556-B723-DDC6B8CC80B3}"/>
    <cellStyle name="Vírgula 7 3 4 3 3" xfId="25798" xr:uid="{0C1277FE-674E-4354-B88D-663D4300650A}"/>
    <cellStyle name="Vírgula 7 3 4 4" xfId="5109" xr:uid="{78D0CE5A-40A6-4408-9814-CCD512B763A8}"/>
    <cellStyle name="Vírgula 7 3 4 4 2" xfId="13963" xr:uid="{EEF3222E-4AFE-4EE7-8E67-FC4269883083}"/>
    <cellStyle name="Vírgula 7 3 4 4 3" xfId="22932" xr:uid="{F41E6659-8B56-4020-A5D2-548055EF47B5}"/>
    <cellStyle name="Vírgula 7 3 4 5" xfId="11098" xr:uid="{01F7C448-27FF-4455-BBBA-6748389FFEB4}"/>
    <cellStyle name="Vírgula 7 3 4 6" xfId="20068" xr:uid="{1BB732FA-35E1-4FE3-A2A2-8978F291F584}"/>
    <cellStyle name="Vírgula 7 3 5" xfId="3502" xr:uid="{A8992114-6D5D-4F7B-A985-A64697218E5D}"/>
    <cellStyle name="Vírgula 7 3 5 2" xfId="9652" xr:uid="{C7BE650F-8468-4D7A-BDB7-2F1723F9CE59}"/>
    <cellStyle name="Vírgula 7 3 5 2 2" xfId="18247" xr:uid="{3F8C4B5A-7BCA-40A1-A402-809F5C7B3D5E}"/>
    <cellStyle name="Vírgula 7 3 5 2 3" xfId="27283" xr:uid="{9952F7A5-28E8-4303-985C-B7D4AEED1FC4}"/>
    <cellStyle name="Vírgula 7 3 5 3" xfId="6538" xr:uid="{1EED6383-79F4-4D7C-A2D4-C39AB231836C}"/>
    <cellStyle name="Vírgula 7 3 5 3 2" xfId="15391" xr:uid="{5DE195E2-1828-4A04-A151-9C3E3A734374}"/>
    <cellStyle name="Vírgula 7 3 5 3 3" xfId="24357" xr:uid="{46EAF02C-7A3C-4936-A5FA-4817A928397A}"/>
    <cellStyle name="Vírgula 7 3 5 4" xfId="12539" xr:uid="{797C0664-FB92-40EE-A02F-2F77606BA3AA}"/>
    <cellStyle name="Vírgula 7 3 5 5" xfId="21507" xr:uid="{9C2EA715-1D7C-462A-AA82-036D263F3CA8}"/>
    <cellStyle name="Vírgula 7 3 6" xfId="8158" xr:uid="{06A51B83-0F2D-4B01-AC3F-9E4C966DF7E6}"/>
    <cellStyle name="Vírgula 7 3 6 2" xfId="16812" xr:uid="{22C90F5D-C8E5-45E6-8784-BB305577A8D7}"/>
    <cellStyle name="Vírgula 7 3 6 3" xfId="25793" xr:uid="{7FD879E0-223C-44D4-9334-04A1D7457DDB}"/>
    <cellStyle name="Vírgula 7 3 7" xfId="5104" xr:uid="{36BD2BD8-6897-4F95-BDD2-3E5091841B73}"/>
    <cellStyle name="Vírgula 7 3 7 2" xfId="13958" xr:uid="{DA5C442D-5049-4DF8-8C1A-8BDCB39C2C09}"/>
    <cellStyle name="Vírgula 7 3 7 3" xfId="22927" xr:uid="{503C1061-64E4-4B20-BDA7-A3C1964C7EDE}"/>
    <cellStyle name="Vírgula 7 3 8" xfId="11093" xr:uid="{FB0DB446-5CC9-4D32-883B-0B80A2F3115D}"/>
    <cellStyle name="Vírgula 7 3 9" xfId="20063" xr:uid="{98AFA0A6-ACE1-4177-ADB6-891683F6CBF8}"/>
    <cellStyle name="Vírgula 7 4" xfId="1790" xr:uid="{7A4BB5B3-946E-4651-AA11-11BBE8F60D58}"/>
    <cellStyle name="Vírgula 7 4 2" xfId="1791" xr:uid="{FAE5B6D6-EC40-43F8-AEC7-17ABB7329A71}"/>
    <cellStyle name="Vírgula 7 4 2 2" xfId="1792" xr:uid="{B5208EE8-1247-493B-9FD2-7284047D40D8}"/>
    <cellStyle name="Vírgula 7 4 2 2 2" xfId="3510" xr:uid="{179A9CBA-9EFD-4882-AF87-40031629BBAA}"/>
    <cellStyle name="Vírgula 7 4 2 2 2 2" xfId="9660" xr:uid="{946F771E-92A5-4990-8ADA-F88FEEB16696}"/>
    <cellStyle name="Vírgula 7 4 2 2 2 2 2" xfId="18255" xr:uid="{AF94561C-F4E0-43AD-9188-61D3839B8E37}"/>
    <cellStyle name="Vírgula 7 4 2 2 2 2 3" xfId="27291" xr:uid="{6825D2E7-3D6B-4B9A-98BF-F6A0D063B60A}"/>
    <cellStyle name="Vírgula 7 4 2 2 2 3" xfId="6546" xr:uid="{FE388E40-0CE7-408E-BE49-0D985BEA5EAC}"/>
    <cellStyle name="Vírgula 7 4 2 2 2 3 2" xfId="15399" xr:uid="{DFB7691E-D159-4F8E-BAE8-CA76B84FE5D0}"/>
    <cellStyle name="Vírgula 7 4 2 2 2 3 3" xfId="24365" xr:uid="{501EB56C-8A7D-43F7-81AA-C76E2E373FD4}"/>
    <cellStyle name="Vírgula 7 4 2 2 2 4" xfId="12547" xr:uid="{AAF24561-64B1-498C-9815-349F8EA4E3C1}"/>
    <cellStyle name="Vírgula 7 4 2 2 2 5" xfId="21515" xr:uid="{2E83CAD8-B6CD-452C-9384-56EA25F0CC7E}"/>
    <cellStyle name="Vírgula 7 4 2 2 3" xfId="8166" xr:uid="{F2486A60-CE22-49B5-9FE1-3967B77E63B8}"/>
    <cellStyle name="Vírgula 7 4 2 2 3 2" xfId="16820" xr:uid="{0877784F-76D5-41F5-AA70-14CB4B9F54F9}"/>
    <cellStyle name="Vírgula 7 4 2 2 3 3" xfId="25801" xr:uid="{16CBDA8C-A7AB-4E1B-8447-CFA0ED5A63E8}"/>
    <cellStyle name="Vírgula 7 4 2 2 4" xfId="5112" xr:uid="{7BF42DF6-A48A-46DB-82C1-BFD9B2AF18BA}"/>
    <cellStyle name="Vírgula 7 4 2 2 4 2" xfId="13966" xr:uid="{19D90C02-0816-40D2-9B78-9C50BDE51378}"/>
    <cellStyle name="Vírgula 7 4 2 2 4 3" xfId="22935" xr:uid="{6AC5161D-9DCF-44DA-A8FB-71932E8D7CFE}"/>
    <cellStyle name="Vírgula 7 4 2 2 5" xfId="11101" xr:uid="{D15E1878-767F-4EAF-8A7A-B1F5B1A4D5DE}"/>
    <cellStyle name="Vírgula 7 4 2 2 6" xfId="20071" xr:uid="{5E6C7BB6-33A1-4F7F-B152-C7C4E97994CB}"/>
    <cellStyle name="Vírgula 7 4 2 3" xfId="3509" xr:uid="{01D1A591-A14E-4307-9CA4-BCD1F0DF95AE}"/>
    <cellStyle name="Vírgula 7 4 2 3 2" xfId="9659" xr:uid="{0CBC9560-93FE-4AF4-B993-82F0723E73B6}"/>
    <cellStyle name="Vírgula 7 4 2 3 2 2" xfId="18254" xr:uid="{D918BEBA-1D93-481C-A53D-3DE82DDF6F4B}"/>
    <cellStyle name="Vírgula 7 4 2 3 2 3" xfId="27290" xr:uid="{FECED51F-431B-492A-96E1-9291C192272F}"/>
    <cellStyle name="Vírgula 7 4 2 3 3" xfId="6545" xr:uid="{58A97C0B-93EA-492C-A3CD-1B6382D1645A}"/>
    <cellStyle name="Vírgula 7 4 2 3 3 2" xfId="15398" xr:uid="{7588278B-0AD5-4E10-AD71-250246FB5408}"/>
    <cellStyle name="Vírgula 7 4 2 3 3 3" xfId="24364" xr:uid="{E9074893-CA11-4C48-8602-943251832C05}"/>
    <cellStyle name="Vírgula 7 4 2 3 4" xfId="12546" xr:uid="{2D5B942F-BC35-433E-AF83-7996B543CDD8}"/>
    <cellStyle name="Vírgula 7 4 2 3 5" xfId="21514" xr:uid="{7048BE18-9362-4307-BFD7-14B76ADDC72E}"/>
    <cellStyle name="Vírgula 7 4 2 4" xfId="8165" xr:uid="{36EED117-B56D-473C-8488-17A3BBA38069}"/>
    <cellStyle name="Vírgula 7 4 2 4 2" xfId="16819" xr:uid="{76B033F9-4B95-4464-AEC1-BB2B480CC6A9}"/>
    <cellStyle name="Vírgula 7 4 2 4 3" xfId="25800" xr:uid="{9859693F-F211-4105-8C3B-0ECEF33A3D69}"/>
    <cellStyle name="Vírgula 7 4 2 5" xfId="5111" xr:uid="{35845C9B-A1D8-4322-A774-CC240625997F}"/>
    <cellStyle name="Vírgula 7 4 2 5 2" xfId="13965" xr:uid="{D76D9D18-DC07-4E4F-96FB-9DFCDCCB5B2E}"/>
    <cellStyle name="Vírgula 7 4 2 5 3" xfId="22934" xr:uid="{0289348E-359C-45E3-A387-5165D899F58D}"/>
    <cellStyle name="Vírgula 7 4 2 6" xfId="11100" xr:uid="{15F03C7C-C67A-4161-BE71-3B242F0D5267}"/>
    <cellStyle name="Vírgula 7 4 2 7" xfId="20070" xr:uid="{CF757537-5975-4008-9313-C3AE6AC9EC51}"/>
    <cellStyle name="Vírgula 7 4 3" xfId="1793" xr:uid="{D989DCBF-D07B-4438-9B13-B3CB9B55DB04}"/>
    <cellStyle name="Vírgula 7 4 3 2" xfId="1794" xr:uid="{90D5EDE3-001E-406F-8B48-407DB7112425}"/>
    <cellStyle name="Vírgula 7 4 3 2 2" xfId="3512" xr:uid="{66F2B693-D2E1-4C6E-8D3E-FE75643E3D70}"/>
    <cellStyle name="Vírgula 7 4 3 2 2 2" xfId="9662" xr:uid="{EB93CD8F-DC29-4E06-89A8-55D439B15F4B}"/>
    <cellStyle name="Vírgula 7 4 3 2 2 2 2" xfId="18257" xr:uid="{8C369321-C4E2-4CD7-86CC-1A992A246A78}"/>
    <cellStyle name="Vírgula 7 4 3 2 2 2 3" xfId="27293" xr:uid="{EB76E93A-64CB-42FD-8C2C-41FC8CF043E7}"/>
    <cellStyle name="Vírgula 7 4 3 2 2 3" xfId="6548" xr:uid="{F3E526CF-4054-4BD6-ABF7-BFF4CD1CD5FF}"/>
    <cellStyle name="Vírgula 7 4 3 2 2 3 2" xfId="15401" xr:uid="{5163D7D6-E0DF-4DF3-BB85-365C591B1848}"/>
    <cellStyle name="Vírgula 7 4 3 2 2 3 3" xfId="24367" xr:uid="{31B0195F-46DA-41E8-9C56-A302187F5AF4}"/>
    <cellStyle name="Vírgula 7 4 3 2 2 4" xfId="12549" xr:uid="{FF4ABCFC-A4B9-4915-B9D2-6E9BC019D0B4}"/>
    <cellStyle name="Vírgula 7 4 3 2 2 5" xfId="21517" xr:uid="{57AB25EF-706E-4819-ACAE-BC021BE59649}"/>
    <cellStyle name="Vírgula 7 4 3 2 3" xfId="8168" xr:uid="{6D3123C1-7E24-4417-BE26-A9044FF58747}"/>
    <cellStyle name="Vírgula 7 4 3 2 3 2" xfId="16822" xr:uid="{4E708516-8542-4AB5-BA0C-8FB3112211D8}"/>
    <cellStyle name="Vírgula 7 4 3 2 3 3" xfId="25803" xr:uid="{2FA912DA-5EEF-4E46-9933-F3A673FE102F}"/>
    <cellStyle name="Vírgula 7 4 3 2 4" xfId="5114" xr:uid="{EFDFEEB7-6A6C-4304-969A-9845D4C45F1E}"/>
    <cellStyle name="Vírgula 7 4 3 2 4 2" xfId="13968" xr:uid="{B1351254-F84C-4508-826E-FCA1392CFD4C}"/>
    <cellStyle name="Vírgula 7 4 3 2 4 3" xfId="22937" xr:uid="{8AD46F8D-A74F-41EB-B6AF-3D7AF3138632}"/>
    <cellStyle name="Vírgula 7 4 3 2 5" xfId="11103" xr:uid="{293ED1B1-E8E4-435E-8A3B-30A0640B9C39}"/>
    <cellStyle name="Vírgula 7 4 3 2 6" xfId="20073" xr:uid="{3134762D-8BDE-40D0-B1D3-6CA89F0556CC}"/>
    <cellStyle name="Vírgula 7 4 3 3" xfId="3511" xr:uid="{B4B03EF4-26E3-4441-BD6A-37E542F7865B}"/>
    <cellStyle name="Vírgula 7 4 3 3 2" xfId="9661" xr:uid="{0480B12A-0E82-4C36-85D1-1203FC4C0689}"/>
    <cellStyle name="Vírgula 7 4 3 3 2 2" xfId="18256" xr:uid="{BE8F2073-BB3B-4F37-8956-05B6EED62CE1}"/>
    <cellStyle name="Vírgula 7 4 3 3 2 3" xfId="27292" xr:uid="{29C76268-2EB4-4E5E-9833-AE32B7DC8BB9}"/>
    <cellStyle name="Vírgula 7 4 3 3 3" xfId="6547" xr:uid="{CB8C9DF6-B11F-4F93-BE0B-C44404484260}"/>
    <cellStyle name="Vírgula 7 4 3 3 3 2" xfId="15400" xr:uid="{3E4E1F33-5D76-4CA2-836A-883F72DB254B}"/>
    <cellStyle name="Vírgula 7 4 3 3 3 3" xfId="24366" xr:uid="{86F947B2-7015-46FC-A032-C22216F5F559}"/>
    <cellStyle name="Vírgula 7 4 3 3 4" xfId="12548" xr:uid="{5EE99755-0C2B-4BB5-B591-36E73F4574DD}"/>
    <cellStyle name="Vírgula 7 4 3 3 5" xfId="21516" xr:uid="{92CEFE10-94EA-4C6B-B185-F63D3204F234}"/>
    <cellStyle name="Vírgula 7 4 3 4" xfId="8167" xr:uid="{7415E377-CA93-4C50-BC63-D98B9AE4301E}"/>
    <cellStyle name="Vírgula 7 4 3 4 2" xfId="16821" xr:uid="{9A7C2E2E-B0E6-4253-B0C9-335050D1F3C2}"/>
    <cellStyle name="Vírgula 7 4 3 4 3" xfId="25802" xr:uid="{15FAF540-D850-473F-A96F-1CACC383E9A5}"/>
    <cellStyle name="Vírgula 7 4 3 5" xfId="5113" xr:uid="{6587122F-533B-4C35-8756-E7FBEE6B6577}"/>
    <cellStyle name="Vírgula 7 4 3 5 2" xfId="13967" xr:uid="{E181FE7D-5486-4F90-BE4C-2CB33553F987}"/>
    <cellStyle name="Vírgula 7 4 3 5 3" xfId="22936" xr:uid="{9578D28A-2570-4E0F-8558-04F5E30BE8D6}"/>
    <cellStyle name="Vírgula 7 4 3 6" xfId="11102" xr:uid="{A299CFE7-97E4-475F-BE96-B140EB5098D8}"/>
    <cellStyle name="Vírgula 7 4 3 7" xfId="20072" xr:uid="{67C43814-60C7-4B96-B8E6-8BA53AA43DA5}"/>
    <cellStyle name="Vírgula 7 4 4" xfId="1795" xr:uid="{04A1AEE4-3819-4058-810C-D40A0BA1F1EB}"/>
    <cellStyle name="Vírgula 7 4 4 2" xfId="3513" xr:uid="{2B24A120-EDD7-4933-B41D-088B1FEE983D}"/>
    <cellStyle name="Vírgula 7 4 4 2 2" xfId="9663" xr:uid="{C10A29B0-8F38-40F4-9ECF-39FD5348D1AC}"/>
    <cellStyle name="Vírgula 7 4 4 2 2 2" xfId="18258" xr:uid="{62B7EA37-9224-4222-8B2E-3DE86185FB26}"/>
    <cellStyle name="Vírgula 7 4 4 2 2 3" xfId="27294" xr:uid="{C229F7C7-B7D7-4C8B-8170-9B505CAFED3D}"/>
    <cellStyle name="Vírgula 7 4 4 2 3" xfId="6549" xr:uid="{76CA75A1-D2E9-4D92-A26A-78357BED2F81}"/>
    <cellStyle name="Vírgula 7 4 4 2 3 2" xfId="15402" xr:uid="{DEBA241B-69A6-4AFA-A441-ABB0B8E44E28}"/>
    <cellStyle name="Vírgula 7 4 4 2 3 3" xfId="24368" xr:uid="{7EF579C0-4A6A-493D-A75B-D96E03A11CFD}"/>
    <cellStyle name="Vírgula 7 4 4 2 4" xfId="12550" xr:uid="{79DDA51C-425A-44A4-B3E9-AB6BEC8644FE}"/>
    <cellStyle name="Vírgula 7 4 4 2 5" xfId="21518" xr:uid="{81D0E7B8-D1F1-49AC-B61C-6F2E17AF3028}"/>
    <cellStyle name="Vírgula 7 4 4 3" xfId="8169" xr:uid="{A0C94491-A769-4604-B3C5-E55F84572BF9}"/>
    <cellStyle name="Vírgula 7 4 4 3 2" xfId="16823" xr:uid="{E6F864E1-9327-4C33-BBE9-C1CA87CA1562}"/>
    <cellStyle name="Vírgula 7 4 4 3 3" xfId="25804" xr:uid="{08CEA7D0-EB1D-4B4C-A3B0-601AB56B0D58}"/>
    <cellStyle name="Vírgula 7 4 4 4" xfId="5115" xr:uid="{773A956F-4142-424C-9B47-18FA0408F964}"/>
    <cellStyle name="Vírgula 7 4 4 4 2" xfId="13969" xr:uid="{03B8B127-F5A3-42FF-A517-540B41F1EF5A}"/>
    <cellStyle name="Vírgula 7 4 4 4 3" xfId="22938" xr:uid="{7694BFFE-0FDB-42EC-A990-F1744664048D}"/>
    <cellStyle name="Vírgula 7 4 4 5" xfId="11104" xr:uid="{8D3E02CD-D479-49F8-A8AE-F453C837959D}"/>
    <cellStyle name="Vírgula 7 4 4 6" xfId="20074" xr:uid="{C1F9B796-A2FC-4A4B-8342-BF84EF927E23}"/>
    <cellStyle name="Vírgula 7 4 5" xfId="3508" xr:uid="{979F1E65-89E3-4B8D-8C33-410D67CDD325}"/>
    <cellStyle name="Vírgula 7 4 5 2" xfId="9658" xr:uid="{4D528725-B59D-44CD-9BA8-B586ABAA9C4F}"/>
    <cellStyle name="Vírgula 7 4 5 2 2" xfId="18253" xr:uid="{B6D7D3D4-49C2-42C9-B339-EB2DBE114616}"/>
    <cellStyle name="Vírgula 7 4 5 2 3" xfId="27289" xr:uid="{811ED6A6-3DBA-414E-80EB-F9CEDF5BB773}"/>
    <cellStyle name="Vírgula 7 4 5 3" xfId="6544" xr:uid="{86EEB793-C072-4345-B9FD-306A94B2F0D8}"/>
    <cellStyle name="Vírgula 7 4 5 3 2" xfId="15397" xr:uid="{86FD9905-7B9E-405E-9CA8-522B90E42A58}"/>
    <cellStyle name="Vírgula 7 4 5 3 3" xfId="24363" xr:uid="{65954658-E8FA-494F-B3CB-F322D5D295C8}"/>
    <cellStyle name="Vírgula 7 4 5 4" xfId="12545" xr:uid="{DB57292C-BC84-463A-A58F-25BB2E0747EB}"/>
    <cellStyle name="Vírgula 7 4 5 5" xfId="21513" xr:uid="{7ED2A008-28C2-4333-8A24-9C6401CBF521}"/>
    <cellStyle name="Vírgula 7 4 6" xfId="8164" xr:uid="{97D1D58C-EF35-4D4C-9B52-B3F108235F4A}"/>
    <cellStyle name="Vírgula 7 4 6 2" xfId="16818" xr:uid="{90CC038D-34A3-4D57-9722-9B039F39CC19}"/>
    <cellStyle name="Vírgula 7 4 6 3" xfId="25799" xr:uid="{7AC7C1BF-22C6-4C58-BD0C-C443C5093B78}"/>
    <cellStyle name="Vírgula 7 4 7" xfId="5110" xr:uid="{D9712791-BB54-443D-ABAE-4ECCA153B4F0}"/>
    <cellStyle name="Vírgula 7 4 7 2" xfId="13964" xr:uid="{7CD88B7A-40AF-4E9A-B70F-2BD525CF2EA0}"/>
    <cellStyle name="Vírgula 7 4 7 3" xfId="22933" xr:uid="{777B14CD-A67D-4156-BB30-3A791E18651B}"/>
    <cellStyle name="Vírgula 7 4 8" xfId="11099" xr:uid="{1B17DF5D-0201-47C0-B341-92BE802A7FE2}"/>
    <cellStyle name="Vírgula 7 4 9" xfId="20069" xr:uid="{1EB936DC-AE00-4D6D-A045-149EC495FB9C}"/>
    <cellStyle name="Vírgula 7 5" xfId="1796" xr:uid="{C4CB70FF-ADB2-4E9A-95D2-C0A1DD6B9457}"/>
    <cellStyle name="Vírgula 7 5 2" xfId="1797" xr:uid="{C1A7DFFE-D889-4A67-BD73-CA4FB980F7AC}"/>
    <cellStyle name="Vírgula 7 5 2 2" xfId="3515" xr:uid="{04E9F5E9-F5C0-4885-B933-32D189F5474A}"/>
    <cellStyle name="Vírgula 7 5 2 2 2" xfId="9665" xr:uid="{76404E15-CB02-44FF-A8E1-748F1CAD3711}"/>
    <cellStyle name="Vírgula 7 5 2 2 2 2" xfId="18260" xr:uid="{083329DC-2073-41E2-A91A-5EBDE312C37E}"/>
    <cellStyle name="Vírgula 7 5 2 2 2 3" xfId="27296" xr:uid="{B19E782D-DFB8-43E4-B987-BCFCDA8E0850}"/>
    <cellStyle name="Vírgula 7 5 2 2 3" xfId="6551" xr:uid="{4A6F808D-D76B-4BEF-BCA1-F1F4A4AFC3FC}"/>
    <cellStyle name="Vírgula 7 5 2 2 3 2" xfId="15404" xr:uid="{FEFA85A8-2B07-4ADF-AB42-7BB598FCC9B0}"/>
    <cellStyle name="Vírgula 7 5 2 2 3 3" xfId="24370" xr:uid="{4735F10C-A76C-45D2-BFB1-E077E3719429}"/>
    <cellStyle name="Vírgula 7 5 2 2 4" xfId="12552" xr:uid="{734F81D1-9F8D-46FB-AB4D-24AA10D85B68}"/>
    <cellStyle name="Vírgula 7 5 2 2 5" xfId="21520" xr:uid="{5D162613-40FF-471C-BAB2-79AC862A7DD4}"/>
    <cellStyle name="Vírgula 7 5 2 3" xfId="8171" xr:uid="{E7AC366F-FBBD-4AE9-A041-401F1B8ECD9D}"/>
    <cellStyle name="Vírgula 7 5 2 3 2" xfId="16825" xr:uid="{149E3AB5-B5DF-4AB1-9D0F-65C7C85A7DAA}"/>
    <cellStyle name="Vírgula 7 5 2 3 3" xfId="25806" xr:uid="{381F869F-057D-47A5-B20E-24B41A0F4A68}"/>
    <cellStyle name="Vírgula 7 5 2 4" xfId="5117" xr:uid="{66416CFF-126D-4002-A3BB-DA342AA30A69}"/>
    <cellStyle name="Vírgula 7 5 2 4 2" xfId="13971" xr:uid="{222F78EE-00F4-4397-830E-55CED3902C4A}"/>
    <cellStyle name="Vírgula 7 5 2 4 3" xfId="22940" xr:uid="{AF98C14D-E6F2-4484-906F-1C5BD82E4B3D}"/>
    <cellStyle name="Vírgula 7 5 2 5" xfId="11106" xr:uid="{7EC606ED-16D8-4D9A-B46E-AE7C4EA1012A}"/>
    <cellStyle name="Vírgula 7 5 2 6" xfId="20076" xr:uid="{68DDA096-53BA-4C1A-BC05-9EF7E3748245}"/>
    <cellStyle name="Vírgula 7 5 3" xfId="3514" xr:uid="{59A825BA-6660-49DE-B7F4-D4076EA2CE39}"/>
    <cellStyle name="Vírgula 7 5 3 2" xfId="9664" xr:uid="{612D7362-6EEF-4231-B319-9C79E99676FD}"/>
    <cellStyle name="Vírgula 7 5 3 2 2" xfId="18259" xr:uid="{947E6046-C661-499E-BE0D-1DE1FB956F66}"/>
    <cellStyle name="Vírgula 7 5 3 2 3" xfId="27295" xr:uid="{DBDCC5B6-5D81-4568-9DFC-1B33F48DCEE0}"/>
    <cellStyle name="Vírgula 7 5 3 3" xfId="6550" xr:uid="{DA3794A8-265E-43EC-8C8B-FC893631C73E}"/>
    <cellStyle name="Vírgula 7 5 3 3 2" xfId="15403" xr:uid="{18C6B74B-0E08-4604-957B-848850504F6B}"/>
    <cellStyle name="Vírgula 7 5 3 3 3" xfId="24369" xr:uid="{5111B7CB-91A7-43C0-BA35-02A0ECBEF6E4}"/>
    <cellStyle name="Vírgula 7 5 3 4" xfId="12551" xr:uid="{BAC2034B-C69A-4215-AA61-BD38AF6D13D9}"/>
    <cellStyle name="Vírgula 7 5 3 5" xfId="21519" xr:uid="{17FCB70B-9CDC-48F6-BD2B-E1FE91A410CB}"/>
    <cellStyle name="Vírgula 7 5 4" xfId="8170" xr:uid="{AF8C8213-AB25-4E52-8583-1AA3C39910E2}"/>
    <cellStyle name="Vírgula 7 5 4 2" xfId="16824" xr:uid="{F217030E-4A3D-43E8-B743-AF3141C9477B}"/>
    <cellStyle name="Vírgula 7 5 4 3" xfId="25805" xr:uid="{7189E82B-B946-40A9-9DC8-33D53EC81C29}"/>
    <cellStyle name="Vírgula 7 5 5" xfId="5116" xr:uid="{41D510B0-C3C5-4747-A452-0ADFE496E687}"/>
    <cellStyle name="Vírgula 7 5 5 2" xfId="13970" xr:uid="{47096E69-EBE8-43C2-A773-B4F12A3747D6}"/>
    <cellStyle name="Vírgula 7 5 5 3" xfId="22939" xr:uid="{CA4F7616-0F17-4792-895C-EDB7FC7AEB5F}"/>
    <cellStyle name="Vírgula 7 5 6" xfId="11105" xr:uid="{F889BBFF-43F7-4D94-A39B-A9AB592F5CB5}"/>
    <cellStyle name="Vírgula 7 5 7" xfId="20075" xr:uid="{9B06F82D-7D2B-420B-952F-D7EFB2DB5697}"/>
    <cellStyle name="Vírgula 7 6" xfId="1798" xr:uid="{3D8B4541-FD56-4467-A9BB-82D60C298513}"/>
    <cellStyle name="Vírgula 7 6 2" xfId="1799" xr:uid="{39E66311-C98C-4A0D-81CF-C4983752F66A}"/>
    <cellStyle name="Vírgula 7 6 2 2" xfId="3517" xr:uid="{180B35B6-3CC6-4961-9B1D-6FA43D7C0ADE}"/>
    <cellStyle name="Vírgula 7 6 2 2 2" xfId="9667" xr:uid="{25D847CE-3052-4157-8971-EA3C028E9EB9}"/>
    <cellStyle name="Vírgula 7 6 2 2 2 2" xfId="18262" xr:uid="{B0B3D5EF-8714-443C-9FAA-692988457536}"/>
    <cellStyle name="Vírgula 7 6 2 2 2 3" xfId="27298" xr:uid="{FF17B376-6214-4BDB-B5BF-8BACE77C426F}"/>
    <cellStyle name="Vírgula 7 6 2 2 3" xfId="6553" xr:uid="{BB44FE0D-F2D3-4D72-8223-78A92CA88B51}"/>
    <cellStyle name="Vírgula 7 6 2 2 3 2" xfId="15406" xr:uid="{4FE1232C-9056-4281-8C72-3831A1C55211}"/>
    <cellStyle name="Vírgula 7 6 2 2 3 3" xfId="24372" xr:uid="{E3728A27-CBDC-4BEA-A97E-AE045988F576}"/>
    <cellStyle name="Vírgula 7 6 2 2 4" xfId="12554" xr:uid="{8EA4D28D-3A6A-4BFE-8094-5631AFA444C5}"/>
    <cellStyle name="Vírgula 7 6 2 2 5" xfId="21522" xr:uid="{24A1D4A5-22A7-433A-9FF0-A0F8DADB956E}"/>
    <cellStyle name="Vírgula 7 6 2 3" xfId="8173" xr:uid="{73BBBDE7-1E55-450F-807C-9DC5F6DD53CB}"/>
    <cellStyle name="Vírgula 7 6 2 3 2" xfId="16827" xr:uid="{8E48DC57-8D4E-4711-87F7-63798E8940F4}"/>
    <cellStyle name="Vírgula 7 6 2 3 3" xfId="25808" xr:uid="{027A6A03-D341-4A82-9BA0-325A22567549}"/>
    <cellStyle name="Vírgula 7 6 2 4" xfId="5119" xr:uid="{1DD12D97-B31E-4FE6-AF25-B22AFEC00D60}"/>
    <cellStyle name="Vírgula 7 6 2 4 2" xfId="13973" xr:uid="{C70C260C-B195-4C53-BC1A-4459731DB709}"/>
    <cellStyle name="Vírgula 7 6 2 4 3" xfId="22942" xr:uid="{470A2CE6-7BF7-4113-9765-DE9170E23FA7}"/>
    <cellStyle name="Vírgula 7 6 2 5" xfId="11108" xr:uid="{7BC608AB-3B86-46F1-A5F5-28CC1B129A5F}"/>
    <cellStyle name="Vírgula 7 6 2 6" xfId="20078" xr:uid="{7FF9DE6A-C601-406F-8E66-2406CF6C52AA}"/>
    <cellStyle name="Vírgula 7 6 3" xfId="3516" xr:uid="{66A83D73-3215-40EF-99DC-27CE56A56551}"/>
    <cellStyle name="Vírgula 7 6 3 2" xfId="9666" xr:uid="{D851F8EE-D13C-4B8C-BD34-304DB0EE83F2}"/>
    <cellStyle name="Vírgula 7 6 3 2 2" xfId="18261" xr:uid="{F644D185-6EC8-4AFD-A85C-C84808364C19}"/>
    <cellStyle name="Vírgula 7 6 3 2 3" xfId="27297" xr:uid="{C724BD4D-5E17-4508-804D-A88C7FFA4E8F}"/>
    <cellStyle name="Vírgula 7 6 3 3" xfId="6552" xr:uid="{3CC915B7-AA9E-43C6-916B-AD1663FA951E}"/>
    <cellStyle name="Vírgula 7 6 3 3 2" xfId="15405" xr:uid="{0E996170-4BAF-4EC6-A3C7-3C9CF74F664C}"/>
    <cellStyle name="Vírgula 7 6 3 3 3" xfId="24371" xr:uid="{163C6A22-1A36-4527-90A2-5C4E3ECEFF8C}"/>
    <cellStyle name="Vírgula 7 6 3 4" xfId="12553" xr:uid="{F6AEA5AD-574C-420B-B5A1-CB9F2C3892BD}"/>
    <cellStyle name="Vírgula 7 6 3 5" xfId="21521" xr:uid="{D327C390-D315-42D9-A787-7DC8B3CE534D}"/>
    <cellStyle name="Vírgula 7 6 4" xfId="8172" xr:uid="{F339D58D-228E-4972-823D-414DDCEA8C05}"/>
    <cellStyle name="Vírgula 7 6 4 2" xfId="16826" xr:uid="{6F070724-0ACD-4E03-9898-B1CC227EF8F1}"/>
    <cellStyle name="Vírgula 7 6 4 3" xfId="25807" xr:uid="{AEFA9FA0-B4EC-4A0D-AD47-642BCD68AD58}"/>
    <cellStyle name="Vírgula 7 6 5" xfId="5118" xr:uid="{E329EB6C-53FA-4BDD-825D-4AD131FFC6B8}"/>
    <cellStyle name="Vírgula 7 6 5 2" xfId="13972" xr:uid="{D070E29D-F5DE-43DF-B06F-0F052BB31BE4}"/>
    <cellStyle name="Vírgula 7 6 5 3" xfId="22941" xr:uid="{BEEA18A5-8C5E-4BA0-8113-A2B2A0FE607A}"/>
    <cellStyle name="Vírgula 7 6 6" xfId="11107" xr:uid="{3401FA84-D20C-44D9-88C8-0E0B0F193BA8}"/>
    <cellStyle name="Vírgula 7 6 7" xfId="20077" xr:uid="{E9457318-E6F7-40C8-98E8-1A426CF54E4A}"/>
    <cellStyle name="Vírgula 7 7" xfId="1800" xr:uid="{78CB38D4-06EE-45B3-86B4-88A006DEC9F7}"/>
    <cellStyle name="Vírgula 7 7 2" xfId="3518" xr:uid="{D4FD4627-0CC7-4C19-83A7-5E0E0979B3F5}"/>
    <cellStyle name="Vírgula 7 7 2 2" xfId="9668" xr:uid="{C4C015D2-A5E7-4761-A8CE-D86DF560319A}"/>
    <cellStyle name="Vírgula 7 7 2 2 2" xfId="18263" xr:uid="{994B0051-F908-4E9C-BC91-CC0A11786AF5}"/>
    <cellStyle name="Vírgula 7 7 2 2 3" xfId="27299" xr:uid="{DE7E302C-EA01-48B4-82C3-5A6086ED5B2D}"/>
    <cellStyle name="Vírgula 7 7 2 3" xfId="6554" xr:uid="{E67A890D-9218-4E72-93D4-617B8BDDADB2}"/>
    <cellStyle name="Vírgula 7 7 2 3 2" xfId="15407" xr:uid="{7211F99C-3588-471D-80C8-4E385DD251BD}"/>
    <cellStyle name="Vírgula 7 7 2 3 3" xfId="24373" xr:uid="{3DACB08B-0022-440A-9CAD-47102D97AB93}"/>
    <cellStyle name="Vírgula 7 7 2 4" xfId="12555" xr:uid="{395E1837-2E27-43AE-AE61-0C40D8AEA31E}"/>
    <cellStyle name="Vírgula 7 7 2 5" xfId="21523" xr:uid="{ABCD7EE4-1462-4EA6-8F65-4C1C11449F84}"/>
    <cellStyle name="Vírgula 7 7 3" xfId="8174" xr:uid="{A3E41B29-1C3A-4F98-8E25-C6057CA05863}"/>
    <cellStyle name="Vírgula 7 7 3 2" xfId="16828" xr:uid="{D5936405-2910-45AD-8842-485C073C668D}"/>
    <cellStyle name="Vírgula 7 7 3 3" xfId="25809" xr:uid="{CB0A6BB3-E3F4-4831-9044-AFD452505AF1}"/>
    <cellStyle name="Vírgula 7 7 4" xfId="5120" xr:uid="{B13CBD5B-6C2E-44A8-B082-F51DCF34463F}"/>
    <cellStyle name="Vírgula 7 7 4 2" xfId="13974" xr:uid="{BC0B6436-5D7B-43AD-BC79-7AB089143D5C}"/>
    <cellStyle name="Vírgula 7 7 4 3" xfId="22943" xr:uid="{EF8A6FEF-0C90-4143-81B4-FBBA1EB5E147}"/>
    <cellStyle name="Vírgula 7 7 5" xfId="11109" xr:uid="{1B38165A-5374-4831-968D-6A4D7E5629FF}"/>
    <cellStyle name="Vírgula 7 7 6" xfId="20079" xr:uid="{ACA1F12C-BDF7-44BE-AD58-A3E4E4F3C6E6}"/>
    <cellStyle name="Vírgula 7 8" xfId="3495" xr:uid="{44F2FE27-71D9-485D-811C-F77534C2E18B}"/>
    <cellStyle name="Vírgula 7 8 2" xfId="9645" xr:uid="{FE326E58-7E94-4053-92AD-44874748C74B}"/>
    <cellStyle name="Vírgula 7 8 2 2" xfId="18240" xr:uid="{535D282F-1BC6-40BF-959A-DA8901676003}"/>
    <cellStyle name="Vírgula 7 8 2 3" xfId="27276" xr:uid="{5CEE4EDE-CEB4-4058-BD13-6B9B53B02687}"/>
    <cellStyle name="Vírgula 7 8 3" xfId="6531" xr:uid="{0B3FB4EB-067C-4B98-B2D8-2053C5154CD0}"/>
    <cellStyle name="Vírgula 7 8 3 2" xfId="15384" xr:uid="{252B0B2A-D722-4D0D-9B89-BE802588AE17}"/>
    <cellStyle name="Vírgula 7 8 3 3" xfId="24350" xr:uid="{0A405260-7756-4C62-900F-CE81038B3286}"/>
    <cellStyle name="Vírgula 7 8 4" xfId="12532" xr:uid="{D95895F0-F6B2-4A03-9FA1-0E0935750301}"/>
    <cellStyle name="Vírgula 7 8 5" xfId="21500" xr:uid="{B30182FC-CEBA-401F-9172-CBF6EC4E5C61}"/>
    <cellStyle name="Vírgula 7 9" xfId="8151" xr:uid="{2BFC330D-EA31-48AC-A96A-310CB1BBE9D5}"/>
    <cellStyle name="Vírgula 7 9 2" xfId="16805" xr:uid="{A61B6077-14C9-48C1-9A7E-1B2410E9C235}"/>
    <cellStyle name="Vírgula 7 9 3" xfId="25786" xr:uid="{583529BA-9954-4080-8880-1FD12970B676}"/>
    <cellStyle name="Vírgula 8" xfId="1801" xr:uid="{64C5E93F-8EF2-4947-83B0-546F14FC9D26}"/>
    <cellStyle name="Vírgula 8 10" xfId="20080" xr:uid="{686D5D32-21A7-491A-B8E8-858FB915D3C5}"/>
    <cellStyle name="Vírgula 8 2" xfId="1802" xr:uid="{E6005E6B-C45D-4E3D-8939-B70C53E6D012}"/>
    <cellStyle name="Vírgula 8 2 2" xfId="1803" xr:uid="{B1610277-125E-4D55-9EE1-BC2CEEB022D0}"/>
    <cellStyle name="Vírgula 8 2 2 2" xfId="1804" xr:uid="{175DA6A4-DF7D-4C06-9A04-E1FA128098F3}"/>
    <cellStyle name="Vírgula 8 2 2 2 2" xfId="3522" xr:uid="{C80247C7-7F16-4536-8309-848A1BFF8B81}"/>
    <cellStyle name="Vírgula 8 2 2 2 2 2" xfId="9672" xr:uid="{6F45FFB3-595D-4EE2-9900-6E88FA021BB9}"/>
    <cellStyle name="Vírgula 8 2 2 2 2 2 2" xfId="18267" xr:uid="{B515E80F-6FE0-4420-B020-9FC3FB3E4D16}"/>
    <cellStyle name="Vírgula 8 2 2 2 2 2 3" xfId="27303" xr:uid="{227789C5-930C-4B9B-B3EB-3C2541736EA7}"/>
    <cellStyle name="Vírgula 8 2 2 2 2 3" xfId="6558" xr:uid="{FC969DFB-C1BF-415C-B8E9-4C9AC43C1835}"/>
    <cellStyle name="Vírgula 8 2 2 2 2 3 2" xfId="15411" xr:uid="{46BCC1D7-68C7-4306-8D72-A5D61B7968DE}"/>
    <cellStyle name="Vírgula 8 2 2 2 2 3 3" xfId="24377" xr:uid="{ECA47496-3DCD-40B8-91A1-EDF07C573AB9}"/>
    <cellStyle name="Vírgula 8 2 2 2 2 4" xfId="12559" xr:uid="{C0F16731-E621-4B47-8EC7-184F48A6256F}"/>
    <cellStyle name="Vírgula 8 2 2 2 2 5" xfId="21527" xr:uid="{04511542-F86B-4A52-833E-9F41272CF408}"/>
    <cellStyle name="Vírgula 8 2 2 2 3" xfId="8178" xr:uid="{00F44992-F45B-4F7C-9AF4-6B227DC16D35}"/>
    <cellStyle name="Vírgula 8 2 2 2 3 2" xfId="16832" xr:uid="{D818054E-4734-4B10-A93F-AE5C7CEB52F1}"/>
    <cellStyle name="Vírgula 8 2 2 2 3 3" xfId="25813" xr:uid="{99558F47-4A13-44CF-8A3C-3B3C63263EDF}"/>
    <cellStyle name="Vírgula 8 2 2 2 4" xfId="5124" xr:uid="{10E99B26-0499-4F99-9EB7-DE5F9E250B85}"/>
    <cellStyle name="Vírgula 8 2 2 2 4 2" xfId="13978" xr:uid="{D00DDEC4-4AD7-430C-B109-688743F0BE84}"/>
    <cellStyle name="Vírgula 8 2 2 2 4 3" xfId="22947" xr:uid="{2821A10E-4FE7-4C08-9B99-14AB0AD3DEA4}"/>
    <cellStyle name="Vírgula 8 2 2 2 5" xfId="11113" xr:uid="{6BC23F54-BB7C-4B27-97CD-195F998D7277}"/>
    <cellStyle name="Vírgula 8 2 2 2 6" xfId="20083" xr:uid="{A62A4FF0-68C4-4F76-9B81-D955361454B1}"/>
    <cellStyle name="Vírgula 8 2 2 3" xfId="3521" xr:uid="{C2D6420F-96C8-4E6E-9CCA-D178020FE10C}"/>
    <cellStyle name="Vírgula 8 2 2 3 2" xfId="9671" xr:uid="{A8D23655-6938-4D30-B7A2-67F867D71AD0}"/>
    <cellStyle name="Vírgula 8 2 2 3 2 2" xfId="18266" xr:uid="{5E5EAAB3-10D9-4A0A-BEB6-F68774CC2AFB}"/>
    <cellStyle name="Vírgula 8 2 2 3 2 3" xfId="27302" xr:uid="{571A5403-AE45-4E8B-8E95-3E818B298F30}"/>
    <cellStyle name="Vírgula 8 2 2 3 3" xfId="6557" xr:uid="{7C854EFA-9977-41B1-9724-54661BA2DA80}"/>
    <cellStyle name="Vírgula 8 2 2 3 3 2" xfId="15410" xr:uid="{E9087D6B-C8AA-43ED-B784-229F6092AE25}"/>
    <cellStyle name="Vírgula 8 2 2 3 3 3" xfId="24376" xr:uid="{FF8DEC71-E0F9-4385-9B0F-F0A5356DDD85}"/>
    <cellStyle name="Vírgula 8 2 2 3 4" xfId="12558" xr:uid="{8E99EA75-D917-4BDB-8937-F57E6ACB1660}"/>
    <cellStyle name="Vírgula 8 2 2 3 5" xfId="21526" xr:uid="{45095631-9E23-4FC9-AAC4-8A0559356888}"/>
    <cellStyle name="Vírgula 8 2 2 4" xfId="8177" xr:uid="{1DACB817-5056-4B26-AF16-689C7C892870}"/>
    <cellStyle name="Vírgula 8 2 2 4 2" xfId="16831" xr:uid="{2352BE68-4FAE-4C56-A134-BB525310A925}"/>
    <cellStyle name="Vírgula 8 2 2 4 3" xfId="25812" xr:uid="{DEE36A02-5377-471B-B4A0-442E113F668E}"/>
    <cellStyle name="Vírgula 8 2 2 5" xfId="5123" xr:uid="{12838E31-E80A-4EDD-8E73-0983395D7019}"/>
    <cellStyle name="Vírgula 8 2 2 5 2" xfId="13977" xr:uid="{4CEBAB2A-5FBB-41A9-9AF1-48B744C4BB7C}"/>
    <cellStyle name="Vírgula 8 2 2 5 3" xfId="22946" xr:uid="{FA99DE4D-6EF4-4BA0-A951-59998E5AFC5C}"/>
    <cellStyle name="Vírgula 8 2 2 6" xfId="11112" xr:uid="{3D941ADC-EECA-41D1-8CC5-CB362F6D7E69}"/>
    <cellStyle name="Vírgula 8 2 2 7" xfId="20082" xr:uid="{3C7F8862-D7FC-489B-9A7F-1783163ED4FF}"/>
    <cellStyle name="Vírgula 8 2 3" xfId="1805" xr:uid="{A1C40A74-A0A5-4F01-A7F1-50945EDF032B}"/>
    <cellStyle name="Vírgula 8 2 3 2" xfId="1806" xr:uid="{CD0D9707-9D40-4E0C-B9DA-37B9D1712EA3}"/>
    <cellStyle name="Vírgula 8 2 3 2 2" xfId="3524" xr:uid="{D32ADFFC-B345-4071-8B2B-94A68F235F8E}"/>
    <cellStyle name="Vírgula 8 2 3 2 2 2" xfId="9674" xr:uid="{A99FB788-88E9-4683-BF08-F58C4944D121}"/>
    <cellStyle name="Vírgula 8 2 3 2 2 2 2" xfId="18269" xr:uid="{C74564BB-A611-4102-9686-0B8739C1D6A5}"/>
    <cellStyle name="Vírgula 8 2 3 2 2 2 3" xfId="27305" xr:uid="{8BA96DCC-6B84-44F6-B1CC-35556A2A300E}"/>
    <cellStyle name="Vírgula 8 2 3 2 2 3" xfId="6560" xr:uid="{1F026B08-439A-487E-9E94-C72323DD7812}"/>
    <cellStyle name="Vírgula 8 2 3 2 2 3 2" xfId="15413" xr:uid="{1BCA1510-F0A9-45A1-8E64-BD2C1BE51F63}"/>
    <cellStyle name="Vírgula 8 2 3 2 2 3 3" xfId="24379" xr:uid="{F30747A0-CD45-45C3-8D57-8FAEB7C32E30}"/>
    <cellStyle name="Vírgula 8 2 3 2 2 4" xfId="12561" xr:uid="{362996B8-A97C-4504-9E05-210241BECC98}"/>
    <cellStyle name="Vírgula 8 2 3 2 2 5" xfId="21529" xr:uid="{F5EF293F-3F57-4781-A666-D894A69193E4}"/>
    <cellStyle name="Vírgula 8 2 3 2 3" xfId="8180" xr:uid="{8922B3D7-BA4A-414C-B89C-5BA4E22A7E72}"/>
    <cellStyle name="Vírgula 8 2 3 2 3 2" xfId="16834" xr:uid="{29D7C7D9-6348-4055-BBE4-43DE129A33CC}"/>
    <cellStyle name="Vírgula 8 2 3 2 3 3" xfId="25815" xr:uid="{9951793E-B066-4274-A16E-AA968FC46E37}"/>
    <cellStyle name="Vírgula 8 2 3 2 4" xfId="5126" xr:uid="{707C329A-C73B-475E-BC95-3F1853D674E9}"/>
    <cellStyle name="Vírgula 8 2 3 2 4 2" xfId="13980" xr:uid="{6B9F83FC-C07E-4420-9C37-C0B1DE3C4A22}"/>
    <cellStyle name="Vírgula 8 2 3 2 4 3" xfId="22949" xr:uid="{F68DFBBC-DC23-4AF8-8F19-0E4C49AF9399}"/>
    <cellStyle name="Vírgula 8 2 3 2 5" xfId="11115" xr:uid="{149C4CC6-C938-4348-A8D6-73F18ED1A25B}"/>
    <cellStyle name="Vírgula 8 2 3 2 6" xfId="20085" xr:uid="{9E79D68E-F224-471C-B786-2DE2530F55A0}"/>
    <cellStyle name="Vírgula 8 2 3 3" xfId="3523" xr:uid="{100CE53A-B545-4252-A040-DB5FC831F4BB}"/>
    <cellStyle name="Vírgula 8 2 3 3 2" xfId="9673" xr:uid="{096885DB-74BB-4688-B3D8-8FBFD368CDD1}"/>
    <cellStyle name="Vírgula 8 2 3 3 2 2" xfId="18268" xr:uid="{0B8D916F-196B-4A2A-A7F8-09CE42D57FB0}"/>
    <cellStyle name="Vírgula 8 2 3 3 2 3" xfId="27304" xr:uid="{6864E870-26FD-4345-A240-09492D4B9F3F}"/>
    <cellStyle name="Vírgula 8 2 3 3 3" xfId="6559" xr:uid="{6B37DA34-48E0-4109-8C8F-DFCB2675712C}"/>
    <cellStyle name="Vírgula 8 2 3 3 3 2" xfId="15412" xr:uid="{DA44DFF9-BA5D-40CA-9B69-C924ED9CBCC3}"/>
    <cellStyle name="Vírgula 8 2 3 3 3 3" xfId="24378" xr:uid="{E89D548C-6880-45A4-9257-6E85ED50A598}"/>
    <cellStyle name="Vírgula 8 2 3 3 4" xfId="12560" xr:uid="{F67193FA-482E-4D69-9A2B-C61A766D171E}"/>
    <cellStyle name="Vírgula 8 2 3 3 5" xfId="21528" xr:uid="{B3E949D8-D152-45A1-9CAD-3B4ADEEF1D52}"/>
    <cellStyle name="Vírgula 8 2 3 4" xfId="8179" xr:uid="{C8F98C8A-0A33-45A7-9A3B-8010224D1D16}"/>
    <cellStyle name="Vírgula 8 2 3 4 2" xfId="16833" xr:uid="{788F9F48-9731-4463-8C8F-FF8025FB3239}"/>
    <cellStyle name="Vírgula 8 2 3 4 3" xfId="25814" xr:uid="{669CB835-0AA7-4F4E-A158-D278076D67FF}"/>
    <cellStyle name="Vírgula 8 2 3 5" xfId="5125" xr:uid="{36732810-67E1-45E8-9E90-E0D578006ADC}"/>
    <cellStyle name="Vírgula 8 2 3 5 2" xfId="13979" xr:uid="{7B513323-0C1A-4911-B5EE-6DE9E6E0D042}"/>
    <cellStyle name="Vírgula 8 2 3 5 3" xfId="22948" xr:uid="{1790E0FF-EFC6-4A6D-B644-2ED8F1CD2E05}"/>
    <cellStyle name="Vírgula 8 2 3 6" xfId="11114" xr:uid="{65615DF6-A16F-4F9E-A609-3944E7DCEAB8}"/>
    <cellStyle name="Vírgula 8 2 3 7" xfId="20084" xr:uid="{3115BCFB-989F-44CC-B41E-BECFC94AB38F}"/>
    <cellStyle name="Vírgula 8 2 4" xfId="1807" xr:uid="{9CE4DBEC-E30B-469C-82E8-3246931E8DF0}"/>
    <cellStyle name="Vírgula 8 2 4 2" xfId="3525" xr:uid="{4302FBC3-872E-4504-BD97-E65C3ED4E7D5}"/>
    <cellStyle name="Vírgula 8 2 4 2 2" xfId="9675" xr:uid="{61C5EA2B-E871-4C08-BB43-334F051F23F7}"/>
    <cellStyle name="Vírgula 8 2 4 2 2 2" xfId="18270" xr:uid="{0D353443-53D0-41B7-8196-A4D538C07006}"/>
    <cellStyle name="Vírgula 8 2 4 2 2 3" xfId="27306" xr:uid="{B43519C0-54BB-40E6-8286-BB7AD313E4BA}"/>
    <cellStyle name="Vírgula 8 2 4 2 3" xfId="6561" xr:uid="{17E57AB4-E2BF-41E8-B7BB-9483DF03B445}"/>
    <cellStyle name="Vírgula 8 2 4 2 3 2" xfId="15414" xr:uid="{4BD93D3D-ACE7-4819-AAB3-B559C7DD9A1B}"/>
    <cellStyle name="Vírgula 8 2 4 2 3 3" xfId="24380" xr:uid="{6D28560B-8084-4CF6-B3E1-A7BAEA54A2EA}"/>
    <cellStyle name="Vírgula 8 2 4 2 4" xfId="12562" xr:uid="{02BCD664-983D-4B2C-A83A-DC246F892458}"/>
    <cellStyle name="Vírgula 8 2 4 2 5" xfId="21530" xr:uid="{4ACB9606-AEAF-4CD9-8B3A-A715CC60CC36}"/>
    <cellStyle name="Vírgula 8 2 4 3" xfId="8181" xr:uid="{E80CA451-6290-4630-BE37-F20B01B0621C}"/>
    <cellStyle name="Vírgula 8 2 4 3 2" xfId="16835" xr:uid="{1D0A221B-BDAB-4BD4-BD94-03A1CED1C18D}"/>
    <cellStyle name="Vírgula 8 2 4 3 3" xfId="25816" xr:uid="{96D11790-66F6-4C88-8471-6314EA5C0A04}"/>
    <cellStyle name="Vírgula 8 2 4 4" xfId="5127" xr:uid="{C81CC4EF-9526-4DAE-9ECA-23882F5A9A8F}"/>
    <cellStyle name="Vírgula 8 2 4 4 2" xfId="13981" xr:uid="{8538B049-4C6D-40F4-A152-30A544757BC4}"/>
    <cellStyle name="Vírgula 8 2 4 4 3" xfId="22950" xr:uid="{663468C1-4CB1-4157-93D0-DBE7A20C6466}"/>
    <cellStyle name="Vírgula 8 2 4 5" xfId="11116" xr:uid="{6C84EAC3-E3F8-4DAA-9ADD-7579F1CCC1DC}"/>
    <cellStyle name="Vírgula 8 2 4 6" xfId="20086" xr:uid="{FFB41C8F-FF7D-4ADE-BF50-56B4022A3A31}"/>
    <cellStyle name="Vírgula 8 2 5" xfId="3520" xr:uid="{8B9919A3-A555-4662-BF3C-D0279E4A6B05}"/>
    <cellStyle name="Vírgula 8 2 5 2" xfId="9670" xr:uid="{6E09F52E-8230-48B2-B9D4-27FE9A10AE01}"/>
    <cellStyle name="Vírgula 8 2 5 2 2" xfId="18265" xr:uid="{6A2212E4-AF4E-486B-A8CD-C22DA93006B3}"/>
    <cellStyle name="Vírgula 8 2 5 2 3" xfId="27301" xr:uid="{1E868209-B77B-407F-A0CD-38800DB73726}"/>
    <cellStyle name="Vírgula 8 2 5 3" xfId="6556" xr:uid="{D46E1410-DEC5-4B81-A7D0-E83AE4A92224}"/>
    <cellStyle name="Vírgula 8 2 5 3 2" xfId="15409" xr:uid="{6E812ACA-7E55-450C-8EB5-32733532FDE6}"/>
    <cellStyle name="Vírgula 8 2 5 3 3" xfId="24375" xr:uid="{5378A585-8EAA-46A8-818F-8FA52F355B8D}"/>
    <cellStyle name="Vírgula 8 2 5 4" xfId="12557" xr:uid="{13D8457A-58B4-4684-A5D0-07F11D7B655B}"/>
    <cellStyle name="Vírgula 8 2 5 5" xfId="21525" xr:uid="{5E896ACE-082C-4F72-9F51-5F30AFD4BCFB}"/>
    <cellStyle name="Vírgula 8 2 6" xfId="8176" xr:uid="{FB6C6357-1D09-43F5-93C0-8969260B8293}"/>
    <cellStyle name="Vírgula 8 2 6 2" xfId="16830" xr:uid="{412FE463-85B0-4FE2-839C-80539A7C9150}"/>
    <cellStyle name="Vírgula 8 2 6 3" xfId="25811" xr:uid="{485E0798-CFEC-4DA2-B285-20C7162E635F}"/>
    <cellStyle name="Vírgula 8 2 7" xfId="5122" xr:uid="{3B66F738-57C7-42F8-9966-9B12478F6753}"/>
    <cellStyle name="Vírgula 8 2 7 2" xfId="13976" xr:uid="{4E252408-205B-45F2-9AD9-C43D22CF7B82}"/>
    <cellStyle name="Vírgula 8 2 7 3" xfId="22945" xr:uid="{CFB9CB1A-9741-4017-B24D-7F9C3FB00359}"/>
    <cellStyle name="Vírgula 8 2 8" xfId="11111" xr:uid="{5DC1054B-96A7-4661-B029-070C71F41AF8}"/>
    <cellStyle name="Vírgula 8 2 9" xfId="20081" xr:uid="{010FFD1F-ED3C-412B-95FC-CE1F7793D0B6}"/>
    <cellStyle name="Vírgula 8 3" xfId="1808" xr:uid="{8D77F28E-9718-4F6A-B2DE-D235521C3035}"/>
    <cellStyle name="Vírgula 8 3 2" xfId="1809" xr:uid="{EA153D69-E14E-458E-B008-F5F87CC2DDE0}"/>
    <cellStyle name="Vírgula 8 3 2 2" xfId="3527" xr:uid="{D5D66977-BE30-4324-89E7-20BC162BEF85}"/>
    <cellStyle name="Vírgula 8 3 2 2 2" xfId="9677" xr:uid="{B218C33C-AB21-4EE3-950B-C2CEAD7396A5}"/>
    <cellStyle name="Vírgula 8 3 2 2 2 2" xfId="18272" xr:uid="{6B738D3D-1EC0-4466-8224-983332F71DCC}"/>
    <cellStyle name="Vírgula 8 3 2 2 2 3" xfId="27308" xr:uid="{B1393FB2-CE22-4A0A-B8C2-60C600D8FD4C}"/>
    <cellStyle name="Vírgula 8 3 2 2 3" xfId="6563" xr:uid="{85071A22-D878-43E0-B59A-D132A5133A25}"/>
    <cellStyle name="Vírgula 8 3 2 2 3 2" xfId="15416" xr:uid="{6B23EFF9-180C-4B19-8693-DA7445CD145B}"/>
    <cellStyle name="Vírgula 8 3 2 2 3 3" xfId="24382" xr:uid="{42605E2F-B067-4CC2-8362-B5566174E0F8}"/>
    <cellStyle name="Vírgula 8 3 2 2 4" xfId="12564" xr:uid="{ECA61A13-C1DB-4CD0-A6EA-85721ED5CB4E}"/>
    <cellStyle name="Vírgula 8 3 2 2 5" xfId="21532" xr:uid="{A76FDC84-ACE4-449F-98C1-6D8F29D23344}"/>
    <cellStyle name="Vírgula 8 3 2 3" xfId="8183" xr:uid="{FC4F77C9-2449-4DC9-BBF6-65E5C7544923}"/>
    <cellStyle name="Vírgula 8 3 2 3 2" xfId="16837" xr:uid="{2542EA5D-47E6-4EB3-AC69-C636866D9AC8}"/>
    <cellStyle name="Vírgula 8 3 2 3 3" xfId="25818" xr:uid="{8BD0E629-8074-4CAF-9A2C-2FCEB9F9674A}"/>
    <cellStyle name="Vírgula 8 3 2 4" xfId="5129" xr:uid="{0BF13FBB-8216-4971-8DFB-895F98F0ECAD}"/>
    <cellStyle name="Vírgula 8 3 2 4 2" xfId="13983" xr:uid="{38280E40-BA2F-487D-B888-30F243C427AC}"/>
    <cellStyle name="Vírgula 8 3 2 4 3" xfId="22952" xr:uid="{052FDDF0-CC7E-4285-B10C-E27F606E5008}"/>
    <cellStyle name="Vírgula 8 3 2 5" xfId="11118" xr:uid="{272886CA-EB37-4577-AAA3-031534B79014}"/>
    <cellStyle name="Vírgula 8 3 2 6" xfId="20088" xr:uid="{11BE50A6-23DD-4826-90AB-3FE646BEABE8}"/>
    <cellStyle name="Vírgula 8 3 3" xfId="3526" xr:uid="{6D5EB407-0099-49C5-A9DD-5FDBBAA5C5A7}"/>
    <cellStyle name="Vírgula 8 3 3 2" xfId="9676" xr:uid="{DC7D40B5-DE62-4000-8943-0340945806E7}"/>
    <cellStyle name="Vírgula 8 3 3 2 2" xfId="18271" xr:uid="{33DAFE48-DAE3-40A3-9BDA-928FFD160651}"/>
    <cellStyle name="Vírgula 8 3 3 2 3" xfId="27307" xr:uid="{B1E05F0D-F638-42C3-9EDE-743B7AD95B62}"/>
    <cellStyle name="Vírgula 8 3 3 3" xfId="6562" xr:uid="{B5E8586C-E610-4C53-8F10-FE9946603CDD}"/>
    <cellStyle name="Vírgula 8 3 3 3 2" xfId="15415" xr:uid="{88B9EBFA-BA4A-452D-91B4-957DFDD91D30}"/>
    <cellStyle name="Vírgula 8 3 3 3 3" xfId="24381" xr:uid="{A32E886A-CC6C-40C1-AF6E-BBE083402B28}"/>
    <cellStyle name="Vírgula 8 3 3 4" xfId="12563" xr:uid="{D5196CBA-2AEF-4DD4-9BE6-380837C2E390}"/>
    <cellStyle name="Vírgula 8 3 3 5" xfId="21531" xr:uid="{ACD0C4B0-6733-405B-8C77-01A5AD4EDA2A}"/>
    <cellStyle name="Vírgula 8 3 4" xfId="8182" xr:uid="{400C9946-F33A-4BAF-A72C-7089EA430977}"/>
    <cellStyle name="Vírgula 8 3 4 2" xfId="16836" xr:uid="{BAF85DB8-EFB4-41FF-987B-0E4E7F2AE50D}"/>
    <cellStyle name="Vírgula 8 3 4 3" xfId="25817" xr:uid="{7D415AEE-2773-41B2-82A0-5BFFCAC27B21}"/>
    <cellStyle name="Vírgula 8 3 5" xfId="5128" xr:uid="{F87B83AC-BD2F-4655-909F-93CC6866FC29}"/>
    <cellStyle name="Vírgula 8 3 5 2" xfId="13982" xr:uid="{1A01FF54-EC2A-4C76-9D42-CA99FEAE56B4}"/>
    <cellStyle name="Vírgula 8 3 5 3" xfId="22951" xr:uid="{99C3A13D-33A9-4373-A35D-DB78AF4612EE}"/>
    <cellStyle name="Vírgula 8 3 6" xfId="11117" xr:uid="{1F85BF2B-20D2-4130-B798-DBDE619BA0C2}"/>
    <cellStyle name="Vírgula 8 3 7" xfId="20087" xr:uid="{CF35FEB6-BD63-447B-9163-6C9DBE29A66C}"/>
    <cellStyle name="Vírgula 8 4" xfId="1810" xr:uid="{6DCAFE9F-09F8-4E7E-A361-4278C0F43BF1}"/>
    <cellStyle name="Vírgula 8 4 2" xfId="1811" xr:uid="{DEDAA8C7-5890-4A54-8C74-2342EA7CD9C6}"/>
    <cellStyle name="Vírgula 8 4 2 2" xfId="3529" xr:uid="{58BC1FE8-5D5C-448E-AFA4-5C65D9115047}"/>
    <cellStyle name="Vírgula 8 4 2 2 2" xfId="9679" xr:uid="{61E388FB-5CD5-4479-AFE3-EF02F2DCB591}"/>
    <cellStyle name="Vírgula 8 4 2 2 2 2" xfId="18274" xr:uid="{7550393A-59A4-4059-8509-44EC83098703}"/>
    <cellStyle name="Vírgula 8 4 2 2 2 3" xfId="27310" xr:uid="{F709120C-7CF0-4D44-860F-BCA0109ECD47}"/>
    <cellStyle name="Vírgula 8 4 2 2 3" xfId="6565" xr:uid="{7B18FF0A-E9FC-4EE3-988A-5693147EF7AA}"/>
    <cellStyle name="Vírgula 8 4 2 2 3 2" xfId="15418" xr:uid="{32B53CB7-D83C-4553-A268-A789A0A40A7E}"/>
    <cellStyle name="Vírgula 8 4 2 2 3 3" xfId="24384" xr:uid="{3C8C95E7-2A68-4922-B1FA-2205430E4495}"/>
    <cellStyle name="Vírgula 8 4 2 2 4" xfId="12566" xr:uid="{BFC3D4B9-BA11-4A04-B559-76AB8863E52A}"/>
    <cellStyle name="Vírgula 8 4 2 2 5" xfId="21534" xr:uid="{4B21935A-DCD5-4CA9-A017-00BD5FCD6652}"/>
    <cellStyle name="Vírgula 8 4 2 3" xfId="8185" xr:uid="{960F1412-8D15-4EDC-97B8-44CE21A1AED1}"/>
    <cellStyle name="Vírgula 8 4 2 3 2" xfId="16839" xr:uid="{239974C1-F871-43A4-AAE2-276842495F4D}"/>
    <cellStyle name="Vírgula 8 4 2 3 3" xfId="25820" xr:uid="{52F70E34-82A9-4DBE-AF64-02521B49C470}"/>
    <cellStyle name="Vírgula 8 4 2 4" xfId="5131" xr:uid="{FDC81CC8-6E9F-405B-9FAF-4A8FDA7B2735}"/>
    <cellStyle name="Vírgula 8 4 2 4 2" xfId="13985" xr:uid="{35F263F5-8548-4C13-8327-3A6B06A211D4}"/>
    <cellStyle name="Vírgula 8 4 2 4 3" xfId="22954" xr:uid="{CA24AEB6-9D1A-427D-9DC8-7C8C5D650918}"/>
    <cellStyle name="Vírgula 8 4 2 5" xfId="11120" xr:uid="{CD93261C-69D2-450A-A79D-75763561D692}"/>
    <cellStyle name="Vírgula 8 4 2 6" xfId="20090" xr:uid="{0523A673-97C6-4DF0-B457-244D98CD34BB}"/>
    <cellStyle name="Vírgula 8 4 3" xfId="3528" xr:uid="{DCC2936F-7A13-4193-80A1-D653F9619A20}"/>
    <cellStyle name="Vírgula 8 4 3 2" xfId="9678" xr:uid="{C29AC7BD-EB58-485F-82C5-6BC44DB7AE70}"/>
    <cellStyle name="Vírgula 8 4 3 2 2" xfId="18273" xr:uid="{A839068C-A3FA-4CCB-8F5E-F373BED166BF}"/>
    <cellStyle name="Vírgula 8 4 3 2 3" xfId="27309" xr:uid="{216C284A-636C-43F8-BBA6-34DD20A491E4}"/>
    <cellStyle name="Vírgula 8 4 3 3" xfId="6564" xr:uid="{C695F497-6676-442E-8742-D7211D3C16C6}"/>
    <cellStyle name="Vírgula 8 4 3 3 2" xfId="15417" xr:uid="{323A1839-4CEA-4C6B-884E-00DD5010667B}"/>
    <cellStyle name="Vírgula 8 4 3 3 3" xfId="24383" xr:uid="{C66C8CC3-34EF-46C2-8B80-0495FF95E2C7}"/>
    <cellStyle name="Vírgula 8 4 3 4" xfId="12565" xr:uid="{3B4112C3-B65C-4FE3-AEE2-BC78A34340B7}"/>
    <cellStyle name="Vírgula 8 4 3 5" xfId="21533" xr:uid="{3EDE8EEF-22FF-4DDD-896C-E6EA3367BE1F}"/>
    <cellStyle name="Vírgula 8 4 4" xfId="8184" xr:uid="{528496B4-93CA-48AD-8857-583145EB09D6}"/>
    <cellStyle name="Vírgula 8 4 4 2" xfId="16838" xr:uid="{58C4D267-3F45-400A-A1F2-415438FABA7A}"/>
    <cellStyle name="Vírgula 8 4 4 3" xfId="25819" xr:uid="{EA1EC8B6-DBFF-4E90-9296-7EDDE4D7E105}"/>
    <cellStyle name="Vírgula 8 4 5" xfId="5130" xr:uid="{8BE056C2-C55D-4A01-BA5B-5FE0A2FCA217}"/>
    <cellStyle name="Vírgula 8 4 5 2" xfId="13984" xr:uid="{A5A1DF7A-0AC4-4738-B9A2-4978FAB30F89}"/>
    <cellStyle name="Vírgula 8 4 5 3" xfId="22953" xr:uid="{64F70185-FD30-41A2-8BAA-9AC45279E7CD}"/>
    <cellStyle name="Vírgula 8 4 6" xfId="11119" xr:uid="{E644D7A1-6FB7-4823-A063-D406BD991FEA}"/>
    <cellStyle name="Vírgula 8 4 7" xfId="20089" xr:uid="{096B879A-4171-4815-A5DD-D214898860BF}"/>
    <cellStyle name="Vírgula 8 5" xfId="1812" xr:uid="{8FE8B10F-3A8F-4615-9C49-6B851106E2CE}"/>
    <cellStyle name="Vírgula 8 5 2" xfId="3530" xr:uid="{67FAB280-EBE8-471C-9B39-67338354DECC}"/>
    <cellStyle name="Vírgula 8 5 2 2" xfId="9680" xr:uid="{3750DAF5-026D-4871-810E-94CBE4A87263}"/>
    <cellStyle name="Vírgula 8 5 2 2 2" xfId="18275" xr:uid="{9F34DCC6-830D-4B4F-8748-088B82932A8E}"/>
    <cellStyle name="Vírgula 8 5 2 2 3" xfId="27311" xr:uid="{5009C9B1-ECC3-4825-803C-AE360CFD4E49}"/>
    <cellStyle name="Vírgula 8 5 2 3" xfId="6566" xr:uid="{DD0F2D8D-2DD0-4817-8197-68E41768E26B}"/>
    <cellStyle name="Vírgula 8 5 2 3 2" xfId="15419" xr:uid="{68F8817F-43CE-480C-8E58-3EEE377BF2AD}"/>
    <cellStyle name="Vírgula 8 5 2 3 3" xfId="24385" xr:uid="{EA75BE4A-373B-42B3-99EC-E1EAD2B3699E}"/>
    <cellStyle name="Vírgula 8 5 2 4" xfId="12567" xr:uid="{5DD228F3-7EAD-4910-A7D7-03F8C95056F9}"/>
    <cellStyle name="Vírgula 8 5 2 5" xfId="21535" xr:uid="{41F86DBA-6BF3-439F-BC5C-F27553C7910E}"/>
    <cellStyle name="Vírgula 8 5 3" xfId="8186" xr:uid="{1FA79EAA-FFCA-4F60-8442-AB498C00139A}"/>
    <cellStyle name="Vírgula 8 5 3 2" xfId="16840" xr:uid="{AD253F4F-5AD0-485F-8007-E7B7AA2D2AF2}"/>
    <cellStyle name="Vírgula 8 5 3 3" xfId="25821" xr:uid="{CCFFAA7F-9681-4B86-B138-30B9C1B6F3C9}"/>
    <cellStyle name="Vírgula 8 5 4" xfId="5132" xr:uid="{ECA431AD-A181-4E58-BF14-964A45AFF483}"/>
    <cellStyle name="Vírgula 8 5 4 2" xfId="13986" xr:uid="{1C95D7D8-FB6C-4C20-A7A4-969AE4D9ABBF}"/>
    <cellStyle name="Vírgula 8 5 4 3" xfId="22955" xr:uid="{08424ABC-828F-4212-883D-DEC71349E3AB}"/>
    <cellStyle name="Vírgula 8 5 5" xfId="11121" xr:uid="{BF2480BC-A1D9-4436-A006-8A6E554F55B0}"/>
    <cellStyle name="Vírgula 8 5 6" xfId="20091" xr:uid="{08F71E14-3A08-41D7-9300-33D8FD261B86}"/>
    <cellStyle name="Vírgula 8 6" xfId="3519" xr:uid="{9B2575ED-D47E-410A-A7DE-8DEBB8508001}"/>
    <cellStyle name="Vírgula 8 6 2" xfId="9669" xr:uid="{7B4C9E20-9824-46C5-82F6-8E77B55CBDB8}"/>
    <cellStyle name="Vírgula 8 6 2 2" xfId="18264" xr:uid="{5F763544-9194-4D6C-92F6-6547332FFBB3}"/>
    <cellStyle name="Vírgula 8 6 2 3" xfId="27300" xr:uid="{0E4D7133-7A00-46C6-9B58-805F24CE7A62}"/>
    <cellStyle name="Vírgula 8 6 3" xfId="6555" xr:uid="{FCBB2E71-C220-4D47-AE80-34FDD648929C}"/>
    <cellStyle name="Vírgula 8 6 3 2" xfId="15408" xr:uid="{FD676294-C57F-4CB4-A86F-747AB36A52B7}"/>
    <cellStyle name="Vírgula 8 6 3 3" xfId="24374" xr:uid="{C033E3D6-4E07-4AC7-925D-FD3693FF9B3E}"/>
    <cellStyle name="Vírgula 8 6 4" xfId="12556" xr:uid="{B4C1E089-B074-491B-8FE5-9CE36869992F}"/>
    <cellStyle name="Vírgula 8 6 5" xfId="21524" xr:uid="{3F5F4BA5-9822-4BDC-8E5D-D3A30AA300D2}"/>
    <cellStyle name="Vírgula 8 7" xfId="8175" xr:uid="{608E7458-7511-40BF-AAC2-325CAA786C89}"/>
    <cellStyle name="Vírgula 8 7 2" xfId="16829" xr:uid="{678FEA9B-8E53-494E-AE78-6E2E9A9DA476}"/>
    <cellStyle name="Vírgula 8 7 3" xfId="25810" xr:uid="{1047A335-43B6-4CC7-A928-809E530E19B5}"/>
    <cellStyle name="Vírgula 8 8" xfId="5121" xr:uid="{B0BD6837-7BCD-47C8-A835-C3D637C43D1C}"/>
    <cellStyle name="Vírgula 8 8 2" xfId="13975" xr:uid="{9413A7B3-6125-45C8-877E-C3C7B055292A}"/>
    <cellStyle name="Vírgula 8 8 3" xfId="22944" xr:uid="{75677CD1-17BA-4D65-B6F1-63A133911CE1}"/>
    <cellStyle name="Vírgula 8 9" xfId="11110" xr:uid="{7417C2F0-1180-4371-BBFD-09888CE0CFA8}"/>
    <cellStyle name="Vírgula 9" xfId="1813" xr:uid="{4C5B9919-711E-4180-B6FC-54B5D27FC81E}"/>
    <cellStyle name="Vírgula 9 2" xfId="1814" xr:uid="{D2787B1C-B89D-46FF-9831-FE36304395D9}"/>
    <cellStyle name="Vírgula 9 2 2" xfId="1815" xr:uid="{212A1EB2-42C7-427F-8B85-E08ECDCB33D6}"/>
    <cellStyle name="Vírgula 9 2 2 2" xfId="3533" xr:uid="{E54C9502-9217-4832-9336-AD23447949A7}"/>
    <cellStyle name="Vírgula 9 2 2 2 2" xfId="9683" xr:uid="{94B664AE-CBEF-47B5-8443-9E16A031A6C7}"/>
    <cellStyle name="Vírgula 9 2 2 2 2 2" xfId="18278" xr:uid="{ADF3EC98-A9FA-4B3F-BB3B-0DD414EA1B4D}"/>
    <cellStyle name="Vírgula 9 2 2 2 2 3" xfId="27314" xr:uid="{5FAE352F-8AEF-408A-BE4C-66B36EC6408B}"/>
    <cellStyle name="Vírgula 9 2 2 2 3" xfId="6569" xr:uid="{0C96952D-D3BB-4F6A-9975-63992067780D}"/>
    <cellStyle name="Vírgula 9 2 2 2 3 2" xfId="15422" xr:uid="{4019C9DC-79EC-4822-8145-74A052485589}"/>
    <cellStyle name="Vírgula 9 2 2 2 3 3" xfId="24388" xr:uid="{CFC0C74F-3B00-43DB-9C21-79F6C3077D2A}"/>
    <cellStyle name="Vírgula 9 2 2 2 4" xfId="12570" xr:uid="{6FE48C5F-27A9-4811-B23B-5055C5C5CE7D}"/>
    <cellStyle name="Vírgula 9 2 2 2 5" xfId="21538" xr:uid="{C2F7BB7B-1951-4540-8417-61A3F5124B70}"/>
    <cellStyle name="Vírgula 9 2 2 3" xfId="8189" xr:uid="{48CC81F3-0142-4696-AEDC-89A8055037B8}"/>
    <cellStyle name="Vírgula 9 2 2 3 2" xfId="16843" xr:uid="{B3586C68-75DF-4B73-89B5-D0B11E9964DD}"/>
    <cellStyle name="Vírgula 9 2 2 3 3" xfId="25824" xr:uid="{0983B812-CC73-40FE-B0B1-FAE24D153AB9}"/>
    <cellStyle name="Vírgula 9 2 2 4" xfId="5135" xr:uid="{A8F6E1F4-FD95-44EE-A57E-F41F243CB18A}"/>
    <cellStyle name="Vírgula 9 2 2 4 2" xfId="13989" xr:uid="{0C691DB1-1739-43D5-88B8-3DB2DAC69ECF}"/>
    <cellStyle name="Vírgula 9 2 2 4 3" xfId="22958" xr:uid="{BAA9D99C-14B6-4F90-BA00-F5F2D955C5AA}"/>
    <cellStyle name="Vírgula 9 2 2 5" xfId="11124" xr:uid="{FAAD9140-0374-486A-8148-E4A43DCBBC34}"/>
    <cellStyle name="Vírgula 9 2 2 6" xfId="20094" xr:uid="{C6C716E6-D39C-470F-8C07-E66A71CEB34B}"/>
    <cellStyle name="Vírgula 9 2 3" xfId="3532" xr:uid="{1905572F-9388-4D91-B830-CCB572CE1EA8}"/>
    <cellStyle name="Vírgula 9 2 3 2" xfId="9682" xr:uid="{5E6626ED-4C47-4B2E-BD20-DEE994AE2F31}"/>
    <cellStyle name="Vírgula 9 2 3 2 2" xfId="18277" xr:uid="{0F5F94EE-6CC2-451E-801F-40AFA521F01D}"/>
    <cellStyle name="Vírgula 9 2 3 2 3" xfId="27313" xr:uid="{538C9B4B-0D49-4FBB-90EA-80BF42581B91}"/>
    <cellStyle name="Vírgula 9 2 3 3" xfId="6568" xr:uid="{C35ADF55-5F61-4C83-A9DF-8A580CF289E5}"/>
    <cellStyle name="Vírgula 9 2 3 3 2" xfId="15421" xr:uid="{B3A95D1B-276F-4F8D-BFF5-E7BB02F41DD1}"/>
    <cellStyle name="Vírgula 9 2 3 3 3" xfId="24387" xr:uid="{C27A34CD-78BC-4469-B9E3-8DC69E432FAF}"/>
    <cellStyle name="Vírgula 9 2 3 4" xfId="12569" xr:uid="{4880C66A-2948-498F-A9D6-DC829B3B93AB}"/>
    <cellStyle name="Vírgula 9 2 3 5" xfId="21537" xr:uid="{9F6D6A7E-E1D2-4E2D-953A-49B4423801E9}"/>
    <cellStyle name="Vírgula 9 2 4" xfId="8188" xr:uid="{A13DAAE1-4758-4C19-975C-71131E815D4B}"/>
    <cellStyle name="Vírgula 9 2 4 2" xfId="16842" xr:uid="{91FD4CB4-F61F-4621-B559-09F22D5EBAF2}"/>
    <cellStyle name="Vírgula 9 2 4 3" xfId="25823" xr:uid="{B666FA61-19B7-4003-91DC-ACBC27C5F633}"/>
    <cellStyle name="Vírgula 9 2 5" xfId="5134" xr:uid="{D9FDE146-A692-45F4-A768-47E5BB7750CA}"/>
    <cellStyle name="Vírgula 9 2 5 2" xfId="13988" xr:uid="{104764B6-44B4-47D1-8710-298EDB20AB86}"/>
    <cellStyle name="Vírgula 9 2 5 3" xfId="22957" xr:uid="{44AB3AAD-C79D-431D-9992-AB22A24BA036}"/>
    <cellStyle name="Vírgula 9 2 6" xfId="11123" xr:uid="{278749D9-BD06-4814-B1ED-DEAFC996A429}"/>
    <cellStyle name="Vírgula 9 2 7" xfId="20093" xr:uid="{D9CEBDC6-2C0E-406C-AE9E-64BA85B1828D}"/>
    <cellStyle name="Vírgula 9 3" xfId="1816" xr:uid="{30432320-B90A-4E90-AC8D-3F4779B91E83}"/>
    <cellStyle name="Vírgula 9 3 2" xfId="1817" xr:uid="{44DB65B9-CD21-4E84-8E11-9290A9A8940F}"/>
    <cellStyle name="Vírgula 9 3 2 2" xfId="3535" xr:uid="{A7F27B43-F380-4052-8EA7-4A0157401C4B}"/>
    <cellStyle name="Vírgula 9 3 2 2 2" xfId="9685" xr:uid="{449452D4-9950-4C03-8600-5935E1524620}"/>
    <cellStyle name="Vírgula 9 3 2 2 2 2" xfId="18280" xr:uid="{50CCD6DA-E0C2-4F69-B7EB-FE8C738F698D}"/>
    <cellStyle name="Vírgula 9 3 2 2 2 3" xfId="27316" xr:uid="{57C9AA14-DA63-45D3-B147-0448F19DF36C}"/>
    <cellStyle name="Vírgula 9 3 2 2 3" xfId="6571" xr:uid="{4B0A3E54-E37B-431B-A02E-FFA692D79DCE}"/>
    <cellStyle name="Vírgula 9 3 2 2 3 2" xfId="15424" xr:uid="{363BDFD5-D850-4FDE-9EEE-01CB6D5DBE9F}"/>
    <cellStyle name="Vírgula 9 3 2 2 3 3" xfId="24390" xr:uid="{94C36DE3-CD23-4B9E-8218-ECC1E52C2A95}"/>
    <cellStyle name="Vírgula 9 3 2 2 4" xfId="12572" xr:uid="{5E7CFFA2-85CB-4115-916E-412FAF11A63E}"/>
    <cellStyle name="Vírgula 9 3 2 2 5" xfId="21540" xr:uid="{816017D9-E968-4FF7-B10D-B3B6ECF2E052}"/>
    <cellStyle name="Vírgula 9 3 2 3" xfId="8191" xr:uid="{F3951574-28F9-41B0-8F07-D84B3BCD6C52}"/>
    <cellStyle name="Vírgula 9 3 2 3 2" xfId="16845" xr:uid="{B90F3CA8-5169-4164-963F-3226C15E3D37}"/>
    <cellStyle name="Vírgula 9 3 2 3 3" xfId="25826" xr:uid="{730F65CE-46A9-43AD-977D-0C3B30755914}"/>
    <cellStyle name="Vírgula 9 3 2 4" xfId="5137" xr:uid="{E6CBBC12-0388-4488-BE25-27A04821C7E6}"/>
    <cellStyle name="Vírgula 9 3 2 4 2" xfId="13991" xr:uid="{BC9AA970-7589-42FD-B9B9-3D9CE65FE697}"/>
    <cellStyle name="Vírgula 9 3 2 4 3" xfId="22960" xr:uid="{464556CE-8A17-44BD-8D82-5A389066C5D8}"/>
    <cellStyle name="Vírgula 9 3 2 5" xfId="11126" xr:uid="{A673F8AB-DC51-43BA-96A2-1660C94C5124}"/>
    <cellStyle name="Vírgula 9 3 2 6" xfId="20096" xr:uid="{19589B6D-F9A6-4CDD-A644-DE07BAA4C5A7}"/>
    <cellStyle name="Vírgula 9 3 3" xfId="3534" xr:uid="{0BCC3EE0-94A0-4D8C-9F85-3FF3A78D9C37}"/>
    <cellStyle name="Vírgula 9 3 3 2" xfId="9684" xr:uid="{027288BA-9D2B-4904-9AAB-F70AFF6504B2}"/>
    <cellStyle name="Vírgula 9 3 3 2 2" xfId="18279" xr:uid="{34F506A6-AFBC-414E-94B3-151AC1A3CB4D}"/>
    <cellStyle name="Vírgula 9 3 3 2 3" xfId="27315" xr:uid="{1A55F96B-ADDD-46EB-8D4D-03922343388C}"/>
    <cellStyle name="Vírgula 9 3 3 3" xfId="6570" xr:uid="{FA741948-3228-4C00-A0FB-CE17B7D034BC}"/>
    <cellStyle name="Vírgula 9 3 3 3 2" xfId="15423" xr:uid="{129D77FB-56CF-4A3C-A78D-CAF807DF024B}"/>
    <cellStyle name="Vírgula 9 3 3 3 3" xfId="24389" xr:uid="{D19D4B88-BB48-4BDE-9464-5637F4389877}"/>
    <cellStyle name="Vírgula 9 3 3 4" xfId="12571" xr:uid="{6E600993-01B1-47AC-AA99-5B8BE9C22173}"/>
    <cellStyle name="Vírgula 9 3 3 5" xfId="21539" xr:uid="{FB65EC8A-8DE2-43CA-94FF-A9B0BAC144B7}"/>
    <cellStyle name="Vírgula 9 3 4" xfId="8190" xr:uid="{0C63712E-B2A9-4496-ADF7-4768E079C4B3}"/>
    <cellStyle name="Vírgula 9 3 4 2" xfId="16844" xr:uid="{0DBEDED6-9EAF-4813-A84E-4C27FA258DB3}"/>
    <cellStyle name="Vírgula 9 3 4 3" xfId="25825" xr:uid="{93E59A75-B0D8-490E-9EC0-6F28AAC90A8E}"/>
    <cellStyle name="Vírgula 9 3 5" xfId="5136" xr:uid="{2FE3548D-FF1E-4142-8C61-6CC324F4F796}"/>
    <cellStyle name="Vírgula 9 3 5 2" xfId="13990" xr:uid="{A6EAF0CD-0E40-41B6-B082-F198C087970F}"/>
    <cellStyle name="Vírgula 9 3 5 3" xfId="22959" xr:uid="{6AB2C488-9DCD-4915-AD55-05A254BFA2FB}"/>
    <cellStyle name="Vírgula 9 3 6" xfId="11125" xr:uid="{18A37225-7A2D-4485-9DD8-9A516743D64F}"/>
    <cellStyle name="Vírgula 9 3 7" xfId="20095" xr:uid="{DCF4E4FE-5518-40E8-B5BD-FAA10B29F346}"/>
    <cellStyle name="Vírgula 9 4" xfId="1818" xr:uid="{A5DBAD5D-20C9-4BDC-9000-B130E1AEAABC}"/>
    <cellStyle name="Vírgula 9 4 2" xfId="3536" xr:uid="{09C319C2-35BA-4D5F-A244-66DF0BCFB41A}"/>
    <cellStyle name="Vírgula 9 4 2 2" xfId="9686" xr:uid="{8E99A859-E074-4C29-8B3C-94E59CCA6B91}"/>
    <cellStyle name="Vírgula 9 4 2 2 2" xfId="18281" xr:uid="{CF6F01CE-231F-41CF-AB32-0DC476C9A380}"/>
    <cellStyle name="Vírgula 9 4 2 2 3" xfId="27317" xr:uid="{CED7980E-7DD7-4FB9-AA76-CF15D9C92C5A}"/>
    <cellStyle name="Vírgula 9 4 2 3" xfId="6572" xr:uid="{8A0AD20B-5E38-4DD2-9682-ED76511FA249}"/>
    <cellStyle name="Vírgula 9 4 2 3 2" xfId="15425" xr:uid="{A18429C6-0FFA-461D-8D18-0949E45DA87A}"/>
    <cellStyle name="Vírgula 9 4 2 3 3" xfId="24391" xr:uid="{3574FA72-38C4-4BC6-A326-E0A6CAE00639}"/>
    <cellStyle name="Vírgula 9 4 2 4" xfId="12573" xr:uid="{CA6B2921-5909-4DCD-A286-6DEF84D47AAD}"/>
    <cellStyle name="Vírgula 9 4 2 5" xfId="21541" xr:uid="{FA7D2D12-D3BC-45C2-B564-BE653AFE5A30}"/>
    <cellStyle name="Vírgula 9 4 3" xfId="8192" xr:uid="{7B66284A-FB30-49AE-9D84-EC8D96AE117D}"/>
    <cellStyle name="Vírgula 9 4 3 2" xfId="16846" xr:uid="{D1818384-CAEF-4590-A04D-63C85FB71CBD}"/>
    <cellStyle name="Vírgula 9 4 3 3" xfId="25827" xr:uid="{D185161F-5962-437A-9D0E-A6CEF8AAB06C}"/>
    <cellStyle name="Vírgula 9 4 4" xfId="5138" xr:uid="{CAD3C12A-6B32-48BC-ACB2-9354709E4A91}"/>
    <cellStyle name="Vírgula 9 4 4 2" xfId="13992" xr:uid="{94636D8E-BBD5-4476-95C7-67D4167956FF}"/>
    <cellStyle name="Vírgula 9 4 4 3" xfId="22961" xr:uid="{9BAA840D-801A-4A8C-966F-F0AE584F528C}"/>
    <cellStyle name="Vírgula 9 4 5" xfId="11127" xr:uid="{3788107F-FE9A-4BDC-8FFC-6FBC502C6C92}"/>
    <cellStyle name="Vírgula 9 4 6" xfId="20097" xr:uid="{C567DC57-CF20-4846-867E-8EA1F93450F4}"/>
    <cellStyle name="Vírgula 9 5" xfId="3531" xr:uid="{DBDE5F14-E91A-433D-B81A-B5FAB27FC8C2}"/>
    <cellStyle name="Vírgula 9 5 2" xfId="9681" xr:uid="{3585B7C9-31F9-4618-9A72-2EE9AF163E40}"/>
    <cellStyle name="Vírgula 9 5 2 2" xfId="18276" xr:uid="{845C60F6-2311-4AD8-89C6-32FA80301873}"/>
    <cellStyle name="Vírgula 9 5 2 3" xfId="27312" xr:uid="{5EAE34FC-EA6B-4252-BC15-6A3630317946}"/>
    <cellStyle name="Vírgula 9 5 3" xfId="6567" xr:uid="{154E6047-360B-46CF-ACD2-0E64DA418DA6}"/>
    <cellStyle name="Vírgula 9 5 3 2" xfId="15420" xr:uid="{6E8C3965-B8E7-4B0F-9F4E-F92DAFE2BD24}"/>
    <cellStyle name="Vírgula 9 5 3 3" xfId="24386" xr:uid="{F25CA7C8-E482-425D-8897-3222DF4A19C4}"/>
    <cellStyle name="Vírgula 9 5 4" xfId="12568" xr:uid="{E2C98110-C4A3-4224-83CA-CA583A367F6C}"/>
    <cellStyle name="Vírgula 9 5 5" xfId="21536" xr:uid="{B251F8A5-BB7B-41C2-BB9C-56E226D557B9}"/>
    <cellStyle name="Vírgula 9 6" xfId="8187" xr:uid="{6C54409C-61B5-4096-913A-448B2E4EB24E}"/>
    <cellStyle name="Vírgula 9 6 2" xfId="16841" xr:uid="{88A6DD1A-BE0E-417A-B12A-5EA53A7CFC02}"/>
    <cellStyle name="Vírgula 9 6 3" xfId="25822" xr:uid="{C2C5CE24-62D2-4646-B401-0D2A2AA1037D}"/>
    <cellStyle name="Vírgula 9 7" xfId="5133" xr:uid="{86CF1DDD-05D6-413B-B032-A26DA42FFC3B}"/>
    <cellStyle name="Vírgula 9 7 2" xfId="13987" xr:uid="{A2B9FE01-96C2-4687-ADDA-E0CECA89566B}"/>
    <cellStyle name="Vírgula 9 7 3" xfId="22956" xr:uid="{10AADE50-3951-4908-A61C-91D4DBB4C972}"/>
    <cellStyle name="Vírgula 9 8" xfId="11122" xr:uid="{C5933F17-82C0-4CF2-9557-B585BABD6FF3}"/>
    <cellStyle name="Vírgula 9 9" xfId="20092" xr:uid="{F75546BE-2140-444C-9B9D-C2A21877DC63}"/>
    <cellStyle name="Warning Text" xfId="1819" xr:uid="{F36B83B0-233F-4EC7-9444-834288802FA3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513521</xdr:colOff>
      <xdr:row>0</xdr:row>
      <xdr:rowOff>16565</xdr:rowOff>
    </xdr:from>
    <xdr:to>
      <xdr:col>3</xdr:col>
      <xdr:colOff>1010726</xdr:colOff>
      <xdr:row>2</xdr:row>
      <xdr:rowOff>140390</xdr:rowOff>
    </xdr:to>
    <xdr:pic>
      <xdr:nvPicPr>
        <xdr:cNvPr id="2" name="Imagem 1" descr="Desenho animado para crianças&#10;&#10;Descrição gerada automaticamente">
          <a:extLst>
            <a:ext uri="{FF2B5EF4-FFF2-40B4-BE49-F238E27FC236}">
              <a16:creationId xmlns:a16="http://schemas.microsoft.com/office/drawing/2014/main" id="{7780EA2B-6032-B9EC-B54E-5534FC32B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825" y="16565"/>
          <a:ext cx="497205" cy="50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ortaleletrico.com.br/terminal-forquilha-isolado-15-25mm-m4-azul-embalagem-com-100-pecas-eletrokit-956/p" TargetMode="External"/><Relationship Id="rId299" Type="http://schemas.openxmlformats.org/officeDocument/2006/relationships/hyperlink" Target="https://shopee.com.br/Plug-Fusivel-70-77%C2%B0c-i.423524849.10044994458" TargetMode="External"/><Relationship Id="rId21" Type="http://schemas.openxmlformats.org/officeDocument/2006/relationships/hyperlink" Target="https://www.leroymerlin.com.br/grelha-inox-para-banheiro-quadrada-10x10cm_1567600701?term=Grelha+Inox+Para+Banheiro+Quadrada+10&amp;searchTerm=Grelha+Inox+Para+Banheiro+Quadrada+10&amp;searchType=quickProduct" TargetMode="External"/><Relationship Id="rId63" Type="http://schemas.openxmlformats.org/officeDocument/2006/relationships/hyperlink" Target="https://produto.mercadolivre.com.br/MLB-1700594492-limpa-contato-eletrico-blacksul-300ml-_JM" TargetMode="External"/><Relationship Id="rId159" Type="http://schemas.openxmlformats.org/officeDocument/2006/relationships/hyperlink" Target="https://www.consul.com.br/capacitor-duplo-para-ar-condicionado-326058513/p" TargetMode="External"/><Relationship Id="rId170" Type="http://schemas.openxmlformats.org/officeDocument/2006/relationships/hyperlink" Target="https://www.eletrofrigor.com.br/chave-termostatica-ar-condicionado-consul-07-10-12-18-21-30-btus-326008209-rcv-1601-4.html" TargetMode="External"/><Relationship Id="rId226" Type="http://schemas.openxmlformats.org/officeDocument/2006/relationships/hyperlink" Target="https://www.leroymerlin.com.br/capacitor-cbb65-gallant-35-5mf---5percent-440-vac-gcp35d05a-ix440_1566735629?region=outros&amp;gclid=EAIaIQobChMImfLSv4iU9wIVGjSRCh2zQAv-EAQYBCABEgIGBvD_BwE" TargetMode="External"/><Relationship Id="rId268" Type="http://schemas.openxmlformats.org/officeDocument/2006/relationships/hyperlink" Target="https://www.ferramentaskennedy.com.br/100032018/correia-em-v-tipo-b-38-worker?utm_source=google&amp;utm_medium=cpc&amp;utm_campaign=google_shop&amp;gclid=EAIaIQobChMI7oXvza2U9wIVbEBIAB1RnQjQEAQYAiABEgItbPD_BwE" TargetMode="External"/><Relationship Id="rId32" Type="http://schemas.openxmlformats.org/officeDocument/2006/relationships/hyperlink" Target="https://www.somafrio.com.br/pecas/compressores/compressor-scroll-60-000-btuh-r22-3f-220v-invotech?parceiro=5442" TargetMode="External"/><Relationship Id="rId74" Type="http://schemas.openxmlformats.org/officeDocument/2006/relationships/hyperlink" Target="https://www.refrigeracaocatavento.com.br/porca-flange-para-tubo-de-cobre-sae-14-latao" TargetMode="External"/><Relationship Id="rId128" Type="http://schemas.openxmlformats.org/officeDocument/2006/relationships/hyperlink" Target="https://www.portaleletrico.com.br/terminal-pino-isolado-15-25mm-longo-azul-embalagem-com-100-pecas-eletrokit-975/p" TargetMode="External"/><Relationship Id="rId5" Type="http://schemas.openxmlformats.org/officeDocument/2006/relationships/hyperlink" Target="https://www.leroymerlin.com.br/conjunto-tomada-de-energia-20a-sistema-x-branca-pial-legrand_87696854" TargetMode="External"/><Relationship Id="rId181" Type="http://schemas.openxmlformats.org/officeDocument/2006/relationships/hyperlink" Target="https://www.refritron.com.br/tubo-capilar-de-cobre-0-31-rolo-3m" TargetMode="External"/><Relationship Id="rId237" Type="http://schemas.openxmlformats.org/officeDocument/2006/relationships/hyperlink" Target="https://www.submarino.com.br/produto/4662101839?epar=bp_pl_px_go_pmax_automoveis_geral_gmv&amp;opn=XMLGOOGLE&amp;WT.srch=1&amp;gclid=EAIaIQobChMIi86-x4qU9wIVJkJIAB2bdgZ1EAQYCSABEgI1DfD_BwE" TargetMode="External"/><Relationship Id="rId279" Type="http://schemas.openxmlformats.org/officeDocument/2006/relationships/hyperlink" Target="https://www.americanas.com.br/produto/4728493291?opn=YSMESP&amp;srsltid=AWLEVJw05OTOaHOWC3J8A7-OCmWcosdtnSM32HMX6y1TwxupsH21Q840osU" TargetMode="External"/><Relationship Id="rId43" Type="http://schemas.openxmlformats.org/officeDocument/2006/relationships/hyperlink" Target="https://www.webinstalar.com.br/capacitor-permanente-175mfd-380v-cterminal" TargetMode="External"/><Relationship Id="rId139" Type="http://schemas.openxmlformats.org/officeDocument/2006/relationships/hyperlink" Target="https://www.portaleletrico.com.br/terminal-anel-isolado-40-60mm-m6-amarelo-embalagem-com-100-pecas-eletrokit-940/p" TargetMode="External"/><Relationship Id="rId290" Type="http://schemas.openxmlformats.org/officeDocument/2006/relationships/hyperlink" Target="https://www.ferramentaskennedy.com.br/100031146/correia-em-v-tipo-a-32-worker?utm_source=google&amp;utm_medium=cpc&amp;utm_campaign=google_shop&amp;gclid=EAIaIQobChMIp5Pk3K-U9wIVYuhcCh19LQs-EAQYAyABEgL7nvD_BwE" TargetMode="External"/><Relationship Id="rId85" Type="http://schemas.openxmlformats.org/officeDocument/2006/relationships/hyperlink" Target="https://www.eletrofrigor.com.br/porca-flange-34-sae-latao-usinada.html" TargetMode="External"/><Relationship Id="rId150" Type="http://schemas.openxmlformats.org/officeDocument/2006/relationships/hyperlink" Target="https://www.eletrofrigor.com.br/termostato-ambiente-1-estagio-1-velocidade-220v-brasiterm.html" TargetMode="External"/><Relationship Id="rId192" Type="http://schemas.openxmlformats.org/officeDocument/2006/relationships/hyperlink" Target="https://www.ecpvendas.com.br/capacitor-cbb65/capacitor-25uf-450vac-33000017-gree" TargetMode="External"/><Relationship Id="rId206" Type="http://schemas.openxmlformats.org/officeDocument/2006/relationships/hyperlink" Target="https://www.refrigas.com.br/capacitor-55-mfd-380v-suryha?parceiro=7259" TargetMode="External"/><Relationship Id="rId248" Type="http://schemas.openxmlformats.org/officeDocument/2006/relationships/hyperlink" Target="https://www.h3l.com.br/produto/contator-cwm32-10-30v26-190v-50hz220v-60hz-cod-10045428/4511402/?gclid=EAIaIQobChMIzOiPiqKU9wIVAeWRCh1q7gnxEAQYASABEgKJrvD_BwE" TargetMode="External"/><Relationship Id="rId12" Type="http://schemas.openxmlformats.org/officeDocument/2006/relationships/hyperlink" Target="https://www.pontofrio.com.br/vedante-nitrilico-carrapeta-para-reparo-registro-chuveiro-155mm-blukit-1530816631/p/1530816631?utm_medium=cpc&amp;utm_source=google_freelisting&amp;IdSku=1530816631&amp;idLojista=86025&amp;tipoLojista=3P" TargetMode="External"/><Relationship Id="rId108" Type="http://schemas.openxmlformats.org/officeDocument/2006/relationships/hyperlink" Target="https://www.impactorefrigeracao.com.br/zennith-detergente-limpeza-ar-condicionado-1l?utm_source=Site&amp;utm_medium=GoogleMerchant&amp;utm_campaign=GoogleMerchant&amp;gclid=EAIaIQobChMI6KyIn4aM9wIV42xvBB0sNg0AEAYYASABEgLgdPD_BwE" TargetMode="External"/><Relationship Id="rId54" Type="http://schemas.openxmlformats.org/officeDocument/2006/relationships/hyperlink" Target="https://www.frigelar.com.br/gas-refrigerante-r410a-eos-cilindro-de-1134kg/p/kit5357" TargetMode="External"/><Relationship Id="rId96" Type="http://schemas.openxmlformats.org/officeDocument/2006/relationships/hyperlink" Target="https://www.refritron.com.br/material-para-instalacao-e-manutencao-de-ar/tubos-de-cobre-e-conexoes/uniao-38-de-latao-flangeado" TargetMode="External"/><Relationship Id="rId161" Type="http://schemas.openxmlformats.org/officeDocument/2006/relationships/hyperlink" Target="https://www.comclick.com.br/capacitor-cbb61-1-5uf-450v-5060hz-da-unidade-condensadora-326058513-para-ar-condicionado-brastemp-consul-7-000-9-000-12-000?parceiro=4159" TargetMode="External"/><Relationship Id="rId217" Type="http://schemas.openxmlformats.org/officeDocument/2006/relationships/hyperlink" Target="https://www.regislar.com.br/pecas-para-ar-condicionado/capacitores/capacitor-permanente-duplo-alum-30-2-5uf-450vac" TargetMode="External"/><Relationship Id="rId6" Type="http://schemas.openxmlformats.org/officeDocument/2006/relationships/hyperlink" Target="http://www.lojaeletrica.com.br/tomada-sistema-x-2pt-20a-250v-nbr14136-675061-pial,product,2321002800770,dept,0.aspx" TargetMode="External"/><Relationship Id="rId238" Type="http://schemas.openxmlformats.org/officeDocument/2006/relationships/hyperlink" Target="https://www.refritron.com.br/capacitor-duplo-50-5-mfd-380v-cterminal-60x105?parceiro=7321" TargetMode="External"/><Relationship Id="rId259" Type="http://schemas.openxmlformats.org/officeDocument/2006/relationships/hyperlink" Target="https://www.friostore.com.br/produtos/correia-b28-em-v-lisa/" TargetMode="External"/><Relationship Id="rId23" Type="http://schemas.openxmlformats.org/officeDocument/2006/relationships/hyperlink" Target="https://www.americanas.com.br/produto/4628088669?pfm_carac=porta-grelha-quadrado&amp;pfm_page=search&amp;pfm_pos=grid&amp;pfm_type=search_page&amp;offerId=61e4868fd9fd6edeec15cc02" TargetMode="External"/><Relationship Id="rId119" Type="http://schemas.openxmlformats.org/officeDocument/2006/relationships/hyperlink" Target="https://www.ofertaeletrica.com.br/terminal-forquilha-pre-isolado-azul-25mm2-furo-o4-m4-100-pcs-mceig" TargetMode="External"/><Relationship Id="rId270" Type="http://schemas.openxmlformats.org/officeDocument/2006/relationships/hyperlink" Target="https://www.ferramentaskennedy.com.br/100032022/correia-em-v-tipo-b-42-worker?utm_source=google&amp;utm_medium=cpc&amp;utm_campaign=google_shop&amp;gclid=EAIaIQobChMI4euH5a2U9wIVFEVIAB2bpwz-EAQYASABEgJV7_D_BwE" TargetMode="External"/><Relationship Id="rId291" Type="http://schemas.openxmlformats.org/officeDocument/2006/relationships/hyperlink" Target="https://www.agribor.com.br/produto/correia-industrial-a34-lisa-em-v-multibelt-71512?utm_source=&amp;utm_medium=&amp;utm_campaign=&amp;gclid=EAIaIQobChMI5ZHm-6-U9wIVEeFcCh1ejwL1EAQYAiABEgKK0_D_BwE" TargetMode="External"/><Relationship Id="rId44" Type="http://schemas.openxmlformats.org/officeDocument/2006/relationships/hyperlink" Target="https://www.magazineluiza.com.br/capacitor-17-5-mfd-380vac-frigormix/p/kjd166658a/cj/ccto/" TargetMode="External"/><Relationship Id="rId65" Type="http://schemas.openxmlformats.org/officeDocument/2006/relationships/hyperlink" Target="https://www.eletrofrigor.com.br/limpa-contato-black-sul-brasil-300ml-200gr.html" TargetMode="External"/><Relationship Id="rId86" Type="http://schemas.openxmlformats.org/officeDocument/2006/relationships/hyperlink" Target="https://www.refrigeracaocatavento.com.br/pecas-para-ar-condicionado/porca-flange-para-tubo-de-cobre-sae-34-latao" TargetMode="External"/><Relationship Id="rId130" Type="http://schemas.openxmlformats.org/officeDocument/2006/relationships/hyperlink" Target="https://www.ofertaeletrica.com.br/terminal-pino-pre-isolado-amarelo-6mm2-m13-longo-100-pcs-mceig" TargetMode="External"/><Relationship Id="rId151" Type="http://schemas.openxmlformats.org/officeDocument/2006/relationships/hyperlink" Target="https://www.totalar.net/produtos/termostato-ambiente-10-30-on-off-1refr-1-vent-699/" TargetMode="External"/><Relationship Id="rId172" Type="http://schemas.openxmlformats.org/officeDocument/2006/relationships/hyperlink" Target="https://www.magazineluiza.com.br/termostato-127-220v-rcv-1601-4-z-w11234524-ar-condicionado-consul-ccb07a-ccb10a-ccb07d-ccb15a-ccf07d/p/bghg9gcf0k/ar/arar/" TargetMode="External"/><Relationship Id="rId193" Type="http://schemas.openxmlformats.org/officeDocument/2006/relationships/hyperlink" Target="https://www.uberfrio.com.br/ar-condicionado/capacitores-ar/capacitor-25-mfd-440vac?parceiro=1533" TargetMode="External"/><Relationship Id="rId207" Type="http://schemas.openxmlformats.org/officeDocument/2006/relationships/hyperlink" Target="https://www.submarino.com.br/produto/1751301040?epar=bp_pl_px_go_pmax_automoveis_geral_gmv&amp;opn=XMLGOOGLE&amp;WT.srch=1&amp;gclid=EAIaIQobChMI9_-h-uOT9wIV8-BcCh1aTQxSEAQYASABEgLgLPD_BwE" TargetMode="External"/><Relationship Id="rId228" Type="http://schemas.openxmlformats.org/officeDocument/2006/relationships/hyperlink" Target="https://www.submarino.com.br/produto/1410084438?epar=bp_pl_px_go_pmax_automoveis_geral_gmv&amp;opn=XMLGOOGLE&amp;WT.srch=1&amp;gclid=EAIaIQobChMImJH-4oiU9wIVATKRCh3y4QMnEAQYBiABEgLPW_D_BwE" TargetMode="External"/><Relationship Id="rId249" Type="http://schemas.openxmlformats.org/officeDocument/2006/relationships/hyperlink" Target="https://www.anhangueraferramentas.com.br/produto/contator-tripolar-32a-220v-1na-cwm32-10-30-v26-weg-108163" TargetMode="External"/><Relationship Id="rId13" Type="http://schemas.openxmlformats.org/officeDocument/2006/relationships/hyperlink" Target="https://www.americanas.com.br/produto/93515307?epar=bp_pl_00_go_cc_pmax_geral&amp;opn=YSMESP&amp;WT.srch=1&amp;gclid=EAIaIQobChMI7uSA3bWC9wIVAeWRCh2XYQguEAQYAyABEgIEwvD_BwE" TargetMode="External"/><Relationship Id="rId109" Type="http://schemas.openxmlformats.org/officeDocument/2006/relationships/hyperlink" Target="https://www.dufrio.com.br/detergente-limpeza-zennith-para-ar-condicionado-1-litro.html?utm_source=google&amp;utm_medium=shopping&amp;apwc=Y2FuYWxJbnRlZ3JhY2FvPTQ0N3xwcm9kdXRvPTg5ODg=&amp;gclid=EAIaIQobChMIqIzis4aM9wIV60FIAB12mQMKEAQYASABEgJkz_D_BwE" TargetMode="External"/><Relationship Id="rId260" Type="http://schemas.openxmlformats.org/officeDocument/2006/relationships/hyperlink" Target="https://www.magazineluiza.com.br/correia-b28-rexon/p/gk61c2a27j/au/crau/" TargetMode="External"/><Relationship Id="rId281" Type="http://schemas.openxmlformats.org/officeDocument/2006/relationships/hyperlink" Target="https://www.agribor.com.br/produto/correia-industrial-3v300-lisa-em-v-multibelt-71477?utm_source=&amp;utm_medium=&amp;utm_campaign=&amp;gclid=EAIaIQobChMIyeKR5a6U9wIVROZcCh2pJwZxEAQYASABEgKKo_D_BwE" TargetMode="External"/><Relationship Id="rId34" Type="http://schemas.openxmlformats.org/officeDocument/2006/relationships/hyperlink" Target="https://www.friopecas.com.br/compressor-scroll-copeland-75tr-ar-condicionado-trifasico--zr81kctf5522-220volts/p" TargetMode="External"/><Relationship Id="rId55" Type="http://schemas.openxmlformats.org/officeDocument/2006/relationships/hyperlink" Target="https://www.eletrofrigor.com.br/gas-r410a-eos-dac-11-34-kg.html" TargetMode="External"/><Relationship Id="rId76" Type="http://schemas.openxmlformats.org/officeDocument/2006/relationships/hyperlink" Target="https://www.eletrofrigor.com.br/porca-flange-38-sae-latao-usinada.html" TargetMode="External"/><Relationship Id="rId97" Type="http://schemas.openxmlformats.org/officeDocument/2006/relationships/hyperlink" Target="https://www.refritron.com.br/material-para-instalacao-e-manutencao-de-ar/tubos-de-cobre-e-conexoes/uniao-12-flangeada-de-latao" TargetMode="External"/><Relationship Id="rId120" Type="http://schemas.openxmlformats.org/officeDocument/2006/relationships/hyperlink" Target="https://www.viewtech.ind.br/catalog/product/view/id/2406/s/terminal-forquilha-amarelo-para-cabo-4-e-6mm-sv5-5-6-100un/?utm_source=&amp;utm_medium=&amp;utm_campaign=&amp;utm_term=&amp;utm_content=&amp;gclid=EAIaIQobChMI5KjjvbqO9wIVkkJIAB2cCgb7EAQYASABEgKwwvD_BwE" TargetMode="External"/><Relationship Id="rId141" Type="http://schemas.openxmlformats.org/officeDocument/2006/relationships/hyperlink" Target="https://www.portaleletrico.com.br/terminal-tubular-isolado-10mm-m6-vermelho-eletrokit-925/p" TargetMode="External"/><Relationship Id="rId7" Type="http://schemas.openxmlformats.org/officeDocument/2006/relationships/hyperlink" Target="https://www.leroymerlin.com.br/cabo-de-rede-cat-6-10m-pc-eth6u100bl-azul-patch-cord-plus-cable_1568024412" TargetMode="External"/><Relationship Id="rId162" Type="http://schemas.openxmlformats.org/officeDocument/2006/relationships/hyperlink" Target="https://www.americanas.com.br/produto/4279529031?epar=bp_pl_00_go_auto_pmax_acessorios&amp;opn=YSMESP&amp;WT.srch=1&amp;gclid=EAIaIQobChMIq9LapcyR9wIVATKRCh1zvABEEAQYAiABEgL7EPD_BwE" TargetMode="External"/><Relationship Id="rId183" Type="http://schemas.openxmlformats.org/officeDocument/2006/relationships/hyperlink" Target="https://www.refritron.com.br/capilar-0-42-rolo-3m-amarelo" TargetMode="External"/><Relationship Id="rId218" Type="http://schemas.openxmlformats.org/officeDocument/2006/relationships/hyperlink" Target="https://www.eletrofrigor.com.br/capacitor-duplo-30-5-mfd-380vac.html" TargetMode="External"/><Relationship Id="rId239" Type="http://schemas.openxmlformats.org/officeDocument/2006/relationships/hyperlink" Target="https://produto.mercadolivre.com.br/MLB-1564887231-capacitor-duplo-605uf-440v-em-aluminio-marca-tk-_JM?matt_tool=18956390&amp;utm_source=google_shopping&amp;utm_medium=organic" TargetMode="External"/><Relationship Id="rId250" Type="http://schemas.openxmlformats.org/officeDocument/2006/relationships/hyperlink" Target="https://loja.astheck.com.br/contator-cwm32-10-30v26" TargetMode="External"/><Relationship Id="rId271" Type="http://schemas.openxmlformats.org/officeDocument/2006/relationships/hyperlink" Target="https://www.elastobor.com.br/correia-em-v-rexon-modelo-b-42/p?idsku=122014021&amp;gclid=EAIaIQobChMI4euH5a2U9wIVFEVIAB2bpwz-EAQYAiABEgIO4vD_BwE" TargetMode="External"/><Relationship Id="rId292" Type="http://schemas.openxmlformats.org/officeDocument/2006/relationships/hyperlink" Target="https://www.elastobor.com.br/correia-em-v-rexon-modelo-a-34/p?idsku=122013028&amp;gclid=EAIaIQobChMI5ZHm-6-U9wIVEeFcCh1ejwL1EAQYAyABEgJss_D_BwE" TargetMode="External"/><Relationship Id="rId24" Type="http://schemas.openxmlformats.org/officeDocument/2006/relationships/hyperlink" Target="https://www.submarino.com.br/produto/2800616840?epar=bp_pl_px_go_pmax_casaeconstrucao_geral_gmv&amp;opn=XMLGOOGLE&amp;WT.srch=1&amp;gclid=CjwKCAjwrqqSBhBbEiwAlQeqGvwOoESJaL1r-EBF71wOEM6G0HFkJ8wduqpRRWZWpx8hU7o3Lihg_BoCYhIQAvD_BwE" TargetMode="External"/><Relationship Id="rId45" Type="http://schemas.openxmlformats.org/officeDocument/2006/relationships/hyperlink" Target="https://www.frioshopping.com/pecas/capacitores/capacitor-eos-35-mfd-380v-5060hz" TargetMode="External"/><Relationship Id="rId66" Type="http://schemas.openxmlformats.org/officeDocument/2006/relationships/hyperlink" Target="https://www.soaquiferramentas.com.br/gas-acetileno-para-solda-bernzomatic-880342-mapp-400gr-07917" TargetMode="External"/><Relationship Id="rId87" Type="http://schemas.openxmlformats.org/officeDocument/2006/relationships/hyperlink" Target="https://www.eletrofrigor.com.br/porca-flange-78-sae-latao-usinada.html" TargetMode="External"/><Relationship Id="rId110" Type="http://schemas.openxmlformats.org/officeDocument/2006/relationships/hyperlink" Target="https://www.eletrofrigor.com.br/produto-limpeza-zennith-1-litro.html" TargetMode="External"/><Relationship Id="rId131" Type="http://schemas.openxmlformats.org/officeDocument/2006/relationships/hyperlink" Target="https://produto.mercadolivre.com.br/MLB-800790586-ptv55-13-terminal-pino-13mm-am-fio-46mm-c-100-pcs-_JM?matt_tool=18956390&amp;utm_source=google_shopping&amp;utm_medium=organic" TargetMode="External"/><Relationship Id="rId152" Type="http://schemas.openxmlformats.org/officeDocument/2006/relationships/hyperlink" Target="https://www.magazineluiza.com.br/termostato-ambiente-1-estagio-1-velocidade-220v-10c-a-30c-brasiterm/p/cda49g73j9/cj/teit/" TargetMode="External"/><Relationship Id="rId173" Type="http://schemas.openxmlformats.org/officeDocument/2006/relationships/hyperlink" Target="https://www.samatec.com.br/tubo-capilar-031-refrigeracao-e-ar-condicionado--rolo-3m-/p" TargetMode="External"/><Relationship Id="rId194" Type="http://schemas.openxmlformats.org/officeDocument/2006/relationships/hyperlink" Target="https://www.submarino.com.br/produto/3555120786?epar=bp_pl_px_go_pmax_automoveis_geral_gmv&amp;opn=XMLGOOGLE&amp;WT.srch=1&amp;gclid=EAIaIQobChMIoMjQ69GT9wIVSEFIAB2bmwC8EAQYDSABEgL4HPD_BwE" TargetMode="External"/><Relationship Id="rId208" Type="http://schemas.openxmlformats.org/officeDocument/2006/relationships/hyperlink" Target="https://www.madeiramadeira.com.br/capacitor-55-mfd-380v-50-60hz-1915237.html?seller=2438" TargetMode="External"/><Relationship Id="rId229" Type="http://schemas.openxmlformats.org/officeDocument/2006/relationships/hyperlink" Target="https://www.dufrio.com.br/capacitor-duplo-404mfd-de-metal-dugold-440v.html?utm_source=google&amp;utm_medium=shopping&amp;apwc=Y2FuYWxJbnRlZ3JhY2FvPTQ0N3xwcm9kdXRvPTc4MjE=&amp;gclid=EAIaIQobChMImJH-4oiU9wIVATKRCh3y4QMnEAQYASABEgIozfD_BwE" TargetMode="External"/><Relationship Id="rId240" Type="http://schemas.openxmlformats.org/officeDocument/2006/relationships/hyperlink" Target="https://www.refrigeracaocatavento.com.br/capacitor-duplo-60-5-380vac" TargetMode="External"/><Relationship Id="rId261" Type="http://schemas.openxmlformats.org/officeDocument/2006/relationships/hyperlink" Target="https://www.arican.com.br/correia-industrial-powerclassic-b27.html" TargetMode="External"/><Relationship Id="rId14" Type="http://schemas.openxmlformats.org/officeDocument/2006/relationships/hyperlink" Target="https://www.magazineluiza.com.br/botao-duplo-acionamento-caixa-acoplada-deca-1100-si-56-01/p/ja5b3kk8g0/cj/acop/" TargetMode="External"/><Relationship Id="rId35" Type="http://schemas.openxmlformats.org/officeDocument/2006/relationships/hyperlink" Target="https://qualipecas.com.br/produtos/compressor-75-tr-220-60-3f-r22-copeland-zr81kctf5522-scroll/" TargetMode="External"/><Relationship Id="rId56" Type="http://schemas.openxmlformats.org/officeDocument/2006/relationships/hyperlink" Target="https://www.refritron.com.br/gas-r410a-eos-gas-liquefeito-11-34-kg" TargetMode="External"/><Relationship Id="rId77" Type="http://schemas.openxmlformats.org/officeDocument/2006/relationships/hyperlink" Target="https://www.refrigeracaocatavento.com.br/porca-flange-para-tubo-de-cobre-sae-38-latao" TargetMode="External"/><Relationship Id="rId100" Type="http://schemas.openxmlformats.org/officeDocument/2006/relationships/hyperlink" Target="https://www.samatec.com.br/uniao-regular-1-2-sae/p" TargetMode="External"/><Relationship Id="rId282" Type="http://schemas.openxmlformats.org/officeDocument/2006/relationships/hyperlink" Target="https://www.americanas.com.br/produto/4728493338?opn=YSMESP&amp;srsltid=AWLEVJy8Gx1kL8XndiPY9w15UcGQvrNr8MRJIbhJRJqTGxa2bq4Kz4YN3tU" TargetMode="External"/><Relationship Id="rId8" Type="http://schemas.openxmlformats.org/officeDocument/2006/relationships/hyperlink" Target="https://www.kabum.com.br/produto/231072/cabo-de-rede-utp-patch-cord-rj45-cat-6-10-metros-azul-plua-cable-pc-eth6u100bl?gclid=EAIaIQobChMI5Iui1ZyC9wIVDiSRCh3SVQwwEAQYByABEgIb0PD_BwE" TargetMode="External"/><Relationship Id="rId98" Type="http://schemas.openxmlformats.org/officeDocument/2006/relationships/hyperlink" Target="https://www.refritron.com.br/material-para-instalacao-e-manutencao-de-ar/tubos-de-cobre-e-conexoes/uniao-58-de-latao-flangeado" TargetMode="External"/><Relationship Id="rId121" Type="http://schemas.openxmlformats.org/officeDocument/2006/relationships/hyperlink" Target="https://www.ofertaeletrica.com.br/terminal-forquilha-amarelo-4-6mm2-f64-svs5-6-100pcs-penzel" TargetMode="External"/><Relationship Id="rId142" Type="http://schemas.openxmlformats.org/officeDocument/2006/relationships/hyperlink" Target="https://loja.eletronor.com.br/terminal-tubular-olhal-condutor-10mm-ref--a-1015-6---axt/p?idsku=812" TargetMode="External"/><Relationship Id="rId163" Type="http://schemas.openxmlformats.org/officeDocument/2006/relationships/hyperlink" Target="https://www.cirilopecas.com.br/pecas-ar-condicionado/capacitor-ar-condicionado-springer-2-5uf?parceiro=1114" TargetMode="External"/><Relationship Id="rId184" Type="http://schemas.openxmlformats.org/officeDocument/2006/relationships/hyperlink" Target="https://www.refritron.com.br/capilar-0-50-rolo-3m-laranja" TargetMode="External"/><Relationship Id="rId219" Type="http://schemas.openxmlformats.org/officeDocument/2006/relationships/hyperlink" Target="https://frioparcomercial.com.br/produto/capacitor-duplo-305-uf-380-vac/" TargetMode="External"/><Relationship Id="rId230" Type="http://schemas.openxmlformats.org/officeDocument/2006/relationships/hyperlink" Target="https://www.eletrofrigor.com.br/capacitor-duplo-40-5-mfd-440vac.html" TargetMode="External"/><Relationship Id="rId251" Type="http://schemas.openxmlformats.org/officeDocument/2006/relationships/hyperlink" Target="https://www.h3l.com.br/produto/contator-cwm40-11-30v26-190v-50hz220v-60hz-cod-10045432/4511454/?gclid=EAIaIQobChMIjY_L2aKU9wIVNG1vBB3xOQbgEAQYASABEgJrn_D_BwE" TargetMode="External"/><Relationship Id="rId25" Type="http://schemas.openxmlformats.org/officeDocument/2006/relationships/hyperlink" Target="https://www.leroymerlin.com.br/porta-grelha-10-x-10-inox-quadrada-100mm-clarinox_1567131316?gclid=EAIaIQobChMIlOapgL-C9wIVb09IAB0lyQg_EAMYASAAEgJ6fvD_BwE" TargetMode="External"/><Relationship Id="rId46" Type="http://schemas.openxmlformats.org/officeDocument/2006/relationships/hyperlink" Target="https://www.eletrofrigor.com.br/capacitor-35-mfd-380vac.html" TargetMode="External"/><Relationship Id="rId67" Type="http://schemas.openxmlformats.org/officeDocument/2006/relationships/hyperlink" Target="https://www.maqsoldas.com.br/produto/33102/cilindro-de-gas-mapp-400g-para-macarico-bernzomatic" TargetMode="External"/><Relationship Id="rId272" Type="http://schemas.openxmlformats.org/officeDocument/2006/relationships/hyperlink" Target="https://www.lojadomecanico.com.br/produto/129670/37/813/Correia-perfil-V-B-42-VONDER/153/?utm_source=googleshopping&amp;utm_campaign=xmlshopping&amp;utm_medium=cpc&amp;utm_content=129670&amp;gclid=EAIaIQobChMI4euH5a2U9wIVFEVIAB2bpwz-EAQYBCABEgK90PD_BwE" TargetMode="External"/><Relationship Id="rId293" Type="http://schemas.openxmlformats.org/officeDocument/2006/relationships/hyperlink" Target="https://www.ferramentaskennedy.com.br/100031148/correia-em-v-tipo-a-34-worker?utm_source=google&amp;utm_medium=cpc&amp;utm_campaign=google_shop&amp;gclid=EAIaIQobChMI5ZHm-6-U9wIVEeFcCh1ejwL1EAQYBCABEgICVfD_BwE" TargetMode="External"/><Relationship Id="rId88" Type="http://schemas.openxmlformats.org/officeDocument/2006/relationships/hyperlink" Target="https://www.megaar.com.br/produto/porca-34-a-78-sae-curta-latao.html" TargetMode="External"/><Relationship Id="rId111" Type="http://schemas.openxmlformats.org/officeDocument/2006/relationships/hyperlink" Target="https://www.eletrofrigor.com.br/solda-foscoper-unidade-460mm-x-2-3-mm.html" TargetMode="External"/><Relationship Id="rId132" Type="http://schemas.openxmlformats.org/officeDocument/2006/relationships/hyperlink" Target="https://www.ofertaeletrica.com.br/terminal-pino-vermelho-10mm2-12mm-ptvs10-12-50pcs-penzel" TargetMode="External"/><Relationship Id="rId153" Type="http://schemas.openxmlformats.org/officeDocument/2006/relationships/hyperlink" Target="https://www.norterefrigeracao.com.br/termostato-robertshaw-para-ar-condicionado-consul-air-master-rc31601-2" TargetMode="External"/><Relationship Id="rId174" Type="http://schemas.openxmlformats.org/officeDocument/2006/relationships/hyperlink" Target="https://www.samatec.com.br/tubo-capilar-036-3m-para-refrigeracao/p" TargetMode="External"/><Relationship Id="rId195" Type="http://schemas.openxmlformats.org/officeDocument/2006/relationships/hyperlink" Target="https://www.virtualmoc.com.br/produtos/capacitor-de-partida-30-uf-mfd-440-vac-para-ventilacao-ar-condicionado-split-marca-eos-d31021/" TargetMode="External"/><Relationship Id="rId209" Type="http://schemas.openxmlformats.org/officeDocument/2006/relationships/hyperlink" Target="https://www.refrisol.com.br/pecas-e-acessorios/capacitor-ar-condicionado-60-mfd-cterminal-simples-380v-eos?parceiro=2010&amp;gclid=EAIaIQobChMI2rOlyuWT9wIVDSSRCh1wEgjgEAQYASABEgJfu_D_BwE" TargetMode="External"/><Relationship Id="rId220" Type="http://schemas.openxmlformats.org/officeDocument/2006/relationships/hyperlink" Target="https://www.refritron.com.br/capacitor-duplo-35-5-mfd-380v-cterminal-50x90?parceiro=7321" TargetMode="External"/><Relationship Id="rId241" Type="http://schemas.openxmlformats.org/officeDocument/2006/relationships/hyperlink" Target="https://www.refritron.com.br/pecas-para-ar-condicionado/capacitores/capacitor-duplo-60-5-mfd-380v-cterminal-eos-d150926" TargetMode="External"/><Relationship Id="rId15" Type="http://schemas.openxmlformats.org/officeDocument/2006/relationships/hyperlink" Target="https://www.casamimosa.com.br/botao-duplo-acionamento-mecanismo-1100-si-56-01-deca" TargetMode="External"/><Relationship Id="rId36" Type="http://schemas.openxmlformats.org/officeDocument/2006/relationships/hyperlink" Target="https://www.eletrofrigor.com.br/compressor-120000-r22-220v-3f-10tr-scroll-sanyo-csc753h6k.html?gclid=CjwKCAjwrqqSBhBbEiwAlQeqGjt8T0Oxhq1SZXA82vbkF8resOWPFewv6kaAC28-VNyp8opUxkhNnxoCzBkQAvD_BwE" TargetMode="External"/><Relationship Id="rId57" Type="http://schemas.openxmlformats.org/officeDocument/2006/relationships/hyperlink" Target="https://www.frigelar.com.br/gas-refrigerante-r134a-eos-cilindro-de-136kg/p/kit5119" TargetMode="External"/><Relationship Id="rId262" Type="http://schemas.openxmlformats.org/officeDocument/2006/relationships/hyperlink" Target="https://www.magazineluiza.com.br/correia-b27-rexon/p/ca9kka73fc/au/crau/" TargetMode="External"/><Relationship Id="rId283" Type="http://schemas.openxmlformats.org/officeDocument/2006/relationships/hyperlink" Target="https://www.agribor.com.br/produto/correia-industrial-3v315-lisa-em-v-multibelt-71478?utm_source=&amp;utm_medium=&amp;utm_campaign=&amp;gclid=EAIaIQobChMI9eGEu66U9wIVSeZcCh22zQTVEAQYASABEgLFsfD_BwE" TargetMode="External"/><Relationship Id="rId78" Type="http://schemas.openxmlformats.org/officeDocument/2006/relationships/hyperlink" Target="https://refrigeracao.suryha.com.br/produto/80170.008/porca-flangeada-latao-rosca-sae" TargetMode="External"/><Relationship Id="rId99" Type="http://schemas.openxmlformats.org/officeDocument/2006/relationships/hyperlink" Target="https://www.samatec.com.br/uniao-regular-1-4-sae/p" TargetMode="External"/><Relationship Id="rId101" Type="http://schemas.openxmlformats.org/officeDocument/2006/relationships/hyperlink" Target="https://www.samatec.com.br/uniao-regular-3-sae/p" TargetMode="External"/><Relationship Id="rId122" Type="http://schemas.openxmlformats.org/officeDocument/2006/relationships/hyperlink" Target="https://www.portaleletrico.com.br/terminal-forquilha-isolado-40-60mm-m6-amarelo-embalagem-com-100-pecas-eletrokit-1010/p" TargetMode="External"/><Relationship Id="rId143" Type="http://schemas.openxmlformats.org/officeDocument/2006/relationships/hyperlink" Target="https://www.baudaeletronica.com.br/terminal-olhal-pre-isolado-10mm-m6-vermelho-a-1015-6.html" TargetMode="External"/><Relationship Id="rId164" Type="http://schemas.openxmlformats.org/officeDocument/2006/relationships/hyperlink" Target="https://www.comclick.com.br/capacitor-condensadora-cbb61-450v-4uf/5-diversos-ar-condicionado-klimasa?parceiro=4159" TargetMode="External"/><Relationship Id="rId185" Type="http://schemas.openxmlformats.org/officeDocument/2006/relationships/hyperlink" Target="https://ww2.eletrofrigor.com.br/mini-pressostato-cebolinha-de-alta-elgin-200400-psi-rosca-14-r22-pshp400200.html?gclid=EAIaIQobChMI9KLr98CT9wIVz0VIAB3-wQB2EAQYASABEgI81_D_BwE" TargetMode="External"/><Relationship Id="rId9" Type="http://schemas.openxmlformats.org/officeDocument/2006/relationships/hyperlink" Target="https://www.oficinadosbits.com.br/cabo-de-rede-utp-patch-cord-rj45-cat-6-10-metros-vermelho-plus-cable-pc-eth6u100rd-p30471?&amp;utm_source=google&amp;utm_medium=cpc&amp;gclid=EAIaIQobChMIw%2D3mjZyC9wIV809IAB2C1QmqEAQYBiABEgIRhfD%5FBwE" TargetMode="External"/><Relationship Id="rId210" Type="http://schemas.openxmlformats.org/officeDocument/2006/relationships/hyperlink" Target="https://www.submarino.com.br/produto/51048775?epar=bp_pl_px_go_pmax_automoveis_geral_gmv&amp;opn=XMLGOOGLE&amp;WT.srch=1&amp;gclid=EAIaIQobChMI2rOlyuWT9wIVDSSRCh1wEgjgEAQYAiABEgIx_PD_BwE&amp;tamanho=U" TargetMode="External"/><Relationship Id="rId26" Type="http://schemas.openxmlformats.org/officeDocument/2006/relationships/hyperlink" Target="https://www.americanas.com.br/produto/4628088466" TargetMode="External"/><Relationship Id="rId231" Type="http://schemas.openxmlformats.org/officeDocument/2006/relationships/hyperlink" Target="https://www.refrigeracaocatavento.com.br/capacitor-duplo-40-5-440vac" TargetMode="External"/><Relationship Id="rId252" Type="http://schemas.openxmlformats.org/officeDocument/2006/relationships/hyperlink" Target="https://www.viewtech.ind.br/contator-weg-cwm-220vca-40a-1na-1nf-modular-cwm40-11-30v26" TargetMode="External"/><Relationship Id="rId273" Type="http://schemas.openxmlformats.org/officeDocument/2006/relationships/hyperlink" Target="https://www.elastobor.com.br/correia-em-v-rexon-modelo-b-44/p?idsku=122014023&amp;gclid=EAIaIQobChMI_e_Q_K2U9wIVQcORCh2lkgkvEAQYASABEgLIePD_BwE" TargetMode="External"/><Relationship Id="rId294" Type="http://schemas.openxmlformats.org/officeDocument/2006/relationships/hyperlink" Target="https://www.royalmaquinas.com.br/correia-industrial-a-38-nac.html?gclid=EAIaIQobChMIlpauk7CU9wIVDSSRCh1wEgjgEAQYAyABEgKp0_D_BwE" TargetMode="External"/><Relationship Id="rId47" Type="http://schemas.openxmlformats.org/officeDocument/2006/relationships/hyperlink" Target="https://www.totalar.net/produtos/capacitor-35-mfd-380v-440v-20627/" TargetMode="External"/><Relationship Id="rId68" Type="http://schemas.openxmlformats.org/officeDocument/2006/relationships/hyperlink" Target="https://www.zigferramentas.com.br/none-15421446?utm_source=Site&amp;utm_medium=GoogleMerchant&amp;utm_campaign=GoogleMerchant" TargetMode="External"/><Relationship Id="rId89" Type="http://schemas.openxmlformats.org/officeDocument/2006/relationships/hyperlink" Target="https://www.webinstalar.com.br/porca-7-8-tipo-ouro" TargetMode="External"/><Relationship Id="rId112" Type="http://schemas.openxmlformats.org/officeDocument/2006/relationships/hyperlink" Target="https://www.distriar.com.br/materiais-para-instalacao/solda-foscoper-unidade-vareta-460mm-x-2-3-mm" TargetMode="External"/><Relationship Id="rId133" Type="http://schemas.openxmlformats.org/officeDocument/2006/relationships/hyperlink" Target="https://produto.mercadolivre.com.br/MLB-1049591528-terminal-pino-vermelho-10mm-12mm-ptvs10-12-50-pcs-penzel-_JM" TargetMode="External"/><Relationship Id="rId154" Type="http://schemas.openxmlformats.org/officeDocument/2006/relationships/hyperlink" Target="https://www.casarefriar.com.br/MLB-1164009639-termostato-ar-condicionado-consul-7000-a-21000-btus-_JM" TargetMode="External"/><Relationship Id="rId175" Type="http://schemas.openxmlformats.org/officeDocument/2006/relationships/hyperlink" Target="https://www.samatec.com.br/tubo-capilar-042-3-m/p" TargetMode="External"/><Relationship Id="rId196" Type="http://schemas.openxmlformats.org/officeDocument/2006/relationships/hyperlink" Target="https://www.gelatudo.com.br/produto/1236.html" TargetMode="External"/><Relationship Id="rId200" Type="http://schemas.openxmlformats.org/officeDocument/2006/relationships/hyperlink" Target="https://www.virtualmoc.com.br/produtos/capacitor-cbb65-45-uf-mfd-440-vac-marca-eos-para-ar-condicionado-split-ventilacao-d31024/" TargetMode="External"/><Relationship Id="rId16" Type="http://schemas.openxmlformats.org/officeDocument/2006/relationships/hyperlink" Target="https://www.americanas.com.br/produto/1787394022?opn=YSMESP&amp;srsltid=AWLEVJxycZ0MrPjOSgIgzjQQ0KyvY_kR7zOY2PzMiXsWGChJfefARkMM214" TargetMode="External"/><Relationship Id="rId221" Type="http://schemas.openxmlformats.org/officeDocument/2006/relationships/hyperlink" Target="https://www.dufrio.com.br/capacitor-duplo-354mfd-de-metal-dugold-440v.html?utm_source=google&amp;utm_medium=shopping&amp;apwc=Y2FuYWxJbnRlZ3JhY2FvPTQ0N3xwcm9kdXRvPTc4MTY=" TargetMode="External"/><Relationship Id="rId242" Type="http://schemas.openxmlformats.org/officeDocument/2006/relationships/hyperlink" Target="http://www.lojaeletrica.com.br/contator-9a-1na-220v-cwm9-10--weg,product,2200303750017,dept,0.aspx" TargetMode="External"/><Relationship Id="rId263" Type="http://schemas.openxmlformats.org/officeDocument/2006/relationships/hyperlink" Target="https://www.elastobor.com.br/correia-em-v-rexon-modelo-b-27/p?idsku=122014014&amp;gclid=EAIaIQobChMI0cmVhq2U9wIVMeVcCh0ksgsQEAQYBiABEgLOSvD_BwE" TargetMode="External"/><Relationship Id="rId284" Type="http://schemas.openxmlformats.org/officeDocument/2006/relationships/hyperlink" Target="https://produto.mercadolivre.com.br/MLB-1768545645-correia-3v-315-industrial-em-v-vicson-motor-maquina-polia-_JM?matt_tool=18956390&amp;utm_source=google_shopping&amp;utm_medium=organic" TargetMode="External"/><Relationship Id="rId37" Type="http://schemas.openxmlformats.org/officeDocument/2006/relationships/hyperlink" Target="https://www.friopecas.com.br/compressor-scroll-panasonic-10-5tr-r22-3f-csc753h6h-220-volts/p" TargetMode="External"/><Relationship Id="rId58" Type="http://schemas.openxmlformats.org/officeDocument/2006/relationships/hyperlink" Target="https://bomarcondicionado.com.br/gas-r134a-136kg-eos?gclid=EAIaIQobChMIysyW25OF9wIVMRXUAR1pRAkeEAQYAyABEgK0G_D_BwE" TargetMode="External"/><Relationship Id="rId79" Type="http://schemas.openxmlformats.org/officeDocument/2006/relationships/hyperlink" Target="https://www.eletrofrigor.com.br/porca-flange-12-sae-latao-usinada.html" TargetMode="External"/><Relationship Id="rId102" Type="http://schemas.openxmlformats.org/officeDocument/2006/relationships/hyperlink" Target="https://www.hidro.eco.br/latao-rr-niple-duplo?utm_source=Site&amp;utm_medium=GoogleMerchant&amp;utm_campaign=GoogleMerchant&amp;sku=HCRND12&amp;gclid=EAIaIQobChMInp2L8veL9wIVAu6RCh1w3AAjEAQYASABEgJAV_D_BwE" TargetMode="External"/><Relationship Id="rId123" Type="http://schemas.openxmlformats.org/officeDocument/2006/relationships/hyperlink" Target="https://www.viewtech.ind.br/terminal-forquilha-vermelho-sv-8-8-para-cabo-10mm-dezena" TargetMode="External"/><Relationship Id="rId144" Type="http://schemas.openxmlformats.org/officeDocument/2006/relationships/hyperlink" Target="https://www.disbrar.com.br/MLB-943012745-termostato-rc-80810-2-42303027-_JM" TargetMode="External"/><Relationship Id="rId90" Type="http://schemas.openxmlformats.org/officeDocument/2006/relationships/hyperlink" Target="https://refrigeracao.suryha.com.br/produto/80170.010/uniao-regular-flangeada-latao-rosca-sae" TargetMode="External"/><Relationship Id="rId165" Type="http://schemas.openxmlformats.org/officeDocument/2006/relationships/hyperlink" Target="https://produto.mercadolivre.com.br/MLB-2171941549-capacitor-ventilador-ar-condicionado-partida-4uf-440v-_JM?matt_tool=18956390&amp;utm_source=google_shopping&amp;utm_medium=organic" TargetMode="External"/><Relationship Id="rId186" Type="http://schemas.openxmlformats.org/officeDocument/2006/relationships/hyperlink" Target="https://www.chillerpecas.com.br/produtos/pressostato-de-alta-200-400-psi-1-4-cebolinha-elgin/?pf=gs&amp;gclid=EAIaIQobChMIwPXwp8CT9wIVVEJIAB3DjgPoEAQYByABEgKS3vD_BwE" TargetMode="External"/><Relationship Id="rId211" Type="http://schemas.openxmlformats.org/officeDocument/2006/relationships/hyperlink" Target="https://produto.mercadolivre.com.br/MLB-1953787459-capacitor-60-mfd-380v-cterminal-50x120-80151041-_JM?matt_tool=18956390&amp;utm_source=google_shopping&amp;utm_medium=organic" TargetMode="External"/><Relationship Id="rId232" Type="http://schemas.openxmlformats.org/officeDocument/2006/relationships/hyperlink" Target="https://www.refritron.com.br/capacitor-duplo-40-5-mfd-440v-cterminal-50x100" TargetMode="External"/><Relationship Id="rId253" Type="http://schemas.openxmlformats.org/officeDocument/2006/relationships/hyperlink" Target="https://www.h3l.com.br/produto/contator-cwm50-11-30v26-190v-50hz220v-60hz-cod-10045435/4511483/?gclid=EAIaIQobChMIhI6cnaOU9wIVIuxcCh3DBA7bEAQYASABEgJMZ_D_BwE" TargetMode="External"/><Relationship Id="rId274" Type="http://schemas.openxmlformats.org/officeDocument/2006/relationships/hyperlink" Target="https://www.ferramentaskennedy.com.br/100032024/correia-em-v-tipo-b-44-worker?utm_source=google&amp;utm_medium=cpc&amp;utm_campaign=google_shop&amp;gclid=EAIaIQobChMI_e_Q_K2U9wIVQcORCh2lkgkvEAQYAiABEgInyfD_BwE" TargetMode="External"/><Relationship Id="rId295" Type="http://schemas.openxmlformats.org/officeDocument/2006/relationships/hyperlink" Target="https://www.arbrasilrefrigeracao.com.br/correia-a-38-167746?parceiro=9027&amp;parceiro=4124&amp;gclid=EAIaIQobChMIlpauk7CU9wIVDSSRCh1wEgjgEAQYBCABEgJmCvD_BwE" TargetMode="External"/><Relationship Id="rId27" Type="http://schemas.openxmlformats.org/officeDocument/2006/relationships/hyperlink" Target="https://www.friopecas.com.br/compressor-rotativo-tecumseh-1200-btuh-monofasico-rga5512exd-220-volts/p?idsku=118920&amp;gclid=EAIaIQobChMIsLeExtSC9wIVsUFIAB12wQj9EAQYAiABEgIBp_D_BwE" TargetMode="External"/><Relationship Id="rId48" Type="http://schemas.openxmlformats.org/officeDocument/2006/relationships/hyperlink" Target="https://www.refritron.com.br/capacitor-10-mfd-380v-cterminal-40x60" TargetMode="External"/><Relationship Id="rId69" Type="http://schemas.openxmlformats.org/officeDocument/2006/relationships/hyperlink" Target="https://www.refrigeracaocatavento.com.br/cilindro-de-gas-oxigenio-930-ml-136g-para-turbo-set" TargetMode="External"/><Relationship Id="rId113" Type="http://schemas.openxmlformats.org/officeDocument/2006/relationships/hyperlink" Target="https://www.magazineluiza.com.br/solda-foscoper-unidade-vareta-460mm-x-23-mm-brasil-soldas/p/jcj4g146c4/fs/exps/" TargetMode="External"/><Relationship Id="rId134" Type="http://schemas.openxmlformats.org/officeDocument/2006/relationships/hyperlink" Target="https://shopee.com.br/Terminal-Pino-Vermelho-10MM%C2%B2-12MM-PTVS10-12-50Pcs---PENZEL-i.294870083.11826737437" TargetMode="External"/><Relationship Id="rId80" Type="http://schemas.openxmlformats.org/officeDocument/2006/relationships/hyperlink" Target="https://www.refrigeracaocatavento.com.br/ferramentas-de-refrigeracao/porca-flange-12-para-tubo-de-cobre-sae" TargetMode="External"/><Relationship Id="rId155" Type="http://schemas.openxmlformats.org/officeDocument/2006/relationships/hyperlink" Target="https://www.magazineluiza.com.br/termostato-ar-condicionado-consul-7-000-21-000-btu-h-quente-robertshaw/p/gje7d35he2/rc/rcnm/" TargetMode="External"/><Relationship Id="rId176" Type="http://schemas.openxmlformats.org/officeDocument/2006/relationships/hyperlink" Target="https://www.samatec.com.br/tubo-capilar-050-3m/p" TargetMode="External"/><Relationship Id="rId197" Type="http://schemas.openxmlformats.org/officeDocument/2006/relationships/hyperlink" Target="https://www.dufrio.com.br/capacitor-40mfd-metal-dugold-440v.html?utm_source=google&amp;utm_medium=shopping&amp;apwc=Y2FuYWxJbnRlZ3JhY2FvPTQ0N3xwcm9kdXRvPTUzMDM=&amp;gclid=EAIaIQobChMIu4qMxtiT9wIVYk9IAB1MdwDkEAQYCSABEgK1tfD_BwE" TargetMode="External"/><Relationship Id="rId201" Type="http://schemas.openxmlformats.org/officeDocument/2006/relationships/hyperlink" Target="https://www.dufrio.com.br/capacitor-45mfd-metal-dugold-440v.html?utm_source=google&amp;utm_medium=shopping&amp;apwc=Y2FuYWxJbnRlZ3JhY2FvPTQ0N3xwcm9kdXRvPTUzODQ=&amp;gclid=EAIaIQobChMIj9b92uCT9wIVxUFIAB34qw9FEAQYASABEgK7yPD_BwE" TargetMode="External"/><Relationship Id="rId222" Type="http://schemas.openxmlformats.org/officeDocument/2006/relationships/hyperlink" Target="https://www.eletrofrigor.com.br/capacitor-duplo-35-4-mfd-440vac.html" TargetMode="External"/><Relationship Id="rId243" Type="http://schemas.openxmlformats.org/officeDocument/2006/relationships/hyperlink" Target="https://loja.astheck.com.br/contator-cwm9-10-30v26" TargetMode="External"/><Relationship Id="rId264" Type="http://schemas.openxmlformats.org/officeDocument/2006/relationships/hyperlink" Target="https://www.elastobor.com.br/correia-em-v-rexon-modelo-b-35/p?idsku=122014011&amp;gclid=EAIaIQobChMIuZyWqq2U9wIVkUJIAB0N8QBTEAQYASABEgIyR_D_BwE" TargetMode="External"/><Relationship Id="rId285" Type="http://schemas.openxmlformats.org/officeDocument/2006/relationships/hyperlink" Target="https://www.agribor.com.br/produto/correia-industrial-a27-lisa-em-v-multibelt-71505?utm_source=&amp;utm_medium=&amp;utm_campaign=&amp;gclid=EAIaIQobChMIyd2Vwa-U9wIVTEFIAB0WvwTnEAQYASABEgIcP_D_BwE" TargetMode="External"/><Relationship Id="rId17" Type="http://schemas.openxmlformats.org/officeDocument/2006/relationships/hyperlink" Target="https://www.americanas.com.br/produto/3513274162?epar=bp_pl_00_go_cc_pmax_geral&amp;opn=YSMESP&amp;WT.srch=1&amp;gclid=CjwKCAjwrqqSBhBbEiwAlQeqGk8lksetbDMozoRYMv4l5D_xRc2dGfV6No9mbp2pBUJRfHNciXsMIhoCBbEQAvD_BwE" TargetMode="External"/><Relationship Id="rId38" Type="http://schemas.openxmlformats.org/officeDocument/2006/relationships/hyperlink" Target="https://qualipecas.com.br/produtos/compressor-10-tr-220-60-3f-r22-panasonic-csc753h6k/" TargetMode="External"/><Relationship Id="rId59" Type="http://schemas.openxmlformats.org/officeDocument/2006/relationships/hyperlink" Target="https://www.submarino.com.br/produto/4529866226?epar=bp_pl_px_go_pmax_arcondicionado_geral_gmv&amp;opn=XMLGOOGLE&amp;WT.srch=1&amp;gclid=EAIaIQobChMIysyW25OF9wIVMRXUAR1pRAkeEAQYASABEgJRivD_BwE" TargetMode="External"/><Relationship Id="rId103" Type="http://schemas.openxmlformats.org/officeDocument/2006/relationships/hyperlink" Target="https://www.eletrofrigor.com.br/uniao-latao-58-sae.html" TargetMode="External"/><Relationship Id="rId124" Type="http://schemas.openxmlformats.org/officeDocument/2006/relationships/hyperlink" Target="https://produto.mercadolivre.com.br/MLB-1226785997-terminal-forquilha-vermelho-sv-8-8-para-cabo-10mm-_JM" TargetMode="External"/><Relationship Id="rId70" Type="http://schemas.openxmlformats.org/officeDocument/2006/relationships/hyperlink" Target="https://www.magazineluiza.com.br/cilindro-de-gas-oxigenio-930-ml-136-g-para-turbo-set-un1072-oxyturbo/p/kffh37a1d3/cp/eamh/" TargetMode="External"/><Relationship Id="rId91" Type="http://schemas.openxmlformats.org/officeDocument/2006/relationships/hyperlink" Target="https://refrigeracao.suryha.com.br/produto/80170.011/uniao-regular-flangeada-latao-rosca-sae" TargetMode="External"/><Relationship Id="rId145" Type="http://schemas.openxmlformats.org/officeDocument/2006/relationships/hyperlink" Target="https://posfrio.mercadoshops.com.br/MLB-1679988271-termostato-ar-de-janela-mideaspringer-42303027-rc-80810-2p-_JM" TargetMode="External"/><Relationship Id="rId166" Type="http://schemas.openxmlformats.org/officeDocument/2006/relationships/hyperlink" Target="https://www.americanas.com.br/produto/1537449692?epar=bp_pl_00_go_aa_pmax_geral&amp;opn=YSMESP&amp;WT.srch=1&amp;gclid=EAIaIQobChMI8paw5M6R9wIVDDGRCh2ggA-sEAQYAyABEgK-OfD_BwE&amp;cor=Klimasa&amp;voltagem=Klimasa" TargetMode="External"/><Relationship Id="rId187" Type="http://schemas.openxmlformats.org/officeDocument/2006/relationships/hyperlink" Target="https://www.refrigas.com.br/pressostato-cartucho-alta-400200-psi-elgin?parceiro=7259&amp;gclid=EAIaIQobChMI9KLr98CT9wIVz0VIAB3-wQB2EAQYAyABEgK7dfD_BwE" TargetMode="External"/><Relationship Id="rId1" Type="http://schemas.openxmlformats.org/officeDocument/2006/relationships/hyperlink" Target="https://www.santil.com.br/produto/canaleta-s-divisoria-c-adesivo-sistema-x-20x12-pial-legrand/470823" TargetMode="External"/><Relationship Id="rId212" Type="http://schemas.openxmlformats.org/officeDocument/2006/relationships/hyperlink" Target="https://www.ecpvendas.com.br/capacitores/capacitor-duplo-25-2-5uf-450vac-p2-midea-springer-carrier-admiral-05706079?parceiro=1981" TargetMode="External"/><Relationship Id="rId233" Type="http://schemas.openxmlformats.org/officeDocument/2006/relationships/hyperlink" Target="https://www.refrigeracaocatavento.com.br/capacitor-de-partida-duplo-45-5uf-380-vac-tipi" TargetMode="External"/><Relationship Id="rId254" Type="http://schemas.openxmlformats.org/officeDocument/2006/relationships/hyperlink" Target="https://www.viewtech.ind.br/contator-weg-cwm-220vca-50a-1na-1nf-modular-cwm50-11-30v26" TargetMode="External"/><Relationship Id="rId28" Type="http://schemas.openxmlformats.org/officeDocument/2006/relationships/hyperlink" Target="https://www.americanas.com.br/produto/4646692245?epar=bp_pl_00_go_cc_pmax_geral&amp;opn=YSMESP&amp;WT.srch=1&amp;gclid=EAIaIQobChMIsLeExtSC9wIVsUFIAB12wQj9EAQYBSABEgJ1wPD_BwE" TargetMode="External"/><Relationship Id="rId49" Type="http://schemas.openxmlformats.org/officeDocument/2006/relationships/hyperlink" Target="https://www.frigelar.com.br/capacitor-simples-10-mfd-380v-com-terminal-40mm-x-60mm-corpo-aluminio/p/kit5028" TargetMode="External"/><Relationship Id="rId114" Type="http://schemas.openxmlformats.org/officeDocument/2006/relationships/hyperlink" Target="https://www.samatec.com.br/solda-foscoper-1-unidade/p?idsku=2003362&amp;gclid=EAIaIQobChMIr-njwpaM9wIVQuZcCh1_8AxXEAQYASABEgKtVfD_BwE" TargetMode="External"/><Relationship Id="rId275" Type="http://schemas.openxmlformats.org/officeDocument/2006/relationships/hyperlink" Target="https://www.royalmaquinas.com.br/correia-industrial-b-44-nac.html?gclid=EAIaIQobChMI_e_Q_K2U9wIVQcORCh2lkgkvEAQYBCABEgK-hvD_BwE" TargetMode="External"/><Relationship Id="rId296" Type="http://schemas.openxmlformats.org/officeDocument/2006/relationships/hyperlink" Target="https://www.ferramentaskennedy.com.br/100031312/correia-em-v-tipo-a-38-worker?utm_source=google&amp;utm_medium=cpc&amp;utm_campaign=google_shop&amp;gclid=EAIaIQobChMIlpauk7CU9wIVDSSRCh1wEgjgEAQYAiABEgK-lvD_BwE" TargetMode="External"/><Relationship Id="rId300" Type="http://schemas.openxmlformats.org/officeDocument/2006/relationships/hyperlink" Target="https://www.samatec.com.br/capilar-064/p" TargetMode="External"/><Relationship Id="rId60" Type="http://schemas.openxmlformats.org/officeDocument/2006/relationships/hyperlink" Target="https://www.dufrio.com.br/fluido-refrigerante-dugold-diclorofluoretano-r141b-136kg-onu1078.html" TargetMode="External"/><Relationship Id="rId81" Type="http://schemas.openxmlformats.org/officeDocument/2006/relationships/hyperlink" Target="https://refrigeracao.suryha.com.br/produto/80170.009/porca-flangeada-latao-rosca-sae" TargetMode="External"/><Relationship Id="rId135" Type="http://schemas.openxmlformats.org/officeDocument/2006/relationships/hyperlink" Target="https://www.viewtech.ind.br/terminal-olhal-azul-para-fios-2-5mm-100-pecas-rvs2-5" TargetMode="External"/><Relationship Id="rId156" Type="http://schemas.openxmlformats.org/officeDocument/2006/relationships/hyperlink" Target="https://www.eletrofrigor.com.br/termostato-ambiente-1-estagio-1-velocidade-tvcpi101-220v-sce.html" TargetMode="External"/><Relationship Id="rId177" Type="http://schemas.openxmlformats.org/officeDocument/2006/relationships/hyperlink" Target="https://www.refrigas.com.br/capilar-0-31-rolo-3m" TargetMode="External"/><Relationship Id="rId198" Type="http://schemas.openxmlformats.org/officeDocument/2006/relationships/hyperlink" Target="https://produto.mercadolivre.com.br/MLB-2023595792-capacitor-simples-40-440vac-_JM?matt_tool=18956390&amp;utm_source=google_shopping&amp;utm_medium=organic" TargetMode="External"/><Relationship Id="rId202" Type="http://schemas.openxmlformats.org/officeDocument/2006/relationships/hyperlink" Target="https://www.submarino.com.br/produto/4287677384?epar=bp_pl_px_go_pmax_automoveis_geral_gmv&amp;opn=XMLGOOGLE&amp;WT.srch=1&amp;gclid=EAIaIQobChMIoeas6uCT9wIVTkVIAB0w6gfjEAQYCSABEgJjtvD_BwE" TargetMode="External"/><Relationship Id="rId223" Type="http://schemas.openxmlformats.org/officeDocument/2006/relationships/hyperlink" Target="https://www.pontodaeletronica.com.br/capacitor-polipropileno-duplo-35-4uf-x-440v-50-60hz-cbb65-tk.html?gclid=EAIaIQobChMI0Oy_jIiU9wIVBj-RCh0SqwKXEAQYCCABEgIfFfD_BwE" TargetMode="External"/><Relationship Id="rId244" Type="http://schemas.openxmlformats.org/officeDocument/2006/relationships/hyperlink" Target="https://www.submarino.com.br/produto/4032478631?epar=bp_pl_px_go_pmax_casaeconstrucao_geral_gmv&amp;opn=XMLGOOGLE&amp;WT.srch=1&amp;gclid=EAIaIQobChMIv4-9iZ-U9wIVPUFIAB3nhQy1EAQYAiABEgKUBvD_BwE" TargetMode="External"/><Relationship Id="rId18" Type="http://schemas.openxmlformats.org/officeDocument/2006/relationships/hyperlink" Target="https://www.leroymerlin.com.br/grelha-inox-para-banheiro-quadrada-15x15cm_1567600700" TargetMode="External"/><Relationship Id="rId39" Type="http://schemas.openxmlformats.org/officeDocument/2006/relationships/hyperlink" Target="https://www.eletrofrigor.com.br/capacitor-duplo-17-2-5-mfd-450vac-4164.html" TargetMode="External"/><Relationship Id="rId265" Type="http://schemas.openxmlformats.org/officeDocument/2006/relationships/hyperlink" Target="https://www.royalmaquinas.com.br/correia-industrial-b-35-nac.html?gclid=EAIaIQobChMIuZyWqq2U9wIVkUJIAB0N8QBTEAQYAyABEgKp8fD_BwE" TargetMode="External"/><Relationship Id="rId286" Type="http://schemas.openxmlformats.org/officeDocument/2006/relationships/hyperlink" Target="https://www.elastobor.com.br/correia-em-v-rexon-modelo-a-27/p?idsku=122013021&amp;gclid=EAIaIQobChMIyd2Vwa-U9wIVTEFIAB0WvwTnEAQYBCABEgJQffD_BwE" TargetMode="External"/><Relationship Id="rId50" Type="http://schemas.openxmlformats.org/officeDocument/2006/relationships/hyperlink" Target="https://www.uniparts.com.br/capacitor-10uf-mfd-380v-com-terminal-40x60-corpo-aluminio" TargetMode="External"/><Relationship Id="rId104" Type="http://schemas.openxmlformats.org/officeDocument/2006/relationships/hyperlink" Target="https://www.eletrofrigor.com.br/uniao-latao-34-sae.html" TargetMode="External"/><Relationship Id="rId125" Type="http://schemas.openxmlformats.org/officeDocument/2006/relationships/hyperlink" Target="https://produto.mercadolivre.com.br/MLB-1419855437-kit-100-terminais-forquilha-isolado-vermelho-m5-10mm-_JM" TargetMode="External"/><Relationship Id="rId146" Type="http://schemas.openxmlformats.org/officeDocument/2006/relationships/hyperlink" Target="https://produto.mercadolivre.com.br/MLB-943012745-termostato-rc-80810-2-42303027-_JM" TargetMode="External"/><Relationship Id="rId167" Type="http://schemas.openxmlformats.org/officeDocument/2006/relationships/hyperlink" Target="https://www.ecpvendas.com.br/capacitor-motor-ventilador-cbb611a-8uf-450vac-33010014-gree?parceiro=1981" TargetMode="External"/><Relationship Id="rId188" Type="http://schemas.openxmlformats.org/officeDocument/2006/relationships/hyperlink" Target="https://www.eletrofrigor.com.br/mini-pressostato-cebolinha-de-baixa-1946-psi-r22-rosca.html" TargetMode="External"/><Relationship Id="rId71" Type="http://schemas.openxmlformats.org/officeDocument/2006/relationships/hyperlink" Target="https://www.refricenter.com.br/linha-da-gases/gas-oxigenio-comprimido-oxygen-930ml-136g-oxyturbo" TargetMode="External"/><Relationship Id="rId92" Type="http://schemas.openxmlformats.org/officeDocument/2006/relationships/hyperlink" Target="https://refrigeracao.suryha.com.br/produto/80170.012/uniao-regular-flangeada-latao-rosca-sae" TargetMode="External"/><Relationship Id="rId213" Type="http://schemas.openxmlformats.org/officeDocument/2006/relationships/hyperlink" Target="https://www.refrigeracaocatavento.com.br/capacitor-duplo-25-2-5uf-440vac?parceiro=6374" TargetMode="External"/><Relationship Id="rId234" Type="http://schemas.openxmlformats.org/officeDocument/2006/relationships/hyperlink" Target="https://www.refritron.com.br/capacitor-duplo-45-5-mfd-380v-cterminal-60x100" TargetMode="External"/><Relationship Id="rId2" Type="http://schemas.openxmlformats.org/officeDocument/2006/relationships/hyperlink" Target="http://www.lojaeletrica.com.br/canaleta-sistema-x-sem-divisoria-com-adesivo-20x12x2m-30802adx---legrand,product,2321002800282,dept,0.aspx" TargetMode="External"/><Relationship Id="rId29" Type="http://schemas.openxmlformats.org/officeDocument/2006/relationships/hyperlink" Target="https://www.eletrofrigor.com.br/compressor-12000-r22-220v-rotativo-tecumseh-rga5512exd.html?gclid=EAIaIQobChMIs5j1idCC9wIVM3NvBB3plQXCEAYYAiABEgL8xPD_BwE" TargetMode="External"/><Relationship Id="rId255" Type="http://schemas.openxmlformats.org/officeDocument/2006/relationships/hyperlink" Target="https://www.eletrofrigor.com.br/correia-b32-goodyear.html" TargetMode="External"/><Relationship Id="rId276" Type="http://schemas.openxmlformats.org/officeDocument/2006/relationships/hyperlink" Target="https://www.elastobor.com.br/correia-em-v-rexon-modelo-b-46/p?idsku=122014025&amp;gclid=EAIaIQobChMIlvm3la6U9wIVy09IAB0SuwQ7EAQYASABEgJpm_D_BwE" TargetMode="External"/><Relationship Id="rId297" Type="http://schemas.openxmlformats.org/officeDocument/2006/relationships/hyperlink" Target="https://www.riopretoar.com.br/index.php/plug-fusivel-3-8-70-77-g-seguranca-rosca-5-8.html" TargetMode="External"/><Relationship Id="rId40" Type="http://schemas.openxmlformats.org/officeDocument/2006/relationships/hyperlink" Target="https://www.totalar.net/produtos/capacitor-1725uf-450vac-05706078/" TargetMode="External"/><Relationship Id="rId115" Type="http://schemas.openxmlformats.org/officeDocument/2006/relationships/hyperlink" Target="https://www.gelatudo.com.br/produto/1082.html?gclid=EAIaIQobChMIr-njwpaM9wIVQuZcCh1_8AxXEAQYAiABEgLkVfD_BwE" TargetMode="External"/><Relationship Id="rId136" Type="http://schemas.openxmlformats.org/officeDocument/2006/relationships/hyperlink" Target="https://www.ofertaeletrica.com.br/terminal-olhal-pre-isolado-azul-25mm2-furo-o5-m5-100-pcs-mceig" TargetMode="External"/><Relationship Id="rId157" Type="http://schemas.openxmlformats.org/officeDocument/2006/relationships/hyperlink" Target="https://www.totalar.net/produtos/termostato-amb-sce-tvc-pi-1-01-24v-1est-on-off-1vel-20185/?pf=gs" TargetMode="External"/><Relationship Id="rId178" Type="http://schemas.openxmlformats.org/officeDocument/2006/relationships/hyperlink" Target="https://www.refrigas.com.br/capilar-0-36-rolo-3m" TargetMode="External"/><Relationship Id="rId301" Type="http://schemas.openxmlformats.org/officeDocument/2006/relationships/hyperlink" Target="https://www.refritron.com.br/pecas-para-freezer-refrigerador-e-geladeira/tubo-capilar/tubo-capilar-0-64-de-cobre-rolo-com-3-metros" TargetMode="External"/><Relationship Id="rId61" Type="http://schemas.openxmlformats.org/officeDocument/2006/relationships/hyperlink" Target="https://www.refritron.com.br/gas-refrigerante/gas-botija-r141b-13-6kg-dugold" TargetMode="External"/><Relationship Id="rId82" Type="http://schemas.openxmlformats.org/officeDocument/2006/relationships/hyperlink" Target="https://www.eletrofrigor.com.br/porca-flange-58-sae-latao-usinada.html" TargetMode="External"/><Relationship Id="rId199" Type="http://schemas.openxmlformats.org/officeDocument/2006/relationships/hyperlink" Target="https://www.virtualmoc.com.br/produtos/capacitor-cbb65-40-uf-mfd-440-vac-marca-eos-para-ar-condicionado-split-ventilacao-d31023/" TargetMode="External"/><Relationship Id="rId203" Type="http://schemas.openxmlformats.org/officeDocument/2006/relationships/hyperlink" Target="https://www.mksshop.com.br/pecas-eletrodomesticos/pecas-refrigerador/capacitor-50-uf-380vac-para-compressor-eos-cbb65?parceiro=4410&amp;gclid=EAIaIQobChMI2aTdt-OT9wIVM0BIAB1Ydwf0EAQYBCABEgKT7vD_BwE" TargetMode="External"/><Relationship Id="rId19" Type="http://schemas.openxmlformats.org/officeDocument/2006/relationships/hyperlink" Target="https://www.magazineluiza.com.br/grelha-inox-para-banheiro-quadrada-15x15cm-palacio-das-torneiras/p/akkfb3kafh/cj/hidr/" TargetMode="External"/><Relationship Id="rId224" Type="http://schemas.openxmlformats.org/officeDocument/2006/relationships/hyperlink" Target="https://www.pontodaeletronica.com.br/capacitor-polipropileno-duplo-35-5uf-x-440vac-50-60hz-cbb65-tk.html?gclid=EAIaIQobChMImfLSv4iU9wIVGjSRCh2zQAv-EAQYASABEgLUG_D_BwE" TargetMode="External"/><Relationship Id="rId245" Type="http://schemas.openxmlformats.org/officeDocument/2006/relationships/hyperlink" Target="https://www.anhangueraferramentas.com.br/Produto/contator-tripolar-25a-220v-1na-cwm25-10-30-v26-weg-108166" TargetMode="External"/><Relationship Id="rId266" Type="http://schemas.openxmlformats.org/officeDocument/2006/relationships/hyperlink" Target="https://www.ferramentaskennedy.com.br/100032015/correia-em-v-tipo-b-35-worker?utm_source=google&amp;utm_medium=cpc&amp;utm_campaign=google_shop&amp;gclid=EAIaIQobChMIuZyWqq2U9wIVkUJIAB0N8QBTEAQYBCABEgL9wfD_BwE" TargetMode="External"/><Relationship Id="rId287" Type="http://schemas.openxmlformats.org/officeDocument/2006/relationships/hyperlink" Target="https://www.royalmaquinas.com.br/correia-industrial-a-27-nac.html?gclid=EAIaIQobChMIyd2Vwa-U9wIVTEFIAB0WvwTnEAQYAyABEgJgefD_BwE" TargetMode="External"/><Relationship Id="rId30" Type="http://schemas.openxmlformats.org/officeDocument/2006/relationships/hyperlink" Target="https://www.eletrofrigor.com.br/compressor-60000-r22-220v-scroll-3f-5tr-invotech-yh150a7-yh60k220r22.html" TargetMode="External"/><Relationship Id="rId105" Type="http://schemas.openxmlformats.org/officeDocument/2006/relationships/hyperlink" Target="https://www.eletrofrigor.com.br/uniao-latao-78-sae.html" TargetMode="External"/><Relationship Id="rId126" Type="http://schemas.openxmlformats.org/officeDocument/2006/relationships/hyperlink" Target="https://www.viewtech.ind.br/terminal-pino-azul-para-cabo-2-5mm-ptv-2-12-100un" TargetMode="External"/><Relationship Id="rId147" Type="http://schemas.openxmlformats.org/officeDocument/2006/relationships/hyperlink" Target="https://www.refritron.com.br/refrigeracao-comercial/termostato/termostato-ambiente-eletronico-tvcpi102-220v-2-estagios-e-1-velocidade-sce?parceiro=7321" TargetMode="External"/><Relationship Id="rId168" Type="http://schemas.openxmlformats.org/officeDocument/2006/relationships/hyperlink" Target="https://www.americanas.com.br/produto/4807142456?opn=YSMESP&amp;srsltid=AWLEVJwcUVIjk_aIgnGYrnKaOyWTmsEE89POGJxOVWQVLsQxVigJ1nR4KJk" TargetMode="External"/><Relationship Id="rId51" Type="http://schemas.openxmlformats.org/officeDocument/2006/relationships/hyperlink" Target="https://www.frigelar.com.br/gas-refrigerante-r22-eos-cilindro-de-136kg/p/kit5121" TargetMode="External"/><Relationship Id="rId72" Type="http://schemas.openxmlformats.org/officeDocument/2006/relationships/hyperlink" Target="https://refrigeracao.suryha.com.br/produto/80170.006/porca-flangeada-latao-rosca-sae" TargetMode="External"/><Relationship Id="rId93" Type="http://schemas.openxmlformats.org/officeDocument/2006/relationships/hyperlink" Target="https://refrigeracao.suryha.com.br/produto/80170.013/uniao-regular-flangeada-latao-rosca-sae" TargetMode="External"/><Relationship Id="rId189" Type="http://schemas.openxmlformats.org/officeDocument/2006/relationships/hyperlink" Target="https://www.samatec.com.br/pressostato-de-baixa/p?idsku=2004031&amp;gclid=EAIaIQobChMI3qzlnsWT9wIVbU9IAB2eaAObEAQYAyABEgL23_D_BwE" TargetMode="External"/><Relationship Id="rId3" Type="http://schemas.openxmlformats.org/officeDocument/2006/relationships/hyperlink" Target="https://www.leroymerlin.com.br/canaleta-20x12-2metros-com-divisoria-com-adesivo-sistema-x-pial-legrand_89325362?store_code=28&amp;gclid=EAIaIQobChMI9MP0ufmB9wIVX3xvBB2HawMoEAQYAyABEgKyjvD_BwE" TargetMode="External"/><Relationship Id="rId214" Type="http://schemas.openxmlformats.org/officeDocument/2006/relationships/hyperlink" Target="https://www.eletrofrigor.com.br/capacitor-duplo-25-2-5-mfd-450vac.html" TargetMode="External"/><Relationship Id="rId235" Type="http://schemas.openxmlformats.org/officeDocument/2006/relationships/hyperlink" Target="https://www.eletrofrigor.com.br/capacitor-duplo-45-5-mfd-380vac.html" TargetMode="External"/><Relationship Id="rId256" Type="http://schemas.openxmlformats.org/officeDocument/2006/relationships/hyperlink" Target="https://www.arican.com.br/correia-industrial-powerclassic-b32.html" TargetMode="External"/><Relationship Id="rId277" Type="http://schemas.openxmlformats.org/officeDocument/2006/relationships/hyperlink" Target="https://www.ferramentaskennedy.com.br/100032026/correia-em-v-tipo-b-46-worker?utm_source=google&amp;utm_medium=cpc&amp;utm_campaign=google_shop&amp;gclid=EAIaIQobChMIlvm3la6U9wIVy09IAB0SuwQ7EAQYAiABEgI_IvD_BwE" TargetMode="External"/><Relationship Id="rId298" Type="http://schemas.openxmlformats.org/officeDocument/2006/relationships/hyperlink" Target="https://produto.mercadolivre.com.br/MLB-1226793633-plug-fusivel-7077c-_JM" TargetMode="External"/><Relationship Id="rId116" Type="http://schemas.openxmlformats.org/officeDocument/2006/relationships/hyperlink" Target="https://www.eletronicalinhabranca.com.br/solda-foscoper-unidade-vareta-25mm-x-460mm?utm_source=Site&amp;utm_medium=GoogleMerchant&amp;utm_campaign=GoogleMerchant" TargetMode="External"/><Relationship Id="rId137" Type="http://schemas.openxmlformats.org/officeDocument/2006/relationships/hyperlink" Target="https://www.portaleletrico.com.br/terminal-anel-isolado-15-25mm-m5-azul-embalagem-com-100-pecas-eletrokit-968/p" TargetMode="External"/><Relationship Id="rId158" Type="http://schemas.openxmlformats.org/officeDocument/2006/relationships/hyperlink" Target="https://www.frigelar.com.br/termostato-sce-eletronico-tvcpi101-220v-1-estagios-1-velocidade/p/kit4229" TargetMode="External"/><Relationship Id="rId302" Type="http://schemas.openxmlformats.org/officeDocument/2006/relationships/hyperlink" Target="https://www.eletroamorim.com.br/ar-e-refrigeracao/tubo-capilar-0-64-refrigeracao-e-ar-condicionado-3m" TargetMode="External"/><Relationship Id="rId20" Type="http://schemas.openxmlformats.org/officeDocument/2006/relationships/hyperlink" Target="https://www.americanas.com.br/produto/3513262161?epar=bp_pl_00_go_cc_pmax_geral&amp;opn=YSMESP&amp;WT.srch=1&amp;gclid=CjwKCAjwrqqSBhBbEiwAlQeqGlKajnDWw9gXp6fnFIzBMfTe8A-oSgzNnN0k-2Y_XRRiw2fUnoPkahoCvMUQAvD_BwE" TargetMode="External"/><Relationship Id="rId41" Type="http://schemas.openxmlformats.org/officeDocument/2006/relationships/hyperlink" Target="https://www.magazineluiza.com.br/capacitor-duplo-para-ar-condicionado-split-17-25-uf-440vac-aluminizado-9090186805-suryha/p/bg04j4217g/cj/ccto/" TargetMode="External"/><Relationship Id="rId62" Type="http://schemas.openxmlformats.org/officeDocument/2006/relationships/hyperlink" Target="https://www.magazineluiza.com.br/gas-fluido-refrigerante-de-limpeza-141b-dugold-13-6kg/p/jj42jc930j/ar/aave/" TargetMode="External"/><Relationship Id="rId83" Type="http://schemas.openxmlformats.org/officeDocument/2006/relationships/hyperlink" Target="https://www.refrigeracaocatavento.com.br/ferramentas-de-refrigeracao/porca-flange-para-tubo-de-cobre-sae-58-latao" TargetMode="External"/><Relationship Id="rId179" Type="http://schemas.openxmlformats.org/officeDocument/2006/relationships/hyperlink" Target="https://www.refrigas.com.br/capilar-0-42-rolo-3m" TargetMode="External"/><Relationship Id="rId190" Type="http://schemas.openxmlformats.org/officeDocument/2006/relationships/hyperlink" Target="https://www.americanas.com.br/produto/3713928431?epar=bp_pl_00_go_cc_pmax_geral&amp;opn=YSMESP&amp;WT.srch=1&amp;gclid=EAIaIQobChMI3qzlnsWT9wIVbU9IAB2eaAObEAQYASABEgKrsvD_BwE" TargetMode="External"/><Relationship Id="rId204" Type="http://schemas.openxmlformats.org/officeDocument/2006/relationships/hyperlink" Target="https://www.refritron.com.br/capacitor-50-mfd-380v-cterminal-50x105?parceiro=7321" TargetMode="External"/><Relationship Id="rId225" Type="http://schemas.openxmlformats.org/officeDocument/2006/relationships/hyperlink" Target="https://www.dufrio.com.br/capacitor-duplo-355mfd-de-metal-dugold-440v.html?utm_source=google&amp;utm_medium=shopping&amp;apwc=Y2FuYWxJbnRlZ3JhY2FvPTQ0N3xwcm9kdXRvPTc4MTc=&amp;gclid=EAIaIQobChMImfLSv4iU9wIVGjSRCh2zQAv-EAQYAyABEgJ4PPD_BwE" TargetMode="External"/><Relationship Id="rId246" Type="http://schemas.openxmlformats.org/officeDocument/2006/relationships/hyperlink" Target="https://www.h3l.com.br/produto/contator-cwm25-10-30v26-190v-50hz220v-60hz-cod-10045420/4511385/?gclid=EAIaIQobChMIz4jc76CU9wIVCtORCh1EwwTgEAQYASABEgJlJ_D_BwE" TargetMode="External"/><Relationship Id="rId267" Type="http://schemas.openxmlformats.org/officeDocument/2006/relationships/hyperlink" Target="https://www.elastobor.com.br/correia-em-v-rexon-modelo-b-38/p?idsku=122014017&amp;gclid=EAIaIQobChMI7oXvza2U9wIVbEBIAB1RnQjQEAQYASABEgKHEvD_BwE" TargetMode="External"/><Relationship Id="rId288" Type="http://schemas.openxmlformats.org/officeDocument/2006/relationships/hyperlink" Target="https://www.tratoraco.com.br/correias-acessorios-e-ferramentas/correias-em-v-lisa/tipo-a/correia-em-v-a32?gclid=EAIaIQobChMIp5Pk3K-U9wIVYuhcCh19LQs-EAQYASABEgJ42fD_BwE" TargetMode="External"/><Relationship Id="rId106" Type="http://schemas.openxmlformats.org/officeDocument/2006/relationships/hyperlink" Target="https://www.eletroamorim.com.br/ar-e-refrigeracao/copia-uniao-78-sae-cobre" TargetMode="External"/><Relationship Id="rId127" Type="http://schemas.openxmlformats.org/officeDocument/2006/relationships/hyperlink" Target="https://www.ofertaeletrica.com.br/terminal-pino-pre-isolado-azul-25mm2-longo-100-pcs-mceig" TargetMode="External"/><Relationship Id="rId10" Type="http://schemas.openxmlformats.org/officeDocument/2006/relationships/hyperlink" Target="https://www.magazineluiza.com.br/carrapeta-universal-c-vedante-155mm-un-060514-blukit/p/egeg02kabj/au/olca/?&amp;seller_id=repareonline" TargetMode="External"/><Relationship Id="rId31" Type="http://schemas.openxmlformats.org/officeDocument/2006/relationships/hyperlink" Target="https://www.friopecas.com.br/compressor-scroll-invotech-5tr-yh150a7100-trifasico-220volts/p?idsku=123296" TargetMode="External"/><Relationship Id="rId52" Type="http://schemas.openxmlformats.org/officeDocument/2006/relationships/hyperlink" Target="https://www.eletrofrigor.com.br/gas-r22-eos-dac-13-6kg.html" TargetMode="External"/><Relationship Id="rId73" Type="http://schemas.openxmlformats.org/officeDocument/2006/relationships/hyperlink" Target="https://www.eletrofrigor.com.br/porca-flange-14-sae-latao-usinada.html" TargetMode="External"/><Relationship Id="rId94" Type="http://schemas.openxmlformats.org/officeDocument/2006/relationships/hyperlink" Target="https://refrigeracao.suryha.com.br/produto/80170.030/uniao-regular-flangeada-latao-rosca-sae" TargetMode="External"/><Relationship Id="rId148" Type="http://schemas.openxmlformats.org/officeDocument/2006/relationships/hyperlink" Target="https://www.frigelar.com.br/termostato-sce-eletronico-tvcpi102-220v-2-estagios-1-velocidade/p/kit4228" TargetMode="External"/><Relationship Id="rId169" Type="http://schemas.openxmlformats.org/officeDocument/2006/relationships/hyperlink" Target="https://produto.mercadolivre.com.br/MLB-1402537673-capacitor-permanente-retangular-8uf-450vac-onda-positiva-_JM" TargetMode="External"/><Relationship Id="rId4" Type="http://schemas.openxmlformats.org/officeDocument/2006/relationships/hyperlink" Target="https://www.santil.com.br/produto/tomada-2p-t-20-a-sistema-x-pial-legrand/470549/" TargetMode="External"/><Relationship Id="rId180" Type="http://schemas.openxmlformats.org/officeDocument/2006/relationships/hyperlink" Target="https://www.refrigas.com.br/capilar-0-50-rolo-3m" TargetMode="External"/><Relationship Id="rId215" Type="http://schemas.openxmlformats.org/officeDocument/2006/relationships/hyperlink" Target="https://www.eletrofrigor.com.br/capacitor-duplo-30-2-5-mfd-450vac.html" TargetMode="External"/><Relationship Id="rId236" Type="http://schemas.openxmlformats.org/officeDocument/2006/relationships/hyperlink" Target="https://www.refrigeracaocatavento.com.br/capacitor-duplo-50-5uf-380vac" TargetMode="External"/><Relationship Id="rId257" Type="http://schemas.openxmlformats.org/officeDocument/2006/relationships/hyperlink" Target="https://www.friostore.com.br/produtos/correia-b32-em-v-lisa/" TargetMode="External"/><Relationship Id="rId278" Type="http://schemas.openxmlformats.org/officeDocument/2006/relationships/hyperlink" Target="https://www.lojadomecanico.com.br/produto/129677/37/813/Correia-perfil-V-B-46-VONDER/153/?utm_source=googleshopping&amp;utm_campaign=xmlshopping&amp;utm_medium=cpc&amp;utm_content=129677&amp;gclid=EAIaIQobChMIlvm3la6U9wIVy09IAB0SuwQ7EAQYBCABEgIvZfD_BwE" TargetMode="External"/><Relationship Id="rId303" Type="http://schemas.openxmlformats.org/officeDocument/2006/relationships/printerSettings" Target="../printerSettings/printerSettings9.bin"/><Relationship Id="rId42" Type="http://schemas.openxmlformats.org/officeDocument/2006/relationships/hyperlink" Target="https://www.eletrofrigor.com.br/capacitor-17-5-mfd-380vac.html" TargetMode="External"/><Relationship Id="rId84" Type="http://schemas.openxmlformats.org/officeDocument/2006/relationships/hyperlink" Target="https://refrigeracao.suryha.com.br/produto/80170.029/porca-flangeada-latao-rosca-sae" TargetMode="External"/><Relationship Id="rId138" Type="http://schemas.openxmlformats.org/officeDocument/2006/relationships/hyperlink" Target="https://www.viewtech.ind.br/terminal-olhal-amarelo-para-cabo-4-e-6mm-100un-rv5-5-6" TargetMode="External"/><Relationship Id="rId191" Type="http://schemas.openxmlformats.org/officeDocument/2006/relationships/hyperlink" Target="https://www.refrigas.com.br/capacitor-25-mfd-440v-coldpac?parceiro=7259" TargetMode="External"/><Relationship Id="rId205" Type="http://schemas.openxmlformats.org/officeDocument/2006/relationships/hyperlink" Target="https://www.refrisol.com.br/pecas-e-acessorios/capacitor-ar-condicionado-50-mfd-cterminal-simples-380v-eos?parceiro=2010&amp;gclid=EAIaIQobChMI2aTdt-OT9wIVM0BIAB1Ydwf0EAQYASABEgI0vfD_BwE" TargetMode="External"/><Relationship Id="rId247" Type="http://schemas.openxmlformats.org/officeDocument/2006/relationships/hyperlink" Target="https://loja.astheck.com.br/automacao-e-controle/contatores/contator-principal/contator-cwm25-10-30v26" TargetMode="External"/><Relationship Id="rId107" Type="http://schemas.openxmlformats.org/officeDocument/2006/relationships/hyperlink" Target="https://www.magazineluiza.com.br/uniao-latao-7-8-sae-inaps/p/cag2bff82a/cj/nihi/" TargetMode="External"/><Relationship Id="rId289" Type="http://schemas.openxmlformats.org/officeDocument/2006/relationships/hyperlink" Target="https://www.elastobor.com.br/correia-em-v-rexon-modelo-a-32/p?idsku=122013026&amp;gclid=EAIaIQobChMIp5Pk3K-U9wIVYuhcCh19LQs-EAQYAiABEgL8GfD_BwE" TargetMode="External"/><Relationship Id="rId11" Type="http://schemas.openxmlformats.org/officeDocument/2006/relationships/hyperlink" Target="https://www.casasbahia.com.br/vedante-nitrilico-carrapeta-para-reparo-registro-chuveiro-155mm-blukit-1530816631/p/1530816631?utm_medium=Cpc&amp;utm_source=google_freelisting&amp;IdSku=1530816631&amp;idLojista=86025&amp;tipoLojista=3P" TargetMode="External"/><Relationship Id="rId53" Type="http://schemas.openxmlformats.org/officeDocument/2006/relationships/hyperlink" Target="https://bomarcondicionado.com.br/produto/521751/gas-r22-136kg-eos?gclid=EAIaIQobChMItIDJtpKF9wIVAu6RCh26wgfyEAQYAyABEgJ1ifD_BwE" TargetMode="External"/><Relationship Id="rId149" Type="http://schemas.openxmlformats.org/officeDocument/2006/relationships/hyperlink" Target="https://www.totalar.net/produtos/termostato-amb-sce-tvc-pi-1-01-24v-1est-on-off-1vel-20185/?pf=gs" TargetMode="External"/><Relationship Id="rId95" Type="http://schemas.openxmlformats.org/officeDocument/2006/relationships/hyperlink" Target="https://www.refritron.com.br/material-para-instalacao-e-manutencao-de-ar/tubos-de-cobre-e-conexoes/uniao-14-de-latao-flangeado" TargetMode="External"/><Relationship Id="rId160" Type="http://schemas.openxmlformats.org/officeDocument/2006/relationships/hyperlink" Target="https://www.brastemp.com.br/capacitor-duplo-para-ar-condicionado-326058513/p" TargetMode="External"/><Relationship Id="rId216" Type="http://schemas.openxmlformats.org/officeDocument/2006/relationships/hyperlink" Target="https://www.totalar.net/produtos/capacitor-terminal-duplo-302-5-uf-450v-l05706080/" TargetMode="External"/><Relationship Id="rId258" Type="http://schemas.openxmlformats.org/officeDocument/2006/relationships/hyperlink" Target="https://www.arican.com.br/correia-industrial-powerclassic-b28.html" TargetMode="External"/><Relationship Id="rId22" Type="http://schemas.openxmlformats.org/officeDocument/2006/relationships/hyperlink" Target="https://www.magazineluiza.com.br/porta-grelha-suporte-caixilho-inox-15x15-cm-quadrada-clarinox/p/ejch4he53d/cj/grlh/" TargetMode="External"/><Relationship Id="rId64" Type="http://schemas.openxmlformats.org/officeDocument/2006/relationships/hyperlink" Target="https://www.lojadomecanico.com.br/produto/182791/32/250/limpa-contato-eletrico-de-300ml---black-brasil-300017003" TargetMode="External"/><Relationship Id="rId118" Type="http://schemas.openxmlformats.org/officeDocument/2006/relationships/hyperlink" Target="https://www.viewtech.ind.br/catalog/product/view/id/2357/s/terminal-forquilha-azul-para-cabo-2-5mm-svs2-4/?utm_source=&amp;utm_medium=&amp;utm_campaign=&amp;utm_term=&amp;utm_content=&amp;gclid=EAIaIQobChMIvYKwxZuM9wIVJxTUAR0XGgNKEAQYASABEgK38PD_BwE" TargetMode="External"/><Relationship Id="rId171" Type="http://schemas.openxmlformats.org/officeDocument/2006/relationships/hyperlink" Target="https://www.comclick.com.br/termostato-127/220v-rcv-1601-4-z-w11234524-ar-condicionado-consul-ccb07a-ccb10a-ccb07d-ccb15a-ccf07d" TargetMode="External"/><Relationship Id="rId227" Type="http://schemas.openxmlformats.org/officeDocument/2006/relationships/hyperlink" Target="https://www.eletrofrigor.com.br/capacitor-duplo-40-4-mfd-440vac.html" TargetMode="External"/><Relationship Id="rId269" Type="http://schemas.openxmlformats.org/officeDocument/2006/relationships/hyperlink" Target="https://www.royalmaquinas.com.br/correia-industrial-b-38-nac.html?gclid=EAIaIQobChMI7oXvza2U9wIVbEBIAB1RnQjQEAQYAyABEgLS7vD_BwE" TargetMode="External"/><Relationship Id="rId33" Type="http://schemas.openxmlformats.org/officeDocument/2006/relationships/hyperlink" Target="https://www.eletrofrigor.com.br/compressor-90000-r22-220v-scroll-3f-7-5tr-copeland-zr81kctf5522.html?gclid=EAIaIQobChMIlMXB5cSE9wIVK-xcCh3XvQqbEAYYASABEgL78_D_BwE" TargetMode="External"/><Relationship Id="rId129" Type="http://schemas.openxmlformats.org/officeDocument/2006/relationships/hyperlink" Target="https://www.viewtech.ind.br/terminal-pino-amarelo-para-cabo-6-0mm-100un-pv5-5-12" TargetMode="External"/><Relationship Id="rId280" Type="http://schemas.openxmlformats.org/officeDocument/2006/relationships/hyperlink" Target="https://produto.mercadolivre.com.br/MLB-1767323736-correia-em-v-lisa-3v-300-fenlop-consulte-tamanhos-e-perfis-_JM?matt_tool=18956390&amp;utm_source=google_shopping&amp;utm_medium=organic" TargetMode="External"/><Relationship Id="rId75" Type="http://schemas.openxmlformats.org/officeDocument/2006/relationships/hyperlink" Target="https://refrigeracao.suryha.com.br/produto/80170.007/porca-flangeada-latao-rosca-sae" TargetMode="External"/><Relationship Id="rId140" Type="http://schemas.openxmlformats.org/officeDocument/2006/relationships/hyperlink" Target="https://www.eletricasuzuki.com.br/terminal-pre-isolado-tipo-olhal-100-unidades-sibratec-11941" TargetMode="External"/><Relationship Id="rId182" Type="http://schemas.openxmlformats.org/officeDocument/2006/relationships/hyperlink" Target="https://www.refritron.com.br/capilar-0-36-rolo-3m-roxo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3494B-C07E-456C-86E7-14D5392E81C5}">
  <dimension ref="B1:E34"/>
  <sheetViews>
    <sheetView showGridLines="0" tabSelected="1" topLeftCell="A16" zoomScale="115" zoomScaleNormal="115" workbookViewId="0">
      <selection activeCell="G10" sqref="G10"/>
    </sheetView>
  </sheetViews>
  <sheetFormatPr defaultRowHeight="15"/>
  <cols>
    <col min="2" max="2" width="21.140625" customWidth="1"/>
    <col min="3" max="3" width="26.140625" customWidth="1"/>
    <col min="4" max="4" width="71.140625" customWidth="1"/>
  </cols>
  <sheetData>
    <row r="1" spans="2:5">
      <c r="B1" s="523"/>
      <c r="C1" s="543"/>
      <c r="D1" s="542"/>
      <c r="E1" s="548"/>
    </row>
    <row r="2" spans="2:5">
      <c r="B2" s="539"/>
      <c r="C2" s="525"/>
      <c r="D2" s="527"/>
      <c r="E2" s="548"/>
    </row>
    <row r="3" spans="2:5">
      <c r="B3" s="539"/>
      <c r="C3" s="525"/>
      <c r="D3" s="527"/>
      <c r="E3" s="548"/>
    </row>
    <row r="4" spans="2:5">
      <c r="B4" s="545" t="s">
        <v>1031</v>
      </c>
      <c r="C4" s="529"/>
      <c r="D4" s="516"/>
      <c r="E4" s="548"/>
    </row>
    <row r="5" spans="2:5">
      <c r="B5" s="545" t="s">
        <v>1032</v>
      </c>
      <c r="C5" s="529"/>
      <c r="D5" s="516"/>
      <c r="E5" s="548"/>
    </row>
    <row r="6" spans="2:5">
      <c r="B6" s="545" t="s">
        <v>1034</v>
      </c>
      <c r="C6" s="529"/>
      <c r="D6" s="516"/>
      <c r="E6" s="548"/>
    </row>
    <row r="7" spans="2:5" ht="15.75" thickBot="1">
      <c r="B7" s="547" t="s">
        <v>1033</v>
      </c>
      <c r="C7" s="532"/>
      <c r="D7" s="519"/>
      <c r="E7" s="548"/>
    </row>
    <row r="8" spans="2:5" ht="27" customHeight="1">
      <c r="B8" s="509" t="s">
        <v>1035</v>
      </c>
      <c r="C8" s="508"/>
      <c r="D8" s="507"/>
      <c r="E8" s="548"/>
    </row>
    <row r="9" spans="2:5" ht="27" customHeight="1">
      <c r="B9" s="520" t="s">
        <v>1036</v>
      </c>
      <c r="C9" s="514"/>
      <c r="D9" s="537"/>
      <c r="E9" s="548"/>
    </row>
    <row r="10" spans="2:5" ht="26.25" customHeight="1">
      <c r="B10" s="524" t="s">
        <v>1009</v>
      </c>
      <c r="C10" s="531"/>
      <c r="D10" s="513"/>
      <c r="E10" s="549"/>
    </row>
    <row r="11" spans="2:5" ht="93" customHeight="1">
      <c r="B11" s="544" t="s">
        <v>1037</v>
      </c>
      <c r="C11" s="512"/>
      <c r="D11" s="528"/>
      <c r="E11" s="549"/>
    </row>
    <row r="12" spans="2:5" ht="24.95" customHeight="1">
      <c r="B12" s="517" t="s">
        <v>1010</v>
      </c>
      <c r="C12" s="511"/>
      <c r="D12" s="536"/>
      <c r="E12" s="550"/>
    </row>
    <row r="13" spans="2:5" ht="24.95" customHeight="1">
      <c r="B13" s="517" t="s">
        <v>1011</v>
      </c>
      <c r="C13" s="511"/>
      <c r="D13" s="536"/>
      <c r="E13" s="550"/>
    </row>
    <row r="14" spans="2:5" ht="24.95" customHeight="1">
      <c r="B14" s="517" t="s">
        <v>1012</v>
      </c>
      <c r="C14" s="511"/>
      <c r="D14" s="536"/>
      <c r="E14" s="550"/>
    </row>
    <row r="15" spans="2:5" ht="24.95" customHeight="1">
      <c r="B15" s="517" t="s">
        <v>1013</v>
      </c>
      <c r="C15" s="511"/>
      <c r="D15" s="536"/>
      <c r="E15" s="550"/>
    </row>
    <row r="16" spans="2:5" ht="24.95" customHeight="1">
      <c r="B16" s="517" t="s">
        <v>1014</v>
      </c>
      <c r="C16" s="511"/>
      <c r="D16" s="536"/>
      <c r="E16" s="551"/>
    </row>
    <row r="17" spans="2:5" ht="24.95" customHeight="1">
      <c r="B17" s="522" t="s">
        <v>1015</v>
      </c>
      <c r="C17" s="511"/>
      <c r="D17" s="536"/>
      <c r="E17" s="550"/>
    </row>
    <row r="18" spans="2:5" ht="24.95" customHeight="1">
      <c r="B18" s="517" t="s">
        <v>1016</v>
      </c>
      <c r="C18" s="511"/>
      <c r="D18" s="536"/>
      <c r="E18" s="550"/>
    </row>
    <row r="19" spans="2:5" ht="24.95" customHeight="1">
      <c r="B19" s="517" t="s">
        <v>1017</v>
      </c>
      <c r="C19" s="511"/>
      <c r="D19" s="536"/>
      <c r="E19" s="550"/>
    </row>
    <row r="20" spans="2:5" ht="24.95" customHeight="1">
      <c r="B20" s="517" t="s">
        <v>1018</v>
      </c>
      <c r="C20" s="511"/>
      <c r="D20" s="536"/>
      <c r="E20" s="550"/>
    </row>
    <row r="21" spans="2:5" ht="24.95" customHeight="1">
      <c r="B21" s="517" t="s">
        <v>1019</v>
      </c>
      <c r="C21" s="511"/>
      <c r="D21" s="536"/>
      <c r="E21" s="550"/>
    </row>
    <row r="22" spans="2:5" ht="24.95" customHeight="1">
      <c r="B22" s="522" t="s">
        <v>1020</v>
      </c>
      <c r="C22" s="534"/>
      <c r="D22" s="541"/>
      <c r="E22" s="550"/>
    </row>
    <row r="23" spans="2:5" ht="24.95" customHeight="1">
      <c r="B23" s="517" t="s">
        <v>1021</v>
      </c>
      <c r="C23" s="511"/>
      <c r="D23" s="536"/>
      <c r="E23" s="550"/>
    </row>
    <row r="24" spans="2:5" ht="35.1" customHeight="1">
      <c r="B24" s="526" t="s">
        <v>1038</v>
      </c>
      <c r="C24" s="535"/>
      <c r="D24" s="515" t="s">
        <v>118</v>
      </c>
      <c r="E24" s="548"/>
    </row>
    <row r="25" spans="2:5" ht="45" customHeight="1">
      <c r="B25" s="546" t="s">
        <v>1022</v>
      </c>
      <c r="C25" s="504"/>
      <c r="D25" s="530"/>
      <c r="E25" s="552"/>
    </row>
    <row r="26" spans="2:5" ht="24" customHeight="1">
      <c r="B26" s="546" t="s">
        <v>1023</v>
      </c>
      <c r="C26" s="504"/>
      <c r="D26" s="530"/>
      <c r="E26" s="552"/>
    </row>
    <row r="27" spans="2:5" ht="45" customHeight="1">
      <c r="B27" s="518" t="s">
        <v>1024</v>
      </c>
      <c r="C27" s="505"/>
      <c r="D27" s="510"/>
      <c r="E27" s="553"/>
    </row>
    <row r="28" spans="2:5" ht="60.75" customHeight="1">
      <c r="B28" s="546" t="s">
        <v>1025</v>
      </c>
      <c r="C28" s="504"/>
      <c r="D28" s="530"/>
      <c r="E28" s="552"/>
    </row>
    <row r="29" spans="2:5" ht="63" customHeight="1">
      <c r="B29" s="546" t="s">
        <v>1026</v>
      </c>
      <c r="C29" s="504"/>
      <c r="D29" s="530"/>
      <c r="E29" s="552"/>
    </row>
    <row r="30" spans="2:5" ht="27" customHeight="1" thickBot="1">
      <c r="B30" s="533" t="s">
        <v>1030</v>
      </c>
      <c r="C30" s="521"/>
      <c r="D30" s="538"/>
      <c r="E30" s="552"/>
    </row>
    <row r="31" spans="2:5">
      <c r="B31" s="540"/>
      <c r="C31" s="540"/>
      <c r="D31" s="540"/>
    </row>
    <row r="32" spans="2:5">
      <c r="B32" s="506" t="s">
        <v>1027</v>
      </c>
      <c r="C32" s="506"/>
      <c r="D32" s="506"/>
      <c r="E32" s="551"/>
    </row>
    <row r="33" spans="2:5">
      <c r="B33" s="503" t="s">
        <v>1028</v>
      </c>
      <c r="C33" s="503"/>
      <c r="D33" s="503"/>
      <c r="E33" s="548"/>
    </row>
    <row r="34" spans="2:5">
      <c r="B34" s="503" t="s">
        <v>1029</v>
      </c>
      <c r="C34" s="503"/>
      <c r="D34" s="503"/>
      <c r="E34" s="549"/>
    </row>
  </sheetData>
  <mergeCells count="31">
    <mergeCell ref="B29:D29"/>
    <mergeCell ref="B30:D30"/>
    <mergeCell ref="B32:D32"/>
    <mergeCell ref="B33:D33"/>
    <mergeCell ref="B1:D3"/>
    <mergeCell ref="B4:D4"/>
    <mergeCell ref="B5:D5"/>
    <mergeCell ref="B7:D7"/>
    <mergeCell ref="B6:D6"/>
    <mergeCell ref="B8:D8"/>
    <mergeCell ref="B14:D14"/>
    <mergeCell ref="B15:D15"/>
    <mergeCell ref="B16:D16"/>
    <mergeCell ref="B17:D17"/>
    <mergeCell ref="B11:D11"/>
    <mergeCell ref="B10:D10"/>
    <mergeCell ref="B12:D12"/>
    <mergeCell ref="B13:D13"/>
    <mergeCell ref="B34:D34"/>
    <mergeCell ref="B24:C24"/>
    <mergeCell ref="B25:D25"/>
    <mergeCell ref="B26:D26"/>
    <mergeCell ref="B27:D27"/>
    <mergeCell ref="B28:D28"/>
    <mergeCell ref="B19:D19"/>
    <mergeCell ref="B20:D20"/>
    <mergeCell ref="B21:D21"/>
    <mergeCell ref="B22:D22"/>
    <mergeCell ref="B23:D23"/>
    <mergeCell ref="B9:D9"/>
    <mergeCell ref="B18:D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-0.249977111117893"/>
    <pageSetUpPr fitToPage="1"/>
  </sheetPr>
  <dimension ref="A1:Q235"/>
  <sheetViews>
    <sheetView showGridLines="0" zoomScaleNormal="100" workbookViewId="0">
      <pane ySplit="3" topLeftCell="A99" activePane="bottomLeft" state="frozen"/>
      <selection pane="bottomLeft" activeCell="H4" sqref="H4:H219"/>
    </sheetView>
  </sheetViews>
  <sheetFormatPr defaultRowHeight="15"/>
  <cols>
    <col min="1" max="1" width="21" style="140" customWidth="1"/>
    <col min="2" max="2" width="13" style="140" customWidth="1"/>
    <col min="3" max="3" width="23.7109375" style="140" bestFit="1" customWidth="1"/>
    <col min="4" max="4" width="23.7109375" style="140" hidden="1" customWidth="1"/>
    <col min="5" max="5" width="88.7109375" style="199" customWidth="1"/>
    <col min="6" max="6" width="10.140625" style="140" customWidth="1"/>
    <col min="7" max="7" width="12.28515625" style="140" bestFit="1" customWidth="1"/>
    <col min="8" max="8" width="14" style="200" customWidth="1"/>
    <col min="9" max="9" width="14.28515625" style="200" bestFit="1" customWidth="1"/>
    <col min="10" max="10" width="13.5703125" style="140" bestFit="1" customWidth="1"/>
    <col min="11" max="11" width="15.28515625" style="1" bestFit="1" customWidth="1"/>
    <col min="261" max="261" width="10.140625" bestFit="1" customWidth="1"/>
    <col min="262" max="262" width="47" customWidth="1"/>
    <col min="263" max="263" width="10.140625" customWidth="1"/>
    <col min="264" max="264" width="12.140625" customWidth="1"/>
    <col min="265" max="265" width="8.85546875" customWidth="1"/>
    <col min="266" max="266" width="5.85546875" customWidth="1"/>
    <col min="517" max="517" width="10.140625" bestFit="1" customWidth="1"/>
    <col min="518" max="518" width="47" customWidth="1"/>
    <col min="519" max="519" width="10.140625" customWidth="1"/>
    <col min="520" max="520" width="12.140625" customWidth="1"/>
    <col min="521" max="521" width="8.85546875" customWidth="1"/>
    <col min="522" max="522" width="5.85546875" customWidth="1"/>
    <col min="773" max="773" width="10.140625" bestFit="1" customWidth="1"/>
    <col min="774" max="774" width="47" customWidth="1"/>
    <col min="775" max="775" width="10.140625" customWidth="1"/>
    <col min="776" max="776" width="12.140625" customWidth="1"/>
    <col min="777" max="777" width="8.85546875" customWidth="1"/>
    <col min="778" max="778" width="5.85546875" customWidth="1"/>
    <col min="1029" max="1029" width="10.140625" bestFit="1" customWidth="1"/>
    <col min="1030" max="1030" width="47" customWidth="1"/>
    <col min="1031" max="1031" width="10.140625" customWidth="1"/>
    <col min="1032" max="1032" width="12.140625" customWidth="1"/>
    <col min="1033" max="1033" width="8.85546875" customWidth="1"/>
    <col min="1034" max="1034" width="5.85546875" customWidth="1"/>
    <col min="1285" max="1285" width="10.140625" bestFit="1" customWidth="1"/>
    <col min="1286" max="1286" width="47" customWidth="1"/>
    <col min="1287" max="1287" width="10.140625" customWidth="1"/>
    <col min="1288" max="1288" width="12.140625" customWidth="1"/>
    <col min="1289" max="1289" width="8.85546875" customWidth="1"/>
    <col min="1290" max="1290" width="5.85546875" customWidth="1"/>
    <col min="1541" max="1541" width="10.140625" bestFit="1" customWidth="1"/>
    <col min="1542" max="1542" width="47" customWidth="1"/>
    <col min="1543" max="1543" width="10.140625" customWidth="1"/>
    <col min="1544" max="1544" width="12.140625" customWidth="1"/>
    <col min="1545" max="1545" width="8.85546875" customWidth="1"/>
    <col min="1546" max="1546" width="5.85546875" customWidth="1"/>
    <col min="1797" max="1797" width="10.140625" bestFit="1" customWidth="1"/>
    <col min="1798" max="1798" width="47" customWidth="1"/>
    <col min="1799" max="1799" width="10.140625" customWidth="1"/>
    <col min="1800" max="1800" width="12.140625" customWidth="1"/>
    <col min="1801" max="1801" width="8.85546875" customWidth="1"/>
    <col min="1802" max="1802" width="5.85546875" customWidth="1"/>
    <col min="2053" max="2053" width="10.140625" bestFit="1" customWidth="1"/>
    <col min="2054" max="2054" width="47" customWidth="1"/>
    <col min="2055" max="2055" width="10.140625" customWidth="1"/>
    <col min="2056" max="2056" width="12.140625" customWidth="1"/>
    <col min="2057" max="2057" width="8.85546875" customWidth="1"/>
    <col min="2058" max="2058" width="5.85546875" customWidth="1"/>
    <col min="2309" max="2309" width="10.140625" bestFit="1" customWidth="1"/>
    <col min="2310" max="2310" width="47" customWidth="1"/>
    <col min="2311" max="2311" width="10.140625" customWidth="1"/>
    <col min="2312" max="2312" width="12.140625" customWidth="1"/>
    <col min="2313" max="2313" width="8.85546875" customWidth="1"/>
    <col min="2314" max="2314" width="5.85546875" customWidth="1"/>
    <col min="2565" max="2565" width="10.140625" bestFit="1" customWidth="1"/>
    <col min="2566" max="2566" width="47" customWidth="1"/>
    <col min="2567" max="2567" width="10.140625" customWidth="1"/>
    <col min="2568" max="2568" width="12.140625" customWidth="1"/>
    <col min="2569" max="2569" width="8.85546875" customWidth="1"/>
    <col min="2570" max="2570" width="5.85546875" customWidth="1"/>
    <col min="2821" max="2821" width="10.140625" bestFit="1" customWidth="1"/>
    <col min="2822" max="2822" width="47" customWidth="1"/>
    <col min="2823" max="2823" width="10.140625" customWidth="1"/>
    <col min="2824" max="2824" width="12.140625" customWidth="1"/>
    <col min="2825" max="2825" width="8.85546875" customWidth="1"/>
    <col min="2826" max="2826" width="5.85546875" customWidth="1"/>
    <col min="3077" max="3077" width="10.140625" bestFit="1" customWidth="1"/>
    <col min="3078" max="3078" width="47" customWidth="1"/>
    <col min="3079" max="3079" width="10.140625" customWidth="1"/>
    <col min="3080" max="3080" width="12.140625" customWidth="1"/>
    <col min="3081" max="3081" width="8.85546875" customWidth="1"/>
    <col min="3082" max="3082" width="5.85546875" customWidth="1"/>
    <col min="3333" max="3333" width="10.140625" bestFit="1" customWidth="1"/>
    <col min="3334" max="3334" width="47" customWidth="1"/>
    <col min="3335" max="3335" width="10.140625" customWidth="1"/>
    <col min="3336" max="3336" width="12.140625" customWidth="1"/>
    <col min="3337" max="3337" width="8.85546875" customWidth="1"/>
    <col min="3338" max="3338" width="5.85546875" customWidth="1"/>
    <col min="3589" max="3589" width="10.140625" bestFit="1" customWidth="1"/>
    <col min="3590" max="3590" width="47" customWidth="1"/>
    <col min="3591" max="3591" width="10.140625" customWidth="1"/>
    <col min="3592" max="3592" width="12.140625" customWidth="1"/>
    <col min="3593" max="3593" width="8.85546875" customWidth="1"/>
    <col min="3594" max="3594" width="5.85546875" customWidth="1"/>
    <col min="3845" max="3845" width="10.140625" bestFit="1" customWidth="1"/>
    <col min="3846" max="3846" width="47" customWidth="1"/>
    <col min="3847" max="3847" width="10.140625" customWidth="1"/>
    <col min="3848" max="3848" width="12.140625" customWidth="1"/>
    <col min="3849" max="3849" width="8.85546875" customWidth="1"/>
    <col min="3850" max="3850" width="5.85546875" customWidth="1"/>
    <col min="4101" max="4101" width="10.140625" bestFit="1" customWidth="1"/>
    <col min="4102" max="4102" width="47" customWidth="1"/>
    <col min="4103" max="4103" width="10.140625" customWidth="1"/>
    <col min="4104" max="4104" width="12.140625" customWidth="1"/>
    <col min="4105" max="4105" width="8.85546875" customWidth="1"/>
    <col min="4106" max="4106" width="5.85546875" customWidth="1"/>
    <col min="4357" max="4357" width="10.140625" bestFit="1" customWidth="1"/>
    <col min="4358" max="4358" width="47" customWidth="1"/>
    <col min="4359" max="4359" width="10.140625" customWidth="1"/>
    <col min="4360" max="4360" width="12.140625" customWidth="1"/>
    <col min="4361" max="4361" width="8.85546875" customWidth="1"/>
    <col min="4362" max="4362" width="5.85546875" customWidth="1"/>
    <col min="4613" max="4613" width="10.140625" bestFit="1" customWidth="1"/>
    <col min="4614" max="4614" width="47" customWidth="1"/>
    <col min="4615" max="4615" width="10.140625" customWidth="1"/>
    <col min="4616" max="4616" width="12.140625" customWidth="1"/>
    <col min="4617" max="4617" width="8.85546875" customWidth="1"/>
    <col min="4618" max="4618" width="5.85546875" customWidth="1"/>
    <col min="4869" max="4869" width="10.140625" bestFit="1" customWidth="1"/>
    <col min="4870" max="4870" width="47" customWidth="1"/>
    <col min="4871" max="4871" width="10.140625" customWidth="1"/>
    <col min="4872" max="4872" width="12.140625" customWidth="1"/>
    <col min="4873" max="4873" width="8.85546875" customWidth="1"/>
    <col min="4874" max="4874" width="5.85546875" customWidth="1"/>
    <col min="5125" max="5125" width="10.140625" bestFit="1" customWidth="1"/>
    <col min="5126" max="5126" width="47" customWidth="1"/>
    <col min="5127" max="5127" width="10.140625" customWidth="1"/>
    <col min="5128" max="5128" width="12.140625" customWidth="1"/>
    <col min="5129" max="5129" width="8.85546875" customWidth="1"/>
    <col min="5130" max="5130" width="5.85546875" customWidth="1"/>
    <col min="5381" max="5381" width="10.140625" bestFit="1" customWidth="1"/>
    <col min="5382" max="5382" width="47" customWidth="1"/>
    <col min="5383" max="5383" width="10.140625" customWidth="1"/>
    <col min="5384" max="5384" width="12.140625" customWidth="1"/>
    <col min="5385" max="5385" width="8.85546875" customWidth="1"/>
    <col min="5386" max="5386" width="5.85546875" customWidth="1"/>
    <col min="5637" max="5637" width="10.140625" bestFit="1" customWidth="1"/>
    <col min="5638" max="5638" width="47" customWidth="1"/>
    <col min="5639" max="5639" width="10.140625" customWidth="1"/>
    <col min="5640" max="5640" width="12.140625" customWidth="1"/>
    <col min="5641" max="5641" width="8.85546875" customWidth="1"/>
    <col min="5642" max="5642" width="5.85546875" customWidth="1"/>
    <col min="5893" max="5893" width="10.140625" bestFit="1" customWidth="1"/>
    <col min="5894" max="5894" width="47" customWidth="1"/>
    <col min="5895" max="5895" width="10.140625" customWidth="1"/>
    <col min="5896" max="5896" width="12.140625" customWidth="1"/>
    <col min="5897" max="5897" width="8.85546875" customWidth="1"/>
    <col min="5898" max="5898" width="5.85546875" customWidth="1"/>
    <col min="6149" max="6149" width="10.140625" bestFit="1" customWidth="1"/>
    <col min="6150" max="6150" width="47" customWidth="1"/>
    <col min="6151" max="6151" width="10.140625" customWidth="1"/>
    <col min="6152" max="6152" width="12.140625" customWidth="1"/>
    <col min="6153" max="6153" width="8.85546875" customWidth="1"/>
    <col min="6154" max="6154" width="5.85546875" customWidth="1"/>
    <col min="6405" max="6405" width="10.140625" bestFit="1" customWidth="1"/>
    <col min="6406" max="6406" width="47" customWidth="1"/>
    <col min="6407" max="6407" width="10.140625" customWidth="1"/>
    <col min="6408" max="6408" width="12.140625" customWidth="1"/>
    <col min="6409" max="6409" width="8.85546875" customWidth="1"/>
    <col min="6410" max="6410" width="5.85546875" customWidth="1"/>
    <col min="6661" max="6661" width="10.140625" bestFit="1" customWidth="1"/>
    <col min="6662" max="6662" width="47" customWidth="1"/>
    <col min="6663" max="6663" width="10.140625" customWidth="1"/>
    <col min="6664" max="6664" width="12.140625" customWidth="1"/>
    <col min="6665" max="6665" width="8.85546875" customWidth="1"/>
    <col min="6666" max="6666" width="5.85546875" customWidth="1"/>
    <col min="6917" max="6917" width="10.140625" bestFit="1" customWidth="1"/>
    <col min="6918" max="6918" width="47" customWidth="1"/>
    <col min="6919" max="6919" width="10.140625" customWidth="1"/>
    <col min="6920" max="6920" width="12.140625" customWidth="1"/>
    <col min="6921" max="6921" width="8.85546875" customWidth="1"/>
    <col min="6922" max="6922" width="5.85546875" customWidth="1"/>
    <col min="7173" max="7173" width="10.140625" bestFit="1" customWidth="1"/>
    <col min="7174" max="7174" width="47" customWidth="1"/>
    <col min="7175" max="7175" width="10.140625" customWidth="1"/>
    <col min="7176" max="7176" width="12.140625" customWidth="1"/>
    <col min="7177" max="7177" width="8.85546875" customWidth="1"/>
    <col min="7178" max="7178" width="5.85546875" customWidth="1"/>
    <col min="7429" max="7429" width="10.140625" bestFit="1" customWidth="1"/>
    <col min="7430" max="7430" width="47" customWidth="1"/>
    <col min="7431" max="7431" width="10.140625" customWidth="1"/>
    <col min="7432" max="7432" width="12.140625" customWidth="1"/>
    <col min="7433" max="7433" width="8.85546875" customWidth="1"/>
    <col min="7434" max="7434" width="5.85546875" customWidth="1"/>
    <col min="7685" max="7685" width="10.140625" bestFit="1" customWidth="1"/>
    <col min="7686" max="7686" width="47" customWidth="1"/>
    <col min="7687" max="7687" width="10.140625" customWidth="1"/>
    <col min="7688" max="7688" width="12.140625" customWidth="1"/>
    <col min="7689" max="7689" width="8.85546875" customWidth="1"/>
    <col min="7690" max="7690" width="5.85546875" customWidth="1"/>
    <col min="7941" max="7941" width="10.140625" bestFit="1" customWidth="1"/>
    <col min="7942" max="7942" width="47" customWidth="1"/>
    <col min="7943" max="7943" width="10.140625" customWidth="1"/>
    <col min="7944" max="7944" width="12.140625" customWidth="1"/>
    <col min="7945" max="7945" width="8.85546875" customWidth="1"/>
    <col min="7946" max="7946" width="5.85546875" customWidth="1"/>
    <col min="8197" max="8197" width="10.140625" bestFit="1" customWidth="1"/>
    <col min="8198" max="8198" width="47" customWidth="1"/>
    <col min="8199" max="8199" width="10.140625" customWidth="1"/>
    <col min="8200" max="8200" width="12.140625" customWidth="1"/>
    <col min="8201" max="8201" width="8.85546875" customWidth="1"/>
    <col min="8202" max="8202" width="5.85546875" customWidth="1"/>
    <col min="8453" max="8453" width="10.140625" bestFit="1" customWidth="1"/>
    <col min="8454" max="8454" width="47" customWidth="1"/>
    <col min="8455" max="8455" width="10.140625" customWidth="1"/>
    <col min="8456" max="8456" width="12.140625" customWidth="1"/>
    <col min="8457" max="8457" width="8.85546875" customWidth="1"/>
    <col min="8458" max="8458" width="5.85546875" customWidth="1"/>
    <col min="8709" max="8709" width="10.140625" bestFit="1" customWidth="1"/>
    <col min="8710" max="8710" width="47" customWidth="1"/>
    <col min="8711" max="8711" width="10.140625" customWidth="1"/>
    <col min="8712" max="8712" width="12.140625" customWidth="1"/>
    <col min="8713" max="8713" width="8.85546875" customWidth="1"/>
    <col min="8714" max="8714" width="5.85546875" customWidth="1"/>
    <col min="8965" max="8965" width="10.140625" bestFit="1" customWidth="1"/>
    <col min="8966" max="8966" width="47" customWidth="1"/>
    <col min="8967" max="8967" width="10.140625" customWidth="1"/>
    <col min="8968" max="8968" width="12.140625" customWidth="1"/>
    <col min="8969" max="8969" width="8.85546875" customWidth="1"/>
    <col min="8970" max="8970" width="5.85546875" customWidth="1"/>
    <col min="9221" max="9221" width="10.140625" bestFit="1" customWidth="1"/>
    <col min="9222" max="9222" width="47" customWidth="1"/>
    <col min="9223" max="9223" width="10.140625" customWidth="1"/>
    <col min="9224" max="9224" width="12.140625" customWidth="1"/>
    <col min="9225" max="9225" width="8.85546875" customWidth="1"/>
    <col min="9226" max="9226" width="5.85546875" customWidth="1"/>
    <col min="9477" max="9477" width="10.140625" bestFit="1" customWidth="1"/>
    <col min="9478" max="9478" width="47" customWidth="1"/>
    <col min="9479" max="9479" width="10.140625" customWidth="1"/>
    <col min="9480" max="9480" width="12.140625" customWidth="1"/>
    <col min="9481" max="9481" width="8.85546875" customWidth="1"/>
    <col min="9482" max="9482" width="5.85546875" customWidth="1"/>
    <col min="9733" max="9733" width="10.140625" bestFit="1" customWidth="1"/>
    <col min="9734" max="9734" width="47" customWidth="1"/>
    <col min="9735" max="9735" width="10.140625" customWidth="1"/>
    <col min="9736" max="9736" width="12.140625" customWidth="1"/>
    <col min="9737" max="9737" width="8.85546875" customWidth="1"/>
    <col min="9738" max="9738" width="5.85546875" customWidth="1"/>
    <col min="9989" max="9989" width="10.140625" bestFit="1" customWidth="1"/>
    <col min="9990" max="9990" width="47" customWidth="1"/>
    <col min="9991" max="9991" width="10.140625" customWidth="1"/>
    <col min="9992" max="9992" width="12.140625" customWidth="1"/>
    <col min="9993" max="9993" width="8.85546875" customWidth="1"/>
    <col min="9994" max="9994" width="5.85546875" customWidth="1"/>
    <col min="10245" max="10245" width="10.140625" bestFit="1" customWidth="1"/>
    <col min="10246" max="10246" width="47" customWidth="1"/>
    <col min="10247" max="10247" width="10.140625" customWidth="1"/>
    <col min="10248" max="10248" width="12.140625" customWidth="1"/>
    <col min="10249" max="10249" width="8.85546875" customWidth="1"/>
    <col min="10250" max="10250" width="5.85546875" customWidth="1"/>
    <col min="10501" max="10501" width="10.140625" bestFit="1" customWidth="1"/>
    <col min="10502" max="10502" width="47" customWidth="1"/>
    <col min="10503" max="10503" width="10.140625" customWidth="1"/>
    <col min="10504" max="10504" width="12.140625" customWidth="1"/>
    <col min="10505" max="10505" width="8.85546875" customWidth="1"/>
    <col min="10506" max="10506" width="5.85546875" customWidth="1"/>
    <col min="10757" max="10757" width="10.140625" bestFit="1" customWidth="1"/>
    <col min="10758" max="10758" width="47" customWidth="1"/>
    <col min="10759" max="10759" width="10.140625" customWidth="1"/>
    <col min="10760" max="10760" width="12.140625" customWidth="1"/>
    <col min="10761" max="10761" width="8.85546875" customWidth="1"/>
    <col min="10762" max="10762" width="5.85546875" customWidth="1"/>
    <col min="11013" max="11013" width="10.140625" bestFit="1" customWidth="1"/>
    <col min="11014" max="11014" width="47" customWidth="1"/>
    <col min="11015" max="11015" width="10.140625" customWidth="1"/>
    <col min="11016" max="11016" width="12.140625" customWidth="1"/>
    <col min="11017" max="11017" width="8.85546875" customWidth="1"/>
    <col min="11018" max="11018" width="5.85546875" customWidth="1"/>
    <col min="11269" max="11269" width="10.140625" bestFit="1" customWidth="1"/>
    <col min="11270" max="11270" width="47" customWidth="1"/>
    <col min="11271" max="11271" width="10.140625" customWidth="1"/>
    <col min="11272" max="11272" width="12.140625" customWidth="1"/>
    <col min="11273" max="11273" width="8.85546875" customWidth="1"/>
    <col min="11274" max="11274" width="5.85546875" customWidth="1"/>
    <col min="11525" max="11525" width="10.140625" bestFit="1" customWidth="1"/>
    <col min="11526" max="11526" width="47" customWidth="1"/>
    <col min="11527" max="11527" width="10.140625" customWidth="1"/>
    <col min="11528" max="11528" width="12.140625" customWidth="1"/>
    <col min="11529" max="11529" width="8.85546875" customWidth="1"/>
    <col min="11530" max="11530" width="5.85546875" customWidth="1"/>
    <col min="11781" max="11781" width="10.140625" bestFit="1" customWidth="1"/>
    <col min="11782" max="11782" width="47" customWidth="1"/>
    <col min="11783" max="11783" width="10.140625" customWidth="1"/>
    <col min="11784" max="11784" width="12.140625" customWidth="1"/>
    <col min="11785" max="11785" width="8.85546875" customWidth="1"/>
    <col min="11786" max="11786" width="5.85546875" customWidth="1"/>
    <col min="12037" max="12037" width="10.140625" bestFit="1" customWidth="1"/>
    <col min="12038" max="12038" width="47" customWidth="1"/>
    <col min="12039" max="12039" width="10.140625" customWidth="1"/>
    <col min="12040" max="12040" width="12.140625" customWidth="1"/>
    <col min="12041" max="12041" width="8.85546875" customWidth="1"/>
    <col min="12042" max="12042" width="5.85546875" customWidth="1"/>
    <col min="12293" max="12293" width="10.140625" bestFit="1" customWidth="1"/>
    <col min="12294" max="12294" width="47" customWidth="1"/>
    <col min="12295" max="12295" width="10.140625" customWidth="1"/>
    <col min="12296" max="12296" width="12.140625" customWidth="1"/>
    <col min="12297" max="12297" width="8.85546875" customWidth="1"/>
    <col min="12298" max="12298" width="5.85546875" customWidth="1"/>
    <col min="12549" max="12549" width="10.140625" bestFit="1" customWidth="1"/>
    <col min="12550" max="12550" width="47" customWidth="1"/>
    <col min="12551" max="12551" width="10.140625" customWidth="1"/>
    <col min="12552" max="12552" width="12.140625" customWidth="1"/>
    <col min="12553" max="12553" width="8.85546875" customWidth="1"/>
    <col min="12554" max="12554" width="5.85546875" customWidth="1"/>
    <col min="12805" max="12805" width="10.140625" bestFit="1" customWidth="1"/>
    <col min="12806" max="12806" width="47" customWidth="1"/>
    <col min="12807" max="12807" width="10.140625" customWidth="1"/>
    <col min="12808" max="12808" width="12.140625" customWidth="1"/>
    <col min="12809" max="12809" width="8.85546875" customWidth="1"/>
    <col min="12810" max="12810" width="5.85546875" customWidth="1"/>
    <col min="13061" max="13061" width="10.140625" bestFit="1" customWidth="1"/>
    <col min="13062" max="13062" width="47" customWidth="1"/>
    <col min="13063" max="13063" width="10.140625" customWidth="1"/>
    <col min="13064" max="13064" width="12.140625" customWidth="1"/>
    <col min="13065" max="13065" width="8.85546875" customWidth="1"/>
    <col min="13066" max="13066" width="5.85546875" customWidth="1"/>
    <col min="13317" max="13317" width="10.140625" bestFit="1" customWidth="1"/>
    <col min="13318" max="13318" width="47" customWidth="1"/>
    <col min="13319" max="13319" width="10.140625" customWidth="1"/>
    <col min="13320" max="13320" width="12.140625" customWidth="1"/>
    <col min="13321" max="13321" width="8.85546875" customWidth="1"/>
    <col min="13322" max="13322" width="5.85546875" customWidth="1"/>
    <col min="13573" max="13573" width="10.140625" bestFit="1" customWidth="1"/>
    <col min="13574" max="13574" width="47" customWidth="1"/>
    <col min="13575" max="13575" width="10.140625" customWidth="1"/>
    <col min="13576" max="13576" width="12.140625" customWidth="1"/>
    <col min="13577" max="13577" width="8.85546875" customWidth="1"/>
    <col min="13578" max="13578" width="5.85546875" customWidth="1"/>
    <col min="13829" max="13829" width="10.140625" bestFit="1" customWidth="1"/>
    <col min="13830" max="13830" width="47" customWidth="1"/>
    <col min="13831" max="13831" width="10.140625" customWidth="1"/>
    <col min="13832" max="13832" width="12.140625" customWidth="1"/>
    <col min="13833" max="13833" width="8.85546875" customWidth="1"/>
    <col min="13834" max="13834" width="5.85546875" customWidth="1"/>
    <col min="14085" max="14085" width="10.140625" bestFit="1" customWidth="1"/>
    <col min="14086" max="14086" width="47" customWidth="1"/>
    <col min="14087" max="14087" width="10.140625" customWidth="1"/>
    <col min="14088" max="14088" width="12.140625" customWidth="1"/>
    <col min="14089" max="14089" width="8.85546875" customWidth="1"/>
    <col min="14090" max="14090" width="5.85546875" customWidth="1"/>
    <col min="14341" max="14341" width="10.140625" bestFit="1" customWidth="1"/>
    <col min="14342" max="14342" width="47" customWidth="1"/>
    <col min="14343" max="14343" width="10.140625" customWidth="1"/>
    <col min="14344" max="14344" width="12.140625" customWidth="1"/>
    <col min="14345" max="14345" width="8.85546875" customWidth="1"/>
    <col min="14346" max="14346" width="5.85546875" customWidth="1"/>
    <col min="14597" max="14597" width="10.140625" bestFit="1" customWidth="1"/>
    <col min="14598" max="14598" width="47" customWidth="1"/>
    <col min="14599" max="14599" width="10.140625" customWidth="1"/>
    <col min="14600" max="14600" width="12.140625" customWidth="1"/>
    <col min="14601" max="14601" width="8.85546875" customWidth="1"/>
    <col min="14602" max="14602" width="5.85546875" customWidth="1"/>
    <col min="14853" max="14853" width="10.140625" bestFit="1" customWidth="1"/>
    <col min="14854" max="14854" width="47" customWidth="1"/>
    <col min="14855" max="14855" width="10.140625" customWidth="1"/>
    <col min="14856" max="14856" width="12.140625" customWidth="1"/>
    <col min="14857" max="14857" width="8.85546875" customWidth="1"/>
    <col min="14858" max="14858" width="5.85546875" customWidth="1"/>
    <col min="15109" max="15109" width="10.140625" bestFit="1" customWidth="1"/>
    <col min="15110" max="15110" width="47" customWidth="1"/>
    <col min="15111" max="15111" width="10.140625" customWidth="1"/>
    <col min="15112" max="15112" width="12.140625" customWidth="1"/>
    <col min="15113" max="15113" width="8.85546875" customWidth="1"/>
    <col min="15114" max="15114" width="5.85546875" customWidth="1"/>
    <col min="15365" max="15365" width="10.140625" bestFit="1" customWidth="1"/>
    <col min="15366" max="15366" width="47" customWidth="1"/>
    <col min="15367" max="15367" width="10.140625" customWidth="1"/>
    <col min="15368" max="15368" width="12.140625" customWidth="1"/>
    <col min="15369" max="15369" width="8.85546875" customWidth="1"/>
    <col min="15370" max="15370" width="5.85546875" customWidth="1"/>
    <col min="15621" max="15621" width="10.140625" bestFit="1" customWidth="1"/>
    <col min="15622" max="15622" width="47" customWidth="1"/>
    <col min="15623" max="15623" width="10.140625" customWidth="1"/>
    <col min="15624" max="15624" width="12.140625" customWidth="1"/>
    <col min="15625" max="15625" width="8.85546875" customWidth="1"/>
    <col min="15626" max="15626" width="5.85546875" customWidth="1"/>
    <col min="15877" max="15877" width="10.140625" bestFit="1" customWidth="1"/>
    <col min="15878" max="15878" width="47" customWidth="1"/>
    <col min="15879" max="15879" width="10.140625" customWidth="1"/>
    <col min="15880" max="15880" width="12.140625" customWidth="1"/>
    <col min="15881" max="15881" width="8.85546875" customWidth="1"/>
    <col min="15882" max="15882" width="5.85546875" customWidth="1"/>
    <col min="16133" max="16133" width="10.140625" bestFit="1" customWidth="1"/>
    <col min="16134" max="16134" width="47" customWidth="1"/>
    <col min="16135" max="16135" width="10.140625" customWidth="1"/>
    <col min="16136" max="16136" width="12.140625" customWidth="1"/>
    <col min="16137" max="16137" width="8.85546875" customWidth="1"/>
    <col min="16138" max="16138" width="5.85546875" customWidth="1"/>
  </cols>
  <sheetData>
    <row r="1" spans="1:17">
      <c r="A1" s="445" t="s">
        <v>216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</row>
    <row r="2" spans="1:17" ht="26.25" customHeight="1">
      <c r="A2" s="444" t="s">
        <v>217</v>
      </c>
      <c r="B2" s="444" t="s">
        <v>218</v>
      </c>
      <c r="C2" s="447" t="s">
        <v>219</v>
      </c>
      <c r="D2" s="308" t="s">
        <v>996</v>
      </c>
      <c r="E2" s="444" t="s">
        <v>220</v>
      </c>
      <c r="F2" s="444" t="s">
        <v>10</v>
      </c>
      <c r="G2" s="444" t="s">
        <v>221</v>
      </c>
      <c r="H2" s="449" t="s">
        <v>222</v>
      </c>
      <c r="I2" s="186" t="s">
        <v>223</v>
      </c>
      <c r="J2" s="443" t="s">
        <v>224</v>
      </c>
      <c r="K2" s="443" t="s">
        <v>20</v>
      </c>
    </row>
    <row r="3" spans="1:17" ht="15" customHeight="1">
      <c r="A3" s="444"/>
      <c r="B3" s="444"/>
      <c r="C3" s="448"/>
      <c r="D3" s="299"/>
      <c r="E3" s="444"/>
      <c r="F3" s="444"/>
      <c r="G3" s="444"/>
      <c r="H3" s="449"/>
      <c r="I3" s="218">
        <v>0.14019999999999999</v>
      </c>
      <c r="J3" s="443"/>
      <c r="K3" s="443"/>
    </row>
    <row r="4" spans="1:17" ht="15" customHeight="1">
      <c r="A4" s="190" t="s">
        <v>225</v>
      </c>
      <c r="B4" s="187">
        <v>1001</v>
      </c>
      <c r="C4" s="187" t="s">
        <v>226</v>
      </c>
      <c r="D4" s="187" t="s">
        <v>997</v>
      </c>
      <c r="E4" s="188" t="s">
        <v>227</v>
      </c>
      <c r="F4" s="187" t="s">
        <v>228</v>
      </c>
      <c r="G4" s="248">
        <v>50</v>
      </c>
      <c r="H4" s="189"/>
      <c r="I4" s="189">
        <f>H4*$I$3</f>
        <v>0</v>
      </c>
      <c r="J4" s="189">
        <f>H4+I4</f>
        <v>0</v>
      </c>
      <c r="K4" s="244">
        <f>J4*G4</f>
        <v>0</v>
      </c>
      <c r="M4" s="446"/>
      <c r="N4" s="446"/>
      <c r="O4" s="446"/>
      <c r="P4" s="446"/>
      <c r="Q4" s="446"/>
    </row>
    <row r="5" spans="1:17" ht="15" customHeight="1">
      <c r="A5" s="190" t="s">
        <v>225</v>
      </c>
      <c r="B5" s="187">
        <v>1002</v>
      </c>
      <c r="C5" s="187" t="s">
        <v>229</v>
      </c>
      <c r="D5" s="187" t="s">
        <v>997</v>
      </c>
      <c r="E5" s="188" t="s">
        <v>230</v>
      </c>
      <c r="F5" s="187" t="s">
        <v>228</v>
      </c>
      <c r="G5" s="248">
        <v>50</v>
      </c>
      <c r="H5" s="189"/>
      <c r="I5" s="189">
        <f t="shared" ref="I5:I64" si="0">H5*$I$3</f>
        <v>0</v>
      </c>
      <c r="J5" s="189">
        <f>H5+I5</f>
        <v>0</v>
      </c>
      <c r="K5" s="244">
        <f t="shared" ref="K5:K65" si="1">J5*G5</f>
        <v>0</v>
      </c>
      <c r="M5" s="446"/>
      <c r="N5" s="446"/>
      <c r="O5" s="446"/>
      <c r="P5" s="446"/>
      <c r="Q5" s="446"/>
    </row>
    <row r="6" spans="1:17" ht="15" customHeight="1">
      <c r="A6" s="190" t="s">
        <v>225</v>
      </c>
      <c r="B6" s="187">
        <v>1003</v>
      </c>
      <c r="C6" s="187" t="s">
        <v>231</v>
      </c>
      <c r="D6" s="187" t="s">
        <v>997</v>
      </c>
      <c r="E6" s="188" t="s">
        <v>232</v>
      </c>
      <c r="F6" s="187" t="s">
        <v>228</v>
      </c>
      <c r="G6" s="248">
        <v>50</v>
      </c>
      <c r="H6" s="189"/>
      <c r="I6" s="189">
        <f t="shared" si="0"/>
        <v>0</v>
      </c>
      <c r="J6" s="189">
        <f>H6+I6</f>
        <v>0</v>
      </c>
      <c r="K6" s="244">
        <f t="shared" si="1"/>
        <v>0</v>
      </c>
      <c r="M6" s="446"/>
      <c r="N6" s="446"/>
      <c r="O6" s="446"/>
      <c r="P6" s="446"/>
      <c r="Q6" s="446"/>
    </row>
    <row r="7" spans="1:17" ht="15" customHeight="1">
      <c r="A7" s="190" t="s">
        <v>225</v>
      </c>
      <c r="B7" s="187">
        <v>1004</v>
      </c>
      <c r="C7" s="187" t="s">
        <v>233</v>
      </c>
      <c r="D7" s="187" t="s">
        <v>997</v>
      </c>
      <c r="E7" s="188" t="s">
        <v>234</v>
      </c>
      <c r="F7" s="187" t="s">
        <v>228</v>
      </c>
      <c r="G7" s="248">
        <v>50</v>
      </c>
      <c r="H7" s="189"/>
      <c r="I7" s="189">
        <f t="shared" si="0"/>
        <v>0</v>
      </c>
      <c r="J7" s="189">
        <f>H7+I7</f>
        <v>0</v>
      </c>
      <c r="K7" s="244">
        <f t="shared" si="1"/>
        <v>0</v>
      </c>
      <c r="M7" s="446"/>
      <c r="N7" s="446"/>
      <c r="O7" s="446"/>
      <c r="P7" s="446"/>
      <c r="Q7" s="446"/>
    </row>
    <row r="8" spans="1:17" ht="25.5" customHeight="1">
      <c r="A8" s="190" t="s">
        <v>225</v>
      </c>
      <c r="B8" s="187">
        <v>1005</v>
      </c>
      <c r="C8" s="187" t="s">
        <v>235</v>
      </c>
      <c r="D8" s="187" t="s">
        <v>997</v>
      </c>
      <c r="E8" s="188" t="s">
        <v>236</v>
      </c>
      <c r="F8" s="187" t="s">
        <v>228</v>
      </c>
      <c r="G8" s="248">
        <v>20</v>
      </c>
      <c r="H8" s="189"/>
      <c r="I8" s="189">
        <f t="shared" si="0"/>
        <v>0</v>
      </c>
      <c r="J8" s="189">
        <f>H8+I8</f>
        <v>0</v>
      </c>
      <c r="K8" s="244">
        <f t="shared" si="1"/>
        <v>0</v>
      </c>
      <c r="M8" s="446"/>
      <c r="N8" s="446"/>
      <c r="O8" s="446"/>
      <c r="P8" s="446"/>
      <c r="Q8" s="446"/>
    </row>
    <row r="9" spans="1:17" ht="15" customHeight="1">
      <c r="A9" s="190" t="s">
        <v>225</v>
      </c>
      <c r="B9" s="187">
        <v>1006</v>
      </c>
      <c r="C9" s="187" t="s">
        <v>237</v>
      </c>
      <c r="D9" s="187" t="s">
        <v>997</v>
      </c>
      <c r="E9" s="188" t="s">
        <v>238</v>
      </c>
      <c r="F9" s="187" t="s">
        <v>228</v>
      </c>
      <c r="G9" s="248">
        <v>5</v>
      </c>
      <c r="H9" s="189"/>
      <c r="I9" s="189">
        <f t="shared" si="0"/>
        <v>0</v>
      </c>
      <c r="J9" s="189">
        <f t="shared" ref="J9:J72" si="2">H9+I9</f>
        <v>0</v>
      </c>
      <c r="K9" s="244">
        <f t="shared" si="1"/>
        <v>0</v>
      </c>
      <c r="M9" s="446"/>
      <c r="N9" s="446"/>
      <c r="O9" s="446"/>
      <c r="P9" s="446"/>
      <c r="Q9" s="446"/>
    </row>
    <row r="10" spans="1:17" ht="15" customHeight="1">
      <c r="A10" s="190" t="s">
        <v>225</v>
      </c>
      <c r="B10" s="187">
        <v>1007</v>
      </c>
      <c r="C10" s="187" t="s">
        <v>239</v>
      </c>
      <c r="D10" s="187" t="s">
        <v>997</v>
      </c>
      <c r="E10" s="188" t="s">
        <v>240</v>
      </c>
      <c r="F10" s="187" t="s">
        <v>228</v>
      </c>
      <c r="G10" s="248">
        <v>5</v>
      </c>
      <c r="H10" s="189"/>
      <c r="I10" s="189">
        <f t="shared" si="0"/>
        <v>0</v>
      </c>
      <c r="J10" s="189">
        <f t="shared" si="2"/>
        <v>0</v>
      </c>
      <c r="K10" s="244">
        <f t="shared" si="1"/>
        <v>0</v>
      </c>
      <c r="M10" s="446"/>
      <c r="N10" s="446"/>
      <c r="O10" s="446"/>
      <c r="P10" s="446"/>
      <c r="Q10" s="446"/>
    </row>
    <row r="11" spans="1:17" ht="15" customHeight="1">
      <c r="A11" s="190" t="s">
        <v>225</v>
      </c>
      <c r="B11" s="187">
        <v>1008</v>
      </c>
      <c r="C11" s="187" t="s">
        <v>241</v>
      </c>
      <c r="D11" s="187" t="s">
        <v>997</v>
      </c>
      <c r="E11" s="188" t="s">
        <v>242</v>
      </c>
      <c r="F11" s="187" t="s">
        <v>228</v>
      </c>
      <c r="G11" s="248">
        <v>5</v>
      </c>
      <c r="H11" s="189"/>
      <c r="I11" s="189">
        <f t="shared" si="0"/>
        <v>0</v>
      </c>
      <c r="J11" s="189">
        <f t="shared" si="2"/>
        <v>0</v>
      </c>
      <c r="K11" s="244">
        <f t="shared" si="1"/>
        <v>0</v>
      </c>
    </row>
    <row r="12" spans="1:17" ht="15" customHeight="1">
      <c r="A12" s="190" t="s">
        <v>225</v>
      </c>
      <c r="B12" s="187">
        <v>1009</v>
      </c>
      <c r="C12" s="187" t="s">
        <v>243</v>
      </c>
      <c r="D12" s="187" t="s">
        <v>997</v>
      </c>
      <c r="E12" s="188" t="s">
        <v>244</v>
      </c>
      <c r="F12" s="187" t="s">
        <v>228</v>
      </c>
      <c r="G12" s="248">
        <v>5</v>
      </c>
      <c r="H12" s="189"/>
      <c r="I12" s="189">
        <f t="shared" si="0"/>
        <v>0</v>
      </c>
      <c r="J12" s="189">
        <f t="shared" si="2"/>
        <v>0</v>
      </c>
      <c r="K12" s="244">
        <f t="shared" si="1"/>
        <v>0</v>
      </c>
    </row>
    <row r="13" spans="1:17" ht="15" customHeight="1">
      <c r="A13" s="190" t="s">
        <v>225</v>
      </c>
      <c r="B13" s="187">
        <v>1010</v>
      </c>
      <c r="C13" s="187" t="s">
        <v>245</v>
      </c>
      <c r="D13" s="187" t="s">
        <v>997</v>
      </c>
      <c r="E13" s="188" t="s">
        <v>246</v>
      </c>
      <c r="F13" s="187" t="s">
        <v>228</v>
      </c>
      <c r="G13" s="248">
        <v>5</v>
      </c>
      <c r="H13" s="189"/>
      <c r="I13" s="189">
        <f t="shared" si="0"/>
        <v>0</v>
      </c>
      <c r="J13" s="189">
        <f t="shared" si="2"/>
        <v>0</v>
      </c>
      <c r="K13" s="244">
        <f t="shared" si="1"/>
        <v>0</v>
      </c>
    </row>
    <row r="14" spans="1:17" ht="15" customHeight="1">
      <c r="A14" s="190" t="s">
        <v>225</v>
      </c>
      <c r="B14" s="187">
        <v>1011</v>
      </c>
      <c r="C14" s="187" t="s">
        <v>247</v>
      </c>
      <c r="D14" s="187" t="s">
        <v>997</v>
      </c>
      <c r="E14" s="188" t="s">
        <v>248</v>
      </c>
      <c r="F14" s="187" t="s">
        <v>228</v>
      </c>
      <c r="G14" s="248">
        <v>5</v>
      </c>
      <c r="H14" s="189"/>
      <c r="I14" s="189">
        <f t="shared" si="0"/>
        <v>0</v>
      </c>
      <c r="J14" s="189">
        <f t="shared" si="2"/>
        <v>0</v>
      </c>
      <c r="K14" s="244">
        <f t="shared" si="1"/>
        <v>0</v>
      </c>
    </row>
    <row r="15" spans="1:17" ht="15" customHeight="1">
      <c r="A15" s="190" t="s">
        <v>225</v>
      </c>
      <c r="B15" s="187">
        <v>1012</v>
      </c>
      <c r="C15" s="187" t="s">
        <v>249</v>
      </c>
      <c r="D15" s="187" t="s">
        <v>997</v>
      </c>
      <c r="E15" s="188" t="s">
        <v>250</v>
      </c>
      <c r="F15" s="187" t="s">
        <v>228</v>
      </c>
      <c r="G15" s="248">
        <v>5</v>
      </c>
      <c r="H15" s="189"/>
      <c r="I15" s="189">
        <f t="shared" si="0"/>
        <v>0</v>
      </c>
      <c r="J15" s="189">
        <f t="shared" si="2"/>
        <v>0</v>
      </c>
      <c r="K15" s="244">
        <f t="shared" si="1"/>
        <v>0</v>
      </c>
    </row>
    <row r="16" spans="1:17" ht="15" customHeight="1">
      <c r="A16" s="190" t="s">
        <v>225</v>
      </c>
      <c r="B16" s="187">
        <v>1013</v>
      </c>
      <c r="C16" s="187" t="s">
        <v>251</v>
      </c>
      <c r="D16" s="187" t="s">
        <v>997</v>
      </c>
      <c r="E16" s="188" t="s">
        <v>252</v>
      </c>
      <c r="F16" s="187" t="s">
        <v>228</v>
      </c>
      <c r="G16" s="248">
        <v>5</v>
      </c>
      <c r="H16" s="189"/>
      <c r="I16" s="189">
        <f t="shared" si="0"/>
        <v>0</v>
      </c>
      <c r="J16" s="189">
        <f t="shared" si="2"/>
        <v>0</v>
      </c>
      <c r="K16" s="244">
        <f t="shared" si="1"/>
        <v>0</v>
      </c>
    </row>
    <row r="17" spans="1:11" ht="15" customHeight="1">
      <c r="A17" s="190" t="s">
        <v>225</v>
      </c>
      <c r="B17" s="187">
        <v>1014</v>
      </c>
      <c r="C17" s="187" t="s">
        <v>253</v>
      </c>
      <c r="D17" s="187" t="s">
        <v>997</v>
      </c>
      <c r="E17" s="188" t="s">
        <v>254</v>
      </c>
      <c r="F17" s="187" t="s">
        <v>228</v>
      </c>
      <c r="G17" s="248">
        <v>5</v>
      </c>
      <c r="H17" s="189"/>
      <c r="I17" s="189">
        <f t="shared" si="0"/>
        <v>0</v>
      </c>
      <c r="J17" s="189">
        <f t="shared" si="2"/>
        <v>0</v>
      </c>
      <c r="K17" s="244">
        <f t="shared" si="1"/>
        <v>0</v>
      </c>
    </row>
    <row r="18" spans="1:11" ht="15" customHeight="1">
      <c r="A18" s="190" t="s">
        <v>225</v>
      </c>
      <c r="B18" s="187">
        <v>1015</v>
      </c>
      <c r="C18" s="187" t="s">
        <v>255</v>
      </c>
      <c r="D18" s="187" t="s">
        <v>997</v>
      </c>
      <c r="E18" s="188" t="s">
        <v>256</v>
      </c>
      <c r="F18" s="187" t="s">
        <v>228</v>
      </c>
      <c r="G18" s="248">
        <v>5</v>
      </c>
      <c r="H18" s="189"/>
      <c r="I18" s="189">
        <f t="shared" si="0"/>
        <v>0</v>
      </c>
      <c r="J18" s="189">
        <f t="shared" si="2"/>
        <v>0</v>
      </c>
      <c r="K18" s="244">
        <f t="shared" si="1"/>
        <v>0</v>
      </c>
    </row>
    <row r="19" spans="1:11" ht="25.5" customHeight="1">
      <c r="A19" s="190" t="s">
        <v>225</v>
      </c>
      <c r="B19" s="187">
        <v>1016</v>
      </c>
      <c r="C19" s="187" t="s">
        <v>257</v>
      </c>
      <c r="D19" s="187" t="s">
        <v>997</v>
      </c>
      <c r="E19" s="188" t="s">
        <v>258</v>
      </c>
      <c r="F19" s="187" t="s">
        <v>228</v>
      </c>
      <c r="G19" s="248">
        <v>2</v>
      </c>
      <c r="H19" s="189"/>
      <c r="I19" s="189">
        <f t="shared" si="0"/>
        <v>0</v>
      </c>
      <c r="J19" s="189">
        <f t="shared" si="2"/>
        <v>0</v>
      </c>
      <c r="K19" s="244">
        <f t="shared" si="1"/>
        <v>0</v>
      </c>
    </row>
    <row r="20" spans="1:11" ht="25.5" customHeight="1">
      <c r="A20" s="190" t="s">
        <v>225</v>
      </c>
      <c r="B20" s="187">
        <v>1017</v>
      </c>
      <c r="C20" s="187" t="s">
        <v>259</v>
      </c>
      <c r="D20" s="187" t="s">
        <v>997</v>
      </c>
      <c r="E20" s="188" t="s">
        <v>260</v>
      </c>
      <c r="F20" s="187" t="s">
        <v>228</v>
      </c>
      <c r="G20" s="248">
        <v>2</v>
      </c>
      <c r="H20" s="189"/>
      <c r="I20" s="189">
        <f t="shared" si="0"/>
        <v>0</v>
      </c>
      <c r="J20" s="189">
        <f t="shared" si="2"/>
        <v>0</v>
      </c>
      <c r="K20" s="244">
        <f t="shared" si="1"/>
        <v>0</v>
      </c>
    </row>
    <row r="21" spans="1:11" ht="25.5" customHeight="1">
      <c r="A21" s="190" t="s">
        <v>225</v>
      </c>
      <c r="B21" s="187">
        <v>1018</v>
      </c>
      <c r="C21" s="187" t="s">
        <v>261</v>
      </c>
      <c r="D21" s="187" t="s">
        <v>997</v>
      </c>
      <c r="E21" s="188" t="s">
        <v>262</v>
      </c>
      <c r="F21" s="187" t="s">
        <v>228</v>
      </c>
      <c r="G21" s="248">
        <v>2</v>
      </c>
      <c r="H21" s="189"/>
      <c r="I21" s="189">
        <f t="shared" si="0"/>
        <v>0</v>
      </c>
      <c r="J21" s="189">
        <f t="shared" si="2"/>
        <v>0</v>
      </c>
      <c r="K21" s="244">
        <f t="shared" si="1"/>
        <v>0</v>
      </c>
    </row>
    <row r="22" spans="1:11" ht="25.5" customHeight="1">
      <c r="A22" s="190" t="s">
        <v>225</v>
      </c>
      <c r="B22" s="187">
        <v>1019</v>
      </c>
      <c r="C22" s="187" t="s">
        <v>263</v>
      </c>
      <c r="D22" s="187" t="s">
        <v>997</v>
      </c>
      <c r="E22" s="188" t="s">
        <v>264</v>
      </c>
      <c r="F22" s="187" t="s">
        <v>228</v>
      </c>
      <c r="G22" s="248">
        <v>2</v>
      </c>
      <c r="H22" s="189"/>
      <c r="I22" s="189">
        <f t="shared" si="0"/>
        <v>0</v>
      </c>
      <c r="J22" s="189">
        <f t="shared" si="2"/>
        <v>0</v>
      </c>
      <c r="K22" s="244">
        <f t="shared" si="1"/>
        <v>0</v>
      </c>
    </row>
    <row r="23" spans="1:11" ht="25.5" customHeight="1">
      <c r="A23" s="190" t="s">
        <v>225</v>
      </c>
      <c r="B23" s="187">
        <v>1020</v>
      </c>
      <c r="C23" s="187" t="s">
        <v>265</v>
      </c>
      <c r="D23" s="187" t="s">
        <v>997</v>
      </c>
      <c r="E23" s="188" t="s">
        <v>266</v>
      </c>
      <c r="F23" s="187" t="s">
        <v>228</v>
      </c>
      <c r="G23" s="248">
        <v>2</v>
      </c>
      <c r="H23" s="189"/>
      <c r="I23" s="189">
        <f t="shared" si="0"/>
        <v>0</v>
      </c>
      <c r="J23" s="189">
        <f t="shared" si="2"/>
        <v>0</v>
      </c>
      <c r="K23" s="244">
        <f t="shared" si="1"/>
        <v>0</v>
      </c>
    </row>
    <row r="24" spans="1:11" ht="15" customHeight="1">
      <c r="A24" s="190" t="s">
        <v>225</v>
      </c>
      <c r="B24" s="187">
        <v>1021</v>
      </c>
      <c r="C24" s="187" t="s">
        <v>267</v>
      </c>
      <c r="D24" s="187" t="s">
        <v>997</v>
      </c>
      <c r="E24" s="188" t="s">
        <v>268</v>
      </c>
      <c r="F24" s="187" t="s">
        <v>269</v>
      </c>
      <c r="G24" s="248">
        <v>400</v>
      </c>
      <c r="H24" s="189"/>
      <c r="I24" s="189">
        <f t="shared" si="0"/>
        <v>0</v>
      </c>
      <c r="J24" s="189">
        <f t="shared" si="2"/>
        <v>0</v>
      </c>
      <c r="K24" s="244">
        <f t="shared" si="1"/>
        <v>0</v>
      </c>
    </row>
    <row r="25" spans="1:11" ht="25.5" customHeight="1">
      <c r="A25" s="190" t="s">
        <v>225</v>
      </c>
      <c r="B25" s="187">
        <v>1022</v>
      </c>
      <c r="C25" s="187" t="s">
        <v>270</v>
      </c>
      <c r="D25" s="187" t="s">
        <v>997</v>
      </c>
      <c r="E25" s="188" t="s">
        <v>271</v>
      </c>
      <c r="F25" s="187" t="s">
        <v>269</v>
      </c>
      <c r="G25" s="248">
        <v>200</v>
      </c>
      <c r="H25" s="189"/>
      <c r="I25" s="189">
        <f t="shared" si="0"/>
        <v>0</v>
      </c>
      <c r="J25" s="189">
        <f t="shared" si="2"/>
        <v>0</v>
      </c>
      <c r="K25" s="244">
        <f t="shared" si="1"/>
        <v>0</v>
      </c>
    </row>
    <row r="26" spans="1:11" ht="25.5" customHeight="1">
      <c r="A26" s="190" t="s">
        <v>225</v>
      </c>
      <c r="B26" s="187">
        <v>1023</v>
      </c>
      <c r="C26" s="187" t="s">
        <v>272</v>
      </c>
      <c r="D26" s="187" t="s">
        <v>997</v>
      </c>
      <c r="E26" s="188" t="s">
        <v>273</v>
      </c>
      <c r="F26" s="187" t="s">
        <v>269</v>
      </c>
      <c r="G26" s="248">
        <v>200</v>
      </c>
      <c r="H26" s="189"/>
      <c r="I26" s="189">
        <f t="shared" si="0"/>
        <v>0</v>
      </c>
      <c r="J26" s="189">
        <f t="shared" si="2"/>
        <v>0</v>
      </c>
      <c r="K26" s="244">
        <f t="shared" si="1"/>
        <v>0</v>
      </c>
    </row>
    <row r="27" spans="1:11" ht="25.5" customHeight="1">
      <c r="A27" s="190" t="s">
        <v>225</v>
      </c>
      <c r="B27" s="187">
        <v>1024</v>
      </c>
      <c r="C27" s="187" t="s">
        <v>274</v>
      </c>
      <c r="D27" s="187" t="s">
        <v>997</v>
      </c>
      <c r="E27" s="188" t="s">
        <v>275</v>
      </c>
      <c r="F27" s="187" t="s">
        <v>269</v>
      </c>
      <c r="G27" s="248">
        <v>100</v>
      </c>
      <c r="H27" s="189"/>
      <c r="I27" s="189">
        <f t="shared" si="0"/>
        <v>0</v>
      </c>
      <c r="J27" s="189">
        <f t="shared" si="2"/>
        <v>0</v>
      </c>
      <c r="K27" s="244">
        <f t="shared" si="1"/>
        <v>0</v>
      </c>
    </row>
    <row r="28" spans="1:11" ht="15" customHeight="1">
      <c r="A28" s="190" t="s">
        <v>225</v>
      </c>
      <c r="B28" s="187">
        <v>1025</v>
      </c>
      <c r="C28" s="187" t="s">
        <v>276</v>
      </c>
      <c r="D28" s="187" t="s">
        <v>997</v>
      </c>
      <c r="E28" s="188" t="s">
        <v>277</v>
      </c>
      <c r="F28" s="187" t="s">
        <v>228</v>
      </c>
      <c r="G28" s="248">
        <v>20</v>
      </c>
      <c r="H28" s="189"/>
      <c r="I28" s="189">
        <f t="shared" si="0"/>
        <v>0</v>
      </c>
      <c r="J28" s="189">
        <f t="shared" si="2"/>
        <v>0</v>
      </c>
      <c r="K28" s="244">
        <f t="shared" si="1"/>
        <v>0</v>
      </c>
    </row>
    <row r="29" spans="1:11" ht="15" customHeight="1">
      <c r="A29" s="190" t="s">
        <v>225</v>
      </c>
      <c r="B29" s="187">
        <v>1026</v>
      </c>
      <c r="C29" s="187" t="s">
        <v>278</v>
      </c>
      <c r="D29" s="187" t="s">
        <v>997</v>
      </c>
      <c r="E29" s="188" t="s">
        <v>279</v>
      </c>
      <c r="F29" s="187" t="s">
        <v>228</v>
      </c>
      <c r="G29" s="248">
        <v>20</v>
      </c>
      <c r="H29" s="189"/>
      <c r="I29" s="189">
        <f t="shared" si="0"/>
        <v>0</v>
      </c>
      <c r="J29" s="189">
        <f t="shared" si="2"/>
        <v>0</v>
      </c>
      <c r="K29" s="244">
        <f t="shared" si="1"/>
        <v>0</v>
      </c>
    </row>
    <row r="30" spans="1:11" ht="36.75" customHeight="1">
      <c r="A30" s="190" t="s">
        <v>225</v>
      </c>
      <c r="B30" s="187">
        <v>1027</v>
      </c>
      <c r="C30" s="278" t="s">
        <v>280</v>
      </c>
      <c r="D30" s="187" t="s">
        <v>997</v>
      </c>
      <c r="E30" s="188" t="s">
        <v>281</v>
      </c>
      <c r="F30" s="187" t="s">
        <v>228</v>
      </c>
      <c r="G30" s="248">
        <v>20</v>
      </c>
      <c r="H30" s="189"/>
      <c r="I30" s="189">
        <f t="shared" si="0"/>
        <v>0</v>
      </c>
      <c r="J30" s="189">
        <f t="shared" si="2"/>
        <v>0</v>
      </c>
      <c r="K30" s="244">
        <f t="shared" si="1"/>
        <v>0</v>
      </c>
    </row>
    <row r="31" spans="1:11" ht="28.5" customHeight="1">
      <c r="A31" s="190" t="s">
        <v>225</v>
      </c>
      <c r="B31" s="187">
        <v>1028</v>
      </c>
      <c r="C31" s="278" t="s">
        <v>282</v>
      </c>
      <c r="D31" s="187" t="s">
        <v>997</v>
      </c>
      <c r="E31" s="188" t="s">
        <v>283</v>
      </c>
      <c r="F31" s="187" t="s">
        <v>228</v>
      </c>
      <c r="G31" s="248">
        <v>10</v>
      </c>
      <c r="H31" s="189"/>
      <c r="I31" s="189">
        <f t="shared" si="0"/>
        <v>0</v>
      </c>
      <c r="J31" s="189">
        <f t="shared" si="2"/>
        <v>0</v>
      </c>
      <c r="K31" s="244">
        <f t="shared" si="1"/>
        <v>0</v>
      </c>
    </row>
    <row r="32" spans="1:11" ht="31.5" customHeight="1">
      <c r="A32" s="190" t="s">
        <v>225</v>
      </c>
      <c r="B32" s="187">
        <v>1029</v>
      </c>
      <c r="C32" s="278" t="s">
        <v>284</v>
      </c>
      <c r="D32" s="187" t="s">
        <v>997</v>
      </c>
      <c r="E32" s="188" t="s">
        <v>285</v>
      </c>
      <c r="F32" s="187" t="s">
        <v>228</v>
      </c>
      <c r="G32" s="248">
        <v>20</v>
      </c>
      <c r="H32" s="189"/>
      <c r="I32" s="189">
        <f t="shared" si="0"/>
        <v>0</v>
      </c>
      <c r="J32" s="189">
        <f t="shared" si="2"/>
        <v>0</v>
      </c>
      <c r="K32" s="244">
        <f t="shared" si="1"/>
        <v>0</v>
      </c>
    </row>
    <row r="33" spans="1:11" ht="25.5" customHeight="1">
      <c r="A33" s="190" t="s">
        <v>225</v>
      </c>
      <c r="B33" s="187">
        <v>1030</v>
      </c>
      <c r="C33" s="187" t="s">
        <v>286</v>
      </c>
      <c r="D33" s="187" t="s">
        <v>997</v>
      </c>
      <c r="E33" s="188" t="s">
        <v>287</v>
      </c>
      <c r="F33" s="187" t="s">
        <v>228</v>
      </c>
      <c r="G33" s="248">
        <v>3</v>
      </c>
      <c r="H33" s="189"/>
      <c r="I33" s="189">
        <f t="shared" si="0"/>
        <v>0</v>
      </c>
      <c r="J33" s="189">
        <f t="shared" si="2"/>
        <v>0</v>
      </c>
      <c r="K33" s="244">
        <f t="shared" si="1"/>
        <v>0</v>
      </c>
    </row>
    <row r="34" spans="1:11" ht="25.5" customHeight="1">
      <c r="A34" s="190" t="s">
        <v>225</v>
      </c>
      <c r="B34" s="187">
        <v>1031</v>
      </c>
      <c r="C34" s="187" t="s">
        <v>288</v>
      </c>
      <c r="D34" s="187" t="s">
        <v>997</v>
      </c>
      <c r="E34" s="188" t="s">
        <v>289</v>
      </c>
      <c r="F34" s="187" t="s">
        <v>228</v>
      </c>
      <c r="G34" s="248">
        <v>3</v>
      </c>
      <c r="H34" s="189"/>
      <c r="I34" s="189">
        <f t="shared" si="0"/>
        <v>0</v>
      </c>
      <c r="J34" s="189">
        <f t="shared" si="2"/>
        <v>0</v>
      </c>
      <c r="K34" s="244">
        <f t="shared" si="1"/>
        <v>0</v>
      </c>
    </row>
    <row r="35" spans="1:11" ht="15" customHeight="1">
      <c r="A35" s="190" t="s">
        <v>225</v>
      </c>
      <c r="B35" s="187">
        <v>1032</v>
      </c>
      <c r="C35" s="187" t="s">
        <v>290</v>
      </c>
      <c r="D35" s="187" t="s">
        <v>997</v>
      </c>
      <c r="E35" s="188" t="s">
        <v>291</v>
      </c>
      <c r="F35" s="187" t="s">
        <v>269</v>
      </c>
      <c r="G35" s="248">
        <v>100</v>
      </c>
      <c r="H35" s="189"/>
      <c r="I35" s="189">
        <f t="shared" si="0"/>
        <v>0</v>
      </c>
      <c r="J35" s="189">
        <f t="shared" si="2"/>
        <v>0</v>
      </c>
      <c r="K35" s="244">
        <f t="shared" si="1"/>
        <v>0</v>
      </c>
    </row>
    <row r="36" spans="1:11" ht="25.5">
      <c r="A36" s="190" t="s">
        <v>225</v>
      </c>
      <c r="B36" s="187">
        <v>1033</v>
      </c>
      <c r="C36" s="238" t="s">
        <v>292</v>
      </c>
      <c r="D36" s="238" t="s">
        <v>292</v>
      </c>
      <c r="E36" s="188" t="s">
        <v>293</v>
      </c>
      <c r="F36" s="187" t="s">
        <v>228</v>
      </c>
      <c r="G36" s="248">
        <v>30</v>
      </c>
      <c r="H36" s="189"/>
      <c r="I36" s="189">
        <f t="shared" si="0"/>
        <v>0</v>
      </c>
      <c r="J36" s="189">
        <f t="shared" si="2"/>
        <v>0</v>
      </c>
      <c r="K36" s="244">
        <f t="shared" si="1"/>
        <v>0</v>
      </c>
    </row>
    <row r="37" spans="1:11" ht="25.5" customHeight="1">
      <c r="A37" s="190" t="s">
        <v>225</v>
      </c>
      <c r="B37" s="187">
        <v>1034</v>
      </c>
      <c r="C37" s="278" t="s">
        <v>294</v>
      </c>
      <c r="D37" s="187" t="s">
        <v>997</v>
      </c>
      <c r="E37" s="188" t="s">
        <v>295</v>
      </c>
      <c r="F37" s="187" t="s">
        <v>228</v>
      </c>
      <c r="G37" s="248">
        <v>10</v>
      </c>
      <c r="H37" s="189"/>
      <c r="I37" s="189">
        <f t="shared" si="0"/>
        <v>0</v>
      </c>
      <c r="J37" s="189">
        <f t="shared" si="2"/>
        <v>0</v>
      </c>
      <c r="K37" s="244">
        <f t="shared" si="1"/>
        <v>0</v>
      </c>
    </row>
    <row r="38" spans="1:11" ht="15" customHeight="1">
      <c r="A38" s="190" t="s">
        <v>225</v>
      </c>
      <c r="B38" s="187">
        <v>1035</v>
      </c>
      <c r="C38" s="187" t="s">
        <v>296</v>
      </c>
      <c r="D38" s="187" t="s">
        <v>997</v>
      </c>
      <c r="E38" s="188" t="s">
        <v>297</v>
      </c>
      <c r="F38" s="187" t="s">
        <v>228</v>
      </c>
      <c r="G38" s="248">
        <v>10</v>
      </c>
      <c r="H38" s="189"/>
      <c r="I38" s="189">
        <f t="shared" si="0"/>
        <v>0</v>
      </c>
      <c r="J38" s="189">
        <f t="shared" si="2"/>
        <v>0</v>
      </c>
      <c r="K38" s="244">
        <f t="shared" si="1"/>
        <v>0</v>
      </c>
    </row>
    <row r="39" spans="1:11" ht="15" customHeight="1">
      <c r="A39" s="190" t="s">
        <v>225</v>
      </c>
      <c r="B39" s="187">
        <v>1036</v>
      </c>
      <c r="C39" s="187" t="s">
        <v>298</v>
      </c>
      <c r="D39" s="187" t="s">
        <v>997</v>
      </c>
      <c r="E39" s="188" t="s">
        <v>299</v>
      </c>
      <c r="F39" s="187" t="s">
        <v>228</v>
      </c>
      <c r="G39" s="248">
        <v>10</v>
      </c>
      <c r="H39" s="189"/>
      <c r="I39" s="189">
        <f t="shared" si="0"/>
        <v>0</v>
      </c>
      <c r="J39" s="189">
        <f t="shared" si="2"/>
        <v>0</v>
      </c>
      <c r="K39" s="244">
        <f t="shared" si="1"/>
        <v>0</v>
      </c>
    </row>
    <row r="40" spans="1:11" ht="25.5" customHeight="1">
      <c r="A40" s="190" t="s">
        <v>225</v>
      </c>
      <c r="B40" s="187">
        <v>1037</v>
      </c>
      <c r="C40" s="187" t="s">
        <v>300</v>
      </c>
      <c r="D40" s="187" t="s">
        <v>997</v>
      </c>
      <c r="E40" s="188" t="s">
        <v>301</v>
      </c>
      <c r="F40" s="187" t="s">
        <v>228</v>
      </c>
      <c r="G40" s="248">
        <v>30</v>
      </c>
      <c r="H40" s="189"/>
      <c r="I40" s="189">
        <f t="shared" si="0"/>
        <v>0</v>
      </c>
      <c r="J40" s="189">
        <f t="shared" si="2"/>
        <v>0</v>
      </c>
      <c r="K40" s="244">
        <f t="shared" si="1"/>
        <v>0</v>
      </c>
    </row>
    <row r="41" spans="1:11" ht="25.5" customHeight="1">
      <c r="A41" s="190" t="s">
        <v>225</v>
      </c>
      <c r="B41" s="187">
        <v>1038</v>
      </c>
      <c r="C41" s="187" t="s">
        <v>302</v>
      </c>
      <c r="D41" s="187" t="s">
        <v>997</v>
      </c>
      <c r="E41" s="188" t="s">
        <v>303</v>
      </c>
      <c r="F41" s="187" t="s">
        <v>228</v>
      </c>
      <c r="G41" s="248">
        <v>25</v>
      </c>
      <c r="H41" s="189"/>
      <c r="I41" s="189">
        <f t="shared" si="0"/>
        <v>0</v>
      </c>
      <c r="J41" s="189">
        <f t="shared" si="2"/>
        <v>0</v>
      </c>
      <c r="K41" s="244">
        <f t="shared" si="1"/>
        <v>0</v>
      </c>
    </row>
    <row r="42" spans="1:11">
      <c r="A42" s="190" t="s">
        <v>225</v>
      </c>
      <c r="B42" s="187">
        <v>1039</v>
      </c>
      <c r="C42" s="238" t="s">
        <v>292</v>
      </c>
      <c r="D42" s="238" t="s">
        <v>292</v>
      </c>
      <c r="E42" s="188" t="s">
        <v>304</v>
      </c>
      <c r="F42" s="187" t="s">
        <v>228</v>
      </c>
      <c r="G42" s="248">
        <v>20</v>
      </c>
      <c r="H42" s="189"/>
      <c r="I42" s="189">
        <f t="shared" si="0"/>
        <v>0</v>
      </c>
      <c r="J42" s="189">
        <f t="shared" si="2"/>
        <v>0</v>
      </c>
      <c r="K42" s="244">
        <f t="shared" si="1"/>
        <v>0</v>
      </c>
    </row>
    <row r="43" spans="1:11" ht="15" customHeight="1">
      <c r="A43" s="190" t="s">
        <v>225</v>
      </c>
      <c r="B43" s="187">
        <v>1040</v>
      </c>
      <c r="C43" s="238" t="s">
        <v>305</v>
      </c>
      <c r="D43" s="238" t="s">
        <v>998</v>
      </c>
      <c r="E43" s="188" t="s">
        <v>306</v>
      </c>
      <c r="F43" s="187" t="s">
        <v>228</v>
      </c>
      <c r="G43" s="248">
        <v>20</v>
      </c>
      <c r="H43" s="189"/>
      <c r="I43" s="189">
        <f t="shared" si="0"/>
        <v>0</v>
      </c>
      <c r="J43" s="189">
        <f t="shared" si="2"/>
        <v>0</v>
      </c>
      <c r="K43" s="244">
        <f t="shared" si="1"/>
        <v>0</v>
      </c>
    </row>
    <row r="44" spans="1:11" ht="15" customHeight="1">
      <c r="A44" s="190" t="s">
        <v>225</v>
      </c>
      <c r="B44" s="187">
        <v>1041</v>
      </c>
      <c r="C44" s="187" t="s">
        <v>307</v>
      </c>
      <c r="D44" s="187" t="s">
        <v>997</v>
      </c>
      <c r="E44" s="188" t="s">
        <v>308</v>
      </c>
      <c r="F44" s="187" t="s">
        <v>228</v>
      </c>
      <c r="G44" s="248">
        <v>40</v>
      </c>
      <c r="H44" s="189"/>
      <c r="I44" s="189">
        <f t="shared" si="0"/>
        <v>0</v>
      </c>
      <c r="J44" s="189">
        <f t="shared" si="2"/>
        <v>0</v>
      </c>
      <c r="K44" s="244">
        <f t="shared" si="1"/>
        <v>0</v>
      </c>
    </row>
    <row r="45" spans="1:11" ht="25.5">
      <c r="A45" s="190" t="s">
        <v>225</v>
      </c>
      <c r="B45" s="187">
        <v>1042</v>
      </c>
      <c r="C45" s="238" t="s">
        <v>292</v>
      </c>
      <c r="D45" s="238" t="s">
        <v>292</v>
      </c>
      <c r="E45" s="188" t="s">
        <v>309</v>
      </c>
      <c r="F45" s="187" t="s">
        <v>228</v>
      </c>
      <c r="G45" s="248">
        <v>40</v>
      </c>
      <c r="H45" s="189"/>
      <c r="I45" s="189">
        <f t="shared" si="0"/>
        <v>0</v>
      </c>
      <c r="J45" s="189">
        <f t="shared" si="2"/>
        <v>0</v>
      </c>
      <c r="K45" s="244">
        <f t="shared" si="1"/>
        <v>0</v>
      </c>
    </row>
    <row r="46" spans="1:11" ht="15" customHeight="1">
      <c r="A46" s="194" t="s">
        <v>310</v>
      </c>
      <c r="B46" s="191">
        <v>2001</v>
      </c>
      <c r="C46" s="191" t="s">
        <v>311</v>
      </c>
      <c r="D46" s="191" t="s">
        <v>997</v>
      </c>
      <c r="E46" s="192" t="s">
        <v>312</v>
      </c>
      <c r="F46" s="191" t="s">
        <v>228</v>
      </c>
      <c r="G46" s="249">
        <v>30</v>
      </c>
      <c r="H46" s="193"/>
      <c r="I46" s="193">
        <f t="shared" si="0"/>
        <v>0</v>
      </c>
      <c r="J46" s="193">
        <f t="shared" si="2"/>
        <v>0</v>
      </c>
      <c r="K46" s="245">
        <f t="shared" si="1"/>
        <v>0</v>
      </c>
    </row>
    <row r="47" spans="1:11" ht="15" customHeight="1">
      <c r="A47" s="194" t="s">
        <v>310</v>
      </c>
      <c r="B47" s="191">
        <v>2002</v>
      </c>
      <c r="C47" s="191" t="s">
        <v>313</v>
      </c>
      <c r="D47" s="191" t="s">
        <v>997</v>
      </c>
      <c r="E47" s="192" t="s">
        <v>314</v>
      </c>
      <c r="F47" s="191" t="s">
        <v>228</v>
      </c>
      <c r="G47" s="249">
        <v>10</v>
      </c>
      <c r="H47" s="193"/>
      <c r="I47" s="193">
        <f t="shared" si="0"/>
        <v>0</v>
      </c>
      <c r="J47" s="193">
        <f t="shared" si="2"/>
        <v>0</v>
      </c>
      <c r="K47" s="245">
        <f t="shared" si="1"/>
        <v>0</v>
      </c>
    </row>
    <row r="48" spans="1:11" ht="25.5" customHeight="1">
      <c r="A48" s="194" t="s">
        <v>310</v>
      </c>
      <c r="B48" s="191">
        <v>2003</v>
      </c>
      <c r="C48" s="191" t="s">
        <v>315</v>
      </c>
      <c r="D48" s="191" t="s">
        <v>997</v>
      </c>
      <c r="E48" s="192" t="s">
        <v>316</v>
      </c>
      <c r="F48" s="191" t="s">
        <v>228</v>
      </c>
      <c r="G48" s="249">
        <v>2</v>
      </c>
      <c r="H48" s="193"/>
      <c r="I48" s="193">
        <f t="shared" si="0"/>
        <v>0</v>
      </c>
      <c r="J48" s="193">
        <f t="shared" si="2"/>
        <v>0</v>
      </c>
      <c r="K48" s="245">
        <f t="shared" si="1"/>
        <v>0</v>
      </c>
    </row>
    <row r="49" spans="1:11" ht="15" customHeight="1">
      <c r="A49" s="194" t="s">
        <v>310</v>
      </c>
      <c r="B49" s="191">
        <v>2004</v>
      </c>
      <c r="C49" s="191" t="s">
        <v>317</v>
      </c>
      <c r="D49" s="191" t="s">
        <v>997</v>
      </c>
      <c r="E49" s="192" t="s">
        <v>318</v>
      </c>
      <c r="F49" s="191" t="s">
        <v>228</v>
      </c>
      <c r="G49" s="249">
        <v>10</v>
      </c>
      <c r="H49" s="193"/>
      <c r="I49" s="193">
        <f t="shared" si="0"/>
        <v>0</v>
      </c>
      <c r="J49" s="193">
        <f t="shared" si="2"/>
        <v>0</v>
      </c>
      <c r="K49" s="245">
        <f t="shared" si="1"/>
        <v>0</v>
      </c>
    </row>
    <row r="50" spans="1:11">
      <c r="A50" s="194" t="s">
        <v>310</v>
      </c>
      <c r="B50" s="191">
        <v>2005</v>
      </c>
      <c r="C50" s="258" t="s">
        <v>292</v>
      </c>
      <c r="D50" s="258" t="s">
        <v>292</v>
      </c>
      <c r="E50" s="192" t="s">
        <v>319</v>
      </c>
      <c r="F50" s="191" t="s">
        <v>228</v>
      </c>
      <c r="G50" s="249">
        <v>40</v>
      </c>
      <c r="H50" s="193"/>
      <c r="I50" s="193">
        <f t="shared" si="0"/>
        <v>0</v>
      </c>
      <c r="J50" s="193">
        <f t="shared" si="2"/>
        <v>0</v>
      </c>
      <c r="K50" s="245">
        <f t="shared" si="1"/>
        <v>0</v>
      </c>
    </row>
    <row r="51" spans="1:11">
      <c r="A51" s="194" t="s">
        <v>310</v>
      </c>
      <c r="B51" s="191">
        <v>2006</v>
      </c>
      <c r="C51" s="258" t="s">
        <v>292</v>
      </c>
      <c r="D51" s="258" t="s">
        <v>292</v>
      </c>
      <c r="E51" s="192" t="s">
        <v>320</v>
      </c>
      <c r="F51" s="191" t="s">
        <v>228</v>
      </c>
      <c r="G51" s="249">
        <v>5</v>
      </c>
      <c r="H51" s="193"/>
      <c r="I51" s="193">
        <f t="shared" si="0"/>
        <v>0</v>
      </c>
      <c r="J51" s="193">
        <f t="shared" si="2"/>
        <v>0</v>
      </c>
      <c r="K51" s="245">
        <f t="shared" si="1"/>
        <v>0</v>
      </c>
    </row>
    <row r="52" spans="1:11" ht="25.5">
      <c r="A52" s="194" t="s">
        <v>310</v>
      </c>
      <c r="B52" s="191">
        <v>2007</v>
      </c>
      <c r="C52" s="258" t="s">
        <v>292</v>
      </c>
      <c r="D52" s="258" t="s">
        <v>292</v>
      </c>
      <c r="E52" s="192" t="s">
        <v>321</v>
      </c>
      <c r="F52" s="191" t="s">
        <v>228</v>
      </c>
      <c r="G52" s="249">
        <v>5</v>
      </c>
      <c r="H52" s="193"/>
      <c r="I52" s="193">
        <f t="shared" si="0"/>
        <v>0</v>
      </c>
      <c r="J52" s="193">
        <f t="shared" si="2"/>
        <v>0</v>
      </c>
      <c r="K52" s="245">
        <f t="shared" si="1"/>
        <v>0</v>
      </c>
    </row>
    <row r="53" spans="1:11" ht="25.5">
      <c r="A53" s="194" t="s">
        <v>310</v>
      </c>
      <c r="B53" s="191">
        <v>2008</v>
      </c>
      <c r="C53" s="258" t="s">
        <v>292</v>
      </c>
      <c r="D53" s="258" t="s">
        <v>292</v>
      </c>
      <c r="E53" s="192" t="s">
        <v>322</v>
      </c>
      <c r="F53" s="191" t="s">
        <v>228</v>
      </c>
      <c r="G53" s="249">
        <v>20</v>
      </c>
      <c r="H53" s="193"/>
      <c r="I53" s="193">
        <f t="shared" si="0"/>
        <v>0</v>
      </c>
      <c r="J53" s="193">
        <f t="shared" si="2"/>
        <v>0</v>
      </c>
      <c r="K53" s="245">
        <f t="shared" si="1"/>
        <v>0</v>
      </c>
    </row>
    <row r="54" spans="1:11" ht="25.5">
      <c r="A54" s="194" t="s">
        <v>310</v>
      </c>
      <c r="B54" s="191">
        <v>2009</v>
      </c>
      <c r="C54" s="258" t="s">
        <v>292</v>
      </c>
      <c r="D54" s="258" t="s">
        <v>292</v>
      </c>
      <c r="E54" s="192" t="s">
        <v>323</v>
      </c>
      <c r="F54" s="191" t="s">
        <v>228</v>
      </c>
      <c r="G54" s="249">
        <v>20</v>
      </c>
      <c r="H54" s="193"/>
      <c r="I54" s="193">
        <f t="shared" si="0"/>
        <v>0</v>
      </c>
      <c r="J54" s="193">
        <f t="shared" si="2"/>
        <v>0</v>
      </c>
      <c r="K54" s="245">
        <f t="shared" si="1"/>
        <v>0</v>
      </c>
    </row>
    <row r="55" spans="1:11">
      <c r="A55" s="194" t="s">
        <v>310</v>
      </c>
      <c r="B55" s="191">
        <v>2010</v>
      </c>
      <c r="C55" s="258" t="s">
        <v>292</v>
      </c>
      <c r="D55" s="258" t="s">
        <v>292</v>
      </c>
      <c r="E55" s="192" t="s">
        <v>324</v>
      </c>
      <c r="F55" s="191" t="s">
        <v>228</v>
      </c>
      <c r="G55" s="249">
        <v>20</v>
      </c>
      <c r="H55" s="193"/>
      <c r="I55" s="193">
        <f t="shared" si="0"/>
        <v>0</v>
      </c>
      <c r="J55" s="193">
        <f t="shared" si="2"/>
        <v>0</v>
      </c>
      <c r="K55" s="245">
        <f t="shared" si="1"/>
        <v>0</v>
      </c>
    </row>
    <row r="56" spans="1:11">
      <c r="A56" s="194" t="s">
        <v>310</v>
      </c>
      <c r="B56" s="191">
        <v>2011</v>
      </c>
      <c r="C56" s="258" t="s">
        <v>292</v>
      </c>
      <c r="D56" s="258" t="s">
        <v>292</v>
      </c>
      <c r="E56" s="192" t="s">
        <v>325</v>
      </c>
      <c r="F56" s="191" t="s">
        <v>228</v>
      </c>
      <c r="G56" s="249">
        <v>10</v>
      </c>
      <c r="H56" s="193"/>
      <c r="I56" s="193">
        <f t="shared" si="0"/>
        <v>0</v>
      </c>
      <c r="J56" s="193">
        <f t="shared" si="2"/>
        <v>0</v>
      </c>
      <c r="K56" s="245">
        <f t="shared" si="1"/>
        <v>0</v>
      </c>
    </row>
    <row r="57" spans="1:11" ht="25.5">
      <c r="A57" s="194" t="s">
        <v>310</v>
      </c>
      <c r="B57" s="191">
        <v>2012</v>
      </c>
      <c r="C57" s="280" t="s">
        <v>326</v>
      </c>
      <c r="D57" s="191" t="s">
        <v>997</v>
      </c>
      <c r="E57" s="192" t="s">
        <v>327</v>
      </c>
      <c r="F57" s="191" t="s">
        <v>228</v>
      </c>
      <c r="G57" s="249">
        <v>5</v>
      </c>
      <c r="H57" s="193"/>
      <c r="I57" s="193">
        <f t="shared" si="0"/>
        <v>0</v>
      </c>
      <c r="J57" s="193">
        <f t="shared" si="2"/>
        <v>0</v>
      </c>
      <c r="K57" s="245">
        <f t="shared" si="1"/>
        <v>0</v>
      </c>
    </row>
    <row r="58" spans="1:11" ht="25.5" customHeight="1">
      <c r="A58" s="194" t="s">
        <v>310</v>
      </c>
      <c r="B58" s="191">
        <v>2013</v>
      </c>
      <c r="C58" s="191" t="s">
        <v>328</v>
      </c>
      <c r="D58" s="191" t="s">
        <v>997</v>
      </c>
      <c r="E58" s="192" t="s">
        <v>329</v>
      </c>
      <c r="F58" s="191" t="s">
        <v>228</v>
      </c>
      <c r="G58" s="249">
        <v>5</v>
      </c>
      <c r="H58" s="193"/>
      <c r="I58" s="193">
        <f t="shared" si="0"/>
        <v>0</v>
      </c>
      <c r="J58" s="193">
        <f t="shared" si="2"/>
        <v>0</v>
      </c>
      <c r="K58" s="245">
        <f t="shared" si="1"/>
        <v>0</v>
      </c>
    </row>
    <row r="59" spans="1:11" ht="15" customHeight="1">
      <c r="A59" s="194" t="s">
        <v>310</v>
      </c>
      <c r="B59" s="191">
        <v>2014</v>
      </c>
      <c r="C59" s="191" t="s">
        <v>330</v>
      </c>
      <c r="D59" s="191" t="s">
        <v>997</v>
      </c>
      <c r="E59" s="192" t="s">
        <v>331</v>
      </c>
      <c r="F59" s="191" t="s">
        <v>228</v>
      </c>
      <c r="G59" s="249">
        <v>3</v>
      </c>
      <c r="H59" s="193"/>
      <c r="I59" s="193">
        <f t="shared" si="0"/>
        <v>0</v>
      </c>
      <c r="J59" s="193">
        <f t="shared" si="2"/>
        <v>0</v>
      </c>
      <c r="K59" s="245">
        <f t="shared" si="1"/>
        <v>0</v>
      </c>
    </row>
    <row r="60" spans="1:11" ht="29.25" customHeight="1">
      <c r="A60" s="194" t="s">
        <v>310</v>
      </c>
      <c r="B60" s="191">
        <v>2015</v>
      </c>
      <c r="C60" s="191" t="s">
        <v>332</v>
      </c>
      <c r="D60" s="191" t="s">
        <v>997</v>
      </c>
      <c r="E60" s="192" t="s">
        <v>333</v>
      </c>
      <c r="F60" s="191" t="s">
        <v>228</v>
      </c>
      <c r="G60" s="249">
        <v>5</v>
      </c>
      <c r="H60" s="193"/>
      <c r="I60" s="193">
        <f t="shared" si="0"/>
        <v>0</v>
      </c>
      <c r="J60" s="193">
        <f t="shared" si="2"/>
        <v>0</v>
      </c>
      <c r="K60" s="245">
        <f t="shared" si="1"/>
        <v>0</v>
      </c>
    </row>
    <row r="61" spans="1:11" ht="30" customHeight="1">
      <c r="A61" s="194" t="s">
        <v>310</v>
      </c>
      <c r="B61" s="191">
        <v>2016</v>
      </c>
      <c r="C61" s="191" t="s">
        <v>334</v>
      </c>
      <c r="D61" s="191" t="s">
        <v>997</v>
      </c>
      <c r="E61" s="192" t="s">
        <v>335</v>
      </c>
      <c r="F61" s="191" t="s">
        <v>228</v>
      </c>
      <c r="G61" s="249">
        <v>5</v>
      </c>
      <c r="H61" s="193"/>
      <c r="I61" s="193">
        <f t="shared" si="0"/>
        <v>0</v>
      </c>
      <c r="J61" s="193">
        <f t="shared" si="2"/>
        <v>0</v>
      </c>
      <c r="K61" s="245">
        <f t="shared" si="1"/>
        <v>0</v>
      </c>
    </row>
    <row r="62" spans="1:11" ht="29.25" customHeight="1">
      <c r="A62" s="194" t="s">
        <v>310</v>
      </c>
      <c r="B62" s="191">
        <v>2017</v>
      </c>
      <c r="C62" s="191" t="s">
        <v>336</v>
      </c>
      <c r="D62" s="191" t="s">
        <v>997</v>
      </c>
      <c r="E62" s="192" t="s">
        <v>337</v>
      </c>
      <c r="F62" s="191" t="s">
        <v>228</v>
      </c>
      <c r="G62" s="249">
        <v>5</v>
      </c>
      <c r="H62" s="193"/>
      <c r="I62" s="193">
        <f t="shared" si="0"/>
        <v>0</v>
      </c>
      <c r="J62" s="193">
        <f t="shared" si="2"/>
        <v>0</v>
      </c>
      <c r="K62" s="245">
        <f t="shared" si="1"/>
        <v>0</v>
      </c>
    </row>
    <row r="63" spans="1:11" ht="31.5" customHeight="1">
      <c r="A63" s="194" t="s">
        <v>310</v>
      </c>
      <c r="B63" s="191">
        <v>2018</v>
      </c>
      <c r="C63" s="191" t="s">
        <v>338</v>
      </c>
      <c r="D63" s="191" t="s">
        <v>997</v>
      </c>
      <c r="E63" s="192" t="s">
        <v>339</v>
      </c>
      <c r="F63" s="191" t="s">
        <v>228</v>
      </c>
      <c r="G63" s="249">
        <v>5</v>
      </c>
      <c r="H63" s="193"/>
      <c r="I63" s="193">
        <f t="shared" si="0"/>
        <v>0</v>
      </c>
      <c r="J63" s="193">
        <f t="shared" si="2"/>
        <v>0</v>
      </c>
      <c r="K63" s="245">
        <f t="shared" si="1"/>
        <v>0</v>
      </c>
    </row>
    <row r="64" spans="1:11" ht="21.75" customHeight="1">
      <c r="A64" s="194" t="s">
        <v>310</v>
      </c>
      <c r="B64" s="191">
        <v>2019</v>
      </c>
      <c r="C64" s="191" t="s">
        <v>340</v>
      </c>
      <c r="D64" s="191" t="s">
        <v>997</v>
      </c>
      <c r="E64" s="192" t="s">
        <v>341</v>
      </c>
      <c r="F64" s="191" t="s">
        <v>228</v>
      </c>
      <c r="G64" s="249">
        <v>5</v>
      </c>
      <c r="H64" s="193"/>
      <c r="I64" s="193">
        <f t="shared" si="0"/>
        <v>0</v>
      </c>
      <c r="J64" s="193">
        <f t="shared" si="2"/>
        <v>0</v>
      </c>
      <c r="K64" s="245">
        <f t="shared" si="1"/>
        <v>0</v>
      </c>
    </row>
    <row r="65" spans="1:11" ht="25.5" customHeight="1">
      <c r="A65" s="194" t="s">
        <v>310</v>
      </c>
      <c r="B65" s="191">
        <v>2020</v>
      </c>
      <c r="C65" s="191" t="s">
        <v>342</v>
      </c>
      <c r="D65" s="191" t="s">
        <v>997</v>
      </c>
      <c r="E65" s="192" t="s">
        <v>343</v>
      </c>
      <c r="F65" s="191" t="s">
        <v>228</v>
      </c>
      <c r="G65" s="249">
        <v>20</v>
      </c>
      <c r="H65" s="193"/>
      <c r="I65" s="193">
        <f t="shared" ref="I65:I107" si="3">H65*$I$3</f>
        <v>0</v>
      </c>
      <c r="J65" s="193">
        <f t="shared" si="2"/>
        <v>0</v>
      </c>
      <c r="K65" s="245">
        <f t="shared" si="1"/>
        <v>0</v>
      </c>
    </row>
    <row r="66" spans="1:11" ht="30" customHeight="1">
      <c r="A66" s="194" t="s">
        <v>310</v>
      </c>
      <c r="B66" s="191">
        <v>2021</v>
      </c>
      <c r="C66" s="191" t="s">
        <v>344</v>
      </c>
      <c r="D66" s="191" t="s">
        <v>997</v>
      </c>
      <c r="E66" s="192" t="s">
        <v>345</v>
      </c>
      <c r="F66" s="191" t="s">
        <v>228</v>
      </c>
      <c r="G66" s="249">
        <v>10</v>
      </c>
      <c r="H66" s="193"/>
      <c r="I66" s="193">
        <f t="shared" si="3"/>
        <v>0</v>
      </c>
      <c r="J66" s="193">
        <f t="shared" si="2"/>
        <v>0</v>
      </c>
      <c r="K66" s="245">
        <f t="shared" ref="K66:K107" si="4">J66*G66</f>
        <v>0</v>
      </c>
    </row>
    <row r="67" spans="1:11" ht="15" customHeight="1">
      <c r="A67" s="194" t="s">
        <v>310</v>
      </c>
      <c r="B67" s="191">
        <v>2022</v>
      </c>
      <c r="C67" s="191" t="s">
        <v>346</v>
      </c>
      <c r="D67" s="191" t="s">
        <v>997</v>
      </c>
      <c r="E67" s="192" t="s">
        <v>347</v>
      </c>
      <c r="F67" s="191" t="s">
        <v>228</v>
      </c>
      <c r="G67" s="249">
        <v>10</v>
      </c>
      <c r="H67" s="193"/>
      <c r="I67" s="193">
        <f t="shared" si="3"/>
        <v>0</v>
      </c>
      <c r="J67" s="193">
        <f t="shared" si="2"/>
        <v>0</v>
      </c>
      <c r="K67" s="245">
        <f t="shared" si="4"/>
        <v>0</v>
      </c>
    </row>
    <row r="68" spans="1:11" ht="15" customHeight="1">
      <c r="A68" s="194" t="s">
        <v>310</v>
      </c>
      <c r="B68" s="191">
        <v>2023</v>
      </c>
      <c r="C68" s="191" t="s">
        <v>348</v>
      </c>
      <c r="D68" s="191" t="s">
        <v>997</v>
      </c>
      <c r="E68" s="192" t="s">
        <v>349</v>
      </c>
      <c r="F68" s="191" t="s">
        <v>228</v>
      </c>
      <c r="G68" s="249">
        <v>20</v>
      </c>
      <c r="H68" s="193"/>
      <c r="I68" s="193">
        <f t="shared" si="3"/>
        <v>0</v>
      </c>
      <c r="J68" s="193">
        <f t="shared" si="2"/>
        <v>0</v>
      </c>
      <c r="K68" s="245">
        <f t="shared" si="4"/>
        <v>0</v>
      </c>
    </row>
    <row r="69" spans="1:11" ht="15" customHeight="1">
      <c r="A69" s="194" t="s">
        <v>310</v>
      </c>
      <c r="B69" s="191">
        <v>2024</v>
      </c>
      <c r="C69" s="191" t="s">
        <v>350</v>
      </c>
      <c r="D69" s="191" t="s">
        <v>997</v>
      </c>
      <c r="E69" s="192" t="s">
        <v>351</v>
      </c>
      <c r="F69" s="191" t="s">
        <v>228</v>
      </c>
      <c r="G69" s="249">
        <v>20</v>
      </c>
      <c r="H69" s="193"/>
      <c r="I69" s="193">
        <f t="shared" si="3"/>
        <v>0</v>
      </c>
      <c r="J69" s="193">
        <f t="shared" si="2"/>
        <v>0</v>
      </c>
      <c r="K69" s="245">
        <f t="shared" si="4"/>
        <v>0</v>
      </c>
    </row>
    <row r="70" spans="1:11" ht="15" customHeight="1">
      <c r="A70" s="194" t="s">
        <v>310</v>
      </c>
      <c r="B70" s="191">
        <v>2025</v>
      </c>
      <c r="C70" s="191" t="s">
        <v>352</v>
      </c>
      <c r="D70" s="191" t="s">
        <v>997</v>
      </c>
      <c r="E70" s="192" t="s">
        <v>353</v>
      </c>
      <c r="F70" s="191" t="s">
        <v>228</v>
      </c>
      <c r="G70" s="249">
        <v>50</v>
      </c>
      <c r="H70" s="193"/>
      <c r="I70" s="193">
        <f t="shared" si="3"/>
        <v>0</v>
      </c>
      <c r="J70" s="193">
        <f t="shared" si="2"/>
        <v>0</v>
      </c>
      <c r="K70" s="245">
        <f t="shared" si="4"/>
        <v>0</v>
      </c>
    </row>
    <row r="71" spans="1:11" ht="15" customHeight="1">
      <c r="A71" s="194" t="s">
        <v>310</v>
      </c>
      <c r="B71" s="191">
        <v>2026</v>
      </c>
      <c r="C71" s="191" t="s">
        <v>354</v>
      </c>
      <c r="D71" s="191" t="s">
        <v>997</v>
      </c>
      <c r="E71" s="192" t="s">
        <v>355</v>
      </c>
      <c r="F71" s="191" t="s">
        <v>228</v>
      </c>
      <c r="G71" s="249">
        <v>20</v>
      </c>
      <c r="H71" s="193"/>
      <c r="I71" s="193">
        <f t="shared" si="3"/>
        <v>0</v>
      </c>
      <c r="J71" s="193">
        <f t="shared" si="2"/>
        <v>0</v>
      </c>
      <c r="K71" s="245">
        <f t="shared" si="4"/>
        <v>0</v>
      </c>
    </row>
    <row r="72" spans="1:11" ht="15" customHeight="1">
      <c r="A72" s="194" t="s">
        <v>310</v>
      </c>
      <c r="B72" s="191">
        <v>2027</v>
      </c>
      <c r="C72" s="191" t="s">
        <v>356</v>
      </c>
      <c r="D72" s="191" t="s">
        <v>997</v>
      </c>
      <c r="E72" s="192" t="s">
        <v>357</v>
      </c>
      <c r="F72" s="191" t="s">
        <v>228</v>
      </c>
      <c r="G72" s="249">
        <v>20</v>
      </c>
      <c r="H72" s="193"/>
      <c r="I72" s="193">
        <f t="shared" si="3"/>
        <v>0</v>
      </c>
      <c r="J72" s="193">
        <f t="shared" si="2"/>
        <v>0</v>
      </c>
      <c r="K72" s="245">
        <f t="shared" si="4"/>
        <v>0</v>
      </c>
    </row>
    <row r="73" spans="1:11" ht="15" customHeight="1">
      <c r="A73" s="194" t="s">
        <v>310</v>
      </c>
      <c r="B73" s="191">
        <v>2028</v>
      </c>
      <c r="C73" s="191" t="s">
        <v>358</v>
      </c>
      <c r="D73" s="191" t="s">
        <v>997</v>
      </c>
      <c r="E73" s="192" t="s">
        <v>359</v>
      </c>
      <c r="F73" s="191" t="s">
        <v>269</v>
      </c>
      <c r="G73" s="249">
        <v>20</v>
      </c>
      <c r="H73" s="193"/>
      <c r="I73" s="193">
        <f t="shared" si="3"/>
        <v>0</v>
      </c>
      <c r="J73" s="193">
        <f t="shared" ref="J73:J131" si="5">H73+I73</f>
        <v>0</v>
      </c>
      <c r="K73" s="245">
        <f t="shared" si="4"/>
        <v>0</v>
      </c>
    </row>
    <row r="74" spans="1:11" ht="15" customHeight="1">
      <c r="A74" s="194" t="s">
        <v>310</v>
      </c>
      <c r="B74" s="191">
        <v>2029</v>
      </c>
      <c r="C74" s="191" t="s">
        <v>360</v>
      </c>
      <c r="D74" s="191" t="s">
        <v>997</v>
      </c>
      <c r="E74" s="192" t="s">
        <v>361</v>
      </c>
      <c r="F74" s="191" t="s">
        <v>228</v>
      </c>
      <c r="G74" s="249">
        <v>20</v>
      </c>
      <c r="H74" s="193"/>
      <c r="I74" s="193">
        <f t="shared" si="3"/>
        <v>0</v>
      </c>
      <c r="J74" s="193">
        <f t="shared" si="5"/>
        <v>0</v>
      </c>
      <c r="K74" s="245">
        <f t="shared" si="4"/>
        <v>0</v>
      </c>
    </row>
    <row r="75" spans="1:11" ht="30" customHeight="1">
      <c r="A75" s="194" t="s">
        <v>310</v>
      </c>
      <c r="B75" s="191">
        <v>2030</v>
      </c>
      <c r="C75" s="191" t="s">
        <v>362</v>
      </c>
      <c r="D75" s="191" t="s">
        <v>997</v>
      </c>
      <c r="E75" s="192" t="s">
        <v>363</v>
      </c>
      <c r="F75" s="191" t="s">
        <v>228</v>
      </c>
      <c r="G75" s="249">
        <v>20</v>
      </c>
      <c r="H75" s="193"/>
      <c r="I75" s="193">
        <f t="shared" si="3"/>
        <v>0</v>
      </c>
      <c r="J75" s="193">
        <f t="shared" si="5"/>
        <v>0</v>
      </c>
      <c r="K75" s="245">
        <f t="shared" si="4"/>
        <v>0</v>
      </c>
    </row>
    <row r="76" spans="1:11" ht="15" customHeight="1">
      <c r="A76" s="194" t="s">
        <v>310</v>
      </c>
      <c r="B76" s="191">
        <v>2031</v>
      </c>
      <c r="C76" s="191" t="s">
        <v>364</v>
      </c>
      <c r="D76" s="191" t="s">
        <v>997</v>
      </c>
      <c r="E76" s="192" t="s">
        <v>365</v>
      </c>
      <c r="F76" s="191" t="s">
        <v>228</v>
      </c>
      <c r="G76" s="249">
        <v>20</v>
      </c>
      <c r="H76" s="193"/>
      <c r="I76" s="193">
        <f t="shared" si="3"/>
        <v>0</v>
      </c>
      <c r="J76" s="193">
        <f t="shared" si="5"/>
        <v>0</v>
      </c>
      <c r="K76" s="245">
        <f t="shared" si="4"/>
        <v>0</v>
      </c>
    </row>
    <row r="77" spans="1:11" ht="35.25" customHeight="1">
      <c r="A77" s="194" t="s">
        <v>310</v>
      </c>
      <c r="B77" s="191">
        <v>2032</v>
      </c>
      <c r="C77" s="191" t="s">
        <v>366</v>
      </c>
      <c r="D77" s="191" t="s">
        <v>997</v>
      </c>
      <c r="E77" s="192" t="s">
        <v>367</v>
      </c>
      <c r="F77" s="191" t="s">
        <v>228</v>
      </c>
      <c r="G77" s="249">
        <v>20</v>
      </c>
      <c r="H77" s="193"/>
      <c r="I77" s="193">
        <f t="shared" si="3"/>
        <v>0</v>
      </c>
      <c r="J77" s="193">
        <f t="shared" si="5"/>
        <v>0</v>
      </c>
      <c r="K77" s="245">
        <f t="shared" si="4"/>
        <v>0</v>
      </c>
    </row>
    <row r="78" spans="1:11" ht="15" customHeight="1">
      <c r="A78" s="194" t="s">
        <v>310</v>
      </c>
      <c r="B78" s="191">
        <v>2033</v>
      </c>
      <c r="C78" s="191" t="s">
        <v>368</v>
      </c>
      <c r="D78" s="191" t="s">
        <v>997</v>
      </c>
      <c r="E78" s="192" t="s">
        <v>369</v>
      </c>
      <c r="F78" s="191" t="s">
        <v>228</v>
      </c>
      <c r="G78" s="249">
        <v>20</v>
      </c>
      <c r="H78" s="193"/>
      <c r="I78" s="193">
        <f t="shared" si="3"/>
        <v>0</v>
      </c>
      <c r="J78" s="193">
        <f t="shared" si="5"/>
        <v>0</v>
      </c>
      <c r="K78" s="245">
        <f t="shared" si="4"/>
        <v>0</v>
      </c>
    </row>
    <row r="79" spans="1:11" ht="30" customHeight="1">
      <c r="A79" s="194" t="s">
        <v>310</v>
      </c>
      <c r="B79" s="191">
        <v>2034</v>
      </c>
      <c r="C79" s="191" t="s">
        <v>370</v>
      </c>
      <c r="D79" s="191" t="s">
        <v>997</v>
      </c>
      <c r="E79" s="192" t="s">
        <v>371</v>
      </c>
      <c r="F79" s="191" t="s">
        <v>228</v>
      </c>
      <c r="G79" s="249">
        <v>20</v>
      </c>
      <c r="H79" s="193"/>
      <c r="I79" s="193">
        <f t="shared" si="3"/>
        <v>0</v>
      </c>
      <c r="J79" s="193">
        <f t="shared" si="5"/>
        <v>0</v>
      </c>
      <c r="K79" s="245">
        <f t="shared" si="4"/>
        <v>0</v>
      </c>
    </row>
    <row r="80" spans="1:11" ht="15" customHeight="1">
      <c r="A80" s="194" t="s">
        <v>310</v>
      </c>
      <c r="B80" s="191">
        <v>2035</v>
      </c>
      <c r="C80" s="191" t="s">
        <v>372</v>
      </c>
      <c r="D80" s="191" t="s">
        <v>997</v>
      </c>
      <c r="E80" s="192" t="s">
        <v>373</v>
      </c>
      <c r="F80" s="191" t="s">
        <v>228</v>
      </c>
      <c r="G80" s="249">
        <v>20</v>
      </c>
      <c r="H80" s="193"/>
      <c r="I80" s="193">
        <f t="shared" si="3"/>
        <v>0</v>
      </c>
      <c r="J80" s="193">
        <f t="shared" si="5"/>
        <v>0</v>
      </c>
      <c r="K80" s="245">
        <f t="shared" si="4"/>
        <v>0</v>
      </c>
    </row>
    <row r="81" spans="1:11" ht="30" customHeight="1">
      <c r="A81" s="194" t="s">
        <v>310</v>
      </c>
      <c r="B81" s="191">
        <v>2036</v>
      </c>
      <c r="C81" s="191" t="s">
        <v>358</v>
      </c>
      <c r="D81" s="191" t="s">
        <v>997</v>
      </c>
      <c r="E81" s="192" t="s">
        <v>359</v>
      </c>
      <c r="F81" s="191" t="s">
        <v>269</v>
      </c>
      <c r="G81" s="249">
        <v>30</v>
      </c>
      <c r="H81" s="193"/>
      <c r="I81" s="193">
        <f t="shared" si="3"/>
        <v>0</v>
      </c>
      <c r="J81" s="193">
        <f t="shared" si="5"/>
        <v>0</v>
      </c>
      <c r="K81" s="245">
        <f t="shared" si="4"/>
        <v>0</v>
      </c>
    </row>
    <row r="82" spans="1:11" ht="31.5" customHeight="1">
      <c r="A82" s="194" t="s">
        <v>310</v>
      </c>
      <c r="B82" s="191">
        <v>2037</v>
      </c>
      <c r="C82" s="191" t="s">
        <v>374</v>
      </c>
      <c r="D82" s="191" t="s">
        <v>997</v>
      </c>
      <c r="E82" s="192" t="s">
        <v>375</v>
      </c>
      <c r="F82" s="191" t="s">
        <v>228</v>
      </c>
      <c r="G82" s="249">
        <v>20</v>
      </c>
      <c r="H82" s="193"/>
      <c r="I82" s="193">
        <f t="shared" si="3"/>
        <v>0</v>
      </c>
      <c r="J82" s="193">
        <f t="shared" si="5"/>
        <v>0</v>
      </c>
      <c r="K82" s="245">
        <f t="shared" si="4"/>
        <v>0</v>
      </c>
    </row>
    <row r="83" spans="1:11" ht="25.5" customHeight="1">
      <c r="A83" s="198" t="s">
        <v>376</v>
      </c>
      <c r="B83" s="195">
        <v>3001</v>
      </c>
      <c r="C83" s="195" t="s">
        <v>377</v>
      </c>
      <c r="D83" s="195" t="s">
        <v>997</v>
      </c>
      <c r="E83" s="196" t="s">
        <v>378</v>
      </c>
      <c r="F83" s="195" t="s">
        <v>228</v>
      </c>
      <c r="G83" s="250">
        <v>30</v>
      </c>
      <c r="H83" s="197"/>
      <c r="I83" s="197">
        <f t="shared" si="3"/>
        <v>0</v>
      </c>
      <c r="J83" s="197">
        <f t="shared" si="5"/>
        <v>0</v>
      </c>
      <c r="K83" s="246">
        <f t="shared" si="4"/>
        <v>0</v>
      </c>
    </row>
    <row r="84" spans="1:11" ht="15" customHeight="1">
      <c r="A84" s="198" t="s">
        <v>376</v>
      </c>
      <c r="B84" s="195">
        <v>3002</v>
      </c>
      <c r="C84" s="195" t="s">
        <v>379</v>
      </c>
      <c r="D84" s="195" t="s">
        <v>997</v>
      </c>
      <c r="E84" s="196" t="s">
        <v>380</v>
      </c>
      <c r="F84" s="195" t="s">
        <v>381</v>
      </c>
      <c r="G84" s="250">
        <v>5</v>
      </c>
      <c r="H84" s="197"/>
      <c r="I84" s="197">
        <f t="shared" si="3"/>
        <v>0</v>
      </c>
      <c r="J84" s="197">
        <f t="shared" si="5"/>
        <v>0</v>
      </c>
      <c r="K84" s="246">
        <f t="shared" si="4"/>
        <v>0</v>
      </c>
    </row>
    <row r="85" spans="1:11" ht="15" customHeight="1">
      <c r="A85" s="198" t="s">
        <v>376</v>
      </c>
      <c r="B85" s="195">
        <v>3003</v>
      </c>
      <c r="C85" s="195" t="s">
        <v>382</v>
      </c>
      <c r="D85" s="195" t="s">
        <v>997</v>
      </c>
      <c r="E85" s="196" t="s">
        <v>383</v>
      </c>
      <c r="F85" s="195" t="s">
        <v>384</v>
      </c>
      <c r="G85" s="250">
        <v>1</v>
      </c>
      <c r="H85" s="197"/>
      <c r="I85" s="197">
        <f t="shared" si="3"/>
        <v>0</v>
      </c>
      <c r="J85" s="197">
        <f t="shared" si="5"/>
        <v>0</v>
      </c>
      <c r="K85" s="246">
        <f t="shared" si="4"/>
        <v>0</v>
      </c>
    </row>
    <row r="86" spans="1:11" ht="15" customHeight="1">
      <c r="A86" s="198" t="s">
        <v>376</v>
      </c>
      <c r="B86" s="195">
        <v>3004</v>
      </c>
      <c r="C86" s="195" t="s">
        <v>385</v>
      </c>
      <c r="D86" s="195" t="s">
        <v>997</v>
      </c>
      <c r="E86" s="196" t="s">
        <v>386</v>
      </c>
      <c r="F86" s="195" t="s">
        <v>384</v>
      </c>
      <c r="G86" s="250">
        <v>2</v>
      </c>
      <c r="H86" s="197"/>
      <c r="I86" s="197">
        <f t="shared" si="3"/>
        <v>0</v>
      </c>
      <c r="J86" s="197">
        <f t="shared" si="5"/>
        <v>0</v>
      </c>
      <c r="K86" s="246">
        <f t="shared" si="4"/>
        <v>0</v>
      </c>
    </row>
    <row r="87" spans="1:11" ht="31.5" customHeight="1">
      <c r="A87" s="198" t="s">
        <v>376</v>
      </c>
      <c r="B87" s="195">
        <v>3005</v>
      </c>
      <c r="C87" s="243" t="s">
        <v>387</v>
      </c>
      <c r="D87" s="243" t="s">
        <v>998</v>
      </c>
      <c r="E87" s="196" t="s">
        <v>388</v>
      </c>
      <c r="F87" s="195" t="s">
        <v>381</v>
      </c>
      <c r="G87" s="250">
        <v>5</v>
      </c>
      <c r="H87" s="197"/>
      <c r="I87" s="197">
        <f t="shared" si="3"/>
        <v>0</v>
      </c>
      <c r="J87" s="197">
        <f t="shared" si="5"/>
        <v>0</v>
      </c>
      <c r="K87" s="246">
        <f t="shared" si="4"/>
        <v>0</v>
      </c>
    </row>
    <row r="88" spans="1:11" ht="25.5" customHeight="1">
      <c r="A88" s="198" t="s">
        <v>376</v>
      </c>
      <c r="B88" s="195">
        <v>3006</v>
      </c>
      <c r="C88" s="195" t="s">
        <v>389</v>
      </c>
      <c r="D88" s="195" t="s">
        <v>997</v>
      </c>
      <c r="E88" s="196" t="s">
        <v>390</v>
      </c>
      <c r="F88" s="195" t="s">
        <v>381</v>
      </c>
      <c r="G88" s="250">
        <v>300</v>
      </c>
      <c r="H88" s="197"/>
      <c r="I88" s="197">
        <f t="shared" si="3"/>
        <v>0</v>
      </c>
      <c r="J88" s="197">
        <f t="shared" si="5"/>
        <v>0</v>
      </c>
      <c r="K88" s="246">
        <f t="shared" si="4"/>
        <v>0</v>
      </c>
    </row>
    <row r="89" spans="1:11" ht="32.25" customHeight="1">
      <c r="A89" s="198" t="s">
        <v>376</v>
      </c>
      <c r="B89" s="195">
        <v>3007</v>
      </c>
      <c r="C89" s="240" t="s">
        <v>391</v>
      </c>
      <c r="D89" s="195" t="s">
        <v>997</v>
      </c>
      <c r="E89" s="196" t="s">
        <v>392</v>
      </c>
      <c r="F89" s="195" t="s">
        <v>393</v>
      </c>
      <c r="G89" s="250">
        <v>3</v>
      </c>
      <c r="H89" s="197"/>
      <c r="I89" s="197">
        <f t="shared" si="3"/>
        <v>0</v>
      </c>
      <c r="J89" s="197">
        <f t="shared" si="5"/>
        <v>0</v>
      </c>
      <c r="K89" s="246">
        <f t="shared" si="4"/>
        <v>0</v>
      </c>
    </row>
    <row r="90" spans="1:11" ht="25.5" customHeight="1">
      <c r="A90" s="198" t="s">
        <v>376</v>
      </c>
      <c r="B90" s="195">
        <v>3008</v>
      </c>
      <c r="C90" s="195" t="s">
        <v>394</v>
      </c>
      <c r="D90" s="195" t="s">
        <v>997</v>
      </c>
      <c r="E90" s="196" t="s">
        <v>395</v>
      </c>
      <c r="F90" s="195" t="s">
        <v>393</v>
      </c>
      <c r="G90" s="250">
        <v>3</v>
      </c>
      <c r="H90" s="197"/>
      <c r="I90" s="197">
        <f t="shared" si="3"/>
        <v>0</v>
      </c>
      <c r="J90" s="197">
        <f t="shared" si="5"/>
        <v>0</v>
      </c>
      <c r="K90" s="246">
        <f t="shared" si="4"/>
        <v>0</v>
      </c>
    </row>
    <row r="91" spans="1:11" ht="15" customHeight="1">
      <c r="A91" s="198" t="s">
        <v>376</v>
      </c>
      <c r="B91" s="195">
        <v>3009</v>
      </c>
      <c r="C91" s="240" t="s">
        <v>396</v>
      </c>
      <c r="D91" s="195" t="s">
        <v>997</v>
      </c>
      <c r="E91" s="196" t="s">
        <v>397</v>
      </c>
      <c r="F91" s="195" t="s">
        <v>269</v>
      </c>
      <c r="G91" s="250">
        <v>10</v>
      </c>
      <c r="H91" s="197"/>
      <c r="I91" s="197">
        <f t="shared" si="3"/>
        <v>0</v>
      </c>
      <c r="J91" s="197">
        <f t="shared" si="5"/>
        <v>0</v>
      </c>
      <c r="K91" s="246">
        <f t="shared" si="4"/>
        <v>0</v>
      </c>
    </row>
    <row r="92" spans="1:11" ht="25.5" customHeight="1">
      <c r="A92" s="198" t="s">
        <v>376</v>
      </c>
      <c r="B92" s="195">
        <v>3010</v>
      </c>
      <c r="C92" s="243" t="s">
        <v>398</v>
      </c>
      <c r="D92" s="243" t="s">
        <v>998</v>
      </c>
      <c r="E92" s="196" t="s">
        <v>399</v>
      </c>
      <c r="F92" s="195" t="s">
        <v>269</v>
      </c>
      <c r="G92" s="250">
        <v>10</v>
      </c>
      <c r="H92" s="197"/>
      <c r="I92" s="197">
        <f t="shared" si="3"/>
        <v>0</v>
      </c>
      <c r="J92" s="197">
        <f t="shared" si="5"/>
        <v>0</v>
      </c>
      <c r="K92" s="246">
        <f t="shared" si="4"/>
        <v>0</v>
      </c>
    </row>
    <row r="93" spans="1:11" s="220" customFormat="1" ht="30" customHeight="1">
      <c r="A93" s="239" t="s">
        <v>376</v>
      </c>
      <c r="B93" s="195">
        <v>3011</v>
      </c>
      <c r="C93" s="240" t="s">
        <v>400</v>
      </c>
      <c r="D93" s="195" t="s">
        <v>997</v>
      </c>
      <c r="E93" s="241" t="s">
        <v>401</v>
      </c>
      <c r="F93" s="240" t="s">
        <v>269</v>
      </c>
      <c r="G93" s="250">
        <v>5</v>
      </c>
      <c r="H93" s="242"/>
      <c r="I93" s="242">
        <f t="shared" si="3"/>
        <v>0</v>
      </c>
      <c r="J93" s="197">
        <f t="shared" si="5"/>
        <v>0</v>
      </c>
      <c r="K93" s="247">
        <f t="shared" si="4"/>
        <v>0</v>
      </c>
    </row>
    <row r="94" spans="1:11" ht="25.5" customHeight="1">
      <c r="A94" s="198" t="s">
        <v>376</v>
      </c>
      <c r="B94" s="195">
        <v>3012</v>
      </c>
      <c r="C94" s="195" t="s">
        <v>402</v>
      </c>
      <c r="D94" s="195" t="s">
        <v>997</v>
      </c>
      <c r="E94" s="196" t="s">
        <v>403</v>
      </c>
      <c r="F94" s="195" t="s">
        <v>393</v>
      </c>
      <c r="G94" s="250">
        <v>30</v>
      </c>
      <c r="H94" s="197"/>
      <c r="I94" s="197">
        <f t="shared" si="3"/>
        <v>0</v>
      </c>
      <c r="J94" s="197">
        <f t="shared" si="5"/>
        <v>0</v>
      </c>
      <c r="K94" s="246">
        <f t="shared" si="4"/>
        <v>0</v>
      </c>
    </row>
    <row r="95" spans="1:11" ht="25.5" customHeight="1">
      <c r="A95" s="198" t="s">
        <v>376</v>
      </c>
      <c r="B95" s="195">
        <v>3013</v>
      </c>
      <c r="C95" s="195" t="s">
        <v>404</v>
      </c>
      <c r="D95" s="195" t="s">
        <v>997</v>
      </c>
      <c r="E95" s="196" t="s">
        <v>405</v>
      </c>
      <c r="F95" s="195" t="s">
        <v>269</v>
      </c>
      <c r="G95" s="250">
        <v>200</v>
      </c>
      <c r="H95" s="197"/>
      <c r="I95" s="197">
        <f t="shared" si="3"/>
        <v>0</v>
      </c>
      <c r="J95" s="197">
        <f t="shared" si="5"/>
        <v>0</v>
      </c>
      <c r="K95" s="246">
        <f t="shared" si="4"/>
        <v>0</v>
      </c>
    </row>
    <row r="96" spans="1:11" ht="25.5" customHeight="1">
      <c r="A96" s="198" t="s">
        <v>376</v>
      </c>
      <c r="B96" s="195">
        <v>3014</v>
      </c>
      <c r="C96" s="195" t="s">
        <v>406</v>
      </c>
      <c r="D96" s="195" t="s">
        <v>997</v>
      </c>
      <c r="E96" s="196" t="s">
        <v>407</v>
      </c>
      <c r="F96" s="195" t="s">
        <v>228</v>
      </c>
      <c r="G96" s="250">
        <v>133</v>
      </c>
      <c r="H96" s="197"/>
      <c r="I96" s="197">
        <f t="shared" si="3"/>
        <v>0</v>
      </c>
      <c r="J96" s="197">
        <f t="shared" si="5"/>
        <v>0</v>
      </c>
      <c r="K96" s="246">
        <f t="shared" si="4"/>
        <v>0</v>
      </c>
    </row>
    <row r="97" spans="1:11" ht="25.5" customHeight="1">
      <c r="A97" s="198" t="s">
        <v>376</v>
      </c>
      <c r="B97" s="195">
        <v>3015</v>
      </c>
      <c r="C97" s="195" t="s">
        <v>408</v>
      </c>
      <c r="D97" s="195" t="s">
        <v>997</v>
      </c>
      <c r="E97" s="196" t="s">
        <v>409</v>
      </c>
      <c r="F97" s="195" t="s">
        <v>269</v>
      </c>
      <c r="G97" s="250">
        <v>144</v>
      </c>
      <c r="H97" s="197"/>
      <c r="I97" s="197">
        <f t="shared" si="3"/>
        <v>0</v>
      </c>
      <c r="J97" s="197">
        <f t="shared" si="5"/>
        <v>0</v>
      </c>
      <c r="K97" s="246">
        <f t="shared" si="4"/>
        <v>0</v>
      </c>
    </row>
    <row r="98" spans="1:11" ht="25.5" customHeight="1">
      <c r="A98" s="198" t="s">
        <v>376</v>
      </c>
      <c r="B98" s="195">
        <v>3016</v>
      </c>
      <c r="C98" s="195" t="s">
        <v>410</v>
      </c>
      <c r="D98" s="195" t="s">
        <v>997</v>
      </c>
      <c r="E98" s="196" t="s">
        <v>411</v>
      </c>
      <c r="F98" s="195" t="s">
        <v>381</v>
      </c>
      <c r="G98" s="250">
        <v>52</v>
      </c>
      <c r="H98" s="197"/>
      <c r="I98" s="197">
        <f t="shared" si="3"/>
        <v>0</v>
      </c>
      <c r="J98" s="197">
        <f t="shared" si="5"/>
        <v>0</v>
      </c>
      <c r="K98" s="246">
        <f t="shared" si="4"/>
        <v>0</v>
      </c>
    </row>
    <row r="99" spans="1:11" ht="25.5" customHeight="1">
      <c r="A99" s="198" t="s">
        <v>376</v>
      </c>
      <c r="B99" s="195">
        <v>3017</v>
      </c>
      <c r="C99" s="195" t="s">
        <v>412</v>
      </c>
      <c r="D99" s="195" t="s">
        <v>997</v>
      </c>
      <c r="E99" s="196" t="s">
        <v>413</v>
      </c>
      <c r="F99" s="195" t="s">
        <v>228</v>
      </c>
      <c r="G99" s="250">
        <v>797</v>
      </c>
      <c r="H99" s="197"/>
      <c r="I99" s="197">
        <f t="shared" si="3"/>
        <v>0</v>
      </c>
      <c r="J99" s="197">
        <f t="shared" si="5"/>
        <v>0</v>
      </c>
      <c r="K99" s="246">
        <f t="shared" si="4"/>
        <v>0</v>
      </c>
    </row>
    <row r="100" spans="1:11" ht="25.5" customHeight="1">
      <c r="A100" s="198" t="s">
        <v>376</v>
      </c>
      <c r="B100" s="195">
        <v>3018</v>
      </c>
      <c r="C100" s="195" t="s">
        <v>414</v>
      </c>
      <c r="D100" s="195" t="s">
        <v>997</v>
      </c>
      <c r="E100" s="196" t="s">
        <v>415</v>
      </c>
      <c r="F100" s="195" t="s">
        <v>228</v>
      </c>
      <c r="G100" s="250">
        <v>219</v>
      </c>
      <c r="H100" s="197"/>
      <c r="I100" s="197">
        <f t="shared" si="3"/>
        <v>0</v>
      </c>
      <c r="J100" s="197">
        <f t="shared" si="5"/>
        <v>0</v>
      </c>
      <c r="K100" s="246">
        <f t="shared" si="4"/>
        <v>0</v>
      </c>
    </row>
    <row r="101" spans="1:11" ht="15" customHeight="1">
      <c r="A101" s="198" t="s">
        <v>376</v>
      </c>
      <c r="B101" s="195">
        <v>3019</v>
      </c>
      <c r="C101" s="195" t="s">
        <v>416</v>
      </c>
      <c r="D101" s="195" t="s">
        <v>997</v>
      </c>
      <c r="E101" s="196" t="s">
        <v>417</v>
      </c>
      <c r="F101" s="195" t="s">
        <v>418</v>
      </c>
      <c r="G101" s="250">
        <v>1</v>
      </c>
      <c r="H101" s="197"/>
      <c r="I101" s="197">
        <f t="shared" si="3"/>
        <v>0</v>
      </c>
      <c r="J101" s="197">
        <f t="shared" si="5"/>
        <v>0</v>
      </c>
      <c r="K101" s="246">
        <f t="shared" si="4"/>
        <v>0</v>
      </c>
    </row>
    <row r="102" spans="1:11" ht="25.5" customHeight="1">
      <c r="A102" s="198" t="s">
        <v>376</v>
      </c>
      <c r="B102" s="195">
        <v>3020</v>
      </c>
      <c r="C102" s="195" t="s">
        <v>419</v>
      </c>
      <c r="D102" s="195" t="s">
        <v>997</v>
      </c>
      <c r="E102" s="196" t="s">
        <v>420</v>
      </c>
      <c r="F102" s="195" t="s">
        <v>381</v>
      </c>
      <c r="G102" s="250">
        <v>4</v>
      </c>
      <c r="H102" s="197"/>
      <c r="I102" s="197">
        <f t="shared" si="3"/>
        <v>0</v>
      </c>
      <c r="J102" s="197">
        <f t="shared" si="5"/>
        <v>0</v>
      </c>
      <c r="K102" s="246">
        <f t="shared" si="4"/>
        <v>0</v>
      </c>
    </row>
    <row r="103" spans="1:11" ht="15" customHeight="1">
      <c r="A103" s="198" t="s">
        <v>376</v>
      </c>
      <c r="B103" s="195">
        <v>3021</v>
      </c>
      <c r="C103" s="195" t="s">
        <v>421</v>
      </c>
      <c r="D103" s="195" t="s">
        <v>997</v>
      </c>
      <c r="E103" s="196" t="s">
        <v>422</v>
      </c>
      <c r="F103" s="195" t="s">
        <v>381</v>
      </c>
      <c r="G103" s="250">
        <v>3</v>
      </c>
      <c r="H103" s="197"/>
      <c r="I103" s="197">
        <f t="shared" si="3"/>
        <v>0</v>
      </c>
      <c r="J103" s="197">
        <f t="shared" si="5"/>
        <v>0</v>
      </c>
      <c r="K103" s="246">
        <f t="shared" si="4"/>
        <v>0</v>
      </c>
    </row>
    <row r="104" spans="1:11" ht="15" customHeight="1">
      <c r="A104" s="198" t="s">
        <v>376</v>
      </c>
      <c r="B104" s="195">
        <v>3022</v>
      </c>
      <c r="C104" s="195" t="s">
        <v>423</v>
      </c>
      <c r="D104" s="195" t="s">
        <v>997</v>
      </c>
      <c r="E104" s="196" t="s">
        <v>424</v>
      </c>
      <c r="F104" s="195" t="s">
        <v>381</v>
      </c>
      <c r="G104" s="250">
        <v>100</v>
      </c>
      <c r="H104" s="197"/>
      <c r="I104" s="197">
        <f t="shared" si="3"/>
        <v>0</v>
      </c>
      <c r="J104" s="197">
        <f t="shared" si="5"/>
        <v>0</v>
      </c>
      <c r="K104" s="246">
        <f t="shared" si="4"/>
        <v>0</v>
      </c>
    </row>
    <row r="105" spans="1:11" ht="15" customHeight="1">
      <c r="A105" s="198" t="s">
        <v>376</v>
      </c>
      <c r="B105" s="195">
        <v>3023</v>
      </c>
      <c r="C105" s="195" t="s">
        <v>425</v>
      </c>
      <c r="D105" s="195" t="s">
        <v>997</v>
      </c>
      <c r="E105" s="196" t="s">
        <v>426</v>
      </c>
      <c r="F105" s="195" t="s">
        <v>393</v>
      </c>
      <c r="G105" s="250">
        <v>50</v>
      </c>
      <c r="H105" s="197"/>
      <c r="I105" s="197">
        <f t="shared" si="3"/>
        <v>0</v>
      </c>
      <c r="J105" s="197">
        <f t="shared" si="5"/>
        <v>0</v>
      </c>
      <c r="K105" s="246">
        <f t="shared" si="4"/>
        <v>0</v>
      </c>
    </row>
    <row r="106" spans="1:11" ht="15" customHeight="1">
      <c r="A106" s="198" t="s">
        <v>376</v>
      </c>
      <c r="B106" s="195">
        <v>3024</v>
      </c>
      <c r="C106" s="195" t="s">
        <v>427</v>
      </c>
      <c r="D106" s="195" t="s">
        <v>997</v>
      </c>
      <c r="E106" s="196" t="s">
        <v>428</v>
      </c>
      <c r="F106" s="195" t="s">
        <v>381</v>
      </c>
      <c r="G106" s="250">
        <v>1</v>
      </c>
      <c r="H106" s="197"/>
      <c r="I106" s="197">
        <f t="shared" si="3"/>
        <v>0</v>
      </c>
      <c r="J106" s="197">
        <f t="shared" si="5"/>
        <v>0</v>
      </c>
      <c r="K106" s="246">
        <f t="shared" si="4"/>
        <v>0</v>
      </c>
    </row>
    <row r="107" spans="1:11" ht="15" customHeight="1">
      <c r="A107" s="198" t="s">
        <v>376</v>
      </c>
      <c r="B107" s="195">
        <v>3025</v>
      </c>
      <c r="C107" s="195" t="s">
        <v>416</v>
      </c>
      <c r="D107" s="195" t="s">
        <v>997</v>
      </c>
      <c r="E107" s="196" t="s">
        <v>417</v>
      </c>
      <c r="F107" s="195" t="s">
        <v>418</v>
      </c>
      <c r="G107" s="250">
        <v>3</v>
      </c>
      <c r="H107" s="197"/>
      <c r="I107" s="197">
        <f t="shared" si="3"/>
        <v>0</v>
      </c>
      <c r="J107" s="197">
        <f t="shared" si="5"/>
        <v>0</v>
      </c>
      <c r="K107" s="246">
        <f t="shared" si="4"/>
        <v>0</v>
      </c>
    </row>
    <row r="108" spans="1:11" ht="38.25" customHeight="1">
      <c r="A108" s="198" t="s">
        <v>376</v>
      </c>
      <c r="B108" s="195">
        <v>3026</v>
      </c>
      <c r="C108" s="195" t="s">
        <v>429</v>
      </c>
      <c r="D108" s="195" t="s">
        <v>997</v>
      </c>
      <c r="E108" s="196" t="s">
        <v>430</v>
      </c>
      <c r="F108" s="195" t="s">
        <v>431</v>
      </c>
      <c r="G108" s="250">
        <v>10</v>
      </c>
      <c r="H108" s="197"/>
      <c r="I108" s="197">
        <f t="shared" ref="I108:I125" si="6">H108*$I$3</f>
        <v>0</v>
      </c>
      <c r="J108" s="197">
        <f t="shared" si="5"/>
        <v>0</v>
      </c>
      <c r="K108" s="246">
        <f t="shared" ref="K108:K125" si="7">J108*G108</f>
        <v>0</v>
      </c>
    </row>
    <row r="109" spans="1:11" ht="15" customHeight="1">
      <c r="A109" s="198" t="s">
        <v>376</v>
      </c>
      <c r="B109" s="195">
        <v>3027</v>
      </c>
      <c r="C109" s="195" t="s">
        <v>432</v>
      </c>
      <c r="D109" s="195" t="s">
        <v>997</v>
      </c>
      <c r="E109" s="196" t="s">
        <v>433</v>
      </c>
      <c r="F109" s="195" t="s">
        <v>269</v>
      </c>
      <c r="G109" s="250">
        <v>15</v>
      </c>
      <c r="H109" s="197"/>
      <c r="I109" s="197">
        <f t="shared" si="6"/>
        <v>0</v>
      </c>
      <c r="J109" s="197">
        <f t="shared" si="5"/>
        <v>0</v>
      </c>
      <c r="K109" s="246">
        <f t="shared" si="7"/>
        <v>0</v>
      </c>
    </row>
    <row r="110" spans="1:11" ht="25.5">
      <c r="A110" s="239" t="s">
        <v>376</v>
      </c>
      <c r="B110" s="195">
        <v>3028</v>
      </c>
      <c r="C110" s="240" t="s">
        <v>434</v>
      </c>
      <c r="D110" s="195" t="s">
        <v>997</v>
      </c>
      <c r="E110" s="241" t="s">
        <v>435</v>
      </c>
      <c r="F110" s="240" t="s">
        <v>228</v>
      </c>
      <c r="G110" s="250">
        <v>15</v>
      </c>
      <c r="H110" s="242"/>
      <c r="I110" s="242">
        <f t="shared" si="6"/>
        <v>0</v>
      </c>
      <c r="J110" s="197">
        <f t="shared" si="5"/>
        <v>0</v>
      </c>
      <c r="K110" s="247">
        <f t="shared" si="7"/>
        <v>0</v>
      </c>
    </row>
    <row r="111" spans="1:11" s="220" customFormat="1" ht="38.25">
      <c r="A111" s="239" t="s">
        <v>376</v>
      </c>
      <c r="B111" s="195">
        <v>3029</v>
      </c>
      <c r="C111" s="240" t="s">
        <v>436</v>
      </c>
      <c r="D111" s="195" t="s">
        <v>997</v>
      </c>
      <c r="E111" s="241" t="s">
        <v>437</v>
      </c>
      <c r="F111" s="240" t="s">
        <v>438</v>
      </c>
      <c r="G111" s="250">
        <v>10</v>
      </c>
      <c r="H111" s="242"/>
      <c r="I111" s="242">
        <f t="shared" si="6"/>
        <v>0</v>
      </c>
      <c r="J111" s="197">
        <f t="shared" si="5"/>
        <v>0</v>
      </c>
      <c r="K111" s="247">
        <f t="shared" si="7"/>
        <v>0</v>
      </c>
    </row>
    <row r="112" spans="1:11" s="220" customFormat="1" ht="48" customHeight="1">
      <c r="A112" s="198" t="s">
        <v>376</v>
      </c>
      <c r="B112" s="195">
        <v>3030</v>
      </c>
      <c r="C112" s="195" t="s">
        <v>439</v>
      </c>
      <c r="D112" s="195" t="s">
        <v>997</v>
      </c>
      <c r="E112" s="196" t="s">
        <v>440</v>
      </c>
      <c r="F112" s="195" t="s">
        <v>228</v>
      </c>
      <c r="G112" s="250">
        <v>100</v>
      </c>
      <c r="H112" s="197"/>
      <c r="I112" s="197">
        <f t="shared" si="6"/>
        <v>0</v>
      </c>
      <c r="J112" s="197">
        <f t="shared" si="5"/>
        <v>0</v>
      </c>
      <c r="K112" s="246">
        <f t="shared" si="7"/>
        <v>0</v>
      </c>
    </row>
    <row r="113" spans="1:11" ht="25.5" customHeight="1">
      <c r="A113" s="198" t="s">
        <v>376</v>
      </c>
      <c r="B113" s="195">
        <v>3031</v>
      </c>
      <c r="C113" s="243" t="s">
        <v>441</v>
      </c>
      <c r="D113" s="243" t="s">
        <v>998</v>
      </c>
      <c r="E113" s="196" t="s">
        <v>442</v>
      </c>
      <c r="F113" s="195" t="s">
        <v>228</v>
      </c>
      <c r="G113" s="250">
        <v>5</v>
      </c>
      <c r="H113" s="197"/>
      <c r="I113" s="197">
        <f t="shared" si="6"/>
        <v>0</v>
      </c>
      <c r="J113" s="197">
        <f t="shared" si="5"/>
        <v>0</v>
      </c>
      <c r="K113" s="246">
        <f t="shared" si="7"/>
        <v>0</v>
      </c>
    </row>
    <row r="114" spans="1:11" ht="25.5">
      <c r="A114" s="198" t="s">
        <v>376</v>
      </c>
      <c r="B114" s="195">
        <v>3032</v>
      </c>
      <c r="C114" s="243" t="s">
        <v>443</v>
      </c>
      <c r="D114" s="195" t="s">
        <v>997</v>
      </c>
      <c r="E114" s="196" t="s">
        <v>444</v>
      </c>
      <c r="F114" s="195" t="s">
        <v>228</v>
      </c>
      <c r="G114" s="250">
        <v>4</v>
      </c>
      <c r="H114" s="197"/>
      <c r="I114" s="197">
        <f t="shared" si="6"/>
        <v>0</v>
      </c>
      <c r="J114" s="197">
        <f t="shared" si="5"/>
        <v>0</v>
      </c>
      <c r="K114" s="246">
        <f t="shared" si="7"/>
        <v>0</v>
      </c>
    </row>
    <row r="115" spans="1:11" ht="25.5">
      <c r="A115" s="198" t="s">
        <v>376</v>
      </c>
      <c r="B115" s="195">
        <v>3033</v>
      </c>
      <c r="C115" s="195" t="s">
        <v>445</v>
      </c>
      <c r="D115" s="195" t="s">
        <v>997</v>
      </c>
      <c r="E115" s="196" t="s">
        <v>446</v>
      </c>
      <c r="F115" s="195" t="s">
        <v>228</v>
      </c>
      <c r="G115" s="250">
        <v>2</v>
      </c>
      <c r="H115" s="197"/>
      <c r="I115" s="197">
        <f t="shared" si="6"/>
        <v>0</v>
      </c>
      <c r="J115" s="197">
        <f t="shared" si="5"/>
        <v>0</v>
      </c>
      <c r="K115" s="246">
        <f t="shared" si="7"/>
        <v>0</v>
      </c>
    </row>
    <row r="116" spans="1:11" ht="25.5" customHeight="1">
      <c r="A116" s="198" t="s">
        <v>376</v>
      </c>
      <c r="B116" s="195">
        <v>3034</v>
      </c>
      <c r="C116" s="195" t="s">
        <v>447</v>
      </c>
      <c r="D116" s="195" t="s">
        <v>997</v>
      </c>
      <c r="E116" s="196" t="s">
        <v>448</v>
      </c>
      <c r="F116" s="195" t="s">
        <v>449</v>
      </c>
      <c r="G116" s="250">
        <v>10</v>
      </c>
      <c r="H116" s="197"/>
      <c r="I116" s="197">
        <f t="shared" si="6"/>
        <v>0</v>
      </c>
      <c r="J116" s="197">
        <f t="shared" si="5"/>
        <v>0</v>
      </c>
      <c r="K116" s="246">
        <f t="shared" si="7"/>
        <v>0</v>
      </c>
    </row>
    <row r="117" spans="1:11" ht="15" customHeight="1">
      <c r="A117" s="198" t="s">
        <v>376</v>
      </c>
      <c r="B117" s="195">
        <v>3035</v>
      </c>
      <c r="C117" s="195" t="s">
        <v>450</v>
      </c>
      <c r="D117" s="195" t="s">
        <v>997</v>
      </c>
      <c r="E117" s="196" t="s">
        <v>451</v>
      </c>
      <c r="F117" s="195" t="s">
        <v>449</v>
      </c>
      <c r="G117" s="250">
        <v>18</v>
      </c>
      <c r="H117" s="197"/>
      <c r="I117" s="197">
        <f t="shared" si="6"/>
        <v>0</v>
      </c>
      <c r="J117" s="197">
        <f t="shared" si="5"/>
        <v>0</v>
      </c>
      <c r="K117" s="246">
        <f t="shared" si="7"/>
        <v>0</v>
      </c>
    </row>
    <row r="118" spans="1:11" ht="15" customHeight="1">
      <c r="A118" s="198" t="s">
        <v>376</v>
      </c>
      <c r="B118" s="195">
        <v>3036</v>
      </c>
      <c r="C118" s="243" t="s">
        <v>452</v>
      </c>
      <c r="D118" s="243" t="s">
        <v>998</v>
      </c>
      <c r="E118" s="196" t="s">
        <v>453</v>
      </c>
      <c r="F118" s="195" t="s">
        <v>454</v>
      </c>
      <c r="G118" s="250">
        <v>18</v>
      </c>
      <c r="H118" s="197"/>
      <c r="I118" s="197">
        <f t="shared" si="6"/>
        <v>0</v>
      </c>
      <c r="J118" s="197">
        <f t="shared" si="5"/>
        <v>0</v>
      </c>
      <c r="K118" s="246">
        <f t="shared" si="7"/>
        <v>0</v>
      </c>
    </row>
    <row r="119" spans="1:11" ht="15" customHeight="1">
      <c r="A119" s="198" t="s">
        <v>376</v>
      </c>
      <c r="B119" s="195">
        <v>3037</v>
      </c>
      <c r="C119" s="195" t="s">
        <v>455</v>
      </c>
      <c r="D119" s="195" t="s">
        <v>997</v>
      </c>
      <c r="E119" s="196" t="s">
        <v>456</v>
      </c>
      <c r="F119" s="195" t="s">
        <v>381</v>
      </c>
      <c r="G119" s="250">
        <v>70</v>
      </c>
      <c r="H119" s="197"/>
      <c r="I119" s="197">
        <f t="shared" si="6"/>
        <v>0</v>
      </c>
      <c r="J119" s="197">
        <f t="shared" si="5"/>
        <v>0</v>
      </c>
      <c r="K119" s="246">
        <f t="shared" si="7"/>
        <v>0</v>
      </c>
    </row>
    <row r="120" spans="1:11" ht="15" customHeight="1">
      <c r="A120" s="198" t="s">
        <v>376</v>
      </c>
      <c r="B120" s="195">
        <v>3038</v>
      </c>
      <c r="C120" s="195" t="s">
        <v>457</v>
      </c>
      <c r="D120" s="195" t="s">
        <v>997</v>
      </c>
      <c r="E120" s="196" t="s">
        <v>458</v>
      </c>
      <c r="F120" s="195" t="s">
        <v>381</v>
      </c>
      <c r="G120" s="250">
        <v>70</v>
      </c>
      <c r="H120" s="197"/>
      <c r="I120" s="197">
        <f t="shared" si="6"/>
        <v>0</v>
      </c>
      <c r="J120" s="197">
        <f t="shared" si="5"/>
        <v>0</v>
      </c>
      <c r="K120" s="246">
        <f t="shared" si="7"/>
        <v>0</v>
      </c>
    </row>
    <row r="121" spans="1:11" ht="15" customHeight="1">
      <c r="A121" s="198" t="s">
        <v>376</v>
      </c>
      <c r="B121" s="195">
        <v>3039</v>
      </c>
      <c r="C121" s="195" t="s">
        <v>459</v>
      </c>
      <c r="D121" s="195" t="s">
        <v>997</v>
      </c>
      <c r="E121" s="196" t="s">
        <v>460</v>
      </c>
      <c r="F121" s="195" t="s">
        <v>449</v>
      </c>
      <c r="G121" s="250">
        <v>40</v>
      </c>
      <c r="H121" s="197"/>
      <c r="I121" s="197">
        <f t="shared" si="6"/>
        <v>0</v>
      </c>
      <c r="J121" s="197">
        <f t="shared" si="5"/>
        <v>0</v>
      </c>
      <c r="K121" s="246">
        <f t="shared" si="7"/>
        <v>0</v>
      </c>
    </row>
    <row r="122" spans="1:11" ht="25.5">
      <c r="A122" s="198" t="s">
        <v>376</v>
      </c>
      <c r="B122" s="195">
        <v>3040</v>
      </c>
      <c r="C122" s="195" t="s">
        <v>461</v>
      </c>
      <c r="D122" s="195" t="s">
        <v>997</v>
      </c>
      <c r="E122" s="196" t="s">
        <v>462</v>
      </c>
      <c r="F122" s="195" t="s">
        <v>228</v>
      </c>
      <c r="G122" s="250">
        <v>30</v>
      </c>
      <c r="H122" s="197"/>
      <c r="I122" s="197">
        <f t="shared" si="6"/>
        <v>0</v>
      </c>
      <c r="J122" s="197">
        <f t="shared" si="5"/>
        <v>0</v>
      </c>
      <c r="K122" s="246">
        <f t="shared" si="7"/>
        <v>0</v>
      </c>
    </row>
    <row r="123" spans="1:11" ht="25.5" customHeight="1">
      <c r="A123" s="198" t="s">
        <v>376</v>
      </c>
      <c r="B123" s="195">
        <v>3041</v>
      </c>
      <c r="C123" s="243" t="s">
        <v>463</v>
      </c>
      <c r="D123" s="243" t="s">
        <v>998</v>
      </c>
      <c r="E123" s="196" t="s">
        <v>464</v>
      </c>
      <c r="F123" s="195" t="s">
        <v>465</v>
      </c>
      <c r="G123" s="250">
        <v>3</v>
      </c>
      <c r="H123" s="197"/>
      <c r="I123" s="197">
        <f t="shared" si="6"/>
        <v>0</v>
      </c>
      <c r="J123" s="197">
        <f t="shared" si="5"/>
        <v>0</v>
      </c>
      <c r="K123" s="246">
        <f t="shared" si="7"/>
        <v>0</v>
      </c>
    </row>
    <row r="124" spans="1:11" ht="15" customHeight="1">
      <c r="A124" s="198" t="s">
        <v>376</v>
      </c>
      <c r="B124" s="195">
        <v>3042</v>
      </c>
      <c r="C124" s="195" t="s">
        <v>466</v>
      </c>
      <c r="D124" s="195" t="s">
        <v>997</v>
      </c>
      <c r="E124" s="196" t="s">
        <v>467</v>
      </c>
      <c r="F124" s="195" t="s">
        <v>465</v>
      </c>
      <c r="G124" s="250">
        <v>3</v>
      </c>
      <c r="H124" s="197"/>
      <c r="I124" s="197">
        <f t="shared" si="6"/>
        <v>0</v>
      </c>
      <c r="J124" s="197">
        <f t="shared" si="5"/>
        <v>0</v>
      </c>
      <c r="K124" s="246">
        <f t="shared" si="7"/>
        <v>0</v>
      </c>
    </row>
    <row r="125" spans="1:11" ht="15" customHeight="1">
      <c r="A125" s="198" t="s">
        <v>376</v>
      </c>
      <c r="B125" s="195">
        <v>3043</v>
      </c>
      <c r="C125" s="195" t="s">
        <v>468</v>
      </c>
      <c r="D125" s="195" t="s">
        <v>997</v>
      </c>
      <c r="E125" s="196" t="s">
        <v>469</v>
      </c>
      <c r="F125" s="195" t="s">
        <v>465</v>
      </c>
      <c r="G125" s="250">
        <v>3</v>
      </c>
      <c r="H125" s="197"/>
      <c r="I125" s="197">
        <f t="shared" si="6"/>
        <v>0</v>
      </c>
      <c r="J125" s="197">
        <f t="shared" si="5"/>
        <v>0</v>
      </c>
      <c r="K125" s="246">
        <f t="shared" si="7"/>
        <v>0</v>
      </c>
    </row>
    <row r="126" spans="1:11" ht="15" customHeight="1">
      <c r="A126" s="239" t="s">
        <v>376</v>
      </c>
      <c r="B126" s="195">
        <v>3044</v>
      </c>
      <c r="C126" s="240" t="s">
        <v>470</v>
      </c>
      <c r="D126" s="195" t="s">
        <v>997</v>
      </c>
      <c r="E126" s="241" t="s">
        <v>471</v>
      </c>
      <c r="F126" s="240" t="s">
        <v>228</v>
      </c>
      <c r="G126" s="250">
        <v>2</v>
      </c>
      <c r="H126" s="242"/>
      <c r="I126" s="242">
        <f>H126*$I$3</f>
        <v>0</v>
      </c>
      <c r="J126" s="197">
        <f t="shared" si="5"/>
        <v>0</v>
      </c>
      <c r="K126" s="247">
        <f>J126*G126</f>
        <v>0</v>
      </c>
    </row>
    <row r="127" spans="1:11">
      <c r="A127" s="251" t="s">
        <v>472</v>
      </c>
      <c r="B127" s="293">
        <v>4001</v>
      </c>
      <c r="C127" s="259" t="s">
        <v>292</v>
      </c>
      <c r="D127" s="259" t="s">
        <v>292</v>
      </c>
      <c r="E127" s="252" t="s">
        <v>473</v>
      </c>
      <c r="F127" s="253" t="s">
        <v>228</v>
      </c>
      <c r="G127" s="254">
        <v>1</v>
      </c>
      <c r="H127" s="255"/>
      <c r="I127" s="255">
        <f>H127*$I$3</f>
        <v>0</v>
      </c>
      <c r="J127" s="255">
        <f t="shared" si="5"/>
        <v>0</v>
      </c>
      <c r="K127" s="256">
        <f>J127*G127</f>
        <v>0</v>
      </c>
    </row>
    <row r="128" spans="1:11" ht="15" customHeight="1">
      <c r="A128" s="251" t="s">
        <v>472</v>
      </c>
      <c r="B128" s="293">
        <v>4002</v>
      </c>
      <c r="C128" s="259" t="s">
        <v>292</v>
      </c>
      <c r="D128" s="259" t="s">
        <v>292</v>
      </c>
      <c r="E128" s="252" t="s">
        <v>474</v>
      </c>
      <c r="F128" s="253" t="s">
        <v>228</v>
      </c>
      <c r="G128" s="254">
        <v>1</v>
      </c>
      <c r="H128" s="255"/>
      <c r="I128" s="255">
        <f t="shared" ref="I128:I219" si="8">H128*$I$3</f>
        <v>0</v>
      </c>
      <c r="J128" s="255">
        <f t="shared" si="5"/>
        <v>0</v>
      </c>
      <c r="K128" s="256">
        <f t="shared" ref="K128:K219" si="9">J128*G128</f>
        <v>0</v>
      </c>
    </row>
    <row r="129" spans="1:11" s="220" customFormat="1">
      <c r="A129" s="251" t="s">
        <v>472</v>
      </c>
      <c r="B129" s="293">
        <v>4003</v>
      </c>
      <c r="C129" s="259" t="s">
        <v>292</v>
      </c>
      <c r="D129" s="259" t="s">
        <v>292</v>
      </c>
      <c r="E129" s="252" t="s">
        <v>475</v>
      </c>
      <c r="F129" s="253" t="s">
        <v>228</v>
      </c>
      <c r="G129" s="254">
        <v>1</v>
      </c>
      <c r="H129" s="255"/>
      <c r="I129" s="255">
        <f t="shared" si="8"/>
        <v>0</v>
      </c>
      <c r="J129" s="255">
        <f t="shared" si="5"/>
        <v>0</v>
      </c>
      <c r="K129" s="256">
        <f t="shared" si="9"/>
        <v>0</v>
      </c>
    </row>
    <row r="130" spans="1:11">
      <c r="A130" s="251" t="s">
        <v>472</v>
      </c>
      <c r="B130" s="293">
        <v>4004</v>
      </c>
      <c r="C130" s="259" t="s">
        <v>292</v>
      </c>
      <c r="D130" s="259" t="s">
        <v>292</v>
      </c>
      <c r="E130" s="252" t="s">
        <v>476</v>
      </c>
      <c r="F130" s="253" t="s">
        <v>228</v>
      </c>
      <c r="G130" s="254">
        <v>1</v>
      </c>
      <c r="H130" s="255"/>
      <c r="I130" s="255">
        <f t="shared" si="8"/>
        <v>0</v>
      </c>
      <c r="J130" s="255">
        <f t="shared" si="5"/>
        <v>0</v>
      </c>
      <c r="K130" s="256">
        <f t="shared" si="9"/>
        <v>0</v>
      </c>
    </row>
    <row r="131" spans="1:11">
      <c r="A131" s="251" t="s">
        <v>472</v>
      </c>
      <c r="B131" s="293">
        <v>4005</v>
      </c>
      <c r="C131" s="259" t="s">
        <v>292</v>
      </c>
      <c r="D131" s="259" t="s">
        <v>292</v>
      </c>
      <c r="E131" s="257" t="s">
        <v>477</v>
      </c>
      <c r="F131" s="253" t="s">
        <v>228</v>
      </c>
      <c r="G131" s="254">
        <v>3</v>
      </c>
      <c r="H131" s="255"/>
      <c r="I131" s="255">
        <f t="shared" si="8"/>
        <v>0</v>
      </c>
      <c r="J131" s="255">
        <f t="shared" si="5"/>
        <v>0</v>
      </c>
      <c r="K131" s="256">
        <f t="shared" si="9"/>
        <v>0</v>
      </c>
    </row>
    <row r="132" spans="1:11">
      <c r="A132" s="251" t="s">
        <v>472</v>
      </c>
      <c r="B132" s="293">
        <v>4006</v>
      </c>
      <c r="C132" s="259" t="s">
        <v>292</v>
      </c>
      <c r="D132" s="259" t="s">
        <v>292</v>
      </c>
      <c r="E132" s="257" t="s">
        <v>478</v>
      </c>
      <c r="F132" s="253" t="s">
        <v>228</v>
      </c>
      <c r="G132" s="254">
        <v>3</v>
      </c>
      <c r="H132" s="255"/>
      <c r="I132" s="255">
        <f t="shared" ref="I132:I137" si="10">H132*$I$3</f>
        <v>0</v>
      </c>
      <c r="J132" s="255">
        <f t="shared" ref="J132:J137" si="11">H132+I132</f>
        <v>0</v>
      </c>
      <c r="K132" s="256">
        <f t="shared" ref="K132:K137" si="12">J132*G132</f>
        <v>0</v>
      </c>
    </row>
    <row r="133" spans="1:11">
      <c r="A133" s="251" t="s">
        <v>472</v>
      </c>
      <c r="B133" s="293">
        <v>4007</v>
      </c>
      <c r="C133" s="259" t="s">
        <v>292</v>
      </c>
      <c r="D133" s="259" t="s">
        <v>292</v>
      </c>
      <c r="E133" s="257" t="s">
        <v>479</v>
      </c>
      <c r="F133" s="253" t="s">
        <v>228</v>
      </c>
      <c r="G133" s="254">
        <v>3</v>
      </c>
      <c r="H133" s="255"/>
      <c r="I133" s="255">
        <f t="shared" si="10"/>
        <v>0</v>
      </c>
      <c r="J133" s="255">
        <f t="shared" si="11"/>
        <v>0</v>
      </c>
      <c r="K133" s="256">
        <f t="shared" si="12"/>
        <v>0</v>
      </c>
    </row>
    <row r="134" spans="1:11">
      <c r="A134" s="251" t="s">
        <v>472</v>
      </c>
      <c r="B134" s="293">
        <v>4008</v>
      </c>
      <c r="C134" s="259" t="s">
        <v>292</v>
      </c>
      <c r="D134" s="259" t="s">
        <v>292</v>
      </c>
      <c r="E134" s="257" t="s">
        <v>480</v>
      </c>
      <c r="F134" s="253" t="s">
        <v>228</v>
      </c>
      <c r="G134" s="254">
        <v>3</v>
      </c>
      <c r="H134" s="255"/>
      <c r="I134" s="255">
        <f t="shared" si="10"/>
        <v>0</v>
      </c>
      <c r="J134" s="255">
        <f t="shared" si="11"/>
        <v>0</v>
      </c>
      <c r="K134" s="256">
        <f t="shared" si="12"/>
        <v>0</v>
      </c>
    </row>
    <row r="135" spans="1:11">
      <c r="A135" s="251" t="s">
        <v>472</v>
      </c>
      <c r="B135" s="293">
        <v>4009</v>
      </c>
      <c r="C135" s="259" t="s">
        <v>292</v>
      </c>
      <c r="D135" s="259" t="s">
        <v>292</v>
      </c>
      <c r="E135" s="257" t="s">
        <v>481</v>
      </c>
      <c r="F135" s="253" t="s">
        <v>228</v>
      </c>
      <c r="G135" s="254">
        <v>3</v>
      </c>
      <c r="H135" s="255"/>
      <c r="I135" s="255">
        <f t="shared" si="10"/>
        <v>0</v>
      </c>
      <c r="J135" s="255">
        <f t="shared" si="11"/>
        <v>0</v>
      </c>
      <c r="K135" s="256">
        <f t="shared" si="12"/>
        <v>0</v>
      </c>
    </row>
    <row r="136" spans="1:11">
      <c r="A136" s="251" t="s">
        <v>472</v>
      </c>
      <c r="B136" s="293">
        <v>4010</v>
      </c>
      <c r="C136" s="259" t="s">
        <v>292</v>
      </c>
      <c r="D136" s="259" t="s">
        <v>292</v>
      </c>
      <c r="E136" s="257" t="s">
        <v>482</v>
      </c>
      <c r="F136" s="253" t="s">
        <v>228</v>
      </c>
      <c r="G136" s="254">
        <v>3</v>
      </c>
      <c r="H136" s="255"/>
      <c r="I136" s="255">
        <f t="shared" si="10"/>
        <v>0</v>
      </c>
      <c r="J136" s="255">
        <f t="shared" si="11"/>
        <v>0</v>
      </c>
      <c r="K136" s="256">
        <f t="shared" si="12"/>
        <v>0</v>
      </c>
    </row>
    <row r="137" spans="1:11">
      <c r="A137" s="251" t="s">
        <v>472</v>
      </c>
      <c r="B137" s="293">
        <v>4011</v>
      </c>
      <c r="C137" s="259" t="s">
        <v>292</v>
      </c>
      <c r="D137" s="259" t="s">
        <v>292</v>
      </c>
      <c r="E137" s="257" t="s">
        <v>483</v>
      </c>
      <c r="F137" s="253" t="s">
        <v>228</v>
      </c>
      <c r="G137" s="254">
        <v>3</v>
      </c>
      <c r="H137" s="255"/>
      <c r="I137" s="255">
        <f t="shared" si="10"/>
        <v>0</v>
      </c>
      <c r="J137" s="255">
        <f t="shared" si="11"/>
        <v>0</v>
      </c>
      <c r="K137" s="256">
        <f t="shared" si="12"/>
        <v>0</v>
      </c>
    </row>
    <row r="138" spans="1:11">
      <c r="A138" s="251" t="s">
        <v>472</v>
      </c>
      <c r="B138" s="293">
        <v>4012</v>
      </c>
      <c r="C138" s="259" t="s">
        <v>292</v>
      </c>
      <c r="D138" s="259" t="s">
        <v>292</v>
      </c>
      <c r="E138" s="257" t="s">
        <v>484</v>
      </c>
      <c r="F138" s="253" t="s">
        <v>228</v>
      </c>
      <c r="G138" s="254">
        <v>3</v>
      </c>
      <c r="H138" s="255"/>
      <c r="I138" s="255">
        <f t="shared" ref="I138:I147" si="13">H138*$I$3</f>
        <v>0</v>
      </c>
      <c r="J138" s="255">
        <f t="shared" ref="J138:J147" si="14">H138+I138</f>
        <v>0</v>
      </c>
      <c r="K138" s="256">
        <f t="shared" ref="K138:K147" si="15">J138*G138</f>
        <v>0</v>
      </c>
    </row>
    <row r="139" spans="1:11">
      <c r="A139" s="251" t="s">
        <v>472</v>
      </c>
      <c r="B139" s="293">
        <v>4013</v>
      </c>
      <c r="C139" s="259" t="s">
        <v>292</v>
      </c>
      <c r="D139" s="259" t="s">
        <v>292</v>
      </c>
      <c r="E139" s="257" t="s">
        <v>485</v>
      </c>
      <c r="F139" s="253" t="s">
        <v>228</v>
      </c>
      <c r="G139" s="254">
        <v>3</v>
      </c>
      <c r="H139" s="255"/>
      <c r="I139" s="255">
        <f t="shared" si="13"/>
        <v>0</v>
      </c>
      <c r="J139" s="255">
        <f t="shared" si="14"/>
        <v>0</v>
      </c>
      <c r="K139" s="256">
        <f t="shared" si="15"/>
        <v>0</v>
      </c>
    </row>
    <row r="140" spans="1:11">
      <c r="A140" s="251" t="s">
        <v>472</v>
      </c>
      <c r="B140" s="293">
        <v>4014</v>
      </c>
      <c r="C140" s="259" t="s">
        <v>292</v>
      </c>
      <c r="D140" s="259" t="s">
        <v>292</v>
      </c>
      <c r="E140" s="257" t="s">
        <v>486</v>
      </c>
      <c r="F140" s="253" t="s">
        <v>228</v>
      </c>
      <c r="G140" s="254">
        <v>3</v>
      </c>
      <c r="H140" s="255"/>
      <c r="I140" s="255">
        <f t="shared" si="13"/>
        <v>0</v>
      </c>
      <c r="J140" s="255">
        <f t="shared" si="14"/>
        <v>0</v>
      </c>
      <c r="K140" s="256">
        <f t="shared" si="15"/>
        <v>0</v>
      </c>
    </row>
    <row r="141" spans="1:11">
      <c r="A141" s="251" t="s">
        <v>472</v>
      </c>
      <c r="B141" s="293">
        <v>4015</v>
      </c>
      <c r="C141" s="259" t="s">
        <v>292</v>
      </c>
      <c r="D141" s="259" t="s">
        <v>292</v>
      </c>
      <c r="E141" s="257" t="s">
        <v>487</v>
      </c>
      <c r="F141" s="253" t="s">
        <v>228</v>
      </c>
      <c r="G141" s="254">
        <v>3</v>
      </c>
      <c r="H141" s="255"/>
      <c r="I141" s="255">
        <f t="shared" si="13"/>
        <v>0</v>
      </c>
      <c r="J141" s="255">
        <f t="shared" si="14"/>
        <v>0</v>
      </c>
      <c r="K141" s="256">
        <f t="shared" si="15"/>
        <v>0</v>
      </c>
    </row>
    <row r="142" spans="1:11">
      <c r="A142" s="251" t="s">
        <v>472</v>
      </c>
      <c r="B142" s="293">
        <v>4016</v>
      </c>
      <c r="C142" s="259" t="s">
        <v>292</v>
      </c>
      <c r="D142" s="259" t="s">
        <v>292</v>
      </c>
      <c r="E142" s="257" t="s">
        <v>488</v>
      </c>
      <c r="F142" s="253" t="s">
        <v>228</v>
      </c>
      <c r="G142" s="254">
        <v>3</v>
      </c>
      <c r="H142" s="255"/>
      <c r="I142" s="255">
        <f t="shared" si="13"/>
        <v>0</v>
      </c>
      <c r="J142" s="255">
        <f t="shared" si="14"/>
        <v>0</v>
      </c>
      <c r="K142" s="256">
        <f t="shared" si="15"/>
        <v>0</v>
      </c>
    </row>
    <row r="143" spans="1:11">
      <c r="A143" s="251" t="s">
        <v>472</v>
      </c>
      <c r="B143" s="293">
        <v>4017</v>
      </c>
      <c r="C143" s="259" t="s">
        <v>292</v>
      </c>
      <c r="D143" s="259" t="s">
        <v>292</v>
      </c>
      <c r="E143" s="257" t="s">
        <v>489</v>
      </c>
      <c r="F143" s="253" t="s">
        <v>228</v>
      </c>
      <c r="G143" s="254">
        <v>3</v>
      </c>
      <c r="H143" s="255"/>
      <c r="I143" s="255">
        <f t="shared" si="13"/>
        <v>0</v>
      </c>
      <c r="J143" s="255">
        <f t="shared" si="14"/>
        <v>0</v>
      </c>
      <c r="K143" s="256">
        <f t="shared" si="15"/>
        <v>0</v>
      </c>
    </row>
    <row r="144" spans="1:11">
      <c r="A144" s="251" t="s">
        <v>472</v>
      </c>
      <c r="B144" s="293">
        <v>4018</v>
      </c>
      <c r="C144" s="259" t="s">
        <v>292</v>
      </c>
      <c r="D144" s="259" t="s">
        <v>292</v>
      </c>
      <c r="E144" s="257" t="s">
        <v>490</v>
      </c>
      <c r="F144" s="253" t="s">
        <v>228</v>
      </c>
      <c r="G144" s="254">
        <v>3</v>
      </c>
      <c r="H144" s="255"/>
      <c r="I144" s="255">
        <f t="shared" si="13"/>
        <v>0</v>
      </c>
      <c r="J144" s="255">
        <f t="shared" si="14"/>
        <v>0</v>
      </c>
      <c r="K144" s="256">
        <f t="shared" si="15"/>
        <v>0</v>
      </c>
    </row>
    <row r="145" spans="1:11">
      <c r="A145" s="251" t="s">
        <v>472</v>
      </c>
      <c r="B145" s="293">
        <v>4019</v>
      </c>
      <c r="C145" s="259" t="s">
        <v>292</v>
      </c>
      <c r="D145" s="259" t="s">
        <v>292</v>
      </c>
      <c r="E145" s="257" t="s">
        <v>491</v>
      </c>
      <c r="F145" s="253" t="s">
        <v>228</v>
      </c>
      <c r="G145" s="254">
        <v>3</v>
      </c>
      <c r="H145" s="255"/>
      <c r="I145" s="255">
        <f t="shared" si="13"/>
        <v>0</v>
      </c>
      <c r="J145" s="255">
        <f t="shared" si="14"/>
        <v>0</v>
      </c>
      <c r="K145" s="256">
        <f t="shared" si="15"/>
        <v>0</v>
      </c>
    </row>
    <row r="146" spans="1:11">
      <c r="A146" s="251" t="s">
        <v>472</v>
      </c>
      <c r="B146" s="293">
        <v>4020</v>
      </c>
      <c r="C146" s="259" t="s">
        <v>292</v>
      </c>
      <c r="D146" s="259" t="s">
        <v>292</v>
      </c>
      <c r="E146" s="257" t="s">
        <v>492</v>
      </c>
      <c r="F146" s="253" t="s">
        <v>228</v>
      </c>
      <c r="G146" s="254">
        <v>3</v>
      </c>
      <c r="H146" s="255"/>
      <c r="I146" s="255">
        <f t="shared" si="13"/>
        <v>0</v>
      </c>
      <c r="J146" s="255">
        <f t="shared" si="14"/>
        <v>0</v>
      </c>
      <c r="K146" s="256">
        <f t="shared" si="15"/>
        <v>0</v>
      </c>
    </row>
    <row r="147" spans="1:11">
      <c r="A147" s="251" t="s">
        <v>472</v>
      </c>
      <c r="B147" s="293">
        <v>4021</v>
      </c>
      <c r="C147" s="259" t="s">
        <v>292</v>
      </c>
      <c r="D147" s="259" t="s">
        <v>292</v>
      </c>
      <c r="E147" s="257" t="s">
        <v>493</v>
      </c>
      <c r="F147" s="253" t="s">
        <v>228</v>
      </c>
      <c r="G147" s="254">
        <v>3</v>
      </c>
      <c r="H147" s="255"/>
      <c r="I147" s="255">
        <f t="shared" si="13"/>
        <v>0</v>
      </c>
      <c r="J147" s="255">
        <f t="shared" si="14"/>
        <v>0</v>
      </c>
      <c r="K147" s="256">
        <f t="shared" si="15"/>
        <v>0</v>
      </c>
    </row>
    <row r="148" spans="1:11" ht="15" customHeight="1">
      <c r="A148" s="251" t="s">
        <v>472</v>
      </c>
      <c r="B148" s="293">
        <v>4022</v>
      </c>
      <c r="C148" s="259" t="s">
        <v>292</v>
      </c>
      <c r="D148" s="259" t="s">
        <v>292</v>
      </c>
      <c r="E148" s="257" t="s">
        <v>494</v>
      </c>
      <c r="F148" s="253" t="s">
        <v>228</v>
      </c>
      <c r="G148" s="254">
        <v>3</v>
      </c>
      <c r="H148" s="255"/>
      <c r="I148" s="255">
        <f t="shared" si="8"/>
        <v>0</v>
      </c>
      <c r="J148" s="255">
        <f t="shared" ref="J148:J218" si="16">H148+I148</f>
        <v>0</v>
      </c>
      <c r="K148" s="256">
        <f t="shared" si="9"/>
        <v>0</v>
      </c>
    </row>
    <row r="149" spans="1:11">
      <c r="A149" s="251" t="s">
        <v>472</v>
      </c>
      <c r="B149" s="293">
        <v>4023</v>
      </c>
      <c r="C149" s="259" t="s">
        <v>292</v>
      </c>
      <c r="D149" s="259" t="s">
        <v>292</v>
      </c>
      <c r="E149" s="257" t="s">
        <v>495</v>
      </c>
      <c r="F149" s="253" t="s">
        <v>228</v>
      </c>
      <c r="G149" s="254">
        <v>3</v>
      </c>
      <c r="H149" s="255"/>
      <c r="I149" s="255">
        <f t="shared" si="8"/>
        <v>0</v>
      </c>
      <c r="J149" s="255">
        <f t="shared" si="16"/>
        <v>0</v>
      </c>
      <c r="K149" s="256">
        <f t="shared" si="9"/>
        <v>0</v>
      </c>
    </row>
    <row r="150" spans="1:11">
      <c r="A150" s="251" t="s">
        <v>472</v>
      </c>
      <c r="B150" s="293">
        <v>4024</v>
      </c>
      <c r="C150" s="259" t="s">
        <v>292</v>
      </c>
      <c r="D150" s="259" t="s">
        <v>292</v>
      </c>
      <c r="E150" s="252" t="s">
        <v>496</v>
      </c>
      <c r="F150" s="253" t="s">
        <v>228</v>
      </c>
      <c r="G150" s="254">
        <v>3</v>
      </c>
      <c r="H150" s="255"/>
      <c r="I150" s="255">
        <f t="shared" si="8"/>
        <v>0</v>
      </c>
      <c r="J150" s="255">
        <f t="shared" si="16"/>
        <v>0</v>
      </c>
      <c r="K150" s="256">
        <f t="shared" si="9"/>
        <v>0</v>
      </c>
    </row>
    <row r="151" spans="1:11">
      <c r="A151" s="251" t="s">
        <v>472</v>
      </c>
      <c r="B151" s="293">
        <v>4025</v>
      </c>
      <c r="C151" s="259" t="s">
        <v>292</v>
      </c>
      <c r="D151" s="259" t="s">
        <v>292</v>
      </c>
      <c r="E151" s="252" t="s">
        <v>497</v>
      </c>
      <c r="F151" s="253" t="s">
        <v>228</v>
      </c>
      <c r="G151" s="254">
        <v>3</v>
      </c>
      <c r="H151" s="255"/>
      <c r="I151" s="255">
        <f t="shared" si="8"/>
        <v>0</v>
      </c>
      <c r="J151" s="255">
        <f t="shared" si="16"/>
        <v>0</v>
      </c>
      <c r="K151" s="256">
        <f t="shared" si="9"/>
        <v>0</v>
      </c>
    </row>
    <row r="152" spans="1:11" ht="15" customHeight="1">
      <c r="A152" s="251" t="s">
        <v>472</v>
      </c>
      <c r="B152" s="293">
        <v>4026</v>
      </c>
      <c r="C152" s="259" t="s">
        <v>292</v>
      </c>
      <c r="D152" s="259" t="s">
        <v>292</v>
      </c>
      <c r="E152" s="252" t="s">
        <v>498</v>
      </c>
      <c r="F152" s="253" t="s">
        <v>228</v>
      </c>
      <c r="G152" s="254">
        <v>3</v>
      </c>
      <c r="H152" s="255"/>
      <c r="I152" s="255">
        <f t="shared" si="8"/>
        <v>0</v>
      </c>
      <c r="J152" s="255">
        <f t="shared" si="16"/>
        <v>0</v>
      </c>
      <c r="K152" s="256">
        <f t="shared" si="9"/>
        <v>0</v>
      </c>
    </row>
    <row r="153" spans="1:11" ht="15" customHeight="1">
      <c r="A153" s="251" t="s">
        <v>472</v>
      </c>
      <c r="B153" s="293">
        <v>4027</v>
      </c>
      <c r="C153" s="259" t="s">
        <v>292</v>
      </c>
      <c r="D153" s="259" t="s">
        <v>292</v>
      </c>
      <c r="E153" s="252" t="s">
        <v>499</v>
      </c>
      <c r="F153" s="253" t="s">
        <v>228</v>
      </c>
      <c r="G153" s="254">
        <v>3</v>
      </c>
      <c r="H153" s="255"/>
      <c r="I153" s="255">
        <f t="shared" si="8"/>
        <v>0</v>
      </c>
      <c r="J153" s="255">
        <f t="shared" si="16"/>
        <v>0</v>
      </c>
      <c r="K153" s="256">
        <f t="shared" si="9"/>
        <v>0</v>
      </c>
    </row>
    <row r="154" spans="1:11">
      <c r="A154" s="251" t="s">
        <v>472</v>
      </c>
      <c r="B154" s="293">
        <v>4028</v>
      </c>
      <c r="C154" s="259" t="s">
        <v>292</v>
      </c>
      <c r="D154" s="259" t="s">
        <v>292</v>
      </c>
      <c r="E154" s="252" t="s">
        <v>500</v>
      </c>
      <c r="F154" s="253" t="s">
        <v>228</v>
      </c>
      <c r="G154" s="254">
        <v>3</v>
      </c>
      <c r="H154" s="255"/>
      <c r="I154" s="255">
        <f t="shared" si="8"/>
        <v>0</v>
      </c>
      <c r="J154" s="255">
        <f t="shared" si="16"/>
        <v>0</v>
      </c>
      <c r="K154" s="256">
        <f t="shared" si="9"/>
        <v>0</v>
      </c>
    </row>
    <row r="155" spans="1:11">
      <c r="A155" s="251" t="s">
        <v>472</v>
      </c>
      <c r="B155" s="293">
        <v>4029</v>
      </c>
      <c r="C155" s="259" t="s">
        <v>292</v>
      </c>
      <c r="D155" s="259" t="s">
        <v>292</v>
      </c>
      <c r="E155" s="252" t="s">
        <v>501</v>
      </c>
      <c r="F155" s="253" t="s">
        <v>228</v>
      </c>
      <c r="G155" s="254">
        <v>3</v>
      </c>
      <c r="H155" s="255"/>
      <c r="I155" s="255">
        <f t="shared" si="8"/>
        <v>0</v>
      </c>
      <c r="J155" s="255">
        <f t="shared" si="16"/>
        <v>0</v>
      </c>
      <c r="K155" s="256">
        <f t="shared" si="9"/>
        <v>0</v>
      </c>
    </row>
    <row r="156" spans="1:11">
      <c r="A156" s="251" t="s">
        <v>472</v>
      </c>
      <c r="B156" s="293">
        <v>4030</v>
      </c>
      <c r="C156" s="259" t="s">
        <v>292</v>
      </c>
      <c r="D156" s="259" t="s">
        <v>292</v>
      </c>
      <c r="E156" s="252" t="s">
        <v>502</v>
      </c>
      <c r="F156" s="253" t="s">
        <v>228</v>
      </c>
      <c r="G156" s="254">
        <v>2</v>
      </c>
      <c r="H156" s="255"/>
      <c r="I156" s="255">
        <f t="shared" si="8"/>
        <v>0</v>
      </c>
      <c r="J156" s="255">
        <f t="shared" si="16"/>
        <v>0</v>
      </c>
      <c r="K156" s="256">
        <f t="shared" si="9"/>
        <v>0</v>
      </c>
    </row>
    <row r="157" spans="1:11">
      <c r="A157" s="251" t="s">
        <v>472</v>
      </c>
      <c r="B157" s="293">
        <v>4031</v>
      </c>
      <c r="C157" s="259" t="s">
        <v>292</v>
      </c>
      <c r="D157" s="259" t="s">
        <v>292</v>
      </c>
      <c r="E157" s="252" t="s">
        <v>503</v>
      </c>
      <c r="F157" s="253" t="s">
        <v>228</v>
      </c>
      <c r="G157" s="254">
        <v>2</v>
      </c>
      <c r="H157" s="255"/>
      <c r="I157" s="255">
        <f t="shared" si="8"/>
        <v>0</v>
      </c>
      <c r="J157" s="255">
        <f t="shared" si="16"/>
        <v>0</v>
      </c>
      <c r="K157" s="256">
        <f t="shared" si="9"/>
        <v>0</v>
      </c>
    </row>
    <row r="158" spans="1:11">
      <c r="A158" s="251" t="s">
        <v>472</v>
      </c>
      <c r="B158" s="293">
        <v>4032</v>
      </c>
      <c r="C158" s="259" t="s">
        <v>292</v>
      </c>
      <c r="D158" s="259" t="s">
        <v>292</v>
      </c>
      <c r="E158" s="252" t="s">
        <v>504</v>
      </c>
      <c r="F158" s="253" t="s">
        <v>228</v>
      </c>
      <c r="G158" s="254">
        <v>2</v>
      </c>
      <c r="H158" s="255"/>
      <c r="I158" s="255">
        <f t="shared" si="8"/>
        <v>0</v>
      </c>
      <c r="J158" s="255">
        <f t="shared" si="16"/>
        <v>0</v>
      </c>
      <c r="K158" s="256">
        <f t="shared" si="9"/>
        <v>0</v>
      </c>
    </row>
    <row r="159" spans="1:11">
      <c r="A159" s="251" t="s">
        <v>472</v>
      </c>
      <c r="B159" s="293">
        <v>4033</v>
      </c>
      <c r="C159" s="259" t="s">
        <v>292</v>
      </c>
      <c r="D159" s="259" t="s">
        <v>292</v>
      </c>
      <c r="E159" s="252" t="s">
        <v>505</v>
      </c>
      <c r="F159" s="253" t="s">
        <v>228</v>
      </c>
      <c r="G159" s="254">
        <v>2</v>
      </c>
      <c r="H159" s="255"/>
      <c r="I159" s="255">
        <f t="shared" si="8"/>
        <v>0</v>
      </c>
      <c r="J159" s="255">
        <f t="shared" si="16"/>
        <v>0</v>
      </c>
      <c r="K159" s="256">
        <f t="shared" si="9"/>
        <v>0</v>
      </c>
    </row>
    <row r="160" spans="1:11">
      <c r="A160" s="251" t="s">
        <v>472</v>
      </c>
      <c r="B160" s="293">
        <v>4034</v>
      </c>
      <c r="C160" s="259" t="s">
        <v>292</v>
      </c>
      <c r="D160" s="259" t="s">
        <v>292</v>
      </c>
      <c r="E160" s="252" t="s">
        <v>506</v>
      </c>
      <c r="F160" s="253" t="s">
        <v>228</v>
      </c>
      <c r="G160" s="254">
        <v>2</v>
      </c>
      <c r="H160" s="255"/>
      <c r="I160" s="255">
        <f t="shared" si="8"/>
        <v>0</v>
      </c>
      <c r="J160" s="255">
        <f t="shared" si="16"/>
        <v>0</v>
      </c>
      <c r="K160" s="256">
        <f t="shared" si="9"/>
        <v>0</v>
      </c>
    </row>
    <row r="161" spans="1:11">
      <c r="A161" s="251" t="s">
        <v>472</v>
      </c>
      <c r="B161" s="293">
        <v>4035</v>
      </c>
      <c r="C161" s="259" t="s">
        <v>292</v>
      </c>
      <c r="D161" s="259" t="s">
        <v>292</v>
      </c>
      <c r="E161" s="257" t="s">
        <v>507</v>
      </c>
      <c r="F161" s="253" t="s">
        <v>228</v>
      </c>
      <c r="G161" s="254">
        <v>5</v>
      </c>
      <c r="H161" s="255"/>
      <c r="I161" s="255">
        <f t="shared" si="8"/>
        <v>0</v>
      </c>
      <c r="J161" s="255">
        <f t="shared" si="16"/>
        <v>0</v>
      </c>
      <c r="K161" s="256">
        <f t="shared" si="9"/>
        <v>0</v>
      </c>
    </row>
    <row r="162" spans="1:11">
      <c r="A162" s="251" t="s">
        <v>472</v>
      </c>
      <c r="B162" s="293">
        <v>4036</v>
      </c>
      <c r="C162" s="259" t="s">
        <v>292</v>
      </c>
      <c r="D162" s="259" t="s">
        <v>292</v>
      </c>
      <c r="E162" s="257" t="s">
        <v>508</v>
      </c>
      <c r="F162" s="253" t="s">
        <v>228</v>
      </c>
      <c r="G162" s="254">
        <v>5</v>
      </c>
      <c r="H162" s="255"/>
      <c r="I162" s="255">
        <f t="shared" si="8"/>
        <v>0</v>
      </c>
      <c r="J162" s="255">
        <f t="shared" si="16"/>
        <v>0</v>
      </c>
      <c r="K162" s="256">
        <f t="shared" si="9"/>
        <v>0</v>
      </c>
    </row>
    <row r="163" spans="1:11">
      <c r="A163" s="251" t="s">
        <v>472</v>
      </c>
      <c r="B163" s="293">
        <v>4037</v>
      </c>
      <c r="C163" s="259" t="s">
        <v>292</v>
      </c>
      <c r="D163" s="259" t="s">
        <v>292</v>
      </c>
      <c r="E163" s="257" t="s">
        <v>509</v>
      </c>
      <c r="F163" s="253" t="s">
        <v>228</v>
      </c>
      <c r="G163" s="254">
        <v>5</v>
      </c>
      <c r="H163" s="255"/>
      <c r="I163" s="255">
        <f t="shared" si="8"/>
        <v>0</v>
      </c>
      <c r="J163" s="255">
        <f t="shared" si="16"/>
        <v>0</v>
      </c>
      <c r="K163" s="256">
        <f t="shared" si="9"/>
        <v>0</v>
      </c>
    </row>
    <row r="164" spans="1:11">
      <c r="A164" s="251" t="s">
        <v>472</v>
      </c>
      <c r="B164" s="293">
        <v>4038</v>
      </c>
      <c r="C164" s="259" t="s">
        <v>292</v>
      </c>
      <c r="D164" s="259" t="s">
        <v>292</v>
      </c>
      <c r="E164" s="257" t="s">
        <v>510</v>
      </c>
      <c r="F164" s="253" t="s">
        <v>228</v>
      </c>
      <c r="G164" s="254">
        <v>5</v>
      </c>
      <c r="H164" s="255"/>
      <c r="I164" s="255">
        <f t="shared" si="8"/>
        <v>0</v>
      </c>
      <c r="J164" s="255">
        <f t="shared" si="16"/>
        <v>0</v>
      </c>
      <c r="K164" s="256">
        <f t="shared" si="9"/>
        <v>0</v>
      </c>
    </row>
    <row r="165" spans="1:11">
      <c r="A165" s="251" t="s">
        <v>472</v>
      </c>
      <c r="B165" s="293">
        <v>4039</v>
      </c>
      <c r="C165" s="259" t="s">
        <v>292</v>
      </c>
      <c r="D165" s="259" t="s">
        <v>292</v>
      </c>
      <c r="E165" s="257" t="s">
        <v>511</v>
      </c>
      <c r="F165" s="253" t="s">
        <v>228</v>
      </c>
      <c r="G165" s="254">
        <v>5</v>
      </c>
      <c r="H165" s="255"/>
      <c r="I165" s="255">
        <f t="shared" si="8"/>
        <v>0</v>
      </c>
      <c r="J165" s="255">
        <f t="shared" si="16"/>
        <v>0</v>
      </c>
      <c r="K165" s="256">
        <f t="shared" si="9"/>
        <v>0</v>
      </c>
    </row>
    <row r="166" spans="1:11">
      <c r="A166" s="251" t="s">
        <v>472</v>
      </c>
      <c r="B166" s="293">
        <v>4040</v>
      </c>
      <c r="C166" s="259" t="s">
        <v>292</v>
      </c>
      <c r="D166" s="259" t="s">
        <v>292</v>
      </c>
      <c r="E166" s="257" t="s">
        <v>512</v>
      </c>
      <c r="F166" s="253" t="s">
        <v>228</v>
      </c>
      <c r="G166" s="254">
        <v>5</v>
      </c>
      <c r="H166" s="255"/>
      <c r="I166" s="255">
        <f t="shared" ref="I166:I174" si="17">H166*$I$3</f>
        <v>0</v>
      </c>
      <c r="J166" s="255">
        <f t="shared" ref="J166:J174" si="18">H166+I166</f>
        <v>0</v>
      </c>
      <c r="K166" s="256">
        <f t="shared" ref="K166:K174" si="19">J166*G166</f>
        <v>0</v>
      </c>
    </row>
    <row r="167" spans="1:11">
      <c r="A167" s="251" t="s">
        <v>472</v>
      </c>
      <c r="B167" s="293">
        <v>4041</v>
      </c>
      <c r="C167" s="259" t="s">
        <v>292</v>
      </c>
      <c r="D167" s="259" t="s">
        <v>292</v>
      </c>
      <c r="E167" s="257" t="s">
        <v>513</v>
      </c>
      <c r="F167" s="253" t="s">
        <v>228</v>
      </c>
      <c r="G167" s="254">
        <v>5</v>
      </c>
      <c r="H167" s="255"/>
      <c r="I167" s="255">
        <f t="shared" si="17"/>
        <v>0</v>
      </c>
      <c r="J167" s="255">
        <f t="shared" si="18"/>
        <v>0</v>
      </c>
      <c r="K167" s="256">
        <f t="shared" si="19"/>
        <v>0</v>
      </c>
    </row>
    <row r="168" spans="1:11">
      <c r="A168" s="251" t="s">
        <v>472</v>
      </c>
      <c r="B168" s="293">
        <v>4042</v>
      </c>
      <c r="C168" s="259" t="s">
        <v>292</v>
      </c>
      <c r="D168" s="259" t="s">
        <v>292</v>
      </c>
      <c r="E168" s="257" t="s">
        <v>514</v>
      </c>
      <c r="F168" s="253" t="s">
        <v>228</v>
      </c>
      <c r="G168" s="254">
        <v>5</v>
      </c>
      <c r="H168" s="255"/>
      <c r="I168" s="255">
        <f t="shared" si="17"/>
        <v>0</v>
      </c>
      <c r="J168" s="255">
        <f t="shared" si="18"/>
        <v>0</v>
      </c>
      <c r="K168" s="256">
        <f t="shared" si="19"/>
        <v>0</v>
      </c>
    </row>
    <row r="169" spans="1:11">
      <c r="A169" s="251" t="s">
        <v>472</v>
      </c>
      <c r="B169" s="293">
        <v>4043</v>
      </c>
      <c r="C169" s="259" t="s">
        <v>292</v>
      </c>
      <c r="D169" s="259" t="s">
        <v>292</v>
      </c>
      <c r="E169" s="257" t="s">
        <v>515</v>
      </c>
      <c r="F169" s="253" t="s">
        <v>228</v>
      </c>
      <c r="G169" s="254">
        <v>5</v>
      </c>
      <c r="H169" s="255"/>
      <c r="I169" s="255">
        <f t="shared" si="17"/>
        <v>0</v>
      </c>
      <c r="J169" s="255">
        <f t="shared" si="18"/>
        <v>0</v>
      </c>
      <c r="K169" s="256">
        <f t="shared" si="19"/>
        <v>0</v>
      </c>
    </row>
    <row r="170" spans="1:11">
      <c r="A170" s="251" t="s">
        <v>472</v>
      </c>
      <c r="B170" s="293">
        <v>4044</v>
      </c>
      <c r="C170" s="259" t="s">
        <v>292</v>
      </c>
      <c r="D170" s="259" t="s">
        <v>292</v>
      </c>
      <c r="E170" s="257" t="s">
        <v>516</v>
      </c>
      <c r="F170" s="253" t="s">
        <v>228</v>
      </c>
      <c r="G170" s="254">
        <v>5</v>
      </c>
      <c r="H170" s="255"/>
      <c r="I170" s="255">
        <f t="shared" si="17"/>
        <v>0</v>
      </c>
      <c r="J170" s="255">
        <f t="shared" si="18"/>
        <v>0</v>
      </c>
      <c r="K170" s="256">
        <f t="shared" si="19"/>
        <v>0</v>
      </c>
    </row>
    <row r="171" spans="1:11">
      <c r="A171" s="251" t="s">
        <v>472</v>
      </c>
      <c r="B171" s="293">
        <v>4045</v>
      </c>
      <c r="C171" s="259" t="s">
        <v>292</v>
      </c>
      <c r="D171" s="259" t="s">
        <v>292</v>
      </c>
      <c r="E171" s="257" t="s">
        <v>517</v>
      </c>
      <c r="F171" s="253" t="s">
        <v>228</v>
      </c>
      <c r="G171" s="254">
        <v>5</v>
      </c>
      <c r="H171" s="255"/>
      <c r="I171" s="255">
        <f t="shared" si="17"/>
        <v>0</v>
      </c>
      <c r="J171" s="255">
        <f t="shared" si="18"/>
        <v>0</v>
      </c>
      <c r="K171" s="256">
        <f t="shared" si="19"/>
        <v>0</v>
      </c>
    </row>
    <row r="172" spans="1:11">
      <c r="A172" s="251" t="s">
        <v>472</v>
      </c>
      <c r="B172" s="293">
        <v>4046</v>
      </c>
      <c r="C172" s="259" t="s">
        <v>292</v>
      </c>
      <c r="D172" s="259" t="s">
        <v>292</v>
      </c>
      <c r="E172" s="257" t="s">
        <v>518</v>
      </c>
      <c r="F172" s="253" t="s">
        <v>228</v>
      </c>
      <c r="G172" s="254">
        <v>5</v>
      </c>
      <c r="H172" s="255"/>
      <c r="I172" s="255">
        <f t="shared" si="17"/>
        <v>0</v>
      </c>
      <c r="J172" s="255">
        <f t="shared" si="18"/>
        <v>0</v>
      </c>
      <c r="K172" s="256">
        <f t="shared" si="19"/>
        <v>0</v>
      </c>
    </row>
    <row r="173" spans="1:11">
      <c r="A173" s="251" t="s">
        <v>472</v>
      </c>
      <c r="B173" s="293">
        <v>4047</v>
      </c>
      <c r="C173" s="259" t="s">
        <v>292</v>
      </c>
      <c r="D173" s="259" t="s">
        <v>292</v>
      </c>
      <c r="E173" s="257" t="s">
        <v>519</v>
      </c>
      <c r="F173" s="253" t="s">
        <v>228</v>
      </c>
      <c r="G173" s="254">
        <v>5</v>
      </c>
      <c r="H173" s="255"/>
      <c r="I173" s="255">
        <f t="shared" si="17"/>
        <v>0</v>
      </c>
      <c r="J173" s="255">
        <f t="shared" si="18"/>
        <v>0</v>
      </c>
      <c r="K173" s="256">
        <f t="shared" si="19"/>
        <v>0</v>
      </c>
    </row>
    <row r="174" spans="1:11">
      <c r="A174" s="251" t="s">
        <v>472</v>
      </c>
      <c r="B174" s="293">
        <v>4048</v>
      </c>
      <c r="C174" s="259" t="s">
        <v>292</v>
      </c>
      <c r="D174" s="259" t="s">
        <v>292</v>
      </c>
      <c r="E174" s="257" t="s">
        <v>520</v>
      </c>
      <c r="F174" s="253" t="s">
        <v>228</v>
      </c>
      <c r="G174" s="254">
        <v>5</v>
      </c>
      <c r="H174" s="255"/>
      <c r="I174" s="255">
        <f t="shared" si="17"/>
        <v>0</v>
      </c>
      <c r="J174" s="255">
        <f t="shared" si="18"/>
        <v>0</v>
      </c>
      <c r="K174" s="256">
        <f t="shared" si="19"/>
        <v>0</v>
      </c>
    </row>
    <row r="175" spans="1:11">
      <c r="A175" s="251" t="s">
        <v>472</v>
      </c>
      <c r="B175" s="293">
        <v>4049</v>
      </c>
      <c r="C175" s="259" t="s">
        <v>292</v>
      </c>
      <c r="D175" s="259" t="s">
        <v>292</v>
      </c>
      <c r="E175" s="257" t="s">
        <v>521</v>
      </c>
      <c r="F175" s="253" t="s">
        <v>381</v>
      </c>
      <c r="G175" s="254">
        <v>40.799999999999997</v>
      </c>
      <c r="H175" s="255"/>
      <c r="I175" s="255">
        <f t="shared" si="8"/>
        <v>0</v>
      </c>
      <c r="J175" s="255">
        <f t="shared" si="16"/>
        <v>0</v>
      </c>
      <c r="K175" s="256">
        <f t="shared" si="9"/>
        <v>0</v>
      </c>
    </row>
    <row r="176" spans="1:11">
      <c r="A176" s="251" t="s">
        <v>472</v>
      </c>
      <c r="B176" s="293">
        <v>4050</v>
      </c>
      <c r="C176" s="259" t="s">
        <v>292</v>
      </c>
      <c r="D176" s="259" t="s">
        <v>292</v>
      </c>
      <c r="E176" s="257" t="s">
        <v>522</v>
      </c>
      <c r="F176" s="253" t="s">
        <v>381</v>
      </c>
      <c r="G176" s="254">
        <v>34.020000000000003</v>
      </c>
      <c r="H176" s="255"/>
      <c r="I176" s="255">
        <f t="shared" si="8"/>
        <v>0</v>
      </c>
      <c r="J176" s="255">
        <f t="shared" si="16"/>
        <v>0</v>
      </c>
      <c r="K176" s="256">
        <f t="shared" si="9"/>
        <v>0</v>
      </c>
    </row>
    <row r="177" spans="1:11">
      <c r="A177" s="251" t="s">
        <v>472</v>
      </c>
      <c r="B177" s="293">
        <v>4051</v>
      </c>
      <c r="C177" s="259" t="s">
        <v>292</v>
      </c>
      <c r="D177" s="259" t="s">
        <v>292</v>
      </c>
      <c r="E177" s="257" t="s">
        <v>523</v>
      </c>
      <c r="F177" s="253" t="s">
        <v>381</v>
      </c>
      <c r="G177" s="254">
        <v>13.6</v>
      </c>
      <c r="H177" s="255"/>
      <c r="I177" s="255">
        <f t="shared" si="8"/>
        <v>0</v>
      </c>
      <c r="J177" s="255">
        <f t="shared" si="16"/>
        <v>0</v>
      </c>
      <c r="K177" s="256">
        <f t="shared" si="9"/>
        <v>0</v>
      </c>
    </row>
    <row r="178" spans="1:11">
      <c r="A178" s="251" t="s">
        <v>472</v>
      </c>
      <c r="B178" s="293">
        <v>4052</v>
      </c>
      <c r="C178" s="259" t="s">
        <v>292</v>
      </c>
      <c r="D178" s="259" t="s">
        <v>292</v>
      </c>
      <c r="E178" s="257" t="s">
        <v>524</v>
      </c>
      <c r="F178" s="253" t="s">
        <v>381</v>
      </c>
      <c r="G178" s="254">
        <v>54.4</v>
      </c>
      <c r="H178" s="255"/>
      <c r="I178" s="255">
        <f t="shared" si="8"/>
        <v>0</v>
      </c>
      <c r="J178" s="255">
        <f t="shared" si="16"/>
        <v>0</v>
      </c>
      <c r="K178" s="256">
        <f t="shared" si="9"/>
        <v>0</v>
      </c>
    </row>
    <row r="179" spans="1:11">
      <c r="A179" s="251" t="s">
        <v>472</v>
      </c>
      <c r="B179" s="293">
        <v>4053</v>
      </c>
      <c r="C179" s="259" t="s">
        <v>292</v>
      </c>
      <c r="D179" s="259" t="s">
        <v>292</v>
      </c>
      <c r="E179" s="257" t="s">
        <v>525</v>
      </c>
      <c r="F179" s="253" t="s">
        <v>228</v>
      </c>
      <c r="G179" s="254">
        <v>2</v>
      </c>
      <c r="H179" s="255"/>
      <c r="I179" s="255">
        <f t="shared" si="8"/>
        <v>0</v>
      </c>
      <c r="J179" s="255">
        <f t="shared" si="16"/>
        <v>0</v>
      </c>
      <c r="K179" s="256">
        <f t="shared" si="9"/>
        <v>0</v>
      </c>
    </row>
    <row r="180" spans="1:11">
      <c r="A180" s="251" t="s">
        <v>472</v>
      </c>
      <c r="B180" s="293">
        <v>4054</v>
      </c>
      <c r="C180" s="259" t="s">
        <v>292</v>
      </c>
      <c r="D180" s="259" t="s">
        <v>292</v>
      </c>
      <c r="E180" s="257" t="s">
        <v>526</v>
      </c>
      <c r="F180" s="253" t="s">
        <v>228</v>
      </c>
      <c r="G180" s="254">
        <v>9</v>
      </c>
      <c r="H180" s="255"/>
      <c r="I180" s="255">
        <f t="shared" si="8"/>
        <v>0</v>
      </c>
      <c r="J180" s="255">
        <f t="shared" si="16"/>
        <v>0</v>
      </c>
      <c r="K180" s="256">
        <f t="shared" si="9"/>
        <v>0</v>
      </c>
    </row>
    <row r="181" spans="1:11">
      <c r="A181" s="251" t="s">
        <v>472</v>
      </c>
      <c r="B181" s="293">
        <v>4055</v>
      </c>
      <c r="C181" s="259" t="s">
        <v>292</v>
      </c>
      <c r="D181" s="259" t="s">
        <v>292</v>
      </c>
      <c r="E181" s="257" t="s">
        <v>527</v>
      </c>
      <c r="F181" s="253" t="s">
        <v>228</v>
      </c>
      <c r="G181" s="254">
        <v>9</v>
      </c>
      <c r="H181" s="255"/>
      <c r="I181" s="255">
        <f t="shared" si="8"/>
        <v>0</v>
      </c>
      <c r="J181" s="255">
        <f t="shared" si="16"/>
        <v>0</v>
      </c>
      <c r="K181" s="256">
        <f t="shared" si="9"/>
        <v>0</v>
      </c>
    </row>
    <row r="182" spans="1:11">
      <c r="A182" s="251" t="s">
        <v>472</v>
      </c>
      <c r="B182" s="293">
        <v>4056</v>
      </c>
      <c r="C182" s="259" t="s">
        <v>292</v>
      </c>
      <c r="D182" s="259" t="s">
        <v>292</v>
      </c>
      <c r="E182" s="257" t="s">
        <v>528</v>
      </c>
      <c r="F182" s="253" t="s">
        <v>228</v>
      </c>
      <c r="G182" s="254">
        <v>10</v>
      </c>
      <c r="H182" s="255"/>
      <c r="I182" s="255">
        <f t="shared" si="8"/>
        <v>0</v>
      </c>
      <c r="J182" s="255">
        <f t="shared" si="16"/>
        <v>0</v>
      </c>
      <c r="K182" s="256">
        <f t="shared" si="9"/>
        <v>0</v>
      </c>
    </row>
    <row r="183" spans="1:11">
      <c r="A183" s="251" t="s">
        <v>472</v>
      </c>
      <c r="B183" s="293">
        <v>4057</v>
      </c>
      <c r="C183" s="259" t="s">
        <v>292</v>
      </c>
      <c r="D183" s="259" t="s">
        <v>292</v>
      </c>
      <c r="E183" s="257" t="s">
        <v>529</v>
      </c>
      <c r="F183" s="253" t="s">
        <v>228</v>
      </c>
      <c r="G183" s="254">
        <v>10</v>
      </c>
      <c r="H183" s="255"/>
      <c r="I183" s="255">
        <f t="shared" si="8"/>
        <v>0</v>
      </c>
      <c r="J183" s="255">
        <f t="shared" si="16"/>
        <v>0</v>
      </c>
      <c r="K183" s="256">
        <f t="shared" si="9"/>
        <v>0</v>
      </c>
    </row>
    <row r="184" spans="1:11">
      <c r="A184" s="251" t="s">
        <v>472</v>
      </c>
      <c r="B184" s="293">
        <v>4058</v>
      </c>
      <c r="C184" s="259" t="s">
        <v>292</v>
      </c>
      <c r="D184" s="259" t="s">
        <v>292</v>
      </c>
      <c r="E184" s="257" t="s">
        <v>530</v>
      </c>
      <c r="F184" s="253" t="s">
        <v>228</v>
      </c>
      <c r="G184" s="254">
        <v>10</v>
      </c>
      <c r="H184" s="255"/>
      <c r="I184" s="255">
        <f t="shared" si="8"/>
        <v>0</v>
      </c>
      <c r="J184" s="255">
        <f t="shared" si="16"/>
        <v>0</v>
      </c>
      <c r="K184" s="256">
        <f t="shared" si="9"/>
        <v>0</v>
      </c>
    </row>
    <row r="185" spans="1:11">
      <c r="A185" s="251" t="s">
        <v>472</v>
      </c>
      <c r="B185" s="293">
        <v>4059</v>
      </c>
      <c r="C185" s="259" t="s">
        <v>292</v>
      </c>
      <c r="D185" s="259" t="s">
        <v>292</v>
      </c>
      <c r="E185" s="257" t="s">
        <v>531</v>
      </c>
      <c r="F185" s="253" t="s">
        <v>228</v>
      </c>
      <c r="G185" s="254">
        <v>10</v>
      </c>
      <c r="H185" s="255"/>
      <c r="I185" s="255">
        <f t="shared" si="8"/>
        <v>0</v>
      </c>
      <c r="J185" s="255">
        <f t="shared" si="16"/>
        <v>0</v>
      </c>
      <c r="K185" s="256">
        <f t="shared" si="9"/>
        <v>0</v>
      </c>
    </row>
    <row r="186" spans="1:11">
      <c r="A186" s="251" t="s">
        <v>472</v>
      </c>
      <c r="B186" s="293">
        <v>4060</v>
      </c>
      <c r="C186" s="259" t="s">
        <v>292</v>
      </c>
      <c r="D186" s="259" t="s">
        <v>292</v>
      </c>
      <c r="E186" s="257" t="s">
        <v>532</v>
      </c>
      <c r="F186" s="253" t="s">
        <v>228</v>
      </c>
      <c r="G186" s="254">
        <v>10</v>
      </c>
      <c r="H186" s="255"/>
      <c r="I186" s="255">
        <f t="shared" si="8"/>
        <v>0</v>
      </c>
      <c r="J186" s="255">
        <f t="shared" si="16"/>
        <v>0</v>
      </c>
      <c r="K186" s="256">
        <f t="shared" si="9"/>
        <v>0</v>
      </c>
    </row>
    <row r="187" spans="1:11">
      <c r="A187" s="251" t="s">
        <v>472</v>
      </c>
      <c r="B187" s="293">
        <v>4061</v>
      </c>
      <c r="C187" s="259" t="s">
        <v>292</v>
      </c>
      <c r="D187" s="259" t="s">
        <v>292</v>
      </c>
      <c r="E187" s="257" t="s">
        <v>533</v>
      </c>
      <c r="F187" s="253" t="s">
        <v>228</v>
      </c>
      <c r="G187" s="254">
        <v>10</v>
      </c>
      <c r="H187" s="255"/>
      <c r="I187" s="255">
        <f t="shared" si="8"/>
        <v>0</v>
      </c>
      <c r="J187" s="255">
        <f t="shared" si="16"/>
        <v>0</v>
      </c>
      <c r="K187" s="256">
        <f t="shared" si="9"/>
        <v>0</v>
      </c>
    </row>
    <row r="188" spans="1:11">
      <c r="A188" s="251" t="s">
        <v>472</v>
      </c>
      <c r="B188" s="293">
        <v>4062</v>
      </c>
      <c r="C188" s="259" t="s">
        <v>292</v>
      </c>
      <c r="D188" s="259" t="s">
        <v>292</v>
      </c>
      <c r="E188" s="257" t="s">
        <v>534</v>
      </c>
      <c r="F188" s="253" t="s">
        <v>228</v>
      </c>
      <c r="G188" s="254">
        <v>10</v>
      </c>
      <c r="H188" s="255"/>
      <c r="I188" s="255">
        <f t="shared" si="8"/>
        <v>0</v>
      </c>
      <c r="J188" s="255">
        <f t="shared" si="16"/>
        <v>0</v>
      </c>
      <c r="K188" s="256">
        <f t="shared" si="9"/>
        <v>0</v>
      </c>
    </row>
    <row r="189" spans="1:11">
      <c r="A189" s="251" t="s">
        <v>472</v>
      </c>
      <c r="B189" s="293">
        <v>4063</v>
      </c>
      <c r="C189" s="259" t="s">
        <v>292</v>
      </c>
      <c r="D189" s="259" t="s">
        <v>292</v>
      </c>
      <c r="E189" s="257" t="s">
        <v>535</v>
      </c>
      <c r="F189" s="253" t="s">
        <v>228</v>
      </c>
      <c r="G189" s="254">
        <v>10</v>
      </c>
      <c r="H189" s="255"/>
      <c r="I189" s="255">
        <f t="shared" si="8"/>
        <v>0</v>
      </c>
      <c r="J189" s="255">
        <f t="shared" si="16"/>
        <v>0</v>
      </c>
      <c r="K189" s="256">
        <f t="shared" si="9"/>
        <v>0</v>
      </c>
    </row>
    <row r="190" spans="1:11">
      <c r="A190" s="251" t="s">
        <v>472</v>
      </c>
      <c r="B190" s="293">
        <v>4064</v>
      </c>
      <c r="C190" s="259" t="s">
        <v>292</v>
      </c>
      <c r="D190" s="259" t="s">
        <v>292</v>
      </c>
      <c r="E190" s="257" t="s">
        <v>536</v>
      </c>
      <c r="F190" s="253" t="s">
        <v>228</v>
      </c>
      <c r="G190" s="254">
        <v>10</v>
      </c>
      <c r="H190" s="255"/>
      <c r="I190" s="255">
        <f t="shared" si="8"/>
        <v>0</v>
      </c>
      <c r="J190" s="255">
        <f t="shared" si="16"/>
        <v>0</v>
      </c>
      <c r="K190" s="256">
        <f t="shared" si="9"/>
        <v>0</v>
      </c>
    </row>
    <row r="191" spans="1:11">
      <c r="A191" s="251" t="s">
        <v>472</v>
      </c>
      <c r="B191" s="293">
        <v>4065</v>
      </c>
      <c r="C191" s="259" t="s">
        <v>292</v>
      </c>
      <c r="D191" s="259" t="s">
        <v>292</v>
      </c>
      <c r="E191" s="257" t="s">
        <v>537</v>
      </c>
      <c r="F191" s="253" t="s">
        <v>228</v>
      </c>
      <c r="G191" s="254">
        <v>10</v>
      </c>
      <c r="H191" s="255"/>
      <c r="I191" s="255">
        <f t="shared" si="8"/>
        <v>0</v>
      </c>
      <c r="J191" s="255">
        <f t="shared" si="16"/>
        <v>0</v>
      </c>
      <c r="K191" s="256">
        <f t="shared" si="9"/>
        <v>0</v>
      </c>
    </row>
    <row r="192" spans="1:11">
      <c r="A192" s="251" t="s">
        <v>472</v>
      </c>
      <c r="B192" s="293">
        <v>4066</v>
      </c>
      <c r="C192" s="259" t="s">
        <v>292</v>
      </c>
      <c r="D192" s="259" t="s">
        <v>292</v>
      </c>
      <c r="E192" s="257" t="s">
        <v>538</v>
      </c>
      <c r="F192" s="253" t="s">
        <v>228</v>
      </c>
      <c r="G192" s="254">
        <v>10</v>
      </c>
      <c r="H192" s="255"/>
      <c r="I192" s="255">
        <f t="shared" si="8"/>
        <v>0</v>
      </c>
      <c r="J192" s="255">
        <f t="shared" si="16"/>
        <v>0</v>
      </c>
      <c r="K192" s="256">
        <f t="shared" si="9"/>
        <v>0</v>
      </c>
    </row>
    <row r="193" spans="1:11">
      <c r="A193" s="251" t="s">
        <v>472</v>
      </c>
      <c r="B193" s="293">
        <v>4067</v>
      </c>
      <c r="C193" s="259" t="s">
        <v>292</v>
      </c>
      <c r="D193" s="259" t="s">
        <v>292</v>
      </c>
      <c r="E193" s="257" t="s">
        <v>539</v>
      </c>
      <c r="F193" s="253" t="s">
        <v>228</v>
      </c>
      <c r="G193" s="254">
        <v>10</v>
      </c>
      <c r="H193" s="255"/>
      <c r="I193" s="255">
        <f t="shared" si="8"/>
        <v>0</v>
      </c>
      <c r="J193" s="255">
        <f t="shared" si="16"/>
        <v>0</v>
      </c>
      <c r="K193" s="256">
        <f t="shared" si="9"/>
        <v>0</v>
      </c>
    </row>
    <row r="194" spans="1:11">
      <c r="A194" s="251" t="s">
        <v>472</v>
      </c>
      <c r="B194" s="293">
        <v>4068</v>
      </c>
      <c r="C194" s="259" t="s">
        <v>292</v>
      </c>
      <c r="D194" s="259" t="s">
        <v>292</v>
      </c>
      <c r="E194" s="290" t="s">
        <v>540</v>
      </c>
      <c r="F194" s="291" t="s">
        <v>228</v>
      </c>
      <c r="G194" s="254">
        <v>10</v>
      </c>
      <c r="H194" s="292"/>
      <c r="I194" s="292">
        <f t="shared" si="8"/>
        <v>0</v>
      </c>
      <c r="J194" s="292">
        <f t="shared" si="16"/>
        <v>0</v>
      </c>
      <c r="K194" s="256">
        <f t="shared" si="9"/>
        <v>0</v>
      </c>
    </row>
    <row r="195" spans="1:11">
      <c r="A195" s="251" t="s">
        <v>472</v>
      </c>
      <c r="B195" s="293">
        <v>4069</v>
      </c>
      <c r="C195" s="259" t="s">
        <v>292</v>
      </c>
      <c r="D195" s="259" t="s">
        <v>292</v>
      </c>
      <c r="E195" s="257" t="s">
        <v>541</v>
      </c>
      <c r="F195" s="253" t="s">
        <v>449</v>
      </c>
      <c r="G195" s="254">
        <v>50</v>
      </c>
      <c r="H195" s="255"/>
      <c r="I195" s="255">
        <f t="shared" si="8"/>
        <v>0</v>
      </c>
      <c r="J195" s="255">
        <f t="shared" si="16"/>
        <v>0</v>
      </c>
      <c r="K195" s="256">
        <f t="shared" si="9"/>
        <v>0</v>
      </c>
    </row>
    <row r="196" spans="1:11">
      <c r="A196" s="251" t="s">
        <v>472</v>
      </c>
      <c r="B196" s="293">
        <v>4070</v>
      </c>
      <c r="C196" s="259" t="s">
        <v>292</v>
      </c>
      <c r="D196" s="259" t="s">
        <v>292</v>
      </c>
      <c r="E196" s="257" t="s">
        <v>542</v>
      </c>
      <c r="F196" s="253" t="s">
        <v>228</v>
      </c>
      <c r="G196" s="254">
        <v>5</v>
      </c>
      <c r="H196" s="255"/>
      <c r="I196" s="255">
        <f t="shared" si="8"/>
        <v>0</v>
      </c>
      <c r="J196" s="255">
        <f t="shared" si="16"/>
        <v>0</v>
      </c>
      <c r="K196" s="256">
        <f t="shared" si="9"/>
        <v>0</v>
      </c>
    </row>
    <row r="197" spans="1:11">
      <c r="A197" s="251" t="s">
        <v>472</v>
      </c>
      <c r="B197" s="293">
        <v>4071</v>
      </c>
      <c r="C197" s="259" t="s">
        <v>292</v>
      </c>
      <c r="D197" s="259" t="s">
        <v>292</v>
      </c>
      <c r="E197" s="257" t="s">
        <v>543</v>
      </c>
      <c r="F197" s="253" t="s">
        <v>228</v>
      </c>
      <c r="G197" s="254">
        <v>5</v>
      </c>
      <c r="H197" s="255"/>
      <c r="I197" s="255">
        <f t="shared" si="8"/>
        <v>0</v>
      </c>
      <c r="J197" s="255">
        <f t="shared" si="16"/>
        <v>0</v>
      </c>
      <c r="K197" s="256">
        <f t="shared" si="9"/>
        <v>0</v>
      </c>
    </row>
    <row r="198" spans="1:11">
      <c r="A198" s="251" t="s">
        <v>472</v>
      </c>
      <c r="B198" s="293">
        <v>4072</v>
      </c>
      <c r="C198" s="259" t="s">
        <v>292</v>
      </c>
      <c r="D198" s="259" t="s">
        <v>292</v>
      </c>
      <c r="E198" s="252" t="s">
        <v>544</v>
      </c>
      <c r="F198" s="253" t="s">
        <v>228</v>
      </c>
      <c r="G198" s="254">
        <v>100</v>
      </c>
      <c r="H198" s="255"/>
      <c r="I198" s="255">
        <f t="shared" si="8"/>
        <v>0</v>
      </c>
      <c r="J198" s="255">
        <f t="shared" si="16"/>
        <v>0</v>
      </c>
      <c r="K198" s="256">
        <f t="shared" si="9"/>
        <v>0</v>
      </c>
    </row>
    <row r="199" spans="1:11">
      <c r="A199" s="251" t="s">
        <v>472</v>
      </c>
      <c r="B199" s="293">
        <v>4073</v>
      </c>
      <c r="C199" s="259" t="s">
        <v>292</v>
      </c>
      <c r="D199" s="259" t="s">
        <v>292</v>
      </c>
      <c r="E199" s="252" t="s">
        <v>545</v>
      </c>
      <c r="F199" s="253" t="s">
        <v>228</v>
      </c>
      <c r="G199" s="254">
        <v>100</v>
      </c>
      <c r="H199" s="255"/>
      <c r="I199" s="255">
        <f t="shared" si="8"/>
        <v>0</v>
      </c>
      <c r="J199" s="255">
        <f t="shared" si="16"/>
        <v>0</v>
      </c>
      <c r="K199" s="256">
        <f t="shared" si="9"/>
        <v>0</v>
      </c>
    </row>
    <row r="200" spans="1:11" ht="25.5">
      <c r="A200" s="251" t="s">
        <v>472</v>
      </c>
      <c r="B200" s="293">
        <v>4074</v>
      </c>
      <c r="C200" s="259" t="s">
        <v>292</v>
      </c>
      <c r="D200" s="259" t="s">
        <v>292</v>
      </c>
      <c r="E200" s="252" t="s">
        <v>546</v>
      </c>
      <c r="F200" s="253" t="s">
        <v>228</v>
      </c>
      <c r="G200" s="254">
        <v>1</v>
      </c>
      <c r="H200" s="255"/>
      <c r="I200" s="255">
        <f t="shared" si="8"/>
        <v>0</v>
      </c>
      <c r="J200" s="255">
        <f t="shared" si="16"/>
        <v>0</v>
      </c>
      <c r="K200" s="256">
        <f t="shared" si="9"/>
        <v>0</v>
      </c>
    </row>
    <row r="201" spans="1:11" ht="25.5">
      <c r="A201" s="251" t="s">
        <v>472</v>
      </c>
      <c r="B201" s="293">
        <v>4075</v>
      </c>
      <c r="C201" s="259" t="s">
        <v>292</v>
      </c>
      <c r="D201" s="259" t="s">
        <v>292</v>
      </c>
      <c r="E201" s="252" t="s">
        <v>547</v>
      </c>
      <c r="F201" s="253" t="s">
        <v>228</v>
      </c>
      <c r="G201" s="254">
        <v>1</v>
      </c>
      <c r="H201" s="255"/>
      <c r="I201" s="255">
        <f t="shared" si="8"/>
        <v>0</v>
      </c>
      <c r="J201" s="255">
        <f t="shared" si="16"/>
        <v>0</v>
      </c>
      <c r="K201" s="256">
        <f t="shared" si="9"/>
        <v>0</v>
      </c>
    </row>
    <row r="202" spans="1:11" ht="25.5">
      <c r="A202" s="251" t="s">
        <v>472</v>
      </c>
      <c r="B202" s="293">
        <v>4076</v>
      </c>
      <c r="C202" s="259" t="s">
        <v>292</v>
      </c>
      <c r="D202" s="259" t="s">
        <v>292</v>
      </c>
      <c r="E202" s="252" t="s">
        <v>548</v>
      </c>
      <c r="F202" s="253" t="s">
        <v>228</v>
      </c>
      <c r="G202" s="254">
        <v>1</v>
      </c>
      <c r="H202" s="255"/>
      <c r="I202" s="255">
        <f t="shared" si="8"/>
        <v>0</v>
      </c>
      <c r="J202" s="255">
        <f t="shared" si="16"/>
        <v>0</v>
      </c>
      <c r="K202" s="256">
        <f t="shared" si="9"/>
        <v>0</v>
      </c>
    </row>
    <row r="203" spans="1:11" ht="25.5">
      <c r="A203" s="251" t="s">
        <v>472</v>
      </c>
      <c r="B203" s="293">
        <v>4077</v>
      </c>
      <c r="C203" s="259" t="s">
        <v>292</v>
      </c>
      <c r="D203" s="259" t="s">
        <v>292</v>
      </c>
      <c r="E203" s="252" t="s">
        <v>549</v>
      </c>
      <c r="F203" s="253" t="s">
        <v>228</v>
      </c>
      <c r="G203" s="254">
        <v>1</v>
      </c>
      <c r="H203" s="255"/>
      <c r="I203" s="255">
        <f t="shared" si="8"/>
        <v>0</v>
      </c>
      <c r="J203" s="255">
        <f t="shared" si="16"/>
        <v>0</v>
      </c>
      <c r="K203" s="256">
        <f t="shared" si="9"/>
        <v>0</v>
      </c>
    </row>
    <row r="204" spans="1:11" ht="25.5">
      <c r="A204" s="251" t="s">
        <v>472</v>
      </c>
      <c r="B204" s="293">
        <v>4078</v>
      </c>
      <c r="C204" s="259" t="s">
        <v>292</v>
      </c>
      <c r="D204" s="259" t="s">
        <v>292</v>
      </c>
      <c r="E204" s="252" t="s">
        <v>550</v>
      </c>
      <c r="F204" s="253" t="s">
        <v>228</v>
      </c>
      <c r="G204" s="254">
        <v>1</v>
      </c>
      <c r="H204" s="255"/>
      <c r="I204" s="255">
        <f t="shared" si="8"/>
        <v>0</v>
      </c>
      <c r="J204" s="255">
        <f t="shared" si="16"/>
        <v>0</v>
      </c>
      <c r="K204" s="256">
        <f t="shared" si="9"/>
        <v>0</v>
      </c>
    </row>
    <row r="205" spans="1:11" ht="25.5">
      <c r="A205" s="251" t="s">
        <v>472</v>
      </c>
      <c r="B205" s="293">
        <v>4079</v>
      </c>
      <c r="C205" s="259" t="s">
        <v>292</v>
      </c>
      <c r="D205" s="259" t="s">
        <v>292</v>
      </c>
      <c r="E205" s="252" t="s">
        <v>551</v>
      </c>
      <c r="F205" s="253" t="s">
        <v>228</v>
      </c>
      <c r="G205" s="254">
        <v>1</v>
      </c>
      <c r="H205" s="255"/>
      <c r="I205" s="255">
        <f t="shared" si="8"/>
        <v>0</v>
      </c>
      <c r="J205" s="255">
        <f t="shared" si="16"/>
        <v>0</v>
      </c>
      <c r="K205" s="256">
        <f t="shared" si="9"/>
        <v>0</v>
      </c>
    </row>
    <row r="206" spans="1:11" ht="25.5">
      <c r="A206" s="251" t="s">
        <v>472</v>
      </c>
      <c r="B206" s="293">
        <v>4080</v>
      </c>
      <c r="C206" s="259" t="s">
        <v>292</v>
      </c>
      <c r="D206" s="259" t="s">
        <v>292</v>
      </c>
      <c r="E206" s="252" t="s">
        <v>552</v>
      </c>
      <c r="F206" s="253" t="s">
        <v>228</v>
      </c>
      <c r="G206" s="254">
        <v>1</v>
      </c>
      <c r="H206" s="255"/>
      <c r="I206" s="255">
        <f t="shared" si="8"/>
        <v>0</v>
      </c>
      <c r="J206" s="255">
        <f t="shared" si="16"/>
        <v>0</v>
      </c>
      <c r="K206" s="256">
        <f t="shared" si="9"/>
        <v>0</v>
      </c>
    </row>
    <row r="207" spans="1:11" ht="25.5">
      <c r="A207" s="251" t="s">
        <v>472</v>
      </c>
      <c r="B207" s="293">
        <v>4081</v>
      </c>
      <c r="C207" s="259" t="s">
        <v>292</v>
      </c>
      <c r="D207" s="259" t="s">
        <v>292</v>
      </c>
      <c r="E207" s="252" t="s">
        <v>553</v>
      </c>
      <c r="F207" s="253" t="s">
        <v>228</v>
      </c>
      <c r="G207" s="254">
        <v>1</v>
      </c>
      <c r="H207" s="255"/>
      <c r="I207" s="255">
        <f t="shared" si="8"/>
        <v>0</v>
      </c>
      <c r="J207" s="255">
        <f t="shared" si="16"/>
        <v>0</v>
      </c>
      <c r="K207" s="256">
        <f t="shared" si="9"/>
        <v>0</v>
      </c>
    </row>
    <row r="208" spans="1:11">
      <c r="A208" s="251" t="s">
        <v>472</v>
      </c>
      <c r="B208" s="293">
        <v>4082</v>
      </c>
      <c r="C208" s="259" t="s">
        <v>292</v>
      </c>
      <c r="D208" s="259" t="s">
        <v>292</v>
      </c>
      <c r="E208" s="252" t="s">
        <v>554</v>
      </c>
      <c r="F208" s="253" t="s">
        <v>228</v>
      </c>
      <c r="G208" s="254">
        <v>50</v>
      </c>
      <c r="H208" s="255"/>
      <c r="I208" s="255">
        <f t="shared" si="8"/>
        <v>0</v>
      </c>
      <c r="J208" s="255">
        <f t="shared" si="16"/>
        <v>0</v>
      </c>
      <c r="K208" s="256">
        <f t="shared" si="9"/>
        <v>0</v>
      </c>
    </row>
    <row r="209" spans="1:11">
      <c r="A209" s="251" t="s">
        <v>472</v>
      </c>
      <c r="B209" s="293">
        <v>4083</v>
      </c>
      <c r="C209" s="259" t="s">
        <v>292</v>
      </c>
      <c r="D209" s="259" t="s">
        <v>292</v>
      </c>
      <c r="E209" s="252" t="s">
        <v>555</v>
      </c>
      <c r="F209" s="253" t="s">
        <v>228</v>
      </c>
      <c r="G209" s="254">
        <v>5</v>
      </c>
      <c r="H209" s="255"/>
      <c r="I209" s="255">
        <f t="shared" si="8"/>
        <v>0</v>
      </c>
      <c r="J209" s="255">
        <f t="shared" si="16"/>
        <v>0</v>
      </c>
      <c r="K209" s="256">
        <f t="shared" si="9"/>
        <v>0</v>
      </c>
    </row>
    <row r="210" spans="1:11" ht="15" customHeight="1">
      <c r="A210" s="251" t="s">
        <v>472</v>
      </c>
      <c r="B210" s="293">
        <v>4084</v>
      </c>
      <c r="C210" s="259" t="s">
        <v>292</v>
      </c>
      <c r="D210" s="259" t="s">
        <v>292</v>
      </c>
      <c r="E210" s="252" t="s">
        <v>556</v>
      </c>
      <c r="F210" s="253" t="s">
        <v>228</v>
      </c>
      <c r="G210" s="254">
        <v>2</v>
      </c>
      <c r="H210" s="255"/>
      <c r="I210" s="255">
        <f t="shared" si="8"/>
        <v>0</v>
      </c>
      <c r="J210" s="255">
        <f t="shared" si="16"/>
        <v>0</v>
      </c>
      <c r="K210" s="256">
        <f t="shared" si="9"/>
        <v>0</v>
      </c>
    </row>
    <row r="211" spans="1:11" ht="15" customHeight="1">
      <c r="A211" s="251" t="s">
        <v>472</v>
      </c>
      <c r="B211" s="293">
        <v>4085</v>
      </c>
      <c r="C211" s="259" t="s">
        <v>292</v>
      </c>
      <c r="D211" s="259" t="s">
        <v>292</v>
      </c>
      <c r="E211" s="252" t="s">
        <v>557</v>
      </c>
      <c r="F211" s="253" t="s">
        <v>228</v>
      </c>
      <c r="G211" s="254">
        <v>2</v>
      </c>
      <c r="H211" s="255"/>
      <c r="I211" s="255">
        <f t="shared" si="8"/>
        <v>0</v>
      </c>
      <c r="J211" s="255">
        <f t="shared" si="16"/>
        <v>0</v>
      </c>
      <c r="K211" s="256">
        <f t="shared" si="9"/>
        <v>0</v>
      </c>
    </row>
    <row r="212" spans="1:11">
      <c r="A212" s="251" t="s">
        <v>472</v>
      </c>
      <c r="B212" s="293">
        <v>4086</v>
      </c>
      <c r="C212" s="259" t="s">
        <v>292</v>
      </c>
      <c r="D212" s="259" t="s">
        <v>292</v>
      </c>
      <c r="E212" s="252" t="s">
        <v>558</v>
      </c>
      <c r="F212" s="253" t="s">
        <v>228</v>
      </c>
      <c r="G212" s="254">
        <v>2</v>
      </c>
      <c r="H212" s="255"/>
      <c r="I212" s="255">
        <f t="shared" si="8"/>
        <v>0</v>
      </c>
      <c r="J212" s="255">
        <f t="shared" si="16"/>
        <v>0</v>
      </c>
      <c r="K212" s="256">
        <f t="shared" si="9"/>
        <v>0</v>
      </c>
    </row>
    <row r="213" spans="1:11">
      <c r="A213" s="251" t="s">
        <v>472</v>
      </c>
      <c r="B213" s="293">
        <v>4087</v>
      </c>
      <c r="C213" s="259" t="s">
        <v>292</v>
      </c>
      <c r="D213" s="259" t="s">
        <v>292</v>
      </c>
      <c r="E213" s="252" t="s">
        <v>559</v>
      </c>
      <c r="F213" s="253" t="s">
        <v>228</v>
      </c>
      <c r="G213" s="254">
        <v>2</v>
      </c>
      <c r="H213" s="255"/>
      <c r="I213" s="255">
        <f t="shared" si="8"/>
        <v>0</v>
      </c>
      <c r="J213" s="255">
        <f t="shared" si="16"/>
        <v>0</v>
      </c>
      <c r="K213" s="256">
        <f t="shared" si="9"/>
        <v>0</v>
      </c>
    </row>
    <row r="214" spans="1:11" ht="15" customHeight="1">
      <c r="A214" s="251" t="s">
        <v>472</v>
      </c>
      <c r="B214" s="293">
        <v>4088</v>
      </c>
      <c r="C214" s="259" t="s">
        <v>292</v>
      </c>
      <c r="D214" s="259" t="s">
        <v>292</v>
      </c>
      <c r="E214" s="252" t="s">
        <v>560</v>
      </c>
      <c r="F214" s="253" t="s">
        <v>228</v>
      </c>
      <c r="G214" s="254">
        <v>2</v>
      </c>
      <c r="H214" s="255"/>
      <c r="I214" s="255">
        <f t="shared" si="8"/>
        <v>0</v>
      </c>
      <c r="J214" s="255">
        <f t="shared" si="16"/>
        <v>0</v>
      </c>
      <c r="K214" s="256">
        <f t="shared" si="9"/>
        <v>0</v>
      </c>
    </row>
    <row r="215" spans="1:11" ht="15" customHeight="1">
      <c r="A215" s="251" t="s">
        <v>472</v>
      </c>
      <c r="B215" s="293">
        <v>4089</v>
      </c>
      <c r="C215" s="259" t="s">
        <v>292</v>
      </c>
      <c r="D215" s="259" t="s">
        <v>292</v>
      </c>
      <c r="E215" s="252" t="s">
        <v>561</v>
      </c>
      <c r="F215" s="253" t="s">
        <v>269</v>
      </c>
      <c r="G215" s="254">
        <v>20</v>
      </c>
      <c r="H215" s="255"/>
      <c r="I215" s="255">
        <f t="shared" si="8"/>
        <v>0</v>
      </c>
      <c r="J215" s="255">
        <f t="shared" si="16"/>
        <v>0</v>
      </c>
      <c r="K215" s="256">
        <f t="shared" si="9"/>
        <v>0</v>
      </c>
    </row>
    <row r="216" spans="1:11" ht="15" customHeight="1">
      <c r="A216" s="251" t="s">
        <v>472</v>
      </c>
      <c r="B216" s="293">
        <v>4090</v>
      </c>
      <c r="C216" s="259" t="s">
        <v>292</v>
      </c>
      <c r="D216" s="259" t="s">
        <v>292</v>
      </c>
      <c r="E216" s="252" t="s">
        <v>562</v>
      </c>
      <c r="F216" s="253" t="s">
        <v>269</v>
      </c>
      <c r="G216" s="254">
        <v>20</v>
      </c>
      <c r="H216" s="255"/>
      <c r="I216" s="255">
        <f t="shared" si="8"/>
        <v>0</v>
      </c>
      <c r="J216" s="255">
        <f t="shared" si="16"/>
        <v>0</v>
      </c>
      <c r="K216" s="256">
        <f t="shared" si="9"/>
        <v>0</v>
      </c>
    </row>
    <row r="217" spans="1:11">
      <c r="A217" s="251" t="s">
        <v>472</v>
      </c>
      <c r="B217" s="293">
        <v>4091</v>
      </c>
      <c r="C217" s="259" t="s">
        <v>292</v>
      </c>
      <c r="D217" s="259" t="s">
        <v>292</v>
      </c>
      <c r="E217" s="252" t="s">
        <v>563</v>
      </c>
      <c r="F217" s="253" t="s">
        <v>269</v>
      </c>
      <c r="G217" s="254">
        <v>20</v>
      </c>
      <c r="H217" s="255"/>
      <c r="I217" s="255">
        <f t="shared" si="8"/>
        <v>0</v>
      </c>
      <c r="J217" s="255">
        <f t="shared" si="16"/>
        <v>0</v>
      </c>
      <c r="K217" s="256">
        <f t="shared" si="9"/>
        <v>0</v>
      </c>
    </row>
    <row r="218" spans="1:11">
      <c r="A218" s="251" t="s">
        <v>472</v>
      </c>
      <c r="B218" s="293">
        <v>4092</v>
      </c>
      <c r="C218" s="259" t="s">
        <v>292</v>
      </c>
      <c r="D218" s="259" t="s">
        <v>292</v>
      </c>
      <c r="E218" s="252" t="s">
        <v>564</v>
      </c>
      <c r="F218" s="253" t="s">
        <v>269</v>
      </c>
      <c r="G218" s="254">
        <v>20</v>
      </c>
      <c r="H218" s="255"/>
      <c r="I218" s="255">
        <f t="shared" si="8"/>
        <v>0</v>
      </c>
      <c r="J218" s="255">
        <f t="shared" si="16"/>
        <v>0</v>
      </c>
      <c r="K218" s="256">
        <f t="shared" si="9"/>
        <v>0</v>
      </c>
    </row>
    <row r="219" spans="1:11">
      <c r="A219" s="251" t="s">
        <v>472</v>
      </c>
      <c r="B219" s="313">
        <v>4093</v>
      </c>
      <c r="C219" s="314" t="s">
        <v>292</v>
      </c>
      <c r="D219" s="314" t="s">
        <v>292</v>
      </c>
      <c r="E219" s="315" t="s">
        <v>565</v>
      </c>
      <c r="F219" s="316" t="s">
        <v>269</v>
      </c>
      <c r="G219" s="317">
        <v>20</v>
      </c>
      <c r="H219" s="318"/>
      <c r="I219" s="318">
        <f t="shared" si="8"/>
        <v>0</v>
      </c>
      <c r="J219" s="318">
        <f t="shared" ref="J219" si="20">H219+I219</f>
        <v>0</v>
      </c>
      <c r="K219" s="256">
        <f t="shared" si="9"/>
        <v>0</v>
      </c>
    </row>
    <row r="220" spans="1:11">
      <c r="A220" s="199"/>
      <c r="B220" s="309" t="s">
        <v>1001</v>
      </c>
      <c r="C220" s="319"/>
      <c r="D220" s="319"/>
      <c r="E220" s="319"/>
      <c r="F220" s="319"/>
      <c r="G220" s="319"/>
      <c r="H220" s="319"/>
      <c r="I220" s="319"/>
      <c r="J220" s="320"/>
      <c r="K220" s="312">
        <f>K228+K229</f>
        <v>0</v>
      </c>
    </row>
    <row r="221" spans="1:11">
      <c r="A221" s="199"/>
      <c r="B221" s="324" t="s">
        <v>1000</v>
      </c>
      <c r="C221" s="325"/>
      <c r="D221" s="325"/>
      <c r="E221" s="325"/>
      <c r="F221" s="325"/>
      <c r="G221" s="325"/>
      <c r="H221" s="325"/>
      <c r="I221" s="325"/>
      <c r="J221" s="326"/>
      <c r="K221" s="327">
        <f>K230</f>
        <v>0</v>
      </c>
    </row>
    <row r="222" spans="1:11">
      <c r="A222" s="199"/>
      <c r="B222" s="321" t="s">
        <v>1002</v>
      </c>
      <c r="C222" s="322"/>
      <c r="D222" s="322"/>
      <c r="E222" s="322"/>
      <c r="F222" s="322"/>
      <c r="G222" s="322"/>
      <c r="H222" s="322"/>
      <c r="I222" s="322"/>
      <c r="J222" s="323"/>
      <c r="K222" s="312">
        <f>ROUND(K223/12,2)</f>
        <v>0</v>
      </c>
    </row>
    <row r="223" spans="1:11">
      <c r="A223" s="199"/>
      <c r="B223" s="328" t="s">
        <v>1003</v>
      </c>
      <c r="C223" s="329"/>
      <c r="D223" s="329"/>
      <c r="E223" s="329"/>
      <c r="F223" s="329"/>
      <c r="G223" s="329"/>
      <c r="H223" s="329"/>
      <c r="I223" s="329"/>
      <c r="J223" s="330"/>
      <c r="K223" s="327">
        <f>SUM(K4:K219)</f>
        <v>0</v>
      </c>
    </row>
    <row r="224" spans="1:11">
      <c r="A224" s="199"/>
      <c r="B224" s="334"/>
      <c r="C224" s="334"/>
      <c r="D224" s="334"/>
      <c r="E224" s="334"/>
      <c r="F224" s="334"/>
      <c r="G224" s="334"/>
      <c r="H224" s="334"/>
      <c r="I224" s="334"/>
      <c r="J224" s="334"/>
      <c r="K224" s="335"/>
    </row>
    <row r="225" spans="1:11">
      <c r="A225" s="199"/>
      <c r="B225" s="336" t="s">
        <v>1004</v>
      </c>
      <c r="C225" s="337"/>
      <c r="D225" s="337"/>
      <c r="E225" s="337"/>
      <c r="F225" s="337"/>
      <c r="G225" s="337"/>
      <c r="H225" s="337"/>
      <c r="I225" s="337"/>
      <c r="J225" s="338"/>
      <c r="K225" s="339">
        <f>K232+K233+K234</f>
        <v>0</v>
      </c>
    </row>
    <row r="226" spans="1:11">
      <c r="A226" s="199"/>
      <c r="B226" s="328" t="s">
        <v>1008</v>
      </c>
      <c r="C226" s="329"/>
      <c r="D226" s="329"/>
      <c r="E226" s="329"/>
      <c r="F226" s="329"/>
      <c r="G226" s="329"/>
      <c r="H226" s="329"/>
      <c r="I226" s="329"/>
      <c r="J226" s="330"/>
      <c r="K226" s="340">
        <f>K235</f>
        <v>0</v>
      </c>
    </row>
    <row r="228" spans="1:11" hidden="1">
      <c r="B228" s="309" t="s">
        <v>995</v>
      </c>
      <c r="C228" s="310"/>
      <c r="D228" s="311" t="s">
        <v>997</v>
      </c>
      <c r="E228" s="310"/>
      <c r="F228" s="310"/>
      <c r="G228" s="310"/>
      <c r="H228" s="310"/>
      <c r="I228" s="310"/>
      <c r="J228" s="310"/>
      <c r="K228" s="224">
        <f>SUMIF(D4:D219,D228,K4:K219)</f>
        <v>0</v>
      </c>
    </row>
    <row r="229" spans="1:11" hidden="1">
      <c r="B229" s="309" t="s">
        <v>999</v>
      </c>
      <c r="C229" s="310"/>
      <c r="D229" s="311" t="s">
        <v>998</v>
      </c>
      <c r="E229" s="310"/>
      <c r="F229" s="310"/>
      <c r="G229" s="310"/>
      <c r="H229" s="310"/>
      <c r="I229" s="310"/>
      <c r="J229" s="310"/>
      <c r="K229" s="224">
        <f>SUMIF(D4:D219,D229,K4:K219)</f>
        <v>0</v>
      </c>
    </row>
    <row r="230" spans="1:11" ht="15" hidden="1" customHeight="1">
      <c r="B230" s="309" t="s">
        <v>1000</v>
      </c>
      <c r="C230" s="310"/>
      <c r="D230" s="311" t="s">
        <v>292</v>
      </c>
      <c r="E230" s="310"/>
      <c r="F230" s="310"/>
      <c r="G230" s="310"/>
      <c r="H230" s="310"/>
      <c r="I230" s="310"/>
      <c r="J230" s="310"/>
      <c r="K230" s="224">
        <f>SUMIF(D4:D219,D230,K4:K219)</f>
        <v>0</v>
      </c>
    </row>
    <row r="231" spans="1:11" hidden="1"/>
    <row r="232" spans="1:11" hidden="1">
      <c r="B232" s="336" t="s">
        <v>1007</v>
      </c>
      <c r="C232" s="341"/>
      <c r="D232" s="341" t="s">
        <v>225</v>
      </c>
      <c r="E232" s="342"/>
      <c r="F232" s="341"/>
      <c r="G232" s="341"/>
      <c r="H232" s="343"/>
      <c r="I232" s="343"/>
      <c r="J232" s="344"/>
      <c r="K232" s="345">
        <f>SUMIF(A4:A219,D232,K4:K219)</f>
        <v>0</v>
      </c>
    </row>
    <row r="233" spans="1:11" hidden="1">
      <c r="B233" s="336" t="s">
        <v>1005</v>
      </c>
      <c r="C233" s="341"/>
      <c r="D233" s="341" t="s">
        <v>310</v>
      </c>
      <c r="E233" s="342"/>
      <c r="F233" s="341"/>
      <c r="G233" s="341"/>
      <c r="H233" s="343"/>
      <c r="I233" s="343"/>
      <c r="J233" s="344"/>
      <c r="K233" s="345">
        <f>SUMIF(A4:A219,D233,K4:K219)</f>
        <v>0</v>
      </c>
    </row>
    <row r="234" spans="1:11" hidden="1">
      <c r="B234" s="336" t="s">
        <v>1004</v>
      </c>
      <c r="C234" s="341"/>
      <c r="D234" s="341" t="s">
        <v>376</v>
      </c>
      <c r="E234" s="342"/>
      <c r="F234" s="341"/>
      <c r="G234" s="341"/>
      <c r="H234" s="343"/>
      <c r="I234" s="343"/>
      <c r="J234" s="344"/>
      <c r="K234" s="345">
        <f>SUMIF(A4:A219,D234,K4:K219)</f>
        <v>0</v>
      </c>
    </row>
    <row r="235" spans="1:11" hidden="1">
      <c r="B235" s="336" t="s">
        <v>1006</v>
      </c>
      <c r="C235" s="341"/>
      <c r="D235" s="341" t="s">
        <v>472</v>
      </c>
      <c r="E235" s="342"/>
      <c r="F235" s="341"/>
      <c r="G235" s="341"/>
      <c r="H235" s="343"/>
      <c r="I235" s="343"/>
      <c r="J235" s="344"/>
      <c r="K235" s="345">
        <f>SUMIF(A4:A219,D235,K4:K219)</f>
        <v>0</v>
      </c>
    </row>
  </sheetData>
  <autoFilter ref="A2:K223" xr:uid="{00000000-0009-0000-0000-000008000000}"/>
  <mergeCells count="11">
    <mergeCell ref="J2:J3"/>
    <mergeCell ref="A2:A3"/>
    <mergeCell ref="K2:K3"/>
    <mergeCell ref="A1:K1"/>
    <mergeCell ref="M4:Q10"/>
    <mergeCell ref="C2:C3"/>
    <mergeCell ref="B2:B3"/>
    <mergeCell ref="E2:E3"/>
    <mergeCell ref="F2:F3"/>
    <mergeCell ref="G2:G3"/>
    <mergeCell ref="H2:H3"/>
  </mergeCells>
  <pageMargins left="0.25" right="0.25" top="0.75" bottom="0.75" header="0.3" footer="0.3"/>
  <pageSetup paperSize="9" scale="5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09"/>
  <sheetViews>
    <sheetView showGridLines="0" zoomScaleNormal="100" workbookViewId="0">
      <pane ySplit="5" topLeftCell="A98" activePane="bottomLeft" state="frozen"/>
      <selection pane="bottomLeft" activeCell="D109" sqref="D109"/>
    </sheetView>
  </sheetViews>
  <sheetFormatPr defaultRowHeight="15"/>
  <cols>
    <col min="1" max="1" width="1.42578125" customWidth="1"/>
    <col min="2" max="2" width="21.140625" customWidth="1"/>
    <col min="3" max="3" width="12.28515625" style="3" customWidth="1"/>
    <col min="4" max="4" width="27.28515625" customWidth="1"/>
    <col min="5" max="7" width="37.5703125" style="235" customWidth="1"/>
    <col min="8" max="10" width="11" style="235" bestFit="1" customWidth="1"/>
    <col min="11" max="11" width="12.28515625" style="235" bestFit="1" customWidth="1"/>
    <col min="12" max="12" width="5" customWidth="1"/>
    <col min="13" max="13" width="13.42578125" style="235" bestFit="1" customWidth="1"/>
    <col min="14" max="14" width="8.7109375" customWidth="1"/>
    <col min="15" max="15" width="10.7109375" bestFit="1" customWidth="1"/>
    <col min="16" max="16" width="10.140625" bestFit="1" customWidth="1"/>
    <col min="17" max="1032" width="8.7109375" customWidth="1"/>
  </cols>
  <sheetData>
    <row r="1" spans="1:15" ht="15" customHeight="1">
      <c r="A1" s="228"/>
      <c r="B1" s="450" t="s">
        <v>566</v>
      </c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2"/>
      <c r="N1" s="228"/>
      <c r="O1" s="228"/>
    </row>
    <row r="2" spans="1:15">
      <c r="A2" s="229"/>
      <c r="B2" s="453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5"/>
      <c r="N2" s="229"/>
      <c r="O2" s="229"/>
    </row>
    <row r="3" spans="1:15">
      <c r="B3" s="230" t="s">
        <v>567</v>
      </c>
      <c r="C3" s="270"/>
      <c r="D3" s="260"/>
      <c r="E3" s="456"/>
      <c r="F3" s="457"/>
      <c r="G3" s="457"/>
      <c r="H3" s="457"/>
      <c r="I3" s="457"/>
      <c r="J3" s="457"/>
      <c r="K3" s="457"/>
      <c r="L3" s="457"/>
      <c r="M3" s="458"/>
      <c r="N3" s="231"/>
      <c r="O3" s="231"/>
    </row>
    <row r="5" spans="1:15" s="140" customFormat="1" ht="45">
      <c r="B5" s="232" t="s">
        <v>568</v>
      </c>
      <c r="C5" s="232" t="s">
        <v>569</v>
      </c>
      <c r="D5" s="232" t="s">
        <v>54</v>
      </c>
      <c r="E5" s="233" t="s">
        <v>570</v>
      </c>
      <c r="F5" s="233" t="s">
        <v>571</v>
      </c>
      <c r="G5" s="233" t="s">
        <v>572</v>
      </c>
      <c r="H5" s="233" t="s">
        <v>573</v>
      </c>
      <c r="I5" s="233" t="s">
        <v>574</v>
      </c>
      <c r="J5" s="233" t="s">
        <v>575</v>
      </c>
      <c r="K5" s="233" t="s">
        <v>576</v>
      </c>
      <c r="L5" s="232" t="s">
        <v>577</v>
      </c>
      <c r="M5" s="233" t="s">
        <v>578</v>
      </c>
    </row>
    <row r="6" spans="1:15" s="140" customFormat="1" ht="90">
      <c r="B6" s="261" t="str">
        <f>IF(INSUMOS!C36="MERCADO",INSUMOS!A36,"ERRO")</f>
        <v>ELÉTRICA</v>
      </c>
      <c r="C6" s="294">
        <f>INSUMOS!B36</f>
        <v>1033</v>
      </c>
      <c r="D6" s="262" t="str">
        <f>IF(INSUMOS!C36="MERCADO",INSUMOS!E36,"ERRO")</f>
        <v>CANALETA SISTEMA X SEM DIVISÓRIA COM ADESIVO 20X12X2000 (LEGRAND - 30802ADX OU SIMILAR)</v>
      </c>
      <c r="E6" s="271" t="s">
        <v>579</v>
      </c>
      <c r="F6" s="271" t="s">
        <v>580</v>
      </c>
      <c r="G6" s="271" t="s">
        <v>581</v>
      </c>
      <c r="H6" s="272">
        <v>9.89</v>
      </c>
      <c r="I6" s="272">
        <v>10.65</v>
      </c>
      <c r="J6" s="272">
        <v>9.9</v>
      </c>
      <c r="K6" s="282">
        <v>44658</v>
      </c>
      <c r="L6" s="273" t="s">
        <v>228</v>
      </c>
      <c r="M6" s="272">
        <f t="shared" ref="M6:M94" si="0">ROUND(AVERAGE(H6:J6),2)</f>
        <v>10.15</v>
      </c>
    </row>
    <row r="7" spans="1:15" s="140" customFormat="1" ht="60">
      <c r="B7" s="261" t="str">
        <f>IF(INSUMOS!C42="MERCADO",INSUMOS!A42,"ERRO")</f>
        <v>ELÉTRICA</v>
      </c>
      <c r="C7" s="294">
        <f>INSUMOS!B42</f>
        <v>1039</v>
      </c>
      <c r="D7" s="262" t="str">
        <f>IF(INSUMOS!C42="MERCADO",INSUMOS!E42,"ERRO")</f>
        <v>TOMADA SISTEMA X 2P+T 20A 250V NBR14136 (LEGRAND - 675061 OU SIMILAR)</v>
      </c>
      <c r="E7" s="271" t="s">
        <v>582</v>
      </c>
      <c r="F7" s="271" t="s">
        <v>583</v>
      </c>
      <c r="G7" s="271" t="s">
        <v>584</v>
      </c>
      <c r="H7" s="272">
        <v>33.700000000000003</v>
      </c>
      <c r="I7" s="272">
        <v>37.68</v>
      </c>
      <c r="J7" s="272">
        <v>35.9</v>
      </c>
      <c r="K7" s="282">
        <v>44658</v>
      </c>
      <c r="L7" s="273" t="s">
        <v>228</v>
      </c>
      <c r="M7" s="272">
        <f t="shared" si="0"/>
        <v>35.76</v>
      </c>
    </row>
    <row r="8" spans="1:15" s="140" customFormat="1" ht="120">
      <c r="B8" s="261" t="str">
        <f>IF(INSUMOS!C45="MERCADO",INSUMOS!A45,"ERRO")</f>
        <v>ELÉTRICA</v>
      </c>
      <c r="C8" s="294">
        <f>INSUMOS!B45</f>
        <v>1042</v>
      </c>
      <c r="D8" s="262" t="str">
        <f>IF(INSUMOS!C45="MERCADO",INSUMOS!E45,"ERRO")</f>
        <v>CABO DE REDE (PATCH CORD) CATEGORIA 6, EXTENSÃO DE 10 METROS (PLUS CABLE PC-ETH6U100BL OU SIMILAR)</v>
      </c>
      <c r="E8" s="271" t="s">
        <v>585</v>
      </c>
      <c r="F8" s="271" t="s">
        <v>586</v>
      </c>
      <c r="G8" s="271" t="s">
        <v>587</v>
      </c>
      <c r="H8" s="272">
        <v>30.9</v>
      </c>
      <c r="I8" s="272">
        <v>34.9</v>
      </c>
      <c r="J8" s="272">
        <v>30.9</v>
      </c>
      <c r="K8" s="282">
        <v>44658</v>
      </c>
      <c r="L8" s="273" t="s">
        <v>228</v>
      </c>
      <c r="M8" s="272">
        <f t="shared" si="0"/>
        <v>32.229999999999997</v>
      </c>
    </row>
    <row r="9" spans="1:15" s="140" customFormat="1" ht="105">
      <c r="B9" s="264" t="str">
        <f>IF(INSUMOS!C50="MERCADO",INSUMOS!A50,"ERRO")</f>
        <v>HIDROSANITÁRIA</v>
      </c>
      <c r="C9" s="295">
        <f>INSUMOS!B50</f>
        <v>2005</v>
      </c>
      <c r="D9" s="266" t="str">
        <f>IF(INSUMOS!C50="MERCADO",INSUMOS!E50,"ERRO")</f>
        <v>CARRAPETA UNIVERSAL COM VEDANTE 3/4" (BLUKIT - 060514-450 OU SIMILAR)</v>
      </c>
      <c r="E9" s="279" t="s">
        <v>588</v>
      </c>
      <c r="F9" s="279" t="s">
        <v>589</v>
      </c>
      <c r="G9" s="279" t="s">
        <v>590</v>
      </c>
      <c r="H9" s="274">
        <v>1.94</v>
      </c>
      <c r="I9" s="274">
        <v>1.2</v>
      </c>
      <c r="J9" s="274">
        <v>1.2</v>
      </c>
      <c r="K9" s="283">
        <v>44658</v>
      </c>
      <c r="L9" s="275" t="s">
        <v>228</v>
      </c>
      <c r="M9" s="274">
        <f t="shared" si="0"/>
        <v>1.45</v>
      </c>
    </row>
    <row r="10" spans="1:15" s="140" customFormat="1" ht="195">
      <c r="B10" s="264" t="str">
        <f>IF(INSUMOS!C51="MERCADO",INSUMOS!A51,"ERRO")</f>
        <v>HIDROSANITÁRIA</v>
      </c>
      <c r="C10" s="295">
        <f>INSUMOS!B51</f>
        <v>2006</v>
      </c>
      <c r="D10" s="266" t="str">
        <f>IF(INSUMOS!C51="MERCADO",INSUMOS!E51,"ERRO")</f>
        <v>KIT UNIVERSAL DUPLO ACIONAMENTO CAIXA ACOPLADA (DECA - 1100.SI.60.01 OU SIMILAR)</v>
      </c>
      <c r="E10" s="279" t="s">
        <v>591</v>
      </c>
      <c r="F10" s="279" t="s">
        <v>592</v>
      </c>
      <c r="G10" s="279" t="s">
        <v>593</v>
      </c>
      <c r="H10" s="274">
        <v>152.99</v>
      </c>
      <c r="I10" s="274">
        <v>165</v>
      </c>
      <c r="J10" s="274">
        <v>157.47</v>
      </c>
      <c r="K10" s="283">
        <v>44658</v>
      </c>
      <c r="L10" s="275" t="s">
        <v>228</v>
      </c>
      <c r="M10" s="274">
        <f t="shared" si="0"/>
        <v>158.49</v>
      </c>
    </row>
    <row r="11" spans="1:15" s="140" customFormat="1" ht="75">
      <c r="B11" s="264" t="str">
        <f>IF(INSUMOS!C52="MERCADO",INSUMOS!A52,"ERRO")</f>
        <v>HIDROSANITÁRIA</v>
      </c>
      <c r="C11" s="295">
        <f>INSUMOS!B52</f>
        <v>2007</v>
      </c>
      <c r="D11" s="266" t="str">
        <f>IF(INSUMOS!C52="MERCADO",INSUMOS!E52,"ERRO")</f>
        <v>KIT BOTÃO DUPLO ACIONAMENTO PARA CAIXA DE DESCARGA ACOPLADA (DECA - 1100.SI.56.01 OU SIMILAR)</v>
      </c>
      <c r="E11" s="279" t="s">
        <v>594</v>
      </c>
      <c r="F11" s="279" t="s">
        <v>595</v>
      </c>
      <c r="G11" s="279" t="s">
        <v>596</v>
      </c>
      <c r="H11" s="274">
        <v>33.85</v>
      </c>
      <c r="I11" s="274">
        <v>37.950000000000003</v>
      </c>
      <c r="J11" s="274">
        <v>30.71</v>
      </c>
      <c r="K11" s="283">
        <v>44658</v>
      </c>
      <c r="L11" s="275" t="s">
        <v>228</v>
      </c>
      <c r="M11" s="274">
        <f t="shared" si="0"/>
        <v>34.17</v>
      </c>
    </row>
    <row r="12" spans="1:15" s="140" customFormat="1" ht="105">
      <c r="B12" s="264" t="str">
        <f>IF(INSUMOS!C53="MERCADO",INSUMOS!A53,"ERRO")</f>
        <v>HIDROSANITÁRIA</v>
      </c>
      <c r="C12" s="295">
        <f>INSUMOS!B53</f>
        <v>2008</v>
      </c>
      <c r="D12" s="266" t="str">
        <f>IF(INSUMOS!C53="MERCADO",INSUMOS!E53,"ERRO")</f>
        <v>GRELHA DE METAL INOX, PARA RALO, 15X15 CM, TAMPA QUADRADA, C/FECHO, S/CAIXILHO  (HIDROFIX OU SIMILAR)</v>
      </c>
      <c r="E12" s="279" t="s">
        <v>597</v>
      </c>
      <c r="F12" s="279" t="s">
        <v>598</v>
      </c>
      <c r="G12" s="279" t="s">
        <v>599</v>
      </c>
      <c r="H12" s="274">
        <v>12.08</v>
      </c>
      <c r="I12" s="274">
        <v>10.91</v>
      </c>
      <c r="J12" s="274">
        <v>10.9</v>
      </c>
      <c r="K12" s="283">
        <v>44658</v>
      </c>
      <c r="L12" s="275" t="s">
        <v>228</v>
      </c>
      <c r="M12" s="274">
        <f t="shared" si="0"/>
        <v>11.3</v>
      </c>
    </row>
    <row r="13" spans="1:15" s="140" customFormat="1" ht="165">
      <c r="B13" s="264" t="str">
        <f>IF(INSUMOS!C54="MERCADO",INSUMOS!A54,"ERRO")</f>
        <v>HIDROSANITÁRIA</v>
      </c>
      <c r="C13" s="295">
        <f>INSUMOS!B54</f>
        <v>2009</v>
      </c>
      <c r="D13" s="266" t="str">
        <f>IF(INSUMOS!C54="MERCADO",INSUMOS!E54,"ERRO")</f>
        <v>GRELHA DE METAL INOX, PARA RALO, 10X10 CM, TAMPA QUADRADA, C/FECHO, S/CAIXILHO  (HIDROFIX OU SIMILAR)</v>
      </c>
      <c r="E13" s="279" t="s">
        <v>600</v>
      </c>
      <c r="F13" s="279" t="s">
        <v>601</v>
      </c>
      <c r="G13" s="279" t="s">
        <v>602</v>
      </c>
      <c r="H13" s="274">
        <v>12.08</v>
      </c>
      <c r="I13" s="274">
        <v>10.91</v>
      </c>
      <c r="J13" s="274">
        <v>10.9</v>
      </c>
      <c r="K13" s="283">
        <v>44658</v>
      </c>
      <c r="L13" s="275" t="s">
        <v>228</v>
      </c>
      <c r="M13" s="274">
        <f t="shared" si="0"/>
        <v>11.3</v>
      </c>
    </row>
    <row r="14" spans="1:15" s="140" customFormat="1" ht="150">
      <c r="B14" s="264" t="str">
        <f>IF(INSUMOS!C55="MERCADO",INSUMOS!A55,"ERRO")</f>
        <v>HIDROSANITÁRIA</v>
      </c>
      <c r="C14" s="295">
        <f>INSUMOS!B55</f>
        <v>2010</v>
      </c>
      <c r="D14" s="266" t="str">
        <f>IF(INSUMOS!C55="MERCADO",INSUMOS!E55,"ERRO")</f>
        <v>CAIXILHO PARA GRELHA SUPORTE PARA RALO QUADRADO INOX 15X15 CM</v>
      </c>
      <c r="E14" s="279" t="s">
        <v>603</v>
      </c>
      <c r="F14" s="279" t="s">
        <v>604</v>
      </c>
      <c r="G14" s="279" t="s">
        <v>605</v>
      </c>
      <c r="H14" s="274">
        <v>13.99</v>
      </c>
      <c r="I14" s="274">
        <v>21.24</v>
      </c>
      <c r="J14" s="274">
        <v>13.99</v>
      </c>
      <c r="K14" s="283">
        <v>44658</v>
      </c>
      <c r="L14" s="275" t="s">
        <v>228</v>
      </c>
      <c r="M14" s="274">
        <f t="shared" si="0"/>
        <v>16.41</v>
      </c>
    </row>
    <row r="15" spans="1:15" s="140" customFormat="1" ht="105">
      <c r="B15" s="264" t="str">
        <f>IF(INSUMOS!C56="MERCADO",INSUMOS!A56,"ERRO")</f>
        <v>HIDROSANITÁRIA</v>
      </c>
      <c r="C15" s="295">
        <f>INSUMOS!B56</f>
        <v>2011</v>
      </c>
      <c r="D15" s="266" t="str">
        <f>IF(INSUMOS!C56="MERCADO",INSUMOS!E56,"ERRO")</f>
        <v>CAIXILHO PARA GRELHA SUPORTE PARA RALO QUADRADO INOX 10X10 CM</v>
      </c>
      <c r="E15" s="279" t="s">
        <v>606</v>
      </c>
      <c r="F15" s="279" t="s">
        <v>607</v>
      </c>
      <c r="G15" s="279" t="s">
        <v>608</v>
      </c>
      <c r="H15" s="274">
        <v>10.9</v>
      </c>
      <c r="I15" s="274">
        <v>17.78</v>
      </c>
      <c r="J15" s="274">
        <v>12.69</v>
      </c>
      <c r="K15" s="283">
        <v>44658</v>
      </c>
      <c r="L15" s="275" t="s">
        <v>228</v>
      </c>
      <c r="M15" s="274">
        <f t="shared" si="0"/>
        <v>13.79</v>
      </c>
    </row>
    <row r="16" spans="1:15" s="140" customFormat="1" ht="90">
      <c r="B16" s="263" t="str">
        <f>IF(INSUMOS!C127="MERCADO",INSUMOS!A127,"ERRO")</f>
        <v>AR-CONDICIONADO</v>
      </c>
      <c r="C16" s="296">
        <f>INSUMOS!B127</f>
        <v>4001</v>
      </c>
      <c r="D16" s="265" t="str">
        <f>IF(INSUMOS!C127="MERCADO",INSUMOS!E127,"ERRO")</f>
        <v>COMPRESSOR ROTATIVO, 12.000 BTUS, R22, 220V (TECUMSEH RGA5512EXD OU SIMILAR)</v>
      </c>
      <c r="E16" s="281" t="s">
        <v>609</v>
      </c>
      <c r="F16" s="281" t="s">
        <v>610</v>
      </c>
      <c r="G16" s="281" t="s">
        <v>611</v>
      </c>
      <c r="H16" s="276">
        <v>808.63</v>
      </c>
      <c r="I16" s="276">
        <v>867.55</v>
      </c>
      <c r="J16" s="276">
        <v>738.16</v>
      </c>
      <c r="K16" s="284">
        <v>44658</v>
      </c>
      <c r="L16" s="277" t="s">
        <v>228</v>
      </c>
      <c r="M16" s="276">
        <f t="shared" si="0"/>
        <v>804.78</v>
      </c>
    </row>
    <row r="17" spans="2:13" s="140" customFormat="1" ht="60">
      <c r="B17" s="263" t="str">
        <f>IF(INSUMOS!C128="MERCADO",INSUMOS!A128,"ERRO")</f>
        <v>AR-CONDICIONADO</v>
      </c>
      <c r="C17" s="296">
        <f>INSUMOS!B128</f>
        <v>4002</v>
      </c>
      <c r="D17" s="265" t="str">
        <f>IF(INSUMOS!C128="MERCADO",INSUMOS!E128,"ERRO")</f>
        <v>COMPRESSOR SCROLL 5TR, 60.000 BTUS, R22, TRIFÁSICO, 220V (INVOTECH OU SIMILAR)</v>
      </c>
      <c r="E17" s="281" t="s">
        <v>612</v>
      </c>
      <c r="F17" s="281" t="s">
        <v>613</v>
      </c>
      <c r="G17" s="281" t="s">
        <v>614</v>
      </c>
      <c r="H17" s="276">
        <v>2417</v>
      </c>
      <c r="I17" s="276">
        <v>2036.02</v>
      </c>
      <c r="J17" s="276">
        <v>1961.12</v>
      </c>
      <c r="K17" s="284">
        <v>44659</v>
      </c>
      <c r="L17" s="277" t="s">
        <v>228</v>
      </c>
      <c r="M17" s="276">
        <f t="shared" si="0"/>
        <v>2138.0500000000002</v>
      </c>
    </row>
    <row r="18" spans="2:13" s="140" customFormat="1" ht="90">
      <c r="B18" s="263" t="str">
        <f>IF(INSUMOS!C129="MERCADO",INSUMOS!A129,"ERRO")</f>
        <v>AR-CONDICIONADO</v>
      </c>
      <c r="C18" s="296">
        <f>INSUMOS!B129</f>
        <v>4003</v>
      </c>
      <c r="D18" s="265" t="str">
        <f>IF(INSUMOS!C129="MERCADO",INSUMOS!E129,"ERRO")</f>
        <v>COMPRESSOR SCROLL 7,5TR, 90.000 BTUS, R22, TRIFÁSICO, 220V (COPELAND OU SIMILAR)</v>
      </c>
      <c r="E18" s="281" t="s">
        <v>615</v>
      </c>
      <c r="F18" s="281" t="s">
        <v>616</v>
      </c>
      <c r="G18" s="281" t="s">
        <v>617</v>
      </c>
      <c r="H18" s="276">
        <v>3795.58</v>
      </c>
      <c r="I18" s="276">
        <v>3669.54</v>
      </c>
      <c r="J18" s="276">
        <v>2999</v>
      </c>
      <c r="K18" s="284">
        <v>44659</v>
      </c>
      <c r="L18" s="277" t="s">
        <v>228</v>
      </c>
      <c r="M18" s="276">
        <f t="shared" si="0"/>
        <v>3488.04</v>
      </c>
    </row>
    <row r="19" spans="2:13" s="140" customFormat="1" ht="105">
      <c r="B19" s="263" t="str">
        <f>IF(INSUMOS!C130="MERCADO",INSUMOS!A130,"ERRO")</f>
        <v>AR-CONDICIONADO</v>
      </c>
      <c r="C19" s="296">
        <f>INSUMOS!B130</f>
        <v>4004</v>
      </c>
      <c r="D19" s="265" t="str">
        <f>IF(INSUMOS!C130="MERCADO",INSUMOS!E130,"ERRO")</f>
        <v>COMPRESSOR SCROLL 10TR, 120.000 BTUS, R22, TRIFÁSICO, 220V (SANYO OU SIMILAR)</v>
      </c>
      <c r="E19" s="281" t="s">
        <v>618</v>
      </c>
      <c r="F19" s="281" t="s">
        <v>619</v>
      </c>
      <c r="G19" s="281" t="s">
        <v>620</v>
      </c>
      <c r="H19" s="276">
        <v>5734.82</v>
      </c>
      <c r="I19" s="276">
        <v>4670.79</v>
      </c>
      <c r="J19" s="276">
        <v>4977.24</v>
      </c>
      <c r="K19" s="284">
        <v>44659</v>
      </c>
      <c r="L19" s="277" t="s">
        <v>228</v>
      </c>
      <c r="M19" s="276">
        <f t="shared" si="0"/>
        <v>5127.62</v>
      </c>
    </row>
    <row r="20" spans="2:13" s="140" customFormat="1" ht="60">
      <c r="B20" s="263" t="str">
        <f>IF(INSUMOS!C131="MERCADO",INSUMOS!A131,"ERRO")</f>
        <v>AR-CONDICIONADO</v>
      </c>
      <c r="C20" s="296">
        <f>INSUMOS!B131</f>
        <v>4005</v>
      </c>
      <c r="D20" s="265" t="str">
        <f>IF(INSUMOS!C131="MERCADO",INSUMOS!E131,"ERRO")</f>
        <v>CAPACITOR SIMPLES DE 25UF, 450VAC, PARA COMPRESSOR DE AR CONDICIONADO</v>
      </c>
      <c r="E20" s="281" t="s">
        <v>621</v>
      </c>
      <c r="F20" s="281" t="s">
        <v>622</v>
      </c>
      <c r="G20" s="281" t="s">
        <v>623</v>
      </c>
      <c r="H20" s="276">
        <v>21.06</v>
      </c>
      <c r="I20" s="276">
        <v>12.17</v>
      </c>
      <c r="J20" s="276">
        <v>59.44</v>
      </c>
      <c r="K20" s="284">
        <v>44659</v>
      </c>
      <c r="L20" s="277" t="s">
        <v>228</v>
      </c>
      <c r="M20" s="276">
        <f t="shared" si="0"/>
        <v>30.89</v>
      </c>
    </row>
    <row r="21" spans="2:13" s="140" customFormat="1" ht="90">
      <c r="B21" s="263" t="str">
        <f>IF(INSUMOS!C132="MERCADO",INSUMOS!A132,"ERRO")</f>
        <v>AR-CONDICIONADO</v>
      </c>
      <c r="C21" s="296">
        <f>INSUMOS!B132</f>
        <v>4006</v>
      </c>
      <c r="D21" s="265" t="str">
        <f>IF(INSUMOS!C132="MERCADO",INSUMOS!E132,"ERRO")</f>
        <v>CAPACITOR SIMPLES DE 30UF, 440VAC, PARA COMPRESSOR DE AR CONDICIONADO</v>
      </c>
      <c r="E21" s="281" t="s">
        <v>624</v>
      </c>
      <c r="F21" s="281" t="s">
        <v>625</v>
      </c>
      <c r="G21" s="281" t="s">
        <v>626</v>
      </c>
      <c r="H21" s="276">
        <v>21.99</v>
      </c>
      <c r="I21" s="276">
        <v>25</v>
      </c>
      <c r="J21" s="276">
        <v>34.909999999999997</v>
      </c>
      <c r="K21" s="284">
        <v>44665</v>
      </c>
      <c r="L21" s="277" t="s">
        <v>228</v>
      </c>
      <c r="M21" s="276">
        <f t="shared" si="0"/>
        <v>27.3</v>
      </c>
    </row>
    <row r="22" spans="2:13" s="140" customFormat="1" ht="105">
      <c r="B22" s="263" t="str">
        <f>IF(INSUMOS!C133="MERCADO",INSUMOS!A133,"ERRO")</f>
        <v>AR-CONDICIONADO</v>
      </c>
      <c r="C22" s="296">
        <f>INSUMOS!B133</f>
        <v>4007</v>
      </c>
      <c r="D22" s="265" t="str">
        <f>IF(INSUMOS!C133="MERCADO",INSUMOS!E133,"ERRO")</f>
        <v>CAPACITOR SIMPLES DE 40UF, 440VAC, PARA COMPRESSOR DE AR CONDICIONADO</v>
      </c>
      <c r="E22" s="281" t="s">
        <v>627</v>
      </c>
      <c r="F22" s="281" t="s">
        <v>628</v>
      </c>
      <c r="G22" s="281" t="s">
        <v>629</v>
      </c>
      <c r="H22" s="276">
        <v>25.65</v>
      </c>
      <c r="I22" s="276">
        <v>37.99</v>
      </c>
      <c r="J22" s="276">
        <v>26</v>
      </c>
      <c r="K22" s="284">
        <v>44665</v>
      </c>
      <c r="L22" s="277" t="s">
        <v>228</v>
      </c>
      <c r="M22" s="276">
        <f t="shared" si="0"/>
        <v>29.88</v>
      </c>
    </row>
    <row r="23" spans="2:13" s="140" customFormat="1" ht="105">
      <c r="B23" s="263" t="str">
        <f>IF(INSUMOS!C134="MERCADO",INSUMOS!A134,"ERRO")</f>
        <v>AR-CONDICIONADO</v>
      </c>
      <c r="C23" s="296">
        <f>INSUMOS!B134</f>
        <v>4008</v>
      </c>
      <c r="D23" s="265" t="str">
        <f>IF(INSUMOS!C134="MERCADO",INSUMOS!E134,"ERRO")</f>
        <v>CAPACITOR SIMPLES DE 45UF, 440VAC, PARA COMPRESSOR DE AR CONDICIONADO</v>
      </c>
      <c r="E23" s="281" t="s">
        <v>630</v>
      </c>
      <c r="F23" s="281" t="s">
        <v>631</v>
      </c>
      <c r="G23" s="281" t="s">
        <v>632</v>
      </c>
      <c r="H23" s="276">
        <v>30</v>
      </c>
      <c r="I23" s="276">
        <v>29.45</v>
      </c>
      <c r="J23" s="276">
        <v>32</v>
      </c>
      <c r="K23" s="284">
        <v>44665</v>
      </c>
      <c r="L23" s="277" t="s">
        <v>228</v>
      </c>
      <c r="M23" s="276">
        <f t="shared" ref="M23:M26" si="1">ROUND(AVERAGE(H23:J23),2)</f>
        <v>30.48</v>
      </c>
    </row>
    <row r="24" spans="2:13" s="140" customFormat="1" ht="120">
      <c r="B24" s="263" t="str">
        <f>IF(INSUMOS!C135="MERCADO",INSUMOS!A135,"ERRO")</f>
        <v>AR-CONDICIONADO</v>
      </c>
      <c r="C24" s="296">
        <f>INSUMOS!B135</f>
        <v>4009</v>
      </c>
      <c r="D24" s="265" t="str">
        <f>IF(INSUMOS!C135="MERCADO",INSUMOS!E135,"ERRO")</f>
        <v>CAPACITOR SIMPLES DE 50UF, 380VAC, PARA COMPRESSOR DE AR CONDICIONADO</v>
      </c>
      <c r="E24" s="281" t="s">
        <v>633</v>
      </c>
      <c r="F24" s="281" t="s">
        <v>634</v>
      </c>
      <c r="G24" s="281" t="s">
        <v>635</v>
      </c>
      <c r="H24" s="276">
        <v>59.9</v>
      </c>
      <c r="I24" s="276">
        <v>36.86</v>
      </c>
      <c r="J24" s="276">
        <v>30.6</v>
      </c>
      <c r="K24" s="284">
        <v>44665</v>
      </c>
      <c r="L24" s="277" t="s">
        <v>228</v>
      </c>
      <c r="M24" s="276">
        <f t="shared" si="1"/>
        <v>42.45</v>
      </c>
    </row>
    <row r="25" spans="2:13" s="140" customFormat="1" ht="90">
      <c r="B25" s="263" t="str">
        <f>IF(INSUMOS!C136="MERCADO",INSUMOS!A136,"ERRO")</f>
        <v>AR-CONDICIONADO</v>
      </c>
      <c r="C25" s="296">
        <f>INSUMOS!B136</f>
        <v>4010</v>
      </c>
      <c r="D25" s="265" t="str">
        <f>IF(INSUMOS!C136="MERCADO",INSUMOS!E136,"ERRO")</f>
        <v>CAPACITOR SIMPLES DE 55UF, 380VAC, PARA COMPRESSOR DE AR CONDICIONADO</v>
      </c>
      <c r="E25" s="281" t="s">
        <v>636</v>
      </c>
      <c r="F25" s="281" t="s">
        <v>637</v>
      </c>
      <c r="G25" s="281" t="s">
        <v>638</v>
      </c>
      <c r="H25" s="276">
        <v>29.41</v>
      </c>
      <c r="I25" s="276">
        <v>38.99</v>
      </c>
      <c r="J25" s="276">
        <v>37.700000000000003</v>
      </c>
      <c r="K25" s="284">
        <v>44665</v>
      </c>
      <c r="L25" s="277" t="s">
        <v>228</v>
      </c>
      <c r="M25" s="276">
        <f t="shared" si="1"/>
        <v>35.369999999999997</v>
      </c>
    </row>
    <row r="26" spans="2:13" s="140" customFormat="1" ht="90">
      <c r="B26" s="263" t="str">
        <f>IF(INSUMOS!C137="MERCADO",INSUMOS!A137,"ERRO")</f>
        <v>AR-CONDICIONADO</v>
      </c>
      <c r="C26" s="296">
        <f>INSUMOS!B137</f>
        <v>4011</v>
      </c>
      <c r="D26" s="265" t="str">
        <f>IF(INSUMOS!C137="MERCADO",INSUMOS!E137,"ERRO")</f>
        <v>CAPACITOR SIMPLES DE 60UF, 380VAC, PARA COMPRESSOR DE AR CONDICIONADO</v>
      </c>
      <c r="E26" s="281" t="s">
        <v>639</v>
      </c>
      <c r="F26" s="281" t="s">
        <v>640</v>
      </c>
      <c r="G26" s="281" t="s">
        <v>641</v>
      </c>
      <c r="H26" s="276">
        <v>31.5</v>
      </c>
      <c r="I26" s="276">
        <v>30</v>
      </c>
      <c r="J26" s="276">
        <v>49.42</v>
      </c>
      <c r="K26" s="284">
        <v>44665</v>
      </c>
      <c r="L26" s="277" t="s">
        <v>228</v>
      </c>
      <c r="M26" s="276">
        <f t="shared" si="1"/>
        <v>36.97</v>
      </c>
    </row>
    <row r="27" spans="2:13" s="140" customFormat="1" ht="60">
      <c r="B27" s="263" t="str">
        <f>IF(INSUMOS!C138="MERCADO",INSUMOS!A138,"ERRO")</f>
        <v>AR-CONDICIONADO</v>
      </c>
      <c r="C27" s="296">
        <f>INSUMOS!B138</f>
        <v>4012</v>
      </c>
      <c r="D27" s="265" t="str">
        <f>IF(INSUMOS!C138="MERCADO",INSUMOS!E138,"ERRO")</f>
        <v>CAPACITOR DUPLO DE 25+2,5UF, 450VAC, PARA COMPRESSOR DE AR CONDICIONADO</v>
      </c>
      <c r="E27" s="281" t="s">
        <v>642</v>
      </c>
      <c r="F27" s="281" t="s">
        <v>643</v>
      </c>
      <c r="G27" s="281" t="s">
        <v>644</v>
      </c>
      <c r="H27" s="276">
        <v>47.44</v>
      </c>
      <c r="I27" s="276">
        <v>37.03</v>
      </c>
      <c r="J27" s="276">
        <v>22.96</v>
      </c>
      <c r="K27" s="284">
        <v>44665</v>
      </c>
      <c r="L27" s="277" t="s">
        <v>228</v>
      </c>
      <c r="M27" s="276">
        <f t="shared" ref="M27:M36" si="2">ROUND(AVERAGE(H27:J27),2)</f>
        <v>35.81</v>
      </c>
    </row>
    <row r="28" spans="2:13" s="140" customFormat="1" ht="75">
      <c r="B28" s="263" t="str">
        <f>IF(INSUMOS!C139="MERCADO",INSUMOS!A139,"ERRO")</f>
        <v>AR-CONDICIONADO</v>
      </c>
      <c r="C28" s="296">
        <f>INSUMOS!B139</f>
        <v>4013</v>
      </c>
      <c r="D28" s="265" t="str">
        <f>IF(INSUMOS!C139="MERCADO",INSUMOS!E139,"ERRO")</f>
        <v>CAPACITOR DUPLO DE 30+2,5UF, 440VAC, PARA COMPRESSOR DE AR CONDICIONADO</v>
      </c>
      <c r="E28" s="281" t="s">
        <v>645</v>
      </c>
      <c r="F28" s="281" t="s">
        <v>646</v>
      </c>
      <c r="G28" s="281" t="s">
        <v>647</v>
      </c>
      <c r="H28" s="276">
        <v>41.95</v>
      </c>
      <c r="I28" s="276">
        <v>37.25</v>
      </c>
      <c r="J28" s="276">
        <v>39.9</v>
      </c>
      <c r="K28" s="284">
        <v>44665</v>
      </c>
      <c r="L28" s="277" t="s">
        <v>228</v>
      </c>
      <c r="M28" s="276">
        <f t="shared" si="2"/>
        <v>39.700000000000003</v>
      </c>
    </row>
    <row r="29" spans="2:13" s="140" customFormat="1" ht="60">
      <c r="B29" s="263" t="str">
        <f>IF(INSUMOS!C140="MERCADO",INSUMOS!A140,"ERRO")</f>
        <v>AR-CONDICIONADO</v>
      </c>
      <c r="C29" s="296">
        <f>INSUMOS!B140</f>
        <v>4014</v>
      </c>
      <c r="D29" s="265" t="str">
        <f>IF(INSUMOS!C140="MERCADO",INSUMOS!E140,"ERRO")</f>
        <v>CAPACITOR DUPLO DE 30+5,0UF, 380VAC, PARA COMPRESSOR DE AR CONDICIONADO</v>
      </c>
      <c r="E29" s="281" t="s">
        <v>648</v>
      </c>
      <c r="F29" s="281" t="s">
        <v>649</v>
      </c>
      <c r="G29" s="281" t="s">
        <v>650</v>
      </c>
      <c r="H29" s="276">
        <v>29.84</v>
      </c>
      <c r="I29" s="276" t="s">
        <v>651</v>
      </c>
      <c r="J29" s="276">
        <v>28.13</v>
      </c>
      <c r="K29" s="284">
        <v>44665</v>
      </c>
      <c r="L29" s="277" t="s">
        <v>228</v>
      </c>
      <c r="M29" s="276">
        <f t="shared" si="2"/>
        <v>28.99</v>
      </c>
    </row>
    <row r="30" spans="2:13" s="140" customFormat="1" ht="75">
      <c r="B30" s="263" t="str">
        <f>IF(INSUMOS!C141="MERCADO",INSUMOS!A141,"ERRO")</f>
        <v>AR-CONDICIONADO</v>
      </c>
      <c r="C30" s="296">
        <f>INSUMOS!B141</f>
        <v>4015</v>
      </c>
      <c r="D30" s="265" t="str">
        <f>IF(INSUMOS!C141="MERCADO",INSUMOS!E141,"ERRO")</f>
        <v>CAPACITOR DUPLO DE 35+4,0UF, 440VAC, PARA COMPRESSOR DE AR CONDICIONADO</v>
      </c>
      <c r="E30" s="281" t="s">
        <v>652</v>
      </c>
      <c r="F30" s="281" t="s">
        <v>653</v>
      </c>
      <c r="G30" s="281" t="s">
        <v>654</v>
      </c>
      <c r="H30" s="276">
        <v>25.65</v>
      </c>
      <c r="I30" s="276">
        <v>26.74</v>
      </c>
      <c r="J30" s="276">
        <v>28.5</v>
      </c>
      <c r="K30" s="284">
        <v>44665</v>
      </c>
      <c r="L30" s="277" t="s">
        <v>228</v>
      </c>
      <c r="M30" s="276">
        <f t="shared" si="2"/>
        <v>26.96</v>
      </c>
    </row>
    <row r="31" spans="2:13" s="140" customFormat="1" ht="105">
      <c r="B31" s="263" t="str">
        <f>IF(INSUMOS!C142="MERCADO",INSUMOS!A142,"ERRO")</f>
        <v>AR-CONDICIONADO</v>
      </c>
      <c r="C31" s="296">
        <f>INSUMOS!B142</f>
        <v>4016</v>
      </c>
      <c r="D31" s="265" t="str">
        <f>IF(INSUMOS!C142="MERCADO",INSUMOS!E142,"ERRO")</f>
        <v>CAPACITOR DUPLO DE 35+5,0UF, 380VAC, PARA COMPRESSOR DE AR CONDICIONADO</v>
      </c>
      <c r="E31" s="281" t="s">
        <v>655</v>
      </c>
      <c r="F31" s="281" t="s">
        <v>656</v>
      </c>
      <c r="G31" s="281" t="s">
        <v>657</v>
      </c>
      <c r="H31" s="276">
        <v>32.5</v>
      </c>
      <c r="I31" s="276">
        <v>25.65</v>
      </c>
      <c r="J31" s="276">
        <v>29.99</v>
      </c>
      <c r="K31" s="284">
        <v>44665</v>
      </c>
      <c r="L31" s="277" t="s">
        <v>228</v>
      </c>
      <c r="M31" s="276">
        <f t="shared" si="2"/>
        <v>29.38</v>
      </c>
    </row>
    <row r="32" spans="2:13" s="140" customFormat="1" ht="120">
      <c r="B32" s="263" t="str">
        <f>IF(INSUMOS!C143="MERCADO",INSUMOS!A143,"ERRO")</f>
        <v>AR-CONDICIONADO</v>
      </c>
      <c r="C32" s="296">
        <f>INSUMOS!B143</f>
        <v>4017</v>
      </c>
      <c r="D32" s="265" t="str">
        <f>IF(INSUMOS!C143="MERCADO",INSUMOS!E143,"ERRO")</f>
        <v>CAPACITOR DUPLO DE 40+4,0UF, 440VAC, PARA COMPRESSOR DE AR CONDICIONADO</v>
      </c>
      <c r="E32" s="281" t="s">
        <v>658</v>
      </c>
      <c r="F32" s="281" t="s">
        <v>659</v>
      </c>
      <c r="G32" s="281" t="s">
        <v>660</v>
      </c>
      <c r="H32" s="276">
        <v>25.71</v>
      </c>
      <c r="I32" s="276">
        <v>52</v>
      </c>
      <c r="J32" s="276">
        <v>27.55</v>
      </c>
      <c r="K32" s="284">
        <v>44665</v>
      </c>
      <c r="L32" s="277" t="s">
        <v>228</v>
      </c>
      <c r="M32" s="276">
        <f t="shared" si="2"/>
        <v>35.090000000000003</v>
      </c>
    </row>
    <row r="33" spans="2:13" s="140" customFormat="1" ht="60">
      <c r="B33" s="263" t="str">
        <f>IF(INSUMOS!C144="MERCADO",INSUMOS!A144,"ERRO")</f>
        <v>AR-CONDICIONADO</v>
      </c>
      <c r="C33" s="296">
        <f>INSUMOS!B144</f>
        <v>4018</v>
      </c>
      <c r="D33" s="265" t="str">
        <f>IF(INSUMOS!C144="MERCADO",INSUMOS!E144,"ERRO")</f>
        <v>CAPACITOR DUPLO DE 40+5,0UF, 440VAC, PARA COMPRESSOR DE AR CONDICIONADO</v>
      </c>
      <c r="E33" s="281" t="s">
        <v>661</v>
      </c>
      <c r="F33" s="281" t="s">
        <v>662</v>
      </c>
      <c r="G33" s="281" t="s">
        <v>663</v>
      </c>
      <c r="H33" s="276">
        <v>40.119999999999997</v>
      </c>
      <c r="I33" s="276">
        <v>39.9</v>
      </c>
      <c r="J33" s="276">
        <v>32.979999999999997</v>
      </c>
      <c r="K33" s="284">
        <v>44665</v>
      </c>
      <c r="L33" s="277" t="s">
        <v>228</v>
      </c>
      <c r="M33" s="276">
        <f t="shared" si="2"/>
        <v>37.67</v>
      </c>
    </row>
    <row r="34" spans="2:13" s="140" customFormat="1" ht="60">
      <c r="B34" s="263" t="str">
        <f>IF(INSUMOS!C145="MERCADO",INSUMOS!A145,"ERRO")</f>
        <v>AR-CONDICIONADO</v>
      </c>
      <c r="C34" s="296">
        <f>INSUMOS!B145</f>
        <v>4019</v>
      </c>
      <c r="D34" s="265" t="str">
        <f>IF(INSUMOS!C145="MERCADO",INSUMOS!E145,"ERRO")</f>
        <v>CAPACITOR DUPLO DE 45+5,0UF, 380VAC, PARA COMPRESSOR DE AR CONDICIONADO</v>
      </c>
      <c r="E34" s="281" t="s">
        <v>664</v>
      </c>
      <c r="F34" s="281" t="s">
        <v>665</v>
      </c>
      <c r="G34" s="281" t="s">
        <v>666</v>
      </c>
      <c r="H34" s="276">
        <v>42</v>
      </c>
      <c r="I34" s="276">
        <v>36.86</v>
      </c>
      <c r="J34" s="276">
        <v>36.01</v>
      </c>
      <c r="K34" s="284">
        <v>44665</v>
      </c>
      <c r="L34" s="277" t="s">
        <v>228</v>
      </c>
      <c r="M34" s="276">
        <f t="shared" si="2"/>
        <v>38.29</v>
      </c>
    </row>
    <row r="35" spans="2:13" s="140" customFormat="1" ht="90">
      <c r="B35" s="263" t="str">
        <f>IF(INSUMOS!C146="MERCADO",INSUMOS!A146,"ERRO")</f>
        <v>AR-CONDICIONADO</v>
      </c>
      <c r="C35" s="296">
        <f>INSUMOS!B146</f>
        <v>4020</v>
      </c>
      <c r="D35" s="265" t="str">
        <f>IF(INSUMOS!C146="MERCADO",INSUMOS!E146,"ERRO")</f>
        <v>CAPACITOR DUPLO DE 50+5,0UF, 380VAC, PARA COMPRESSOR DE AR CONDICIONADO</v>
      </c>
      <c r="E35" s="281" t="s">
        <v>667</v>
      </c>
      <c r="F35" s="281" t="s">
        <v>668</v>
      </c>
      <c r="G35" s="281" t="s">
        <v>669</v>
      </c>
      <c r="H35" s="276">
        <v>54.9</v>
      </c>
      <c r="I35" s="276">
        <v>38.700000000000003</v>
      </c>
      <c r="J35" s="276">
        <v>39.9</v>
      </c>
      <c r="K35" s="284">
        <v>44665</v>
      </c>
      <c r="L35" s="277" t="s">
        <v>228</v>
      </c>
      <c r="M35" s="276">
        <f t="shared" si="2"/>
        <v>44.5</v>
      </c>
    </row>
    <row r="36" spans="2:13" s="140" customFormat="1" ht="90">
      <c r="B36" s="263" t="str">
        <f>IF(INSUMOS!C147="MERCADO",INSUMOS!A147,"ERRO")</f>
        <v>AR-CONDICIONADO</v>
      </c>
      <c r="C36" s="296">
        <f>INSUMOS!B147</f>
        <v>4021</v>
      </c>
      <c r="D36" s="265" t="str">
        <f>IF(INSUMOS!C147="MERCADO",INSUMOS!E147,"ERRO")</f>
        <v>CAPACITOR DUPLO DE 60+5,0UF, 380VAC, PARA COMPRESSOR DE AR CONDICIONADO</v>
      </c>
      <c r="E36" s="281" t="s">
        <v>670</v>
      </c>
      <c r="F36" s="281" t="s">
        <v>671</v>
      </c>
      <c r="G36" s="281" t="s">
        <v>672</v>
      </c>
      <c r="H36" s="276">
        <v>52.9</v>
      </c>
      <c r="I36" s="276">
        <v>43.65</v>
      </c>
      <c r="J36" s="276">
        <v>44</v>
      </c>
      <c r="K36" s="284">
        <v>44665</v>
      </c>
      <c r="L36" s="277" t="s">
        <v>228</v>
      </c>
      <c r="M36" s="276">
        <f t="shared" si="2"/>
        <v>46.85</v>
      </c>
    </row>
    <row r="37" spans="2:13" s="140" customFormat="1" ht="75">
      <c r="B37" s="263" t="str">
        <f>IF(INSUMOS!C148="MERCADO",INSUMOS!A148,"ERRO")</f>
        <v>AR-CONDICIONADO</v>
      </c>
      <c r="C37" s="296">
        <f>INSUMOS!B148</f>
        <v>4022</v>
      </c>
      <c r="D37" s="265" t="str">
        <f>IF(INSUMOS!C148="MERCADO",INSUMOS!E148,"ERRO")</f>
        <v>CAPACITOR DUPLO DE 17+2.5 MFD 450VAC, PARA COMPRESSOR AR CONDICIONADO 9.000BTU</v>
      </c>
      <c r="E37" s="281" t="s">
        <v>673</v>
      </c>
      <c r="F37" s="281" t="s">
        <v>674</v>
      </c>
      <c r="G37" s="281" t="s">
        <v>675</v>
      </c>
      <c r="H37" s="276">
        <v>28.12</v>
      </c>
      <c r="I37" s="276">
        <v>21.1</v>
      </c>
      <c r="J37" s="276">
        <v>25.22</v>
      </c>
      <c r="K37" s="284">
        <v>44659</v>
      </c>
      <c r="L37" s="277" t="s">
        <v>228</v>
      </c>
      <c r="M37" s="276">
        <f t="shared" si="0"/>
        <v>24.81</v>
      </c>
    </row>
    <row r="38" spans="2:13" s="140" customFormat="1" ht="45">
      <c r="B38" s="263" t="str">
        <f>IF(INSUMOS!C149="MERCADO",INSUMOS!A149,"ERRO")</f>
        <v>AR-CONDICIONADO</v>
      </c>
      <c r="C38" s="296">
        <f>INSUMOS!B149</f>
        <v>4023</v>
      </c>
      <c r="D38" s="265" t="str">
        <f>IF(INSUMOS!C149="MERCADO",INSUMOS!E149,"ERRO")</f>
        <v>CAPACITOR DE 17,5 MFD 380VAC PARA COMPRESSOR 9.000 OU 12.000BTU</v>
      </c>
      <c r="E38" s="281" t="s">
        <v>676</v>
      </c>
      <c r="F38" s="281" t="s">
        <v>677</v>
      </c>
      <c r="G38" s="281" t="s">
        <v>678</v>
      </c>
      <c r="H38" s="276">
        <v>22.63</v>
      </c>
      <c r="I38" s="276">
        <v>48.4</v>
      </c>
      <c r="J38" s="276">
        <v>19.899999999999999</v>
      </c>
      <c r="K38" s="284">
        <v>44659</v>
      </c>
      <c r="L38" s="277" t="s">
        <v>228</v>
      </c>
      <c r="M38" s="276">
        <f t="shared" si="0"/>
        <v>30.31</v>
      </c>
    </row>
    <row r="39" spans="2:13" s="140" customFormat="1" ht="45">
      <c r="B39" s="263" t="str">
        <f>IF(INSUMOS!C150="MERCADO",INSUMOS!A150,"ERRO")</f>
        <v>AR-CONDICIONADO</v>
      </c>
      <c r="C39" s="296">
        <f>INSUMOS!B150</f>
        <v>4024</v>
      </c>
      <c r="D39" s="265" t="str">
        <f>IF(INSUMOS!C150="MERCADO",INSUMOS!E150,"ERRO")</f>
        <v>CAPACITOR DE 35 MFD 380VAC / 440VAC PARA COMPRESSOR 18.000BTU</v>
      </c>
      <c r="E39" s="281" t="s">
        <v>679</v>
      </c>
      <c r="F39" s="281" t="s">
        <v>680</v>
      </c>
      <c r="G39" s="281" t="s">
        <v>681</v>
      </c>
      <c r="H39" s="276">
        <v>23.9</v>
      </c>
      <c r="I39" s="276">
        <v>21.6</v>
      </c>
      <c r="J39" s="276">
        <v>17.95</v>
      </c>
      <c r="K39" s="284">
        <v>44659</v>
      </c>
      <c r="L39" s="277" t="s">
        <v>228</v>
      </c>
      <c r="M39" s="276">
        <f t="shared" si="0"/>
        <v>21.15</v>
      </c>
    </row>
    <row r="40" spans="2:13" s="140" customFormat="1" ht="75">
      <c r="B40" s="263" t="str">
        <f>IF(INSUMOS!C151="MERCADO",INSUMOS!A151,"ERRO")</f>
        <v>AR-CONDICIONADO</v>
      </c>
      <c r="C40" s="296">
        <f>INSUMOS!B151</f>
        <v>4025</v>
      </c>
      <c r="D40" s="265" t="str">
        <f>IF(INSUMOS!C151="MERCADO",INSUMOS!E151,"ERRO")</f>
        <v>CAPACITOR SIMPLES DO MOTOR VENTILADOR 1,5UF 450VAC</v>
      </c>
      <c r="E40" s="281" t="s">
        <v>682</v>
      </c>
      <c r="F40" s="281" t="s">
        <v>683</v>
      </c>
      <c r="G40" s="281" t="s">
        <v>684</v>
      </c>
      <c r="H40" s="276">
        <v>30.48</v>
      </c>
      <c r="I40" s="276">
        <v>30.48</v>
      </c>
      <c r="J40" s="276">
        <v>29.9</v>
      </c>
      <c r="K40" s="284">
        <v>44664</v>
      </c>
      <c r="L40" s="277" t="s">
        <v>228</v>
      </c>
      <c r="M40" s="276">
        <f t="shared" si="0"/>
        <v>30.29</v>
      </c>
    </row>
    <row r="41" spans="2:13" s="140" customFormat="1" ht="135">
      <c r="B41" s="263" t="str">
        <f>IF(INSUMOS!C152="MERCADO",INSUMOS!A152,"ERRO")</f>
        <v>AR-CONDICIONADO</v>
      </c>
      <c r="C41" s="296">
        <f>INSUMOS!B152</f>
        <v>4026</v>
      </c>
      <c r="D41" s="265" t="str">
        <f>IF(INSUMOS!C152="MERCADO",INSUMOS!E152,"ERRO")</f>
        <v>CAPACITOR SIMPLES DO MOTOR VENTILADOR 2,5UF 450VAC</v>
      </c>
      <c r="E41" s="281" t="s">
        <v>685</v>
      </c>
      <c r="F41" s="281" t="s">
        <v>686</v>
      </c>
      <c r="G41" s="281" t="s">
        <v>687</v>
      </c>
      <c r="H41" s="276">
        <v>12.6</v>
      </c>
      <c r="I41" s="276">
        <v>14.9</v>
      </c>
      <c r="J41" s="276">
        <v>12.2</v>
      </c>
      <c r="K41" s="284">
        <v>44664</v>
      </c>
      <c r="L41" s="277" t="s">
        <v>228</v>
      </c>
      <c r="M41" s="276">
        <f t="shared" si="0"/>
        <v>13.23</v>
      </c>
    </row>
    <row r="42" spans="2:13" s="140" customFormat="1" ht="105">
      <c r="B42" s="263" t="str">
        <f>IF(INSUMOS!C153="MERCADO",INSUMOS!A153,"ERRO")</f>
        <v>AR-CONDICIONADO</v>
      </c>
      <c r="C42" s="296">
        <f>INSUMOS!B153</f>
        <v>4027</v>
      </c>
      <c r="D42" s="265" t="str">
        <f>IF(INSUMOS!C153="MERCADO",INSUMOS!E153,"ERRO")</f>
        <v>CAPACITOR SIMPLES DO MOTOR VENTILADOR 4UF 450VAC</v>
      </c>
      <c r="E42" s="281" t="s">
        <v>688</v>
      </c>
      <c r="F42" s="281" t="s">
        <v>689</v>
      </c>
      <c r="G42" s="281" t="s">
        <v>690</v>
      </c>
      <c r="H42" s="276">
        <v>18.5</v>
      </c>
      <c r="I42" s="276">
        <v>15</v>
      </c>
      <c r="J42" s="276">
        <v>62.57</v>
      </c>
      <c r="K42" s="284">
        <v>44664</v>
      </c>
      <c r="L42" s="277" t="s">
        <v>228</v>
      </c>
      <c r="M42" s="276">
        <f t="shared" si="0"/>
        <v>32.020000000000003</v>
      </c>
    </row>
    <row r="43" spans="2:13" s="140" customFormat="1" ht="90">
      <c r="B43" s="263" t="str">
        <f>IF(INSUMOS!C154="MERCADO",INSUMOS!A154,"ERRO")</f>
        <v>AR-CONDICIONADO</v>
      </c>
      <c r="C43" s="296">
        <f>INSUMOS!B154</f>
        <v>4028</v>
      </c>
      <c r="D43" s="265" t="str">
        <f>IF(INSUMOS!C154="MERCADO",INSUMOS!E154,"ERRO")</f>
        <v>CAPACITOR SIMPLES DO MOTOR VENTILADOR 8UF 450VAC</v>
      </c>
      <c r="E43" s="281" t="s">
        <v>691</v>
      </c>
      <c r="F43" s="281" t="s">
        <v>692</v>
      </c>
      <c r="G43" s="281" t="s">
        <v>693</v>
      </c>
      <c r="H43" s="276">
        <v>51.86</v>
      </c>
      <c r="I43" s="276">
        <v>58.5</v>
      </c>
      <c r="J43" s="276">
        <v>26.01</v>
      </c>
      <c r="K43" s="284">
        <v>44664</v>
      </c>
      <c r="L43" s="277" t="s">
        <v>228</v>
      </c>
      <c r="M43" s="276">
        <f t="shared" si="0"/>
        <v>45.46</v>
      </c>
    </row>
    <row r="44" spans="2:13" s="140" customFormat="1" ht="60">
      <c r="B44" s="263" t="str">
        <f>IF(INSUMOS!C155="MERCADO",INSUMOS!A155,"ERRO")</f>
        <v>AR-CONDICIONADO</v>
      </c>
      <c r="C44" s="296">
        <f>INSUMOS!B155</f>
        <v>4029</v>
      </c>
      <c r="D44" s="265" t="str">
        <f>IF(INSUMOS!C155="MERCADO",INSUMOS!E155,"ERRO")</f>
        <v>CAPACITOR 10MFD 380V C/TERMINAL 40X60</v>
      </c>
      <c r="E44" s="281" t="s">
        <v>694</v>
      </c>
      <c r="F44" s="281" t="s">
        <v>695</v>
      </c>
      <c r="G44" s="281" t="s">
        <v>696</v>
      </c>
      <c r="H44" s="276">
        <v>12.61</v>
      </c>
      <c r="I44" s="276">
        <v>7.6</v>
      </c>
      <c r="J44" s="276">
        <v>14.4</v>
      </c>
      <c r="K44" s="284">
        <v>44659</v>
      </c>
      <c r="L44" s="277" t="s">
        <v>228</v>
      </c>
      <c r="M44" s="276">
        <f t="shared" si="0"/>
        <v>11.54</v>
      </c>
    </row>
    <row r="45" spans="2:13" s="140" customFormat="1" ht="105">
      <c r="B45" s="263" t="str">
        <f>IF(INSUMOS!C156="MERCADO",INSUMOS!A156,"ERRO")</f>
        <v>AR-CONDICIONADO</v>
      </c>
      <c r="C45" s="296">
        <f>INSUMOS!B156</f>
        <v>4030</v>
      </c>
      <c r="D45" s="265" t="str">
        <f>IF(INSUMOS!C156="MERCADO",INSUMOS!E156,"ERRO")</f>
        <v>CONTATOR TRIPOLAR DE 9A 1NA 220V</v>
      </c>
      <c r="E45" s="281" t="s">
        <v>697</v>
      </c>
      <c r="F45" s="281" t="s">
        <v>698</v>
      </c>
      <c r="G45" s="281" t="s">
        <v>699</v>
      </c>
      <c r="H45" s="276">
        <v>162.19999999999999</v>
      </c>
      <c r="I45" s="276">
        <v>158.09</v>
      </c>
      <c r="J45" s="276">
        <v>119</v>
      </c>
      <c r="K45" s="284">
        <v>44665</v>
      </c>
      <c r="L45" s="277" t="s">
        <v>228</v>
      </c>
      <c r="M45" s="276">
        <f t="shared" si="0"/>
        <v>146.43</v>
      </c>
    </row>
    <row r="46" spans="2:13" s="140" customFormat="1" ht="90">
      <c r="B46" s="263" t="str">
        <f>IF(INSUMOS!C157="MERCADO",INSUMOS!A157,"ERRO")</f>
        <v>AR-CONDICIONADO</v>
      </c>
      <c r="C46" s="296">
        <f>INSUMOS!B157</f>
        <v>4031</v>
      </c>
      <c r="D46" s="265" t="str">
        <f>IF(INSUMOS!C157="MERCADO",INSUMOS!E157,"ERRO")</f>
        <v>CONTATOR TRIPOLAR DE 25A 220V</v>
      </c>
      <c r="E46" s="281" t="s">
        <v>700</v>
      </c>
      <c r="F46" s="281" t="s">
        <v>701</v>
      </c>
      <c r="G46" s="281" t="s">
        <v>702</v>
      </c>
      <c r="H46" s="276">
        <v>198.2</v>
      </c>
      <c r="I46" s="276">
        <v>168.54</v>
      </c>
      <c r="J46" s="276">
        <v>218.72</v>
      </c>
      <c r="K46" s="284">
        <v>44665</v>
      </c>
      <c r="L46" s="277" t="s">
        <v>228</v>
      </c>
      <c r="M46" s="276">
        <f t="shared" si="0"/>
        <v>195.15</v>
      </c>
    </row>
    <row r="47" spans="2:13" s="140" customFormat="1" ht="90">
      <c r="B47" s="263" t="str">
        <f>IF(INSUMOS!C158="MERCADO",INSUMOS!A158,"ERRO")</f>
        <v>AR-CONDICIONADO</v>
      </c>
      <c r="C47" s="296">
        <f>INSUMOS!B158</f>
        <v>4032</v>
      </c>
      <c r="D47" s="265" t="str">
        <f>IF(INSUMOS!C158="MERCADO",INSUMOS!E158,"ERRO")</f>
        <v>CONTATOR TRIPOLAR DE 32A 220V</v>
      </c>
      <c r="E47" s="281" t="s">
        <v>703</v>
      </c>
      <c r="F47" s="281" t="s">
        <v>704</v>
      </c>
      <c r="G47" s="281" t="s">
        <v>705</v>
      </c>
      <c r="H47" s="276">
        <v>269.2</v>
      </c>
      <c r="I47" s="276">
        <v>316.60000000000002</v>
      </c>
      <c r="J47" s="276">
        <v>342.09</v>
      </c>
      <c r="K47" s="284">
        <v>44665</v>
      </c>
      <c r="L47" s="277" t="s">
        <v>228</v>
      </c>
      <c r="M47" s="276">
        <f t="shared" si="0"/>
        <v>309.3</v>
      </c>
    </row>
    <row r="48" spans="2:13" s="140" customFormat="1" ht="180">
      <c r="B48" s="263" t="str">
        <f>IF(INSUMOS!C159="MERCADO",INSUMOS!A159,"ERRO")</f>
        <v>AR-CONDICIONADO</v>
      </c>
      <c r="C48" s="296">
        <f>INSUMOS!B159</f>
        <v>4033</v>
      </c>
      <c r="D48" s="265" t="str">
        <f>IF(INSUMOS!C159="MERCADO",INSUMOS!E159,"ERRO")</f>
        <v>CONTATOR TRIPOLAR DE 40A 220V</v>
      </c>
      <c r="E48" s="281" t="s">
        <v>706</v>
      </c>
      <c r="F48" s="281" t="s">
        <v>707</v>
      </c>
      <c r="G48" s="281" t="s">
        <v>708</v>
      </c>
      <c r="H48" s="276">
        <v>360.53</v>
      </c>
      <c r="I48" s="276">
        <v>424</v>
      </c>
      <c r="J48" s="276">
        <v>357.17</v>
      </c>
      <c r="K48" s="284">
        <v>44665</v>
      </c>
      <c r="L48" s="277" t="s">
        <v>228</v>
      </c>
      <c r="M48" s="276">
        <f t="shared" si="0"/>
        <v>380.57</v>
      </c>
    </row>
    <row r="49" spans="2:13" s="140" customFormat="1" ht="180">
      <c r="B49" s="263" t="str">
        <f>IF(INSUMOS!C160="MERCADO",INSUMOS!A160,"ERRO")</f>
        <v>AR-CONDICIONADO</v>
      </c>
      <c r="C49" s="296">
        <f>INSUMOS!B160</f>
        <v>4034</v>
      </c>
      <c r="D49" s="265" t="str">
        <f>IF(INSUMOS!C160="MERCADO",INSUMOS!E160,"ERRO")</f>
        <v>CONTATOR TRIPOLAR DE 50A 220V</v>
      </c>
      <c r="E49" s="281" t="s">
        <v>709</v>
      </c>
      <c r="F49" s="281" t="s">
        <v>710</v>
      </c>
      <c r="G49" s="281" t="s">
        <v>711</v>
      </c>
      <c r="H49" s="276">
        <v>483.98</v>
      </c>
      <c r="I49" s="276">
        <v>554.29999999999995</v>
      </c>
      <c r="J49" s="276">
        <v>479.5</v>
      </c>
      <c r="K49" s="284">
        <v>44665</v>
      </c>
      <c r="L49" s="277" t="s">
        <v>228</v>
      </c>
      <c r="M49" s="276">
        <f t="shared" si="0"/>
        <v>505.93</v>
      </c>
    </row>
    <row r="50" spans="2:13" s="140" customFormat="1" ht="75">
      <c r="B50" s="263" t="str">
        <f>IF(INSUMOS!C161="MERCADO",INSUMOS!A161,"ERRO")</f>
        <v>AR-CONDICIONADO</v>
      </c>
      <c r="C50" s="296">
        <f>INSUMOS!B161</f>
        <v>4035</v>
      </c>
      <c r="D50" s="265" t="str">
        <f>IF(INSUMOS!C161="MERCADO",INSUMOS!E161,"ERRO")</f>
        <v>CORREIA EM V PARA VENTILADOR AR COND B27</v>
      </c>
      <c r="E50" s="281" t="s">
        <v>712</v>
      </c>
      <c r="F50" s="281" t="s">
        <v>713</v>
      </c>
      <c r="G50" s="281" t="s">
        <v>714</v>
      </c>
      <c r="H50" s="276">
        <v>9.16</v>
      </c>
      <c r="I50" s="276">
        <v>27.54</v>
      </c>
      <c r="J50" s="276">
        <v>13.41</v>
      </c>
      <c r="K50" s="284">
        <v>44665</v>
      </c>
      <c r="L50" s="277" t="s">
        <v>228</v>
      </c>
      <c r="M50" s="276">
        <f t="shared" si="0"/>
        <v>16.7</v>
      </c>
    </row>
    <row r="51" spans="2:13" s="140" customFormat="1" ht="30">
      <c r="B51" s="263" t="str">
        <f>IF(INSUMOS!C162="MERCADO",INSUMOS!A162,"ERRO")</f>
        <v>AR-CONDICIONADO</v>
      </c>
      <c r="C51" s="296">
        <f>INSUMOS!B162</f>
        <v>4036</v>
      </c>
      <c r="D51" s="265" t="str">
        <f>IF(INSUMOS!C162="MERCADO",INSUMOS!E162,"ERRO")</f>
        <v>CORREIA EM V PARA VENTILADOR AR COND B28</v>
      </c>
      <c r="E51" s="281" t="s">
        <v>715</v>
      </c>
      <c r="F51" s="281" t="s">
        <v>716</v>
      </c>
      <c r="G51" s="281" t="s">
        <v>717</v>
      </c>
      <c r="H51" s="276">
        <v>9.41</v>
      </c>
      <c r="I51" s="276">
        <v>18.989999999999998</v>
      </c>
      <c r="J51" s="276">
        <v>28.49</v>
      </c>
      <c r="K51" s="284">
        <v>44665</v>
      </c>
      <c r="L51" s="277" t="s">
        <v>228</v>
      </c>
      <c r="M51" s="276">
        <f t="shared" si="0"/>
        <v>18.96</v>
      </c>
    </row>
    <row r="52" spans="2:13" s="140" customFormat="1" ht="30">
      <c r="B52" s="263" t="str">
        <f>IF(INSUMOS!C163="MERCADO",INSUMOS!A163,"ERRO")</f>
        <v>AR-CONDICIONADO</v>
      </c>
      <c r="C52" s="296">
        <f>INSUMOS!B163</f>
        <v>4037</v>
      </c>
      <c r="D52" s="265" t="str">
        <f>IF(INSUMOS!C163="MERCADO",INSUMOS!E163,"ERRO")</f>
        <v>CORREIA EM V PARA VENTILADOR AR COND B32</v>
      </c>
      <c r="E52" s="281" t="s">
        <v>718</v>
      </c>
      <c r="F52" s="281" t="s">
        <v>719</v>
      </c>
      <c r="G52" s="281" t="s">
        <v>720</v>
      </c>
      <c r="H52" s="276">
        <v>35.880000000000003</v>
      </c>
      <c r="I52" s="276">
        <v>10.76</v>
      </c>
      <c r="J52" s="276">
        <v>19.899999999999999</v>
      </c>
      <c r="K52" s="284">
        <v>44665</v>
      </c>
      <c r="L52" s="277" t="s">
        <v>228</v>
      </c>
      <c r="M52" s="276">
        <f t="shared" si="0"/>
        <v>22.18</v>
      </c>
    </row>
    <row r="53" spans="2:13" s="140" customFormat="1" ht="90">
      <c r="B53" s="263" t="str">
        <f>IF(INSUMOS!C164="MERCADO",INSUMOS!A164,"ERRO")</f>
        <v>AR-CONDICIONADO</v>
      </c>
      <c r="C53" s="296">
        <f>INSUMOS!B164</f>
        <v>4038</v>
      </c>
      <c r="D53" s="265" t="str">
        <f>IF(INSUMOS!C164="MERCADO",INSUMOS!E164,"ERRO")</f>
        <v>CORREIA EM V PARA VENTILADOR AR COND B35</v>
      </c>
      <c r="E53" s="281" t="s">
        <v>721</v>
      </c>
      <c r="F53" s="281" t="s">
        <v>722</v>
      </c>
      <c r="G53" s="281" t="s">
        <v>723</v>
      </c>
      <c r="H53" s="276">
        <v>17.010000000000002</v>
      </c>
      <c r="I53" s="276">
        <v>17.940000000000001</v>
      </c>
      <c r="J53" s="276">
        <v>16.09</v>
      </c>
      <c r="K53" s="284">
        <v>44665</v>
      </c>
      <c r="L53" s="277" t="s">
        <v>228</v>
      </c>
      <c r="M53" s="276">
        <f t="shared" si="0"/>
        <v>17.010000000000002</v>
      </c>
    </row>
    <row r="54" spans="2:13" s="140" customFormat="1" ht="90">
      <c r="B54" s="263" t="str">
        <f>IF(INSUMOS!C165="MERCADO",INSUMOS!A165,"ERRO")</f>
        <v>AR-CONDICIONADO</v>
      </c>
      <c r="C54" s="296">
        <f>INSUMOS!B165</f>
        <v>4039</v>
      </c>
      <c r="D54" s="265" t="str">
        <f>IF(INSUMOS!C165="MERCADO",INSUMOS!E165,"ERRO")</f>
        <v>CORREIA EM V PARA VENTILADOR AR COND B38</v>
      </c>
      <c r="E54" s="281" t="s">
        <v>724</v>
      </c>
      <c r="F54" s="281" t="s">
        <v>725</v>
      </c>
      <c r="G54" s="281" t="s">
        <v>726</v>
      </c>
      <c r="H54" s="276">
        <v>18.91</v>
      </c>
      <c r="I54" s="276">
        <v>17.39</v>
      </c>
      <c r="J54" s="276">
        <v>19.32</v>
      </c>
      <c r="K54" s="284">
        <v>44665</v>
      </c>
      <c r="L54" s="277" t="s">
        <v>228</v>
      </c>
      <c r="M54" s="276">
        <f t="shared" si="0"/>
        <v>18.54</v>
      </c>
    </row>
    <row r="55" spans="2:13" s="140" customFormat="1" ht="120">
      <c r="B55" s="263" t="str">
        <f>IF(INSUMOS!C166="MERCADO",INSUMOS!A166,"ERRO")</f>
        <v>AR-CONDICIONADO</v>
      </c>
      <c r="C55" s="296">
        <f>INSUMOS!B166</f>
        <v>4040</v>
      </c>
      <c r="D55" s="265" t="str">
        <f>IF(INSUMOS!C166="MERCADO",INSUMOS!E166,"ERRO")</f>
        <v>CORREIA EM V PARA VENTILADOR AR COND B42</v>
      </c>
      <c r="E55" s="281" t="s">
        <v>727</v>
      </c>
      <c r="F55" s="281" t="s">
        <v>728</v>
      </c>
      <c r="G55" s="281" t="s">
        <v>729</v>
      </c>
      <c r="H55" s="276">
        <v>19.29</v>
      </c>
      <c r="I55" s="276">
        <v>21.76</v>
      </c>
      <c r="J55" s="276">
        <v>18.899999999999999</v>
      </c>
      <c r="K55" s="284">
        <v>44665</v>
      </c>
      <c r="L55" s="277" t="s">
        <v>228</v>
      </c>
      <c r="M55" s="276">
        <f t="shared" si="0"/>
        <v>19.98</v>
      </c>
    </row>
    <row r="56" spans="2:13" s="140" customFormat="1" ht="90">
      <c r="B56" s="263" t="str">
        <f>IF(INSUMOS!C167="MERCADO",INSUMOS!A167,"ERRO")</f>
        <v>AR-CONDICIONADO</v>
      </c>
      <c r="C56" s="296">
        <f>INSUMOS!B167</f>
        <v>4041</v>
      </c>
      <c r="D56" s="265" t="str">
        <f>IF(INSUMOS!C167="MERCADO",INSUMOS!E167,"ERRO")</f>
        <v>CORREIA EM V PARA VENTILADOR AR COND B44</v>
      </c>
      <c r="E56" s="281" t="s">
        <v>730</v>
      </c>
      <c r="F56" s="281" t="s">
        <v>731</v>
      </c>
      <c r="G56" s="281" t="s">
        <v>732</v>
      </c>
      <c r="H56" s="276">
        <v>21.76</v>
      </c>
      <c r="I56" s="276">
        <v>20.190000000000001</v>
      </c>
      <c r="J56" s="276">
        <v>21.99</v>
      </c>
      <c r="K56" s="284">
        <v>44665</v>
      </c>
      <c r="L56" s="277" t="s">
        <v>228</v>
      </c>
      <c r="M56" s="276">
        <f t="shared" si="0"/>
        <v>21.31</v>
      </c>
    </row>
    <row r="57" spans="2:13" s="140" customFormat="1" ht="120">
      <c r="B57" s="263" t="str">
        <f>IF(INSUMOS!C168="MERCADO",INSUMOS!A168,"ERRO")</f>
        <v>AR-CONDICIONADO</v>
      </c>
      <c r="C57" s="296">
        <f>INSUMOS!B168</f>
        <v>4042</v>
      </c>
      <c r="D57" s="265" t="str">
        <f>IF(INSUMOS!C168="MERCADO",INSUMOS!E168,"ERRO")</f>
        <v>CORREIA EM V PARA VENTILADOR AR COND B46</v>
      </c>
      <c r="E57" s="281" t="s">
        <v>733</v>
      </c>
      <c r="F57" s="281" t="s">
        <v>734</v>
      </c>
      <c r="G57" s="281" t="s">
        <v>735</v>
      </c>
      <c r="H57" s="276">
        <v>22.71</v>
      </c>
      <c r="I57" s="276">
        <v>21.09</v>
      </c>
      <c r="J57" s="276">
        <v>19.899999999999999</v>
      </c>
      <c r="K57" s="284">
        <v>44665</v>
      </c>
      <c r="L57" s="277" t="s">
        <v>228</v>
      </c>
      <c r="M57" s="276">
        <f t="shared" ref="M57:M63" si="3">ROUND(AVERAGE(H57:J57),2)</f>
        <v>21.23</v>
      </c>
    </row>
    <row r="58" spans="2:13" s="140" customFormat="1" ht="105">
      <c r="B58" s="263" t="str">
        <f>IF(INSUMOS!C169="MERCADO",INSUMOS!A169,"ERRO")</f>
        <v>AR-CONDICIONADO</v>
      </c>
      <c r="C58" s="296">
        <f>INSUMOS!B169</f>
        <v>4043</v>
      </c>
      <c r="D58" s="265" t="str">
        <f>IF(INSUMOS!C169="MERCADO",INSUMOS!E169,"ERRO")</f>
        <v>CORREIA EM V PARA VENTILADOR AR COND AX 3U315</v>
      </c>
      <c r="E58" s="281" t="s">
        <v>736</v>
      </c>
      <c r="F58" s="281" t="s">
        <v>737</v>
      </c>
      <c r="G58" s="281" t="s">
        <v>738</v>
      </c>
      <c r="H58" s="276">
        <v>32</v>
      </c>
      <c r="I58" s="276">
        <v>16</v>
      </c>
      <c r="J58" s="276">
        <v>12.9</v>
      </c>
      <c r="K58" s="284">
        <v>44665</v>
      </c>
      <c r="L58" s="277" t="s">
        <v>228</v>
      </c>
      <c r="M58" s="276">
        <f t="shared" si="3"/>
        <v>20.3</v>
      </c>
    </row>
    <row r="59" spans="2:13" s="140" customFormat="1" ht="105">
      <c r="B59" s="263" t="str">
        <f>IF(INSUMOS!C170="MERCADO",INSUMOS!A170,"ERRO")</f>
        <v>AR-CONDICIONADO</v>
      </c>
      <c r="C59" s="296">
        <f>INSUMOS!B170</f>
        <v>4044</v>
      </c>
      <c r="D59" s="265" t="str">
        <f>IF(INSUMOS!C170="MERCADO",INSUMOS!E170,"ERRO")</f>
        <v>CORREIA EM V PARA VENTILADOR AR COND A 3U300</v>
      </c>
      <c r="E59" s="281" t="s">
        <v>739</v>
      </c>
      <c r="F59" s="281" t="s">
        <v>740</v>
      </c>
      <c r="G59" s="281" t="s">
        <v>741</v>
      </c>
      <c r="H59" s="276">
        <v>29</v>
      </c>
      <c r="I59" s="276">
        <v>19.989999999999998</v>
      </c>
      <c r="J59" s="276">
        <v>15.99</v>
      </c>
      <c r="K59" s="284">
        <v>44665</v>
      </c>
      <c r="L59" s="277" t="s">
        <v>228</v>
      </c>
      <c r="M59" s="276">
        <f t="shared" si="3"/>
        <v>21.66</v>
      </c>
    </row>
    <row r="60" spans="2:13" s="140" customFormat="1" ht="120">
      <c r="B60" s="263" t="str">
        <f>IF(INSUMOS!C171="MERCADO",INSUMOS!A171,"ERRO")</f>
        <v>AR-CONDICIONADO</v>
      </c>
      <c r="C60" s="296">
        <f>INSUMOS!B171</f>
        <v>4045</v>
      </c>
      <c r="D60" s="265" t="str">
        <f>IF(INSUMOS!C171="MERCADO",INSUMOS!E171,"ERRO")</f>
        <v>CORREIA EM V PARA VENTILADOR AR COND A27</v>
      </c>
      <c r="E60" s="281" t="s">
        <v>742</v>
      </c>
      <c r="F60" s="281" t="s">
        <v>743</v>
      </c>
      <c r="G60" s="281" t="s">
        <v>744</v>
      </c>
      <c r="H60" s="276">
        <v>19.989999999999998</v>
      </c>
      <c r="I60" s="276">
        <v>10.35</v>
      </c>
      <c r="J60" s="276">
        <v>8.3699999999999992</v>
      </c>
      <c r="K60" s="284">
        <v>44665</v>
      </c>
      <c r="L60" s="277" t="s">
        <v>228</v>
      </c>
      <c r="M60" s="276">
        <f t="shared" si="3"/>
        <v>12.9</v>
      </c>
    </row>
    <row r="61" spans="2:13" s="140" customFormat="1" ht="105">
      <c r="B61" s="263" t="str">
        <f>IF(INSUMOS!C172="MERCADO",INSUMOS!A172,"ERRO")</f>
        <v>AR-CONDICIONADO</v>
      </c>
      <c r="C61" s="296">
        <f>INSUMOS!B172</f>
        <v>4046</v>
      </c>
      <c r="D61" s="265" t="str">
        <f>IF(INSUMOS!C172="MERCADO",INSUMOS!E172,"ERRO")</f>
        <v>CORREIA EM V PARA VENTILADOR AR COND A32</v>
      </c>
      <c r="E61" s="281" t="s">
        <v>745</v>
      </c>
      <c r="F61" s="281" t="s">
        <v>746</v>
      </c>
      <c r="G61" s="281" t="s">
        <v>747</v>
      </c>
      <c r="H61" s="276">
        <v>6.96</v>
      </c>
      <c r="I61" s="276">
        <v>11.79</v>
      </c>
      <c r="J61" s="276">
        <v>9.7899999999999991</v>
      </c>
      <c r="K61" s="284">
        <v>44665</v>
      </c>
      <c r="L61" s="277" t="s">
        <v>228</v>
      </c>
      <c r="M61" s="276">
        <f t="shared" si="3"/>
        <v>9.51</v>
      </c>
    </row>
    <row r="62" spans="2:13" s="140" customFormat="1" ht="120">
      <c r="B62" s="263" t="str">
        <f>IF(INSUMOS!C173="MERCADO",INSUMOS!A173,"ERRO")</f>
        <v>AR-CONDICIONADO</v>
      </c>
      <c r="C62" s="296">
        <f>INSUMOS!B173</f>
        <v>4047</v>
      </c>
      <c r="D62" s="265" t="str">
        <f>IF(INSUMOS!C173="MERCADO",INSUMOS!E173,"ERRO")</f>
        <v>CORREIA EM V PARA VENTILADOR AR COND A34</v>
      </c>
      <c r="E62" s="281" t="s">
        <v>748</v>
      </c>
      <c r="F62" s="281" t="s">
        <v>749</v>
      </c>
      <c r="G62" s="281" t="s">
        <v>750</v>
      </c>
      <c r="H62" s="276">
        <v>23</v>
      </c>
      <c r="I62" s="276">
        <v>12.51</v>
      </c>
      <c r="J62" s="276">
        <v>10.49</v>
      </c>
      <c r="K62" s="284">
        <v>44665</v>
      </c>
      <c r="L62" s="277" t="s">
        <v>228</v>
      </c>
      <c r="M62" s="276">
        <f t="shared" si="3"/>
        <v>15.33</v>
      </c>
    </row>
    <row r="63" spans="2:13" s="140" customFormat="1" ht="90">
      <c r="B63" s="263" t="str">
        <f>IF(INSUMOS!C174="MERCADO",INSUMOS!A174,"ERRO")</f>
        <v>AR-CONDICIONADO</v>
      </c>
      <c r="C63" s="296">
        <f>INSUMOS!B174</f>
        <v>4048</v>
      </c>
      <c r="D63" s="265" t="str">
        <f>IF(INSUMOS!C174="MERCADO",INSUMOS!E174,"ERRO")</f>
        <v>CORREIA EM V PARA VENTILADOR AR COND A38</v>
      </c>
      <c r="E63" s="281" t="s">
        <v>751</v>
      </c>
      <c r="F63" s="281" t="s">
        <v>752</v>
      </c>
      <c r="G63" s="281" t="s">
        <v>753</v>
      </c>
      <c r="H63" s="276">
        <v>12.42</v>
      </c>
      <c r="I63" s="276">
        <v>14.9</v>
      </c>
      <c r="J63" s="276">
        <v>11.69</v>
      </c>
      <c r="K63" s="284">
        <v>44665</v>
      </c>
      <c r="L63" s="277" t="s">
        <v>228</v>
      </c>
      <c r="M63" s="276">
        <f t="shared" si="3"/>
        <v>13</v>
      </c>
    </row>
    <row r="64" spans="2:13" s="140" customFormat="1" ht="60">
      <c r="B64" s="263" t="str">
        <f>IF(INSUMOS!C175="MERCADO",INSUMOS!A175,"ERRO")</f>
        <v>AR-CONDICIONADO</v>
      </c>
      <c r="C64" s="296">
        <f>INSUMOS!B175</f>
        <v>4049</v>
      </c>
      <c r="D64" s="265" t="str">
        <f>IF(INSUMOS!C175="MERCADO",INSUMOS!E175,"ERRO")</f>
        <v>GÁS REFRIGERANTE R22, CILINDRO DE 13,6KG (PARA A MAIORIA DOS AR COND ATUAIS)</v>
      </c>
      <c r="E64" s="281" t="s">
        <v>754</v>
      </c>
      <c r="F64" s="281" t="s">
        <v>755</v>
      </c>
      <c r="G64" s="281" t="s">
        <v>756</v>
      </c>
      <c r="H64" s="276">
        <v>712.4</v>
      </c>
      <c r="I64" s="276">
        <v>699.98</v>
      </c>
      <c r="J64" s="276">
        <v>782.32</v>
      </c>
      <c r="K64" s="284">
        <v>44659</v>
      </c>
      <c r="L64" s="277" t="s">
        <v>228</v>
      </c>
      <c r="M64" s="276">
        <f t="shared" si="0"/>
        <v>731.57</v>
      </c>
    </row>
    <row r="65" spans="2:13" s="140" customFormat="1" ht="45">
      <c r="B65" s="263" t="str">
        <f>IF(INSUMOS!C176="MERCADO",INSUMOS!A176,"ERRO")</f>
        <v>AR-CONDICIONADO</v>
      </c>
      <c r="C65" s="296">
        <f>INSUMOS!B176</f>
        <v>4050</v>
      </c>
      <c r="D65" s="265" t="str">
        <f>IF(INSUMOS!C176="MERCADO",INSUMOS!E176,"ERRO")</f>
        <v>GÁS REFRIGERANTE R410A, CILINDRO DE 11,34KG (PARA SIST INVERTER)</v>
      </c>
      <c r="E65" s="281" t="s">
        <v>757</v>
      </c>
      <c r="F65" s="281" t="s">
        <v>758</v>
      </c>
      <c r="G65" s="281" t="s">
        <v>759</v>
      </c>
      <c r="H65" s="276">
        <v>845.4</v>
      </c>
      <c r="I65" s="276">
        <v>879.98</v>
      </c>
      <c r="J65" s="276">
        <v>959.33</v>
      </c>
      <c r="K65" s="284">
        <v>44659</v>
      </c>
      <c r="L65" s="277" t="s">
        <v>228</v>
      </c>
      <c r="M65" s="276">
        <f t="shared" si="0"/>
        <v>894.9</v>
      </c>
    </row>
    <row r="66" spans="2:13" s="140" customFormat="1" ht="90">
      <c r="B66" s="263" t="str">
        <f>IF(INSUMOS!C177="MERCADO",INSUMOS!A177,"ERRO")</f>
        <v>AR-CONDICIONADO</v>
      </c>
      <c r="C66" s="296">
        <f>INSUMOS!B177</f>
        <v>4051</v>
      </c>
      <c r="D66" s="265" t="str">
        <f>IF(INSUMOS!C177="MERCADO",INSUMOS!E177,"ERRO")</f>
        <v>GÁS REFRIGERANTE R134A, CILINDRO DE 13,6KG (SUBSTITUTO PARA O R12)</v>
      </c>
      <c r="E66" s="281" t="s">
        <v>760</v>
      </c>
      <c r="F66" s="281" t="s">
        <v>761</v>
      </c>
      <c r="G66" s="281" t="s">
        <v>762</v>
      </c>
      <c r="H66" s="276">
        <v>614.64</v>
      </c>
      <c r="I66" s="276">
        <v>685.52</v>
      </c>
      <c r="J66" s="276">
        <v>652.30999999999995</v>
      </c>
      <c r="K66" s="284">
        <v>44659</v>
      </c>
      <c r="L66" s="277" t="s">
        <v>228</v>
      </c>
      <c r="M66" s="276">
        <f t="shared" si="0"/>
        <v>650.82000000000005</v>
      </c>
    </row>
    <row r="67" spans="2:13" s="140" customFormat="1" ht="45">
      <c r="B67" s="263" t="str">
        <f>IF(INSUMOS!C178="MERCADO",INSUMOS!A178,"ERRO")</f>
        <v>AR-CONDICIONADO</v>
      </c>
      <c r="C67" s="296">
        <f>INSUMOS!B178</f>
        <v>4052</v>
      </c>
      <c r="D67" s="265" t="str">
        <f>IF(INSUMOS!C178="MERCADO",INSUMOS!E178,"ERRO")</f>
        <v>GÁS REFRIGERANTE R141B, CILINDRO DE 13,6KG (SUBSTITUTO PARA O R11)</v>
      </c>
      <c r="E67" s="281" t="s">
        <v>763</v>
      </c>
      <c r="F67" s="281" t="s">
        <v>764</v>
      </c>
      <c r="G67" s="281" t="s">
        <v>765</v>
      </c>
      <c r="H67" s="276">
        <v>1261.31</v>
      </c>
      <c r="I67" s="276">
        <v>1799</v>
      </c>
      <c r="J67" s="276">
        <v>837</v>
      </c>
      <c r="K67" s="284">
        <v>44659</v>
      </c>
      <c r="L67" s="277" t="s">
        <v>228</v>
      </c>
      <c r="M67" s="276">
        <f t="shared" si="0"/>
        <v>1299.0999999999999</v>
      </c>
    </row>
    <row r="68" spans="2:13" s="140" customFormat="1" ht="60">
      <c r="B68" s="263" t="str">
        <f>IF(INSUMOS!C179="MERCADO",INSUMOS!A179,"ERRO")</f>
        <v>AR-CONDICIONADO</v>
      </c>
      <c r="C68" s="296">
        <f>INSUMOS!B179</f>
        <v>4053</v>
      </c>
      <c r="D68" s="265" t="str">
        <f>IF(INSUMOS!C179="MERCADO",INSUMOS!E179,"ERRO")</f>
        <v>LIMPA CONTATO BLACK SUL BRASIL 300ML 200GR</v>
      </c>
      <c r="E68" s="281" t="s">
        <v>766</v>
      </c>
      <c r="F68" s="281" t="s">
        <v>767</v>
      </c>
      <c r="G68" s="281" t="s">
        <v>768</v>
      </c>
      <c r="H68" s="276">
        <v>22.3</v>
      </c>
      <c r="I68" s="276">
        <v>21.04</v>
      </c>
      <c r="J68" s="276">
        <v>18.989999999999998</v>
      </c>
      <c r="K68" s="284">
        <v>44659</v>
      </c>
      <c r="L68" s="277" t="s">
        <v>228</v>
      </c>
      <c r="M68" s="276">
        <f t="shared" si="0"/>
        <v>20.78</v>
      </c>
    </row>
    <row r="69" spans="2:13" s="140" customFormat="1" ht="75">
      <c r="B69" s="263" t="str">
        <f>IF(INSUMOS!C180="MERCADO",INSUMOS!A180,"ERRO")</f>
        <v>AR-CONDICIONADO</v>
      </c>
      <c r="C69" s="296">
        <f>INSUMOS!B180</f>
        <v>4054</v>
      </c>
      <c r="D69" s="265" t="str">
        <f>IF(INSUMOS!C180="MERCADO",INSUMOS!E180,"ERRO")</f>
        <v>GÁS ACETILENO PARA SOLDA BERNZOMATIC 880342 MAPP 400GR</v>
      </c>
      <c r="E69" s="281" t="s">
        <v>769</v>
      </c>
      <c r="F69" s="281" t="s">
        <v>770</v>
      </c>
      <c r="G69" s="281" t="s">
        <v>771</v>
      </c>
      <c r="H69" s="276">
        <v>98.34</v>
      </c>
      <c r="I69" s="276">
        <v>76.89</v>
      </c>
      <c r="J69" s="276">
        <v>105.74</v>
      </c>
      <c r="K69" s="284">
        <v>44659</v>
      </c>
      <c r="L69" s="277" t="s">
        <v>228</v>
      </c>
      <c r="M69" s="276">
        <f t="shared" si="0"/>
        <v>93.66</v>
      </c>
    </row>
    <row r="70" spans="2:13" s="140" customFormat="1" ht="60">
      <c r="B70" s="263" t="str">
        <f>IF(INSUMOS!C181="MERCADO",INSUMOS!A181,"ERRO")</f>
        <v>AR-CONDICIONADO</v>
      </c>
      <c r="C70" s="296">
        <f>INSUMOS!B181</f>
        <v>4055</v>
      </c>
      <c r="D70" s="265" t="str">
        <f>IF(INSUMOS!C181="MERCADO",INSUMOS!E181,"ERRO")</f>
        <v>CILINDRO DE GÁS OXIGÊNIO 930ML 136G PARA TURBO SET</v>
      </c>
      <c r="E70" s="281" t="s">
        <v>772</v>
      </c>
      <c r="F70" s="281" t="s">
        <v>773</v>
      </c>
      <c r="G70" s="281" t="s">
        <v>774</v>
      </c>
      <c r="H70" s="276">
        <v>150.80000000000001</v>
      </c>
      <c r="I70" s="276">
        <v>154.69</v>
      </c>
      <c r="J70" s="276">
        <v>138.97999999999999</v>
      </c>
      <c r="K70" s="284">
        <v>44659</v>
      </c>
      <c r="L70" s="277" t="s">
        <v>228</v>
      </c>
      <c r="M70" s="276">
        <f t="shared" si="0"/>
        <v>148.16</v>
      </c>
    </row>
    <row r="71" spans="2:13" s="140" customFormat="1" ht="45">
      <c r="B71" s="263" t="str">
        <f>IF(INSUMOS!C182="MERCADO",INSUMOS!A182,"ERRO")</f>
        <v>AR-CONDICIONADO</v>
      </c>
      <c r="C71" s="296">
        <f>INSUMOS!B182</f>
        <v>4056</v>
      </c>
      <c r="D71" s="265" t="str">
        <f>IF(INSUMOS!C182="MERCADO",INSUMOS!E182,"ERRO")</f>
        <v>PORCA LATÃO PARA REFRIGERAÇÃO DE 1/4"</v>
      </c>
      <c r="E71" s="281" t="s">
        <v>775</v>
      </c>
      <c r="F71" s="281" t="s">
        <v>776</v>
      </c>
      <c r="G71" s="281" t="s">
        <v>777</v>
      </c>
      <c r="H71" s="276">
        <v>3.11</v>
      </c>
      <c r="I71" s="276">
        <v>5.08</v>
      </c>
      <c r="J71" s="276"/>
      <c r="K71" s="284">
        <v>44659</v>
      </c>
      <c r="L71" s="277" t="s">
        <v>228</v>
      </c>
      <c r="M71" s="276">
        <f t="shared" si="0"/>
        <v>4.0999999999999996</v>
      </c>
    </row>
    <row r="72" spans="2:13" ht="45">
      <c r="B72" s="263" t="str">
        <f>IF(INSUMOS!C183="MERCADO",INSUMOS!A183,"ERRO")</f>
        <v>AR-CONDICIONADO</v>
      </c>
      <c r="C72" s="296">
        <f>INSUMOS!B183</f>
        <v>4057</v>
      </c>
      <c r="D72" s="265" t="str">
        <f>IF(INSUMOS!C183="MERCADO",INSUMOS!E183,"ERRO")</f>
        <v>PORCA LATÃO PARA REFRIGERAÇÃO DE 3/8"</v>
      </c>
      <c r="E72" s="281" t="s">
        <v>778</v>
      </c>
      <c r="F72" s="281" t="s">
        <v>779</v>
      </c>
      <c r="G72" s="281" t="s">
        <v>780</v>
      </c>
      <c r="H72" s="276">
        <v>6.9</v>
      </c>
      <c r="I72" s="276">
        <v>6.1</v>
      </c>
      <c r="J72" s="276">
        <v>4.7</v>
      </c>
      <c r="K72" s="284">
        <v>44659</v>
      </c>
      <c r="L72" s="277" t="s">
        <v>228</v>
      </c>
      <c r="M72" s="276">
        <f t="shared" si="0"/>
        <v>5.9</v>
      </c>
    </row>
    <row r="73" spans="2:13" ht="60">
      <c r="B73" s="263" t="str">
        <f>IF(INSUMOS!C184="MERCADO",INSUMOS!A184,"ERRO")</f>
        <v>AR-CONDICIONADO</v>
      </c>
      <c r="C73" s="296">
        <f>INSUMOS!B184</f>
        <v>4058</v>
      </c>
      <c r="D73" s="265" t="str">
        <f>IF(INSUMOS!C184="MERCADO",INSUMOS!E184,"ERRO")</f>
        <v>PORCA LATÃO PARA REFRIGERAÇÃO DE 1/2"</v>
      </c>
      <c r="E73" s="281" t="s">
        <v>781</v>
      </c>
      <c r="F73" s="281" t="s">
        <v>782</v>
      </c>
      <c r="G73" s="281" t="s">
        <v>783</v>
      </c>
      <c r="H73" s="276">
        <v>6.47</v>
      </c>
      <c r="I73" s="276">
        <v>11.19</v>
      </c>
      <c r="J73" s="276">
        <v>6.83</v>
      </c>
      <c r="K73" s="284">
        <v>44659</v>
      </c>
      <c r="L73" s="277" t="s">
        <v>228</v>
      </c>
      <c r="M73" s="276">
        <f t="shared" si="0"/>
        <v>8.16</v>
      </c>
    </row>
    <row r="74" spans="2:13" ht="60">
      <c r="B74" s="263" t="str">
        <f>IF(INSUMOS!C185="MERCADO",INSUMOS!A185,"ERRO")</f>
        <v>AR-CONDICIONADO</v>
      </c>
      <c r="C74" s="296">
        <f>INSUMOS!B185</f>
        <v>4059</v>
      </c>
      <c r="D74" s="265" t="str">
        <f>IF(INSUMOS!C185="MERCADO",INSUMOS!E185,"ERRO")</f>
        <v>PORCA LATÃO PARA REFRIGERAÇÃO DE 5/8"</v>
      </c>
      <c r="E74" s="281" t="s">
        <v>784</v>
      </c>
      <c r="F74" s="281" t="s">
        <v>785</v>
      </c>
      <c r="G74" s="281" t="s">
        <v>786</v>
      </c>
      <c r="H74" s="276">
        <v>10.34</v>
      </c>
      <c r="I74" s="276">
        <v>12.17</v>
      </c>
      <c r="J74" s="276">
        <v>7.9</v>
      </c>
      <c r="K74" s="284">
        <v>44659</v>
      </c>
      <c r="L74" s="277" t="s">
        <v>228</v>
      </c>
      <c r="M74" s="276">
        <f t="shared" si="0"/>
        <v>10.14</v>
      </c>
    </row>
    <row r="75" spans="2:13" ht="45">
      <c r="B75" s="263" t="str">
        <f>IF(INSUMOS!C186="MERCADO",INSUMOS!A186,"ERRO")</f>
        <v>AR-CONDICIONADO</v>
      </c>
      <c r="C75" s="296">
        <f>INSUMOS!B186</f>
        <v>4060</v>
      </c>
      <c r="D75" s="265" t="str">
        <f>IF(INSUMOS!C186="MERCADO",INSUMOS!E186,"ERRO")</f>
        <v>PORCA LATÃO PARA REFRIGERAÇÃO DE 3/4"</v>
      </c>
      <c r="E75" s="281" t="s">
        <v>787</v>
      </c>
      <c r="F75" s="281" t="s">
        <v>788</v>
      </c>
      <c r="G75" s="281" t="s">
        <v>789</v>
      </c>
      <c r="H75" s="276">
        <v>12.33</v>
      </c>
      <c r="I75" s="276">
        <v>19.34</v>
      </c>
      <c r="J75" s="276">
        <v>11.9</v>
      </c>
      <c r="K75" s="284">
        <v>44659</v>
      </c>
      <c r="L75" s="277" t="s">
        <v>228</v>
      </c>
      <c r="M75" s="276">
        <f t="shared" si="0"/>
        <v>14.52</v>
      </c>
    </row>
    <row r="76" spans="2:13" ht="30">
      <c r="B76" s="263" t="str">
        <f>IF(INSUMOS!C187="MERCADO",INSUMOS!A187,"ERRO")</f>
        <v>AR-CONDICIONADO</v>
      </c>
      <c r="C76" s="296">
        <f>INSUMOS!B187</f>
        <v>4061</v>
      </c>
      <c r="D76" s="265" t="str">
        <f>IF(INSUMOS!C187="MERCADO",INSUMOS!E187,"ERRO")</f>
        <v>PORCA LATÃO PARA REFRIGERAÇÃO DE 7/8"</v>
      </c>
      <c r="E76" s="281" t="s">
        <v>790</v>
      </c>
      <c r="F76" s="281" t="s">
        <v>791</v>
      </c>
      <c r="G76" s="281" t="s">
        <v>792</v>
      </c>
      <c r="H76" s="276">
        <v>27.49</v>
      </c>
      <c r="I76" s="276">
        <v>32.549999999999997</v>
      </c>
      <c r="J76" s="276">
        <v>22.52</v>
      </c>
      <c r="K76" s="284">
        <v>44659</v>
      </c>
      <c r="L76" s="277" t="s">
        <v>228</v>
      </c>
      <c r="M76" s="276">
        <f t="shared" si="0"/>
        <v>27.52</v>
      </c>
    </row>
    <row r="77" spans="2:13" ht="60">
      <c r="B77" s="263" t="str">
        <f>IF(INSUMOS!C188="MERCADO",INSUMOS!A188,"ERRO")</f>
        <v>AR-CONDICIONADO</v>
      </c>
      <c r="C77" s="296">
        <f>INSUMOS!B188</f>
        <v>4062</v>
      </c>
      <c r="D77" s="265" t="str">
        <f>IF(INSUMOS!C188="MERCADO",INSUMOS!E188,"ERRO")</f>
        <v>NIPLES LATÃO PARA REFRIGERAÇÃO DE 1/4"</v>
      </c>
      <c r="E77" s="281" t="s">
        <v>793</v>
      </c>
      <c r="F77" s="281" t="s">
        <v>794</v>
      </c>
      <c r="G77" s="281" t="s">
        <v>795</v>
      </c>
      <c r="H77" s="276">
        <v>3.44</v>
      </c>
      <c r="I77" s="276">
        <v>4.9000000000000004</v>
      </c>
      <c r="J77" s="276">
        <v>5.43</v>
      </c>
      <c r="K77" s="284">
        <v>44662</v>
      </c>
      <c r="L77" s="277" t="s">
        <v>228</v>
      </c>
      <c r="M77" s="276">
        <f t="shared" si="0"/>
        <v>4.59</v>
      </c>
    </row>
    <row r="78" spans="2:13" ht="60">
      <c r="B78" s="263" t="str">
        <f>IF(INSUMOS!C189="MERCADO",INSUMOS!A189,"ERRO")</f>
        <v>AR-CONDICIONADO</v>
      </c>
      <c r="C78" s="296">
        <f>INSUMOS!B189</f>
        <v>4063</v>
      </c>
      <c r="D78" s="265" t="str">
        <f>IF(INSUMOS!C189="MERCADO",INSUMOS!E189,"ERRO")</f>
        <v>NIPLES LATÃO PARA REFRIGERAÇÃO DE 3/8"</v>
      </c>
      <c r="E78" s="281" t="s">
        <v>796</v>
      </c>
      <c r="F78" s="281" t="s">
        <v>797</v>
      </c>
      <c r="G78" s="281" t="s">
        <v>798</v>
      </c>
      <c r="H78" s="276">
        <v>5.69</v>
      </c>
      <c r="I78" s="276">
        <v>8.9</v>
      </c>
      <c r="J78" s="276">
        <v>8.5</v>
      </c>
      <c r="K78" s="284">
        <v>44662</v>
      </c>
      <c r="L78" s="277" t="s">
        <v>228</v>
      </c>
      <c r="M78" s="276">
        <f t="shared" si="0"/>
        <v>7.7</v>
      </c>
    </row>
    <row r="79" spans="2:13" ht="60">
      <c r="B79" s="263" t="str">
        <f>IF(INSUMOS!C190="MERCADO",INSUMOS!A190,"ERRO")</f>
        <v>AR-CONDICIONADO</v>
      </c>
      <c r="C79" s="296">
        <f>INSUMOS!B190</f>
        <v>4064</v>
      </c>
      <c r="D79" s="265" t="str">
        <f>IF(INSUMOS!C190="MERCADO",INSUMOS!E190,"ERRO")</f>
        <v>NIPLES LATÃO PARA REFRIGERAÇÃO DE 1/2"</v>
      </c>
      <c r="E79" s="281" t="s">
        <v>799</v>
      </c>
      <c r="F79" s="281" t="s">
        <v>800</v>
      </c>
      <c r="G79" s="281" t="s">
        <v>801</v>
      </c>
      <c r="H79" s="276">
        <v>8.18</v>
      </c>
      <c r="I79" s="276">
        <v>12.9</v>
      </c>
      <c r="J79" s="276">
        <v>12.47</v>
      </c>
      <c r="K79" s="284">
        <v>44662</v>
      </c>
      <c r="L79" s="277" t="s">
        <v>228</v>
      </c>
      <c r="M79" s="276">
        <f t="shared" si="0"/>
        <v>11.18</v>
      </c>
    </row>
    <row r="80" spans="2:13" ht="60">
      <c r="B80" s="263" t="str">
        <f>IF(INSUMOS!C191="MERCADO",INSUMOS!A191,"ERRO")</f>
        <v>AR-CONDICIONADO</v>
      </c>
      <c r="C80" s="296">
        <f>INSUMOS!B191</f>
        <v>4065</v>
      </c>
      <c r="D80" s="265" t="str">
        <f>IF(INSUMOS!C191="MERCADO",INSUMOS!E191,"ERRO")</f>
        <v>NIPLES LATÃO PARA REFRIGERAÇÃO DE 5/8"</v>
      </c>
      <c r="E80" s="281" t="s">
        <v>802</v>
      </c>
      <c r="F80" s="281" t="s">
        <v>803</v>
      </c>
      <c r="G80" s="281" t="s">
        <v>804</v>
      </c>
      <c r="H80" s="276">
        <v>12.52</v>
      </c>
      <c r="I80" s="276">
        <v>18.5</v>
      </c>
      <c r="J80" s="276">
        <v>21.38</v>
      </c>
      <c r="K80" s="284">
        <v>44662</v>
      </c>
      <c r="L80" s="277" t="s">
        <v>228</v>
      </c>
      <c r="M80" s="276">
        <f t="shared" si="0"/>
        <v>17.47</v>
      </c>
    </row>
    <row r="81" spans="2:13" ht="90">
      <c r="B81" s="263" t="str">
        <f>IF(INSUMOS!C192="MERCADO",INSUMOS!A192,"ERRO")</f>
        <v>AR-CONDICIONADO</v>
      </c>
      <c r="C81" s="296">
        <f>INSUMOS!B192</f>
        <v>4066</v>
      </c>
      <c r="D81" s="265" t="str">
        <f>IF(INSUMOS!C192="MERCADO",INSUMOS!E192,"ERRO")</f>
        <v>NIPLES LATÃO PARA REFRIGERAÇÃO DE 3/4"</v>
      </c>
      <c r="E81" s="281" t="s">
        <v>805</v>
      </c>
      <c r="F81" s="281" t="s">
        <v>806</v>
      </c>
      <c r="G81" s="281" t="s">
        <v>807</v>
      </c>
      <c r="H81" s="276">
        <v>22.6</v>
      </c>
      <c r="I81" s="276">
        <v>17.399999999999999</v>
      </c>
      <c r="J81" s="276">
        <v>28.51</v>
      </c>
      <c r="K81" s="284">
        <v>44662</v>
      </c>
      <c r="L81" s="277" t="s">
        <v>228</v>
      </c>
      <c r="M81" s="276">
        <f t="shared" si="0"/>
        <v>22.84</v>
      </c>
    </row>
    <row r="82" spans="2:13" ht="45">
      <c r="B82" s="263" t="str">
        <f>IF(INSUMOS!C193="MERCADO",INSUMOS!A193,"ERRO")</f>
        <v>AR-CONDICIONADO</v>
      </c>
      <c r="C82" s="296">
        <f>INSUMOS!B193</f>
        <v>4067</v>
      </c>
      <c r="D82" s="265" t="str">
        <f>IF(INSUMOS!C193="MERCADO",INSUMOS!E193,"ERRO")</f>
        <v>NIPLES LATÃO PARA REFRIGERAÇÃO DE 7/8"</v>
      </c>
      <c r="E82" s="281" t="s">
        <v>808</v>
      </c>
      <c r="F82" s="281" t="s">
        <v>809</v>
      </c>
      <c r="G82" s="281" t="s">
        <v>810</v>
      </c>
      <c r="H82" s="276">
        <v>61.1</v>
      </c>
      <c r="I82" s="276">
        <v>42.14</v>
      </c>
      <c r="J82" s="276">
        <v>86.52</v>
      </c>
      <c r="K82" s="284">
        <v>44662</v>
      </c>
      <c r="L82" s="277" t="s">
        <v>228</v>
      </c>
      <c r="M82" s="276">
        <f t="shared" si="0"/>
        <v>63.25</v>
      </c>
    </row>
    <row r="83" spans="2:13" ht="60">
      <c r="B83" s="285" t="str">
        <f>IF(INSUMOS!C194="MERCADO",INSUMOS!A194,"ERRO")</f>
        <v>AR-CONDICIONADO</v>
      </c>
      <c r="C83" s="296">
        <f>INSUMOS!B194</f>
        <v>4068</v>
      </c>
      <c r="D83" s="286" t="str">
        <f>IF(INSUMOS!C194="MERCADO",INSUMOS!E194,"ERRO")</f>
        <v>PLUG FUSÍVEL DE SEGURANÇA (DISPOSITIVO PARA PROTEÇÃO DE BUJÃO FUSÍVEL)</v>
      </c>
      <c r="E83" s="281" t="s">
        <v>811</v>
      </c>
      <c r="F83" s="281" t="s">
        <v>812</v>
      </c>
      <c r="G83" s="281" t="s">
        <v>813</v>
      </c>
      <c r="H83" s="287">
        <v>87.5</v>
      </c>
      <c r="I83" s="287">
        <v>60</v>
      </c>
      <c r="J83" s="287">
        <v>50</v>
      </c>
      <c r="K83" s="288">
        <v>44669</v>
      </c>
      <c r="L83" s="289" t="s">
        <v>228</v>
      </c>
      <c r="M83" s="287">
        <f t="shared" si="0"/>
        <v>65.83</v>
      </c>
    </row>
    <row r="84" spans="2:13" ht="120">
      <c r="B84" s="263" t="str">
        <f>IF(INSUMOS!C195="MERCADO",INSUMOS!A195,"ERRO")</f>
        <v>AR-CONDICIONADO</v>
      </c>
      <c r="C84" s="296">
        <f>INSUMOS!B195</f>
        <v>4069</v>
      </c>
      <c r="D84" s="265" t="str">
        <f>IF(INSUMOS!C195="MERCADO",INSUMOS!E195,"ERRO")</f>
        <v>DETERGENTE DE LIMPEZA DE SERPENTINAS DE AR CONDICIONADO (ZENNITH OU SIMILAR)</v>
      </c>
      <c r="E84" s="281" t="s">
        <v>814</v>
      </c>
      <c r="F84" s="281" t="s">
        <v>815</v>
      </c>
      <c r="G84" s="281" t="s">
        <v>816</v>
      </c>
      <c r="H84" s="276">
        <v>19.899999999999999</v>
      </c>
      <c r="I84" s="276">
        <v>22.8</v>
      </c>
      <c r="J84" s="276">
        <v>15.99</v>
      </c>
      <c r="K84" s="284">
        <v>44662</v>
      </c>
      <c r="L84" s="277" t="s">
        <v>228</v>
      </c>
      <c r="M84" s="276">
        <f t="shared" si="0"/>
        <v>19.559999999999999</v>
      </c>
    </row>
    <row r="85" spans="2:13" ht="90">
      <c r="B85" s="263" t="str">
        <f>IF(INSUMOS!C196="MERCADO",INSUMOS!A196,"ERRO")</f>
        <v>AR-CONDICIONADO</v>
      </c>
      <c r="C85" s="296">
        <f>INSUMOS!B196</f>
        <v>4070</v>
      </c>
      <c r="D85" s="265" t="str">
        <f>IF(INSUMOS!C196="MERCADO",INSUMOS!E196,"ERRO")</f>
        <v>PRESSOSTATO DE ALTA PRESSÃO TIPO CEBOLINHA, 200-400 PSI OU SIMILAR</v>
      </c>
      <c r="E85" s="281" t="s">
        <v>817</v>
      </c>
      <c r="F85" s="281" t="s">
        <v>818</v>
      </c>
      <c r="G85" s="281" t="s">
        <v>819</v>
      </c>
      <c r="H85" s="276">
        <v>80.5</v>
      </c>
      <c r="I85" s="276">
        <v>128</v>
      </c>
      <c r="J85" s="276">
        <v>102.69</v>
      </c>
      <c r="K85" s="284">
        <v>44665</v>
      </c>
      <c r="L85" s="277" t="s">
        <v>228</v>
      </c>
      <c r="M85" s="276">
        <f t="shared" si="0"/>
        <v>103.73</v>
      </c>
    </row>
    <row r="86" spans="2:13" ht="75">
      <c r="B86" s="263" t="str">
        <f>IF(INSUMOS!C197="MERCADO",INSUMOS!A197,"ERRO")</f>
        <v>AR-CONDICIONADO</v>
      </c>
      <c r="C86" s="296">
        <f>INSUMOS!B197</f>
        <v>4071</v>
      </c>
      <c r="D86" s="265" t="str">
        <f>IF(INSUMOS!C197="MERCADO",INSUMOS!E197,"ERRO")</f>
        <v>PRESSOSTATO DE BAIXA PRESSÃO TIPO CEBOLINHA, 19-46 PSI OU SIMILAR</v>
      </c>
      <c r="E86" s="281" t="s">
        <v>820</v>
      </c>
      <c r="F86" s="281" t="s">
        <v>821</v>
      </c>
      <c r="G86" s="281" t="s">
        <v>822</v>
      </c>
      <c r="H86" s="276">
        <v>67.89</v>
      </c>
      <c r="I86" s="276">
        <v>64.84</v>
      </c>
      <c r="J86" s="276">
        <v>92.07</v>
      </c>
      <c r="K86" s="284">
        <v>44665</v>
      </c>
      <c r="L86" s="277" t="s">
        <v>228</v>
      </c>
      <c r="M86" s="276">
        <f t="shared" ref="M86" si="4">ROUND(AVERAGE(H86:J86),2)</f>
        <v>74.930000000000007</v>
      </c>
    </row>
    <row r="87" spans="2:13" ht="60">
      <c r="B87" s="263" t="str">
        <f>IF(INSUMOS!C198="MERCADO",INSUMOS!A198,"ERRO")</f>
        <v>AR-CONDICIONADO</v>
      </c>
      <c r="C87" s="296">
        <f>INSUMOS!B198</f>
        <v>4072</v>
      </c>
      <c r="D87" s="265" t="str">
        <f>IF(INSUMOS!C198="MERCADO",INSUMOS!E198,"ERRO")</f>
        <v>SOLDA FOSCOPER UNIDADE VARETA 460MM X 2,3 MM</v>
      </c>
      <c r="E87" s="281" t="s">
        <v>823</v>
      </c>
      <c r="F87" s="281" t="s">
        <v>824</v>
      </c>
      <c r="G87" s="281" t="s">
        <v>825</v>
      </c>
      <c r="H87" s="276">
        <v>3.5</v>
      </c>
      <c r="I87" s="276">
        <v>3.04</v>
      </c>
      <c r="J87" s="276">
        <v>3.34</v>
      </c>
      <c r="K87" s="284">
        <v>44662</v>
      </c>
      <c r="L87" s="277" t="s">
        <v>228</v>
      </c>
      <c r="M87" s="276">
        <f t="shared" si="0"/>
        <v>3.29</v>
      </c>
    </row>
    <row r="88" spans="2:13" ht="90">
      <c r="B88" s="263" t="str">
        <f>IF(INSUMOS!C199="MERCADO",INSUMOS!A199,"ERRO")</f>
        <v>AR-CONDICIONADO</v>
      </c>
      <c r="C88" s="296">
        <f>INSUMOS!B199</f>
        <v>4073</v>
      </c>
      <c r="D88" s="265" t="str">
        <f>IF(INSUMOS!C199="MERCADO",INSUMOS!E199,"ERRO")</f>
        <v>SOLDA FOSCOPER UNIDADE VARETA 460MM X 2,5MM</v>
      </c>
      <c r="E88" s="281" t="s">
        <v>826</v>
      </c>
      <c r="F88" s="281" t="s">
        <v>827</v>
      </c>
      <c r="G88" s="281" t="s">
        <v>828</v>
      </c>
      <c r="H88" s="276">
        <v>2.98</v>
      </c>
      <c r="I88" s="276">
        <v>2.99</v>
      </c>
      <c r="J88" s="276">
        <v>4.96</v>
      </c>
      <c r="K88" s="284">
        <v>44662</v>
      </c>
      <c r="L88" s="277" t="s">
        <v>228</v>
      </c>
      <c r="M88" s="276">
        <f t="shared" si="0"/>
        <v>3.64</v>
      </c>
    </row>
    <row r="89" spans="2:13" ht="105">
      <c r="B89" s="263" t="str">
        <f>IF(INSUMOS!C200="MERCADO",INSUMOS!A200,"ERRO")</f>
        <v>AR-CONDICIONADO</v>
      </c>
      <c r="C89" s="296">
        <f>INSUMOS!B200</f>
        <v>4074</v>
      </c>
      <c r="D89" s="265" t="str">
        <f>IF(INSUMOS!C200="MERCADO",INSUMOS!E200,"ERRO")</f>
        <v>TERMINAL ELÉTRICO FORQUILHA ISOLADO, DE 1,5 A 2,5MM², SVS2-4, AZUL, EMBALAGEM COM 100 PEÇAS</v>
      </c>
      <c r="E89" s="281" t="s">
        <v>829</v>
      </c>
      <c r="F89" s="281" t="s">
        <v>830</v>
      </c>
      <c r="G89" s="281" t="s">
        <v>831</v>
      </c>
      <c r="H89" s="276">
        <v>20.43</v>
      </c>
      <c r="I89" s="276">
        <v>27.65</v>
      </c>
      <c r="J89" s="276">
        <v>21.84</v>
      </c>
      <c r="K89" s="284">
        <v>44663</v>
      </c>
      <c r="L89" s="277" t="s">
        <v>228</v>
      </c>
      <c r="M89" s="276">
        <f t="shared" si="0"/>
        <v>23.31</v>
      </c>
    </row>
    <row r="90" spans="2:13" ht="120">
      <c r="B90" s="263" t="str">
        <f>IF(INSUMOS!C201="MERCADO",INSUMOS!A201,"ERRO")</f>
        <v>AR-CONDICIONADO</v>
      </c>
      <c r="C90" s="296">
        <f>INSUMOS!B201</f>
        <v>4075</v>
      </c>
      <c r="D90" s="265" t="str">
        <f>IF(INSUMOS!C201="MERCADO",INSUMOS!E201,"ERRO")</f>
        <v>TERMINAL ELÉTRICO FORQUILHA ISOLADO, DE 4,0 A 6,0MM², SVS5.5-6, AMARELO, EMBALAGEM COM 100 PEÇAS</v>
      </c>
      <c r="E90" s="281" t="s">
        <v>832</v>
      </c>
      <c r="F90" s="281" t="s">
        <v>833</v>
      </c>
      <c r="G90" s="281" t="s">
        <v>834</v>
      </c>
      <c r="H90" s="276">
        <v>72.02</v>
      </c>
      <c r="I90" s="276">
        <v>44.93</v>
      </c>
      <c r="J90" s="276">
        <v>58.95</v>
      </c>
      <c r="K90" s="284">
        <v>44663</v>
      </c>
      <c r="L90" s="277" t="s">
        <v>228</v>
      </c>
      <c r="M90" s="276">
        <f t="shared" si="0"/>
        <v>58.63</v>
      </c>
    </row>
    <row r="91" spans="2:13" ht="90">
      <c r="B91" s="263" t="str">
        <f>IF(INSUMOS!C202="MERCADO",INSUMOS!A202,"ERRO")</f>
        <v>AR-CONDICIONADO</v>
      </c>
      <c r="C91" s="296">
        <f>INSUMOS!B202</f>
        <v>4076</v>
      </c>
      <c r="D91" s="265" t="str">
        <f>IF(INSUMOS!C202="MERCADO",INSUMOS!E202,"ERRO")</f>
        <v>TERMINAL ELÉTRICO FORQUILHA ISOLADO, DE 10,0MM², SVS8-8, VERMELHO, EMBALAGEM COM 100 PEÇAS</v>
      </c>
      <c r="E91" s="281" t="s">
        <v>835</v>
      </c>
      <c r="F91" s="281" t="s">
        <v>836</v>
      </c>
      <c r="G91" s="281" t="s">
        <v>837</v>
      </c>
      <c r="H91" s="276">
        <v>156.96</v>
      </c>
      <c r="I91" s="276">
        <v>155</v>
      </c>
      <c r="J91" s="276">
        <v>141</v>
      </c>
      <c r="K91" s="284">
        <v>44663</v>
      </c>
      <c r="L91" s="277" t="s">
        <v>228</v>
      </c>
      <c r="M91" s="276">
        <f t="shared" si="0"/>
        <v>150.99</v>
      </c>
    </row>
    <row r="92" spans="2:13" ht="60">
      <c r="B92" s="263" t="str">
        <f>IF(INSUMOS!C203="MERCADO",INSUMOS!A203,"ERRO")</f>
        <v>AR-CONDICIONADO</v>
      </c>
      <c r="C92" s="296">
        <f>INSUMOS!B203</f>
        <v>4077</v>
      </c>
      <c r="D92" s="265" t="str">
        <f>IF(INSUMOS!C203="MERCADO",INSUMOS!E203,"ERRO")</f>
        <v>TERMINAL ELÉTRICO PINO ISOLADO, DE 1,5 A 2,5MM², PTV 2-13, AZUL, EMBALAGEM COM 100 PEÇAS</v>
      </c>
      <c r="E92" s="281" t="s">
        <v>838</v>
      </c>
      <c r="F92" s="281" t="s">
        <v>839</v>
      </c>
      <c r="G92" s="281" t="s">
        <v>840</v>
      </c>
      <c r="H92" s="276">
        <v>33.79</v>
      </c>
      <c r="I92" s="276">
        <v>23.93</v>
      </c>
      <c r="J92" s="276">
        <v>30.67</v>
      </c>
      <c r="K92" s="284">
        <v>44663</v>
      </c>
      <c r="L92" s="277" t="s">
        <v>228</v>
      </c>
      <c r="M92" s="276">
        <f t="shared" si="0"/>
        <v>29.46</v>
      </c>
    </row>
    <row r="93" spans="2:13" ht="90">
      <c r="B93" s="263" t="str">
        <f>IF(INSUMOS!C204="MERCADO",INSUMOS!A204,"ERRO")</f>
        <v>AR-CONDICIONADO</v>
      </c>
      <c r="C93" s="296">
        <f>INSUMOS!B204</f>
        <v>4078</v>
      </c>
      <c r="D93" s="265" t="str">
        <f>IF(INSUMOS!C204="MERCADO",INSUMOS!E204,"ERRO")</f>
        <v>TERMINAL ELÉTRICO PINO ISOLADO, DE 4,0 A 6,0MM², PTV 5.5-13, AMARELO, EMBALAGEM COM 100 PEÇAS</v>
      </c>
      <c r="E93" s="281" t="s">
        <v>841</v>
      </c>
      <c r="F93" s="281" t="s">
        <v>842</v>
      </c>
      <c r="G93" s="281" t="s">
        <v>843</v>
      </c>
      <c r="H93" s="276">
        <v>71.680000000000007</v>
      </c>
      <c r="I93" s="276">
        <v>40.75</v>
      </c>
      <c r="J93" s="276">
        <v>55.5</v>
      </c>
      <c r="K93" s="284">
        <v>44663</v>
      </c>
      <c r="L93" s="277" t="s">
        <v>228</v>
      </c>
      <c r="M93" s="276">
        <f t="shared" si="0"/>
        <v>55.98</v>
      </c>
    </row>
    <row r="94" spans="2:13" ht="60">
      <c r="B94" s="263" t="str">
        <f>IF(INSUMOS!C205="MERCADO",INSUMOS!A205,"ERRO")</f>
        <v>AR-CONDICIONADO</v>
      </c>
      <c r="C94" s="296">
        <f>INSUMOS!B205</f>
        <v>4079</v>
      </c>
      <c r="D94" s="265" t="str">
        <f>IF(INSUMOS!C205="MERCADO",INSUMOS!E205,"ERRO")</f>
        <v>TERMINAL ELÉTRICO PINO ISOLADO, DE 10MM², 12MM, PTVS 10-12, VERMELHO, EMBALAGEM COM 50 PEÇAS</v>
      </c>
      <c r="E94" s="281" t="s">
        <v>844</v>
      </c>
      <c r="F94" s="281" t="s">
        <v>845</v>
      </c>
      <c r="G94" s="281" t="s">
        <v>846</v>
      </c>
      <c r="H94" s="276">
        <v>56.42</v>
      </c>
      <c r="I94" s="276">
        <v>119.9</v>
      </c>
      <c r="J94" s="276">
        <v>68.900000000000006</v>
      </c>
      <c r="K94" s="284">
        <v>44663</v>
      </c>
      <c r="L94" s="277" t="s">
        <v>228</v>
      </c>
      <c r="M94" s="276">
        <f t="shared" si="0"/>
        <v>81.739999999999995</v>
      </c>
    </row>
    <row r="95" spans="2:13" ht="60">
      <c r="B95" s="263" t="str">
        <f>IF(INSUMOS!C206="MERCADO",INSUMOS!A206,"ERRO")</f>
        <v>AR-CONDICIONADO</v>
      </c>
      <c r="C95" s="296">
        <f>INSUMOS!B206</f>
        <v>4080</v>
      </c>
      <c r="D95" s="265" t="str">
        <f>IF(INSUMOS!C206="MERCADO",INSUMOS!E206,"ERRO")</f>
        <v>TERMINAL ELÉTRICO OLHAL ISOLADO, DE 1,5 A 2,5MM², RVS2-5, AZUL, EMBALAGEM COM 100 PEÇAS</v>
      </c>
      <c r="E95" s="281" t="s">
        <v>847</v>
      </c>
      <c r="F95" s="281" t="s">
        <v>848</v>
      </c>
      <c r="G95" s="281" t="s">
        <v>849</v>
      </c>
      <c r="H95" s="276">
        <v>51.82</v>
      </c>
      <c r="I95" s="276">
        <v>24.69</v>
      </c>
      <c r="J95" s="276">
        <v>29.48</v>
      </c>
      <c r="K95" s="284">
        <v>44663</v>
      </c>
      <c r="L95" s="277" t="s">
        <v>228</v>
      </c>
      <c r="M95" s="276">
        <f t="shared" ref="M95:M107" si="5">ROUND(AVERAGE(H95:J95),2)</f>
        <v>35.33</v>
      </c>
    </row>
    <row r="96" spans="2:13" ht="60">
      <c r="B96" s="263" t="str">
        <f>IF(INSUMOS!C207="MERCADO",INSUMOS!A207,"ERRO")</f>
        <v>AR-CONDICIONADO</v>
      </c>
      <c r="C96" s="296">
        <f>INSUMOS!B207</f>
        <v>4081</v>
      </c>
      <c r="D96" s="265" t="str">
        <f>IF(INSUMOS!C207="MERCADO",INSUMOS!E207,"ERRO")</f>
        <v>TERMINAL ELÉTRICO OLHAL ISOLADO, DE 4,0 A 6,0MM², RV5.5-6, AMARELO, EMBALAGEM COM 100 PEÇAS</v>
      </c>
      <c r="E96" s="281" t="s">
        <v>850</v>
      </c>
      <c r="F96" s="281" t="s">
        <v>851</v>
      </c>
      <c r="G96" s="281" t="s">
        <v>852</v>
      </c>
      <c r="H96" s="276">
        <v>76.86</v>
      </c>
      <c r="I96" s="276">
        <v>67.650000000000006</v>
      </c>
      <c r="J96" s="276">
        <v>49.9</v>
      </c>
      <c r="K96" s="284">
        <v>44663</v>
      </c>
      <c r="L96" s="277" t="s">
        <v>228</v>
      </c>
      <c r="M96" s="276">
        <f t="shared" si="5"/>
        <v>64.8</v>
      </c>
    </row>
    <row r="97" spans="2:13" ht="45">
      <c r="B97" s="263" t="str">
        <f>IF(INSUMOS!C208="MERCADO",INSUMOS!A208,"ERRO")</f>
        <v>AR-CONDICIONADO</v>
      </c>
      <c r="C97" s="296">
        <f>INSUMOS!B208</f>
        <v>4082</v>
      </c>
      <c r="D97" s="265" t="str">
        <f>IF(INSUMOS!C208="MERCADO",INSUMOS!E208,"ERRO")</f>
        <v>TERMINAL ELÉTRICO OLHAL ISOLADO, DE 10,0MM², M6, VERMELHO, CADA UNIDADE</v>
      </c>
      <c r="E97" s="281" t="s">
        <v>853</v>
      </c>
      <c r="F97" s="281" t="s">
        <v>854</v>
      </c>
      <c r="G97" s="281" t="s">
        <v>855</v>
      </c>
      <c r="H97" s="276">
        <v>1.51</v>
      </c>
      <c r="I97" s="276">
        <v>1.67</v>
      </c>
      <c r="J97" s="276">
        <v>1.65</v>
      </c>
      <c r="K97" s="284">
        <v>44663</v>
      </c>
      <c r="L97" s="277" t="s">
        <v>228</v>
      </c>
      <c r="M97" s="276">
        <f t="shared" si="5"/>
        <v>1.61</v>
      </c>
    </row>
    <row r="98" spans="2:13" ht="60">
      <c r="B98" s="263" t="str">
        <f>IF(INSUMOS!C209="MERCADO",INSUMOS!A209,"ERRO")</f>
        <v>AR-CONDICIONADO</v>
      </c>
      <c r="C98" s="296">
        <f>INSUMOS!B209</f>
        <v>4083</v>
      </c>
      <c r="D98" s="265" t="str">
        <f>IF(INSUMOS!C209="MERCADO",INSUMOS!E209,"ERRO")</f>
        <v>TERMOSTATO SPRINGER CROSS RC-80810-2 OU SIMILAR</v>
      </c>
      <c r="E98" s="281" t="s">
        <v>856</v>
      </c>
      <c r="F98" s="281" t="s">
        <v>857</v>
      </c>
      <c r="G98" s="281" t="s">
        <v>858</v>
      </c>
      <c r="H98" s="276">
        <v>90</v>
      </c>
      <c r="I98" s="276">
        <v>128.61000000000001</v>
      </c>
      <c r="J98" s="276">
        <v>90</v>
      </c>
      <c r="K98" s="284">
        <v>44663</v>
      </c>
      <c r="L98" s="277" t="s">
        <v>228</v>
      </c>
      <c r="M98" s="276">
        <f t="shared" si="5"/>
        <v>102.87</v>
      </c>
    </row>
    <row r="99" spans="2:13" ht="75">
      <c r="B99" s="263" t="str">
        <f>IF(INSUMOS!C210="MERCADO",INSUMOS!A210,"ERRO")</f>
        <v>AR-CONDICIONADO</v>
      </c>
      <c r="C99" s="296">
        <f>INSUMOS!B210</f>
        <v>4084</v>
      </c>
      <c r="D99" s="265" t="str">
        <f>IF(INSUMOS!C210="MERCADO",INSUMOS!E210,"ERRO")</f>
        <v>TERMOSTATO AMBIENTE ELETRÔNICO, 220V, DUPLO ESTÁGIO E UMA VELOCIDADE, OU SIMILAR</v>
      </c>
      <c r="E99" s="281" t="s">
        <v>859</v>
      </c>
      <c r="F99" s="281" t="s">
        <v>860</v>
      </c>
      <c r="G99" s="281" t="s">
        <v>861</v>
      </c>
      <c r="H99" s="276">
        <v>416.13</v>
      </c>
      <c r="I99" s="276">
        <v>377.15</v>
      </c>
      <c r="J99" s="276">
        <v>350.71</v>
      </c>
      <c r="K99" s="284">
        <v>44663</v>
      </c>
      <c r="L99" s="277" t="s">
        <v>228</v>
      </c>
      <c r="M99" s="276">
        <f t="shared" si="5"/>
        <v>381.33</v>
      </c>
    </row>
    <row r="100" spans="2:13" ht="60">
      <c r="B100" s="263" t="str">
        <f>IF(INSUMOS!C211="MERCADO",INSUMOS!A211,"ERRO")</f>
        <v>AR-CONDICIONADO</v>
      </c>
      <c r="C100" s="296">
        <f>INSUMOS!B211</f>
        <v>4085</v>
      </c>
      <c r="D100" s="265" t="str">
        <f>IF(INSUMOS!C211="MERCADO",INSUMOS!E211,"ERRO")</f>
        <v>TERMOSTATO AMBIENTE ANALÓGICO DE UM ESTÁGIO E UMA VELOCIDADE, 220V, 10°C A 30°C</v>
      </c>
      <c r="E100" s="281" t="s">
        <v>862</v>
      </c>
      <c r="F100" s="281" t="s">
        <v>863</v>
      </c>
      <c r="G100" s="281" t="s">
        <v>864</v>
      </c>
      <c r="H100" s="276">
        <v>137.49</v>
      </c>
      <c r="I100" s="276">
        <v>198.6</v>
      </c>
      <c r="J100" s="276">
        <v>183.33</v>
      </c>
      <c r="K100" s="284">
        <v>44663</v>
      </c>
      <c r="L100" s="277" t="s">
        <v>228</v>
      </c>
      <c r="M100" s="276">
        <f t="shared" si="5"/>
        <v>173.14</v>
      </c>
    </row>
    <row r="101" spans="2:13" ht="60">
      <c r="B101" s="263" t="str">
        <f>IF(INSUMOS!C212="MERCADO",INSUMOS!A212,"ERRO")</f>
        <v>AR-CONDICIONADO</v>
      </c>
      <c r="C101" s="296">
        <f>INSUMOS!B212</f>
        <v>4086</v>
      </c>
      <c r="D101" s="265" t="str">
        <f>IF(INSUMOS!C212="MERCADO",INSUMOS!E212,"ERRO")</f>
        <v>TERMOSTATO CONSUL 10 A 21BTU RC-31601-2</v>
      </c>
      <c r="E101" s="281" t="s">
        <v>865</v>
      </c>
      <c r="F101" s="281" t="s">
        <v>866</v>
      </c>
      <c r="G101" s="281" t="s">
        <v>867</v>
      </c>
      <c r="H101" s="276">
        <v>32.06</v>
      </c>
      <c r="I101" s="276">
        <v>199.9</v>
      </c>
      <c r="J101" s="276">
        <v>189.91</v>
      </c>
      <c r="K101" s="284">
        <v>44663</v>
      </c>
      <c r="L101" s="277" t="s">
        <v>228</v>
      </c>
      <c r="M101" s="276">
        <f t="shared" si="5"/>
        <v>140.62</v>
      </c>
    </row>
    <row r="102" spans="2:13" ht="45">
      <c r="B102" s="263" t="str">
        <f>IF(INSUMOS!C213="MERCADO",INSUMOS!A213,"ERRO")</f>
        <v>AR-CONDICIONADO</v>
      </c>
      <c r="C102" s="296">
        <f>INSUMOS!B213</f>
        <v>4087</v>
      </c>
      <c r="D102" s="265" t="str">
        <f>IF(INSUMOS!C213="MERCADO",INSUMOS!E213,"ERRO")</f>
        <v>TERMOSTATO AMBIENTE ELETRÔNICO DE UM ESTÁGIO E UMA VELOCIDADE, 220V</v>
      </c>
      <c r="E102" s="281" t="s">
        <v>868</v>
      </c>
      <c r="F102" s="281" t="s">
        <v>861</v>
      </c>
      <c r="G102" s="281" t="s">
        <v>869</v>
      </c>
      <c r="H102" s="276">
        <v>395.49</v>
      </c>
      <c r="I102" s="276">
        <v>350.71</v>
      </c>
      <c r="J102" s="276">
        <v>292.60000000000002</v>
      </c>
      <c r="K102" s="284">
        <v>44663</v>
      </c>
      <c r="L102" s="277" t="s">
        <v>228</v>
      </c>
      <c r="M102" s="276">
        <f t="shared" si="5"/>
        <v>346.27</v>
      </c>
    </row>
    <row r="103" spans="2:13" ht="75">
      <c r="B103" s="263" t="str">
        <f>IF(INSUMOS!C214="MERCADO",INSUMOS!A214,"ERRO")</f>
        <v>AR-CONDICIONADO</v>
      </c>
      <c r="C103" s="296">
        <f>INSUMOS!B214</f>
        <v>4088</v>
      </c>
      <c r="D103" s="265" t="str">
        <f>IF(INSUMOS!C214="MERCADO",INSUMOS!E214,"ERRO")</f>
        <v>TERMOSTATO PARA AR CONDICIONADO UNIVERSAL 7.000 A 30.000 BTUS</v>
      </c>
      <c r="E103" s="281" t="s">
        <v>870</v>
      </c>
      <c r="F103" s="281" t="s">
        <v>871</v>
      </c>
      <c r="G103" s="281" t="s">
        <v>872</v>
      </c>
      <c r="H103" s="276">
        <v>156.16</v>
      </c>
      <c r="I103" s="276">
        <v>169.8</v>
      </c>
      <c r="J103" s="276">
        <v>189.41</v>
      </c>
      <c r="K103" s="284">
        <v>44664</v>
      </c>
      <c r="L103" s="277" t="s">
        <v>228</v>
      </c>
      <c r="M103" s="276">
        <f t="shared" si="5"/>
        <v>171.79</v>
      </c>
    </row>
    <row r="104" spans="2:13" ht="45">
      <c r="B104" s="263" t="str">
        <f>IF(INSUMOS!C215="MERCADO",INSUMOS!A215,"ERRO")</f>
        <v>AR-CONDICIONADO</v>
      </c>
      <c r="C104" s="296">
        <f>INSUMOS!B215</f>
        <v>4089</v>
      </c>
      <c r="D104" s="265" t="str">
        <f>IF(INSUMOS!C215="MERCADO",INSUMOS!E215,"ERRO")</f>
        <v>TUBO CAPILAR 0,31 PARA AR CONDICIONADO</v>
      </c>
      <c r="E104" s="281" t="s">
        <v>873</v>
      </c>
      <c r="F104" s="281" t="s">
        <v>874</v>
      </c>
      <c r="G104" s="281" t="s">
        <v>875</v>
      </c>
      <c r="H104" s="276">
        <v>9.8800000000000008</v>
      </c>
      <c r="I104" s="276">
        <v>8.17</v>
      </c>
      <c r="J104" s="276">
        <v>10.57</v>
      </c>
      <c r="K104" s="284">
        <v>44665</v>
      </c>
      <c r="L104" s="277" t="s">
        <v>228</v>
      </c>
      <c r="M104" s="276">
        <f t="shared" si="5"/>
        <v>9.5399999999999991</v>
      </c>
    </row>
    <row r="105" spans="2:13" ht="30">
      <c r="B105" s="263" t="str">
        <f>IF(INSUMOS!C216="MERCADO",INSUMOS!A216,"ERRO")</f>
        <v>AR-CONDICIONADO</v>
      </c>
      <c r="C105" s="296">
        <f>INSUMOS!B216</f>
        <v>4090</v>
      </c>
      <c r="D105" s="265" t="str">
        <f>IF(INSUMOS!C216="MERCADO",INSUMOS!E216,"ERRO")</f>
        <v>TUBO CAPILAR 0,36 PARA AR CONDICIONADO</v>
      </c>
      <c r="E105" s="281" t="s">
        <v>876</v>
      </c>
      <c r="F105" s="281" t="s">
        <v>877</v>
      </c>
      <c r="G105" s="281" t="s">
        <v>878</v>
      </c>
      <c r="H105" s="276">
        <v>11.87</v>
      </c>
      <c r="I105" s="276">
        <v>11.63</v>
      </c>
      <c r="J105" s="276">
        <v>12.51</v>
      </c>
      <c r="K105" s="284">
        <v>44665</v>
      </c>
      <c r="L105" s="277" t="s">
        <v>228</v>
      </c>
      <c r="M105" s="276">
        <f t="shared" si="5"/>
        <v>12</v>
      </c>
    </row>
    <row r="106" spans="2:13" ht="30">
      <c r="B106" s="263" t="str">
        <f>IF(INSUMOS!C217="MERCADO",INSUMOS!A217,"ERRO")</f>
        <v>AR-CONDICIONADO</v>
      </c>
      <c r="C106" s="296">
        <f>INSUMOS!B217</f>
        <v>4091</v>
      </c>
      <c r="D106" s="265" t="str">
        <f>IF(INSUMOS!C217="MERCADO",INSUMOS!E217,"ERRO")</f>
        <v>TUBO CAPILAR 0,42 PARA AR CONDICIONADO</v>
      </c>
      <c r="E106" s="281" t="s">
        <v>879</v>
      </c>
      <c r="F106" s="281" t="s">
        <v>880</v>
      </c>
      <c r="G106" s="281" t="s">
        <v>881</v>
      </c>
      <c r="H106" s="276">
        <v>12.87</v>
      </c>
      <c r="I106" s="276">
        <v>11.81</v>
      </c>
      <c r="J106" s="276">
        <v>14.45</v>
      </c>
      <c r="K106" s="284">
        <v>44665</v>
      </c>
      <c r="L106" s="277" t="s">
        <v>228</v>
      </c>
      <c r="M106" s="276">
        <f t="shared" si="5"/>
        <v>13.04</v>
      </c>
    </row>
    <row r="107" spans="2:13" ht="30">
      <c r="B107" s="263" t="str">
        <f>IF(INSUMOS!C218="MERCADO",INSUMOS!A218,"ERRO")</f>
        <v>AR-CONDICIONADO</v>
      </c>
      <c r="C107" s="296">
        <f>INSUMOS!B218</f>
        <v>4092</v>
      </c>
      <c r="D107" s="265" t="str">
        <f>IF(INSUMOS!C218="MERCADO",INSUMOS!E218,"ERRO")</f>
        <v>TUBO CAPILAR 0,50 PARA AR CONDICIONADO</v>
      </c>
      <c r="E107" s="281" t="s">
        <v>882</v>
      </c>
      <c r="F107" s="281" t="s">
        <v>883</v>
      </c>
      <c r="G107" s="281" t="s">
        <v>884</v>
      </c>
      <c r="H107" s="276">
        <v>14.87</v>
      </c>
      <c r="I107" s="276">
        <v>13.85</v>
      </c>
      <c r="J107" s="276">
        <v>16.39</v>
      </c>
      <c r="K107" s="284">
        <v>44665</v>
      </c>
      <c r="L107" s="277" t="s">
        <v>228</v>
      </c>
      <c r="M107" s="276">
        <f t="shared" si="5"/>
        <v>15.04</v>
      </c>
    </row>
    <row r="108" spans="2:13" ht="60">
      <c r="B108" s="263" t="str">
        <f>IF(INSUMOS!C219="MERCADO",INSUMOS!A219,"ERRO")</f>
        <v>AR-CONDICIONADO</v>
      </c>
      <c r="C108" s="296">
        <f>INSUMOS!B219</f>
        <v>4093</v>
      </c>
      <c r="D108" s="265" t="str">
        <f>IF(INSUMOS!C219="MERCADO",INSUMOS!E219,"ERRO")</f>
        <v>TUBO CAPILAR 0,64 PARA AR CONDICIONADO</v>
      </c>
      <c r="E108" s="281" t="s">
        <v>885</v>
      </c>
      <c r="F108" s="281" t="s">
        <v>886</v>
      </c>
      <c r="G108" s="281" t="s">
        <v>887</v>
      </c>
      <c r="H108" s="276">
        <v>14.87</v>
      </c>
      <c r="I108" s="276">
        <v>19.989999999999998</v>
      </c>
      <c r="J108" s="276">
        <v>18.329999999999998</v>
      </c>
      <c r="K108" s="284">
        <v>44665</v>
      </c>
      <c r="L108" s="277" t="s">
        <v>228</v>
      </c>
      <c r="M108" s="276">
        <f t="shared" ref="M108" si="6">ROUND(AVERAGE(H108:J108),2)</f>
        <v>17.73</v>
      </c>
    </row>
    <row r="109" spans="2:13" ht="45">
      <c r="B109" s="300" t="s">
        <v>994</v>
      </c>
      <c r="C109" s="301"/>
      <c r="D109" s="302"/>
      <c r="E109" s="303"/>
      <c r="F109" s="303"/>
      <c r="G109" s="303"/>
      <c r="H109" s="304"/>
      <c r="I109" s="304"/>
      <c r="J109" s="304"/>
      <c r="K109" s="305"/>
      <c r="L109" s="306"/>
      <c r="M109" s="307">
        <f>SUM(M6:M108)</f>
        <v>20667.480000000007</v>
      </c>
    </row>
  </sheetData>
  <autoFilter ref="A5:O5" xr:uid="{00000000-0009-0000-0000-000009000000}"/>
  <mergeCells count="3">
    <mergeCell ref="B1:M1"/>
    <mergeCell ref="B2:M2"/>
    <mergeCell ref="E3:M3"/>
  </mergeCells>
  <hyperlinks>
    <hyperlink ref="E6" r:id="rId1" xr:uid="{00000000-0004-0000-0900-000000000000}"/>
    <hyperlink ref="F6" r:id="rId2" xr:uid="{00000000-0004-0000-0900-000001000000}"/>
    <hyperlink ref="G6" r:id="rId3" xr:uid="{00000000-0004-0000-0900-000002000000}"/>
    <hyperlink ref="E7" r:id="rId4" xr:uid="{00000000-0004-0000-0900-000003000000}"/>
    <hyperlink ref="G7" r:id="rId5" xr:uid="{00000000-0004-0000-0900-000004000000}"/>
    <hyperlink ref="F7" r:id="rId6" xr:uid="{00000000-0004-0000-0900-000005000000}"/>
    <hyperlink ref="E8" r:id="rId7" xr:uid="{00000000-0004-0000-0900-000006000000}"/>
    <hyperlink ref="G8" r:id="rId8" xr:uid="{00000000-0004-0000-0900-000007000000}"/>
    <hyperlink ref="F8" r:id="rId9" xr:uid="{00000000-0004-0000-0900-000008000000}"/>
    <hyperlink ref="E9" r:id="rId10" xr:uid="{00000000-0004-0000-0900-000009000000}"/>
    <hyperlink ref="F9" r:id="rId11" xr:uid="{00000000-0004-0000-0900-00000A000000}"/>
    <hyperlink ref="G9" r:id="rId12" xr:uid="{00000000-0004-0000-0900-00000B000000}"/>
    <hyperlink ref="E10" display="https://www.magazineluiza.com.br/kit-universal-duplo-acionamento-caixa-acoplada-deca-1100-si-60-01/p/kc406h4ck8/cj/acop/?&amp;seller_id=hidrautecmateriaishidraulicos&amp;utm_source=google&amp;utm_medium=pla&amp;utm_campaign=&amp;partner_id=64262&amp;&amp;&amp;utm_source=google&amp;utm_mediu" xr:uid="{00000000-0004-0000-0900-00000C000000}"/>
    <hyperlink ref="F10" display="https://www.amazon.com.br/Reparo-Caixa-Acoplada-Duplo-Acionamento-Deca/dp/B07JJZSK8R/ref=asc_df_B07JJZSK8R/?tag=googleshopp00-20&amp;linkCode=df0&amp;hvadid=379787065820&amp;hvpos=&amp;hvnetw=g&amp;hvrand=7148952361155354932&amp;hvpone=&amp;hvptwo=&amp;hvqmt=&amp;hvdev=c&amp;hvdvcmdl=&amp;hvlocint=" xr:uid="{00000000-0004-0000-0900-00000D000000}"/>
    <hyperlink ref="G10" r:id="rId13" xr:uid="{00000000-0004-0000-0900-00000E000000}"/>
    <hyperlink ref="E11" r:id="rId14" xr:uid="{00000000-0004-0000-0900-00000F000000}"/>
    <hyperlink ref="F11" r:id="rId15" xr:uid="{00000000-0004-0000-0900-000010000000}"/>
    <hyperlink ref="G11" r:id="rId16" xr:uid="{00000000-0004-0000-0900-000011000000}"/>
    <hyperlink ref="E12" r:id="rId17" location="info-section" xr:uid="{00000000-0004-0000-0900-000012000000}"/>
    <hyperlink ref="F12" r:id="rId18" xr:uid="{00000000-0004-0000-0900-000013000000}"/>
    <hyperlink ref="G12" r:id="rId19" xr:uid="{00000000-0004-0000-0900-000014000000}"/>
    <hyperlink ref="E13" r:id="rId20" xr:uid="{00000000-0004-0000-0900-000015000000}"/>
    <hyperlink ref="F13" r:id="rId21" xr:uid="{00000000-0004-0000-0900-000016000000}"/>
    <hyperlink ref="G13" display="https://www.magazineluiza.com.br/grelha-inox-para-banheiro-quadrada-10x10cm-palacio-das-torneiras/p/fjbb4d31b2/cj/ragl/?&amp;seller_id=palaciodastorneiras&amp;utm_source=google&amp;utm_medium=pla&amp;utm_campaign=&amp;partner_id=64262&amp;&amp;&amp;utm_source=google&amp;utm_medium=pla&amp;utm_c" xr:uid="{00000000-0004-0000-0900-000017000000}"/>
    <hyperlink ref="E14" display="https://www.submarino.com.br/produto/4628088669?epar=bp_pl_px_go_pmax_b2wads_geral_gmv&amp;opn=XMLGOOGLE&amp;WT.srch=1&amp;aid=61e48691132c90a78658f83c&amp;sid=25415213000105&amp;pid=4628088669&amp;chave=vnzpla_61e48691132c90a78658f83c_25415213000105_4628088669&amp;gclid=CjwKCAjwrqq" xr:uid="{00000000-0004-0000-0900-000018000000}"/>
    <hyperlink ref="F14" r:id="rId22" xr:uid="{00000000-0004-0000-0900-000019000000}"/>
    <hyperlink ref="G14" r:id="rId23" xr:uid="{00000000-0004-0000-0900-00001A000000}"/>
    <hyperlink ref="E15" r:id="rId24" xr:uid="{00000000-0004-0000-0900-00001B000000}"/>
    <hyperlink ref="F15" r:id="rId25" xr:uid="{00000000-0004-0000-0900-00001C000000}"/>
    <hyperlink ref="G15" r:id="rId26" xr:uid="{00000000-0004-0000-0900-00001D000000}"/>
    <hyperlink ref="E16" r:id="rId27" xr:uid="{00000000-0004-0000-0900-00001E000000}"/>
    <hyperlink ref="F16" r:id="rId28" xr:uid="{00000000-0004-0000-0900-00001F000000}"/>
    <hyperlink ref="G16" r:id="rId29" xr:uid="{00000000-0004-0000-0900-000020000000}"/>
    <hyperlink ref="F17" r:id="rId30" xr:uid="{00000000-0004-0000-0900-000021000000}"/>
    <hyperlink ref="G17" r:id="rId31" xr:uid="{00000000-0004-0000-0900-000022000000}"/>
    <hyperlink ref="E17" r:id="rId32" xr:uid="{00000000-0004-0000-0900-000023000000}"/>
    <hyperlink ref="E18" r:id="rId33" xr:uid="{00000000-0004-0000-0900-000024000000}"/>
    <hyperlink ref="F18" r:id="rId34" xr:uid="{00000000-0004-0000-0900-000025000000}"/>
    <hyperlink ref="G18" r:id="rId35" xr:uid="{00000000-0004-0000-0900-000026000000}"/>
    <hyperlink ref="E19" r:id="rId36" xr:uid="{00000000-0004-0000-0900-000027000000}"/>
    <hyperlink ref="F19" r:id="rId37" xr:uid="{00000000-0004-0000-0900-000028000000}"/>
    <hyperlink ref="G19" r:id="rId38" xr:uid="{00000000-0004-0000-0900-000029000000}"/>
    <hyperlink ref="E37" r:id="rId39" xr:uid="{00000000-0004-0000-0900-00002A000000}"/>
    <hyperlink ref="F37" r:id="rId40" xr:uid="{00000000-0004-0000-0900-00002B000000}"/>
    <hyperlink ref="G37" r:id="rId41" xr:uid="{00000000-0004-0000-0900-00002C000000}"/>
    <hyperlink ref="E38" r:id="rId42" xr:uid="{00000000-0004-0000-0900-00002D000000}"/>
    <hyperlink ref="G38" r:id="rId43" xr:uid="{00000000-0004-0000-0900-00002E000000}"/>
    <hyperlink ref="F38" r:id="rId44" xr:uid="{00000000-0004-0000-0900-00002F000000}"/>
    <hyperlink ref="E39" r:id="rId45" xr:uid="{00000000-0004-0000-0900-000030000000}"/>
    <hyperlink ref="F39" r:id="rId46" xr:uid="{00000000-0004-0000-0900-000031000000}"/>
    <hyperlink ref="G39" r:id="rId47" xr:uid="{00000000-0004-0000-0900-000032000000}"/>
    <hyperlink ref="E44" r:id="rId48" xr:uid="{00000000-0004-0000-0900-000033000000}"/>
    <hyperlink ref="F44" r:id="rId49" xr:uid="{00000000-0004-0000-0900-000034000000}"/>
    <hyperlink ref="G44" r:id="rId50" xr:uid="{00000000-0004-0000-0900-000035000000}"/>
    <hyperlink ref="E64" r:id="rId51" xr:uid="{00000000-0004-0000-0900-000036000000}"/>
    <hyperlink ref="F64" r:id="rId52" xr:uid="{00000000-0004-0000-0900-000037000000}"/>
    <hyperlink ref="G64" r:id="rId53" xr:uid="{00000000-0004-0000-0900-000038000000}"/>
    <hyperlink ref="E65" r:id="rId54" xr:uid="{00000000-0004-0000-0900-000039000000}"/>
    <hyperlink ref="F65" r:id="rId55" xr:uid="{00000000-0004-0000-0900-00003A000000}"/>
    <hyperlink ref="G65" r:id="rId56" xr:uid="{00000000-0004-0000-0900-00003B000000}"/>
    <hyperlink ref="E66" r:id="rId57" xr:uid="{00000000-0004-0000-0900-00003C000000}"/>
    <hyperlink ref="F66" r:id="rId58" xr:uid="{00000000-0004-0000-0900-00003D000000}"/>
    <hyperlink ref="G66" r:id="rId59" xr:uid="{00000000-0004-0000-0900-00003E000000}"/>
    <hyperlink ref="E67" r:id="rId60" xr:uid="{00000000-0004-0000-0900-00003F000000}"/>
    <hyperlink ref="F67" r:id="rId61" xr:uid="{00000000-0004-0000-0900-000040000000}"/>
    <hyperlink ref="G67" r:id="rId62" xr:uid="{00000000-0004-0000-0900-000041000000}"/>
    <hyperlink ref="G68" r:id="rId63" xr:uid="{00000000-0004-0000-0900-000042000000}"/>
    <hyperlink ref="F68" r:id="rId64" xr:uid="{00000000-0004-0000-0900-000043000000}"/>
    <hyperlink ref="E68" r:id="rId65" xr:uid="{00000000-0004-0000-0900-000044000000}"/>
    <hyperlink ref="E69" r:id="rId66" xr:uid="{00000000-0004-0000-0900-000045000000}"/>
    <hyperlink ref="F69" r:id="rId67" xr:uid="{00000000-0004-0000-0900-000046000000}"/>
    <hyperlink ref="G69" r:id="rId68" xr:uid="{00000000-0004-0000-0900-000047000000}"/>
    <hyperlink ref="E70" r:id="rId69" xr:uid="{00000000-0004-0000-0900-000048000000}"/>
    <hyperlink ref="F70" r:id="rId70" xr:uid="{00000000-0004-0000-0900-000049000000}"/>
    <hyperlink ref="G70" r:id="rId71" xr:uid="{00000000-0004-0000-0900-00004A000000}"/>
    <hyperlink ref="E71" r:id="rId72" xr:uid="{00000000-0004-0000-0900-00004B000000}"/>
    <hyperlink ref="F71" r:id="rId73" xr:uid="{00000000-0004-0000-0900-00004C000000}"/>
    <hyperlink ref="G71" r:id="rId74" xr:uid="{00000000-0004-0000-0900-00004D000000}"/>
    <hyperlink ref="E72" r:id="rId75" xr:uid="{00000000-0004-0000-0900-00004E000000}"/>
    <hyperlink ref="F72" r:id="rId76" xr:uid="{00000000-0004-0000-0900-00004F000000}"/>
    <hyperlink ref="G72" r:id="rId77" xr:uid="{00000000-0004-0000-0900-000050000000}"/>
    <hyperlink ref="E73" r:id="rId78" xr:uid="{00000000-0004-0000-0900-000051000000}"/>
    <hyperlink ref="F73" r:id="rId79" xr:uid="{00000000-0004-0000-0900-000052000000}"/>
    <hyperlink ref="G73" r:id="rId80" xr:uid="{00000000-0004-0000-0900-000053000000}"/>
    <hyperlink ref="E74" r:id="rId81" xr:uid="{00000000-0004-0000-0900-000054000000}"/>
    <hyperlink ref="F74" r:id="rId82" xr:uid="{00000000-0004-0000-0900-000055000000}"/>
    <hyperlink ref="G74" r:id="rId83" xr:uid="{00000000-0004-0000-0900-000056000000}"/>
    <hyperlink ref="E75" r:id="rId84" xr:uid="{00000000-0004-0000-0900-000057000000}"/>
    <hyperlink ref="F75" r:id="rId85" xr:uid="{00000000-0004-0000-0900-000058000000}"/>
    <hyperlink ref="G75" r:id="rId86" xr:uid="{00000000-0004-0000-0900-000059000000}"/>
    <hyperlink ref="E76" r:id="rId87" xr:uid="{00000000-0004-0000-0900-00005A000000}"/>
    <hyperlink ref="G76" r:id="rId88" xr:uid="{00000000-0004-0000-0900-00005B000000}"/>
    <hyperlink ref="F76" r:id="rId89" xr:uid="{00000000-0004-0000-0900-00005C000000}"/>
    <hyperlink ref="E77" r:id="rId90" xr:uid="{00000000-0004-0000-0900-00005D000000}"/>
    <hyperlink ref="E78" r:id="rId91" xr:uid="{00000000-0004-0000-0900-00005E000000}"/>
    <hyperlink ref="E79" r:id="rId92" xr:uid="{00000000-0004-0000-0900-00005F000000}"/>
    <hyperlink ref="E80" r:id="rId93" xr:uid="{00000000-0004-0000-0900-000060000000}"/>
    <hyperlink ref="E81" r:id="rId94" xr:uid="{00000000-0004-0000-0900-000061000000}"/>
    <hyperlink ref="F77" r:id="rId95" xr:uid="{00000000-0004-0000-0900-000062000000}"/>
    <hyperlink ref="F78" r:id="rId96" xr:uid="{00000000-0004-0000-0900-000063000000}"/>
    <hyperlink ref="F79" r:id="rId97" xr:uid="{00000000-0004-0000-0900-000064000000}"/>
    <hyperlink ref="F80" r:id="rId98" xr:uid="{00000000-0004-0000-0900-000065000000}"/>
    <hyperlink ref="G77" r:id="rId99" xr:uid="{00000000-0004-0000-0900-000066000000}"/>
    <hyperlink ref="G79" r:id="rId100" xr:uid="{00000000-0004-0000-0900-000067000000}"/>
    <hyperlink ref="G78" r:id="rId101" xr:uid="{00000000-0004-0000-0900-000068000000}"/>
    <hyperlink ref="F81" r:id="rId102" xr:uid="{00000000-0004-0000-0900-000069000000}"/>
    <hyperlink ref="G80" r:id="rId103" xr:uid="{00000000-0004-0000-0900-00006A000000}"/>
    <hyperlink ref="G81" r:id="rId104" xr:uid="{00000000-0004-0000-0900-00006B000000}"/>
    <hyperlink ref="E82" r:id="rId105" xr:uid="{00000000-0004-0000-0900-00006C000000}"/>
    <hyperlink ref="F82" r:id="rId106" xr:uid="{00000000-0004-0000-0900-00006D000000}"/>
    <hyperlink ref="G82" r:id="rId107" xr:uid="{00000000-0004-0000-0900-00006E000000}"/>
    <hyperlink ref="E84" r:id="rId108" xr:uid="{00000000-0004-0000-0900-00006F000000}"/>
    <hyperlink ref="F84" r:id="rId109" xr:uid="{00000000-0004-0000-0900-000070000000}"/>
    <hyperlink ref="G84" r:id="rId110" xr:uid="{00000000-0004-0000-0900-000071000000}"/>
    <hyperlink ref="E87" r:id="rId111" xr:uid="{00000000-0004-0000-0900-000072000000}"/>
    <hyperlink ref="F87" r:id="rId112" xr:uid="{00000000-0004-0000-0900-000073000000}"/>
    <hyperlink ref="G87" r:id="rId113" xr:uid="{00000000-0004-0000-0900-000074000000}"/>
    <hyperlink ref="E88" r:id="rId114" xr:uid="{00000000-0004-0000-0900-000075000000}"/>
    <hyperlink ref="F88" r:id="rId115" xr:uid="{00000000-0004-0000-0900-000076000000}"/>
    <hyperlink ref="G88" r:id="rId116" xr:uid="{00000000-0004-0000-0900-000077000000}"/>
    <hyperlink ref="E89" r:id="rId117" xr:uid="{00000000-0004-0000-0900-000078000000}"/>
    <hyperlink ref="F89" r:id="rId118" xr:uid="{00000000-0004-0000-0900-000079000000}"/>
    <hyperlink ref="G89" r:id="rId119" xr:uid="{00000000-0004-0000-0900-00007A000000}"/>
    <hyperlink ref="E90" r:id="rId120" xr:uid="{00000000-0004-0000-0900-00007B000000}"/>
    <hyperlink ref="F90" r:id="rId121" xr:uid="{00000000-0004-0000-0900-00007C000000}"/>
    <hyperlink ref="G90" r:id="rId122" xr:uid="{00000000-0004-0000-0900-00007D000000}"/>
    <hyperlink ref="E91" r:id="rId123" xr:uid="{00000000-0004-0000-0900-00007E000000}"/>
    <hyperlink ref="F91" r:id="rId124" xr:uid="{00000000-0004-0000-0900-00007F000000}"/>
    <hyperlink ref="G91" r:id="rId125" location="position=7&amp;search_layout=stack&amp;type=item&amp;tracking_id=9dee889d-838d-4c82-b2e7-a52abfc87c65" xr:uid="{00000000-0004-0000-0900-000080000000}"/>
    <hyperlink ref="E92" r:id="rId126" xr:uid="{00000000-0004-0000-0900-000081000000}"/>
    <hyperlink ref="F92" r:id="rId127" xr:uid="{00000000-0004-0000-0900-000082000000}"/>
    <hyperlink ref="G92" r:id="rId128" xr:uid="{00000000-0004-0000-0900-000083000000}"/>
    <hyperlink ref="E93" r:id="rId129" xr:uid="{00000000-0004-0000-0900-000084000000}"/>
    <hyperlink ref="F93" r:id="rId130" xr:uid="{00000000-0004-0000-0900-000085000000}"/>
    <hyperlink ref="G93" r:id="rId131" xr:uid="{00000000-0004-0000-0900-000086000000}"/>
    <hyperlink ref="E94" r:id="rId132" xr:uid="{00000000-0004-0000-0900-000087000000}"/>
    <hyperlink ref="F94" r:id="rId133" xr:uid="{00000000-0004-0000-0900-000088000000}"/>
    <hyperlink ref="G94" r:id="rId134" xr:uid="{00000000-0004-0000-0900-000089000000}"/>
    <hyperlink ref="E95" r:id="rId135" xr:uid="{00000000-0004-0000-0900-00008A000000}"/>
    <hyperlink ref="F95" r:id="rId136" xr:uid="{00000000-0004-0000-0900-00008B000000}"/>
    <hyperlink ref="G95" r:id="rId137" xr:uid="{00000000-0004-0000-0900-00008C000000}"/>
    <hyperlink ref="E96" r:id="rId138" xr:uid="{00000000-0004-0000-0900-00008D000000}"/>
    <hyperlink ref="F96" r:id="rId139" xr:uid="{00000000-0004-0000-0900-00008E000000}"/>
    <hyperlink ref="G96" r:id="rId140" xr:uid="{00000000-0004-0000-0900-00008F000000}"/>
    <hyperlink ref="E97" r:id="rId141" xr:uid="{00000000-0004-0000-0900-000090000000}"/>
    <hyperlink ref="F97" r:id="rId142" xr:uid="{00000000-0004-0000-0900-000091000000}"/>
    <hyperlink ref="G97" r:id="rId143" xr:uid="{00000000-0004-0000-0900-000092000000}"/>
    <hyperlink ref="E98" r:id="rId144" xr:uid="{00000000-0004-0000-0900-000093000000}"/>
    <hyperlink ref="F98" r:id="rId145" xr:uid="{00000000-0004-0000-0900-000094000000}"/>
    <hyperlink ref="G98" r:id="rId146" xr:uid="{00000000-0004-0000-0900-000095000000}"/>
    <hyperlink ref="E99" r:id="rId147" xr:uid="{00000000-0004-0000-0900-000096000000}"/>
    <hyperlink ref="F99" r:id="rId148" xr:uid="{00000000-0004-0000-0900-000097000000}"/>
    <hyperlink ref="G99" r:id="rId149" xr:uid="{00000000-0004-0000-0900-000098000000}"/>
    <hyperlink ref="E100" r:id="rId150" xr:uid="{00000000-0004-0000-0900-000099000000}"/>
    <hyperlink ref="F100" r:id="rId151" xr:uid="{00000000-0004-0000-0900-00009A000000}"/>
    <hyperlink ref="G100" r:id="rId152" xr:uid="{00000000-0004-0000-0900-00009B000000}"/>
    <hyperlink ref="E101" r:id="rId153" xr:uid="{00000000-0004-0000-0900-00009C000000}"/>
    <hyperlink ref="F101" r:id="rId154" xr:uid="{00000000-0004-0000-0900-00009D000000}"/>
    <hyperlink ref="G101" r:id="rId155" xr:uid="{00000000-0004-0000-0900-00009E000000}"/>
    <hyperlink ref="E102" r:id="rId156" xr:uid="{00000000-0004-0000-0900-00009F000000}"/>
    <hyperlink ref="F102" r:id="rId157" xr:uid="{00000000-0004-0000-0900-0000A0000000}"/>
    <hyperlink ref="G102" r:id="rId158" xr:uid="{00000000-0004-0000-0900-0000A1000000}"/>
    <hyperlink ref="E40" r:id="rId159" xr:uid="{00000000-0004-0000-0900-0000A2000000}"/>
    <hyperlink ref="F40" r:id="rId160" xr:uid="{00000000-0004-0000-0900-0000A3000000}"/>
    <hyperlink ref="G40" r:id="rId161" xr:uid="{00000000-0004-0000-0900-0000A4000000}"/>
    <hyperlink ref="E41" r:id="rId162" xr:uid="{00000000-0004-0000-0900-0000A5000000}"/>
    <hyperlink ref="F41" r:id="rId163" xr:uid="{00000000-0004-0000-0900-0000A6000000}"/>
    <hyperlink ref="G41" display="https://www.magazineluiza.com.br/capacitor-25-uf-para-ar-condicionado-electrolux-33010026-450v/p/hb0d41h8ga/cj/ccto/?&amp;seller_id=friopecas&amp;utm_source=google&amp;utm_medium=pla&amp;utm_campaign=&amp;partner_id=61981&amp;gclid=EAIaIQobChMI2orq68uR9wIVDUJIAB36JwuGEAQYASABEgI" xr:uid="{00000000-0004-0000-0900-0000A7000000}"/>
    <hyperlink ref="E42" r:id="rId164" xr:uid="{00000000-0004-0000-0900-0000A8000000}"/>
    <hyperlink ref="F42" r:id="rId165" xr:uid="{00000000-0004-0000-0900-0000A9000000}"/>
    <hyperlink ref="G42" r:id="rId166" xr:uid="{00000000-0004-0000-0900-0000AA000000}"/>
    <hyperlink ref="E43" r:id="rId167" xr:uid="{00000000-0004-0000-0900-0000AB000000}"/>
    <hyperlink ref="F43" r:id="rId168" xr:uid="{00000000-0004-0000-0900-0000AC000000}"/>
    <hyperlink ref="G43" r:id="rId169" location="position=2&amp;search_layout=stack&amp;type=item&amp;tracking_id=86aae2de-1f35-4723-8a21-0a17a1f72358" xr:uid="{00000000-0004-0000-0900-0000AD000000}"/>
    <hyperlink ref="E103" r:id="rId170" xr:uid="{00000000-0004-0000-0900-0000AE000000}"/>
    <hyperlink ref="F103" r:id="rId171" xr:uid="{00000000-0004-0000-0900-0000AF000000}"/>
    <hyperlink ref="G103" r:id="rId172" xr:uid="{00000000-0004-0000-0900-0000B0000000}"/>
    <hyperlink ref="E104" r:id="rId173" xr:uid="{00000000-0004-0000-0900-0000B1000000}"/>
    <hyperlink ref="E105" r:id="rId174" xr:uid="{00000000-0004-0000-0900-0000B2000000}"/>
    <hyperlink ref="E106" r:id="rId175" xr:uid="{00000000-0004-0000-0900-0000B3000000}"/>
    <hyperlink ref="E107" r:id="rId176" xr:uid="{00000000-0004-0000-0900-0000B4000000}"/>
    <hyperlink ref="F104" r:id="rId177" xr:uid="{00000000-0004-0000-0900-0000B5000000}"/>
    <hyperlink ref="F105" r:id="rId178" xr:uid="{00000000-0004-0000-0900-0000B6000000}"/>
    <hyperlink ref="F106" r:id="rId179" xr:uid="{00000000-0004-0000-0900-0000B7000000}"/>
    <hyperlink ref="F107" r:id="rId180" xr:uid="{00000000-0004-0000-0900-0000B8000000}"/>
    <hyperlink ref="G104" r:id="rId181" xr:uid="{00000000-0004-0000-0900-0000B9000000}"/>
    <hyperlink ref="G105" r:id="rId182" xr:uid="{00000000-0004-0000-0900-0000BA000000}"/>
    <hyperlink ref="G106" r:id="rId183" xr:uid="{00000000-0004-0000-0900-0000BB000000}"/>
    <hyperlink ref="G107" r:id="rId184" xr:uid="{00000000-0004-0000-0900-0000BC000000}"/>
    <hyperlink ref="E85" r:id="rId185" xr:uid="{00000000-0004-0000-0900-0000BD000000}"/>
    <hyperlink ref="F85" r:id="rId186" xr:uid="{00000000-0004-0000-0900-0000BE000000}"/>
    <hyperlink ref="G85" r:id="rId187" xr:uid="{00000000-0004-0000-0900-0000BF000000}"/>
    <hyperlink ref="E86" r:id="rId188" xr:uid="{00000000-0004-0000-0900-0000C0000000}"/>
    <hyperlink ref="F86" r:id="rId189" xr:uid="{00000000-0004-0000-0900-0000C1000000}"/>
    <hyperlink ref="G86" r:id="rId190" xr:uid="{00000000-0004-0000-0900-0000C2000000}"/>
    <hyperlink ref="E20" r:id="rId191" xr:uid="{00000000-0004-0000-0900-0000C3000000}"/>
    <hyperlink ref="G20" r:id="rId192" xr:uid="{00000000-0004-0000-0900-0000C4000000}"/>
    <hyperlink ref="F20" r:id="rId193" xr:uid="{00000000-0004-0000-0900-0000C5000000}"/>
    <hyperlink ref="E21" r:id="rId194" xr:uid="{00000000-0004-0000-0900-0000C6000000}"/>
    <hyperlink ref="F21" r:id="rId195" xr:uid="{00000000-0004-0000-0900-0000C7000000}"/>
    <hyperlink ref="G21" r:id="rId196" xr:uid="{00000000-0004-0000-0900-0000C8000000}"/>
    <hyperlink ref="E22" r:id="rId197" xr:uid="{00000000-0004-0000-0900-0000C9000000}"/>
    <hyperlink ref="F22" r:id="rId198" xr:uid="{00000000-0004-0000-0900-0000CA000000}"/>
    <hyperlink ref="G22" r:id="rId199" xr:uid="{00000000-0004-0000-0900-0000CB000000}"/>
    <hyperlink ref="E23" r:id="rId200" xr:uid="{00000000-0004-0000-0900-0000CC000000}"/>
    <hyperlink ref="F23" r:id="rId201" xr:uid="{00000000-0004-0000-0900-0000CD000000}"/>
    <hyperlink ref="G23" r:id="rId202" xr:uid="{00000000-0004-0000-0900-0000CE000000}"/>
    <hyperlink ref="E24" r:id="rId203" xr:uid="{00000000-0004-0000-0900-0000CF000000}"/>
    <hyperlink ref="F24" r:id="rId204" xr:uid="{00000000-0004-0000-0900-0000D0000000}"/>
    <hyperlink ref="G24" r:id="rId205" xr:uid="{00000000-0004-0000-0900-0000D1000000}"/>
    <hyperlink ref="E25" r:id="rId206" xr:uid="{00000000-0004-0000-0900-0000D2000000}"/>
    <hyperlink ref="F25" r:id="rId207" xr:uid="{00000000-0004-0000-0900-0000D3000000}"/>
    <hyperlink ref="G25" r:id="rId208" xr:uid="{00000000-0004-0000-0900-0000D4000000}"/>
    <hyperlink ref="E26" r:id="rId209" xr:uid="{00000000-0004-0000-0900-0000D5000000}"/>
    <hyperlink ref="F26" r:id="rId210" xr:uid="{00000000-0004-0000-0900-0000D6000000}"/>
    <hyperlink ref="G26" r:id="rId211" xr:uid="{00000000-0004-0000-0900-0000D7000000}"/>
    <hyperlink ref="E27" r:id="rId212" xr:uid="{00000000-0004-0000-0900-0000D8000000}"/>
    <hyperlink ref="G27" r:id="rId213" xr:uid="{00000000-0004-0000-0900-0000D9000000}"/>
    <hyperlink ref="F27" r:id="rId214" xr:uid="{00000000-0004-0000-0900-0000DA000000}"/>
    <hyperlink ref="E28" r:id="rId215" xr:uid="{00000000-0004-0000-0900-0000DB000000}"/>
    <hyperlink ref="F28" r:id="rId216" xr:uid="{00000000-0004-0000-0900-0000DC000000}"/>
    <hyperlink ref="G28" r:id="rId217" xr:uid="{00000000-0004-0000-0900-0000DD000000}"/>
    <hyperlink ref="E29" r:id="rId218" xr:uid="{00000000-0004-0000-0900-0000DE000000}"/>
    <hyperlink ref="F29" r:id="rId219" xr:uid="{00000000-0004-0000-0900-0000DF000000}"/>
    <hyperlink ref="G29" r:id="rId220" xr:uid="{00000000-0004-0000-0900-0000E0000000}"/>
    <hyperlink ref="E30" r:id="rId221" xr:uid="{00000000-0004-0000-0900-0000E1000000}"/>
    <hyperlink ref="F30" r:id="rId222" xr:uid="{00000000-0004-0000-0900-0000E2000000}"/>
    <hyperlink ref="G30" r:id="rId223" xr:uid="{00000000-0004-0000-0900-0000E3000000}"/>
    <hyperlink ref="E31" r:id="rId224" xr:uid="{00000000-0004-0000-0900-0000E4000000}"/>
    <hyperlink ref="F31" r:id="rId225" xr:uid="{00000000-0004-0000-0900-0000E5000000}"/>
    <hyperlink ref="G31" r:id="rId226" xr:uid="{00000000-0004-0000-0900-0000E6000000}"/>
    <hyperlink ref="E32" r:id="rId227" xr:uid="{00000000-0004-0000-0900-0000E7000000}"/>
    <hyperlink ref="F32" r:id="rId228" xr:uid="{00000000-0004-0000-0900-0000E8000000}"/>
    <hyperlink ref="G32" r:id="rId229" xr:uid="{00000000-0004-0000-0900-0000E9000000}"/>
    <hyperlink ref="E33" r:id="rId230" xr:uid="{00000000-0004-0000-0900-0000EA000000}"/>
    <hyperlink ref="F33" r:id="rId231" xr:uid="{00000000-0004-0000-0900-0000EB000000}"/>
    <hyperlink ref="G33" r:id="rId232" xr:uid="{00000000-0004-0000-0900-0000EC000000}"/>
    <hyperlink ref="E34" r:id="rId233" xr:uid="{00000000-0004-0000-0900-0000ED000000}"/>
    <hyperlink ref="F34" r:id="rId234" xr:uid="{00000000-0004-0000-0900-0000EE000000}"/>
    <hyperlink ref="G34" r:id="rId235" xr:uid="{00000000-0004-0000-0900-0000EF000000}"/>
    <hyperlink ref="E35" r:id="rId236" xr:uid="{00000000-0004-0000-0900-0000F0000000}"/>
    <hyperlink ref="G35" r:id="rId237" xr:uid="{00000000-0004-0000-0900-0000F1000000}"/>
    <hyperlink ref="F35" r:id="rId238" xr:uid="{00000000-0004-0000-0900-0000F2000000}"/>
    <hyperlink ref="G36" r:id="rId239" xr:uid="{00000000-0004-0000-0900-0000F3000000}"/>
    <hyperlink ref="E36" r:id="rId240" xr:uid="{00000000-0004-0000-0900-0000F4000000}"/>
    <hyperlink ref="F36" r:id="rId241" xr:uid="{00000000-0004-0000-0900-0000F5000000}"/>
    <hyperlink ref="E45" r:id="rId242" xr:uid="{00000000-0004-0000-0900-0000F6000000}"/>
    <hyperlink ref="F45" r:id="rId243" xr:uid="{00000000-0004-0000-0900-0000F7000000}"/>
    <hyperlink ref="G45" r:id="rId244" xr:uid="{00000000-0004-0000-0900-0000F8000000}"/>
    <hyperlink ref="E46" r:id="rId245" xr:uid="{00000000-0004-0000-0900-0000F9000000}"/>
    <hyperlink ref="F46" r:id="rId246" xr:uid="{00000000-0004-0000-0900-0000FA000000}"/>
    <hyperlink ref="G46" r:id="rId247" xr:uid="{00000000-0004-0000-0900-0000FB000000}"/>
    <hyperlink ref="E47" r:id="rId248" xr:uid="{00000000-0004-0000-0900-0000FC000000}"/>
    <hyperlink ref="F47" r:id="rId249" xr:uid="{00000000-0004-0000-0900-0000FD000000}"/>
    <hyperlink ref="G47" r:id="rId250" xr:uid="{00000000-0004-0000-0900-0000FE000000}"/>
    <hyperlink ref="E48" r:id="rId251" xr:uid="{00000000-0004-0000-0900-0000FF000000}"/>
    <hyperlink ref="F48" display="https://www.anhangueraferramentas.com.br/produto/contator-tripolar-40a-220v-1na-1nf-cwm40-11-30-v26-weg-108161?utm_source=google&amp;utm_medium=cpc&amp;utm_campaign=https://www.anhangueraferramentas.com.br/produto/contator-tripolar-40a-220v-1na-1nf-cwm40-11-30-v2" xr:uid="{00000000-0004-0000-0900-000000010000}"/>
    <hyperlink ref="G48" r:id="rId252" xr:uid="{00000000-0004-0000-0900-000001010000}"/>
    <hyperlink ref="E49" r:id="rId253" xr:uid="{00000000-0004-0000-0900-000002010000}"/>
    <hyperlink ref="F49" display="https://www.anhangueraferramentas.com.br/produto/contator-tripolar-50a-220v-1na-1nf-cwm50-11-30-v26-weg-108154?utm_source=google&amp;utm_medium=cpc&amp;utm_campaign=https://www.anhangueraferramentas.com.br/produto/contator-tripolar-50a-220v-1na-1nf-cwm50-11-30-v2" xr:uid="{00000000-0004-0000-0900-000003010000}"/>
    <hyperlink ref="G49" r:id="rId254" xr:uid="{00000000-0004-0000-0900-000004010000}"/>
    <hyperlink ref="E52" r:id="rId255" xr:uid="{00000000-0004-0000-0900-000005010000}"/>
    <hyperlink ref="F52" r:id="rId256" xr:uid="{00000000-0004-0000-0900-000006010000}"/>
    <hyperlink ref="G52" r:id="rId257" xr:uid="{00000000-0004-0000-0900-000007010000}"/>
    <hyperlink ref="E51" r:id="rId258" xr:uid="{00000000-0004-0000-0900-000008010000}"/>
    <hyperlink ref="F51" r:id="rId259" xr:uid="{00000000-0004-0000-0900-000009010000}"/>
    <hyperlink ref="G51" r:id="rId260" xr:uid="{00000000-0004-0000-0900-00000A010000}"/>
    <hyperlink ref="E50" r:id="rId261" xr:uid="{00000000-0004-0000-0900-00000B010000}"/>
    <hyperlink ref="F50" r:id="rId262" xr:uid="{00000000-0004-0000-0900-00000C010000}"/>
    <hyperlink ref="G50" r:id="rId263" xr:uid="{00000000-0004-0000-0900-00000D010000}"/>
    <hyperlink ref="E53" r:id="rId264" xr:uid="{00000000-0004-0000-0900-00000E010000}"/>
    <hyperlink ref="F53" r:id="rId265" xr:uid="{00000000-0004-0000-0900-00000F010000}"/>
    <hyperlink ref="G53" r:id="rId266" xr:uid="{00000000-0004-0000-0900-000010010000}"/>
    <hyperlink ref="E54" r:id="rId267" xr:uid="{00000000-0004-0000-0900-000011010000}"/>
    <hyperlink ref="F54" r:id="rId268" xr:uid="{00000000-0004-0000-0900-000012010000}"/>
    <hyperlink ref="G54" r:id="rId269" xr:uid="{00000000-0004-0000-0900-000013010000}"/>
    <hyperlink ref="E55" r:id="rId270" xr:uid="{00000000-0004-0000-0900-000014010000}"/>
    <hyperlink ref="F55" r:id="rId271" xr:uid="{00000000-0004-0000-0900-000015010000}"/>
    <hyperlink ref="G55" r:id="rId272" xr:uid="{00000000-0004-0000-0900-000016010000}"/>
    <hyperlink ref="E56" r:id="rId273" xr:uid="{00000000-0004-0000-0900-000017010000}"/>
    <hyperlink ref="F56" r:id="rId274" xr:uid="{00000000-0004-0000-0900-000018010000}"/>
    <hyperlink ref="G56" r:id="rId275" xr:uid="{00000000-0004-0000-0900-000019010000}"/>
    <hyperlink ref="E57" r:id="rId276" xr:uid="{00000000-0004-0000-0900-00001A010000}"/>
    <hyperlink ref="F57" r:id="rId277" xr:uid="{00000000-0004-0000-0900-00001B010000}"/>
    <hyperlink ref="G57" r:id="rId278" xr:uid="{00000000-0004-0000-0900-00001C010000}"/>
    <hyperlink ref="E59" r:id="rId279" xr:uid="{00000000-0004-0000-0900-00001D010000}"/>
    <hyperlink ref="F59" r:id="rId280" xr:uid="{00000000-0004-0000-0900-00001E010000}"/>
    <hyperlink ref="G59" r:id="rId281" xr:uid="{00000000-0004-0000-0900-00001F010000}"/>
    <hyperlink ref="E58" r:id="rId282" xr:uid="{00000000-0004-0000-0900-000020010000}"/>
    <hyperlink ref="F58" r:id="rId283" xr:uid="{00000000-0004-0000-0900-000021010000}"/>
    <hyperlink ref="G58" r:id="rId284" xr:uid="{00000000-0004-0000-0900-000022010000}"/>
    <hyperlink ref="E60" r:id="rId285" xr:uid="{00000000-0004-0000-0900-000023010000}"/>
    <hyperlink ref="F60" r:id="rId286" xr:uid="{00000000-0004-0000-0900-000024010000}"/>
    <hyperlink ref="G60" r:id="rId287" xr:uid="{00000000-0004-0000-0900-000025010000}"/>
    <hyperlink ref="E61" r:id="rId288" xr:uid="{00000000-0004-0000-0900-000026010000}"/>
    <hyperlink ref="F61" r:id="rId289" xr:uid="{00000000-0004-0000-0900-000027010000}"/>
    <hyperlink ref="G61" r:id="rId290" xr:uid="{00000000-0004-0000-0900-000028010000}"/>
    <hyperlink ref="E62" r:id="rId291" xr:uid="{00000000-0004-0000-0900-000029010000}"/>
    <hyperlink ref="F62" r:id="rId292" xr:uid="{00000000-0004-0000-0900-00002A010000}"/>
    <hyperlink ref="G62" r:id="rId293" xr:uid="{00000000-0004-0000-0900-00002B010000}"/>
    <hyperlink ref="E63" r:id="rId294" xr:uid="{00000000-0004-0000-0900-00002C010000}"/>
    <hyperlink ref="F63" r:id="rId295" xr:uid="{00000000-0004-0000-0900-00002D010000}"/>
    <hyperlink ref="G63" r:id="rId296" xr:uid="{00000000-0004-0000-0900-00002E010000}"/>
    <hyperlink ref="E83" r:id="rId297" xr:uid="{00000000-0004-0000-0900-00002F010000}"/>
    <hyperlink ref="F83" r:id="rId298" xr:uid="{00000000-0004-0000-0900-000030010000}"/>
    <hyperlink ref="G83" r:id="rId299" xr:uid="{00000000-0004-0000-0900-000031010000}"/>
    <hyperlink ref="E108" r:id="rId300" xr:uid="{00000000-0004-0000-0900-000032010000}"/>
    <hyperlink ref="G108" r:id="rId301" xr:uid="{00000000-0004-0000-0900-000033010000}"/>
    <hyperlink ref="F108" r:id="rId302" xr:uid="{00000000-0004-0000-0900-000034010000}"/>
  </hyperlinks>
  <pageMargins left="0.511811024" right="0.511811024" top="0.78740157499999996" bottom="0.78740157499999996" header="0.31496062000000002" footer="0.31496062000000002"/>
  <pageSetup paperSize="9" orientation="portrait" r:id="rId30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</sheetPr>
  <dimension ref="A1:H58"/>
  <sheetViews>
    <sheetView showGridLines="0" topLeftCell="A41" workbookViewId="0">
      <selection activeCell="B41" sqref="B41:C45"/>
    </sheetView>
  </sheetViews>
  <sheetFormatPr defaultRowHeight="15"/>
  <cols>
    <col min="1" max="1" width="59.5703125" bestFit="1" customWidth="1"/>
    <col min="2" max="2" width="38.140625" bestFit="1" customWidth="1"/>
    <col min="3" max="3" width="14.5703125" customWidth="1"/>
    <col min="4" max="4" width="16" customWidth="1"/>
    <col min="5" max="8" width="15.140625" customWidth="1"/>
  </cols>
  <sheetData>
    <row r="1" spans="1:4" s="140" customFormat="1" ht="15.75" thickBot="1">
      <c r="A1" s="470" t="s">
        <v>888</v>
      </c>
      <c r="B1" s="471"/>
      <c r="C1" s="471"/>
      <c r="D1" s="472"/>
    </row>
    <row r="3" spans="1:4">
      <c r="A3" s="475" t="s">
        <v>889</v>
      </c>
      <c r="B3" s="476"/>
      <c r="C3" s="476"/>
      <c r="D3" s="477"/>
    </row>
    <row r="4" spans="1:4">
      <c r="A4" s="137" t="s">
        <v>890</v>
      </c>
      <c r="B4" s="481"/>
      <c r="C4" s="481"/>
      <c r="D4" s="481"/>
    </row>
    <row r="5" spans="1:4">
      <c r="A5" s="137" t="s">
        <v>891</v>
      </c>
      <c r="B5" s="478"/>
      <c r="C5" s="478"/>
      <c r="D5" s="478"/>
    </row>
    <row r="6" spans="1:4">
      <c r="A6" s="137" t="s">
        <v>892</v>
      </c>
      <c r="B6" s="478"/>
      <c r="C6" s="478"/>
      <c r="D6" s="478"/>
    </row>
    <row r="7" spans="1:4">
      <c r="A7" s="137" t="s">
        <v>893</v>
      </c>
      <c r="B7" s="478"/>
      <c r="C7" s="478"/>
      <c r="D7" s="478"/>
    </row>
    <row r="8" spans="1:4">
      <c r="A8" s="137" t="s">
        <v>894</v>
      </c>
      <c r="B8" s="478"/>
      <c r="C8" s="478"/>
      <c r="D8" s="478"/>
    </row>
    <row r="9" spans="1:4">
      <c r="A9" s="137" t="s">
        <v>895</v>
      </c>
      <c r="B9" s="478"/>
      <c r="C9" s="478"/>
      <c r="D9" s="478"/>
    </row>
    <row r="10" spans="1:4">
      <c r="A10" s="137" t="s">
        <v>896</v>
      </c>
      <c r="B10" s="479"/>
      <c r="C10" s="479"/>
      <c r="D10" s="479"/>
    </row>
    <row r="11" spans="1:4">
      <c r="A11" s="137" t="s">
        <v>897</v>
      </c>
      <c r="B11" s="480"/>
      <c r="C11" s="480"/>
      <c r="D11" s="480"/>
    </row>
    <row r="12" spans="1:4">
      <c r="B12" s="222"/>
      <c r="C12" s="222"/>
      <c r="D12" s="222"/>
    </row>
    <row r="13" spans="1:4">
      <c r="A13" s="475" t="s">
        <v>898</v>
      </c>
      <c r="B13" s="476"/>
      <c r="C13" s="476"/>
      <c r="D13" s="477"/>
    </row>
    <row r="14" spans="1:4" s="77" customFormat="1" ht="31.5" customHeight="1">
      <c r="A14" s="144" t="s">
        <v>899</v>
      </c>
      <c r="B14" s="482"/>
      <c r="C14" s="483"/>
      <c r="D14" s="483"/>
    </row>
    <row r="15" spans="1:4">
      <c r="A15" s="137" t="s">
        <v>900</v>
      </c>
      <c r="B15" s="479"/>
      <c r="C15" s="479"/>
      <c r="D15" s="479"/>
    </row>
    <row r="16" spans="1:4">
      <c r="A16" s="137" t="s">
        <v>901</v>
      </c>
      <c r="B16" s="459"/>
      <c r="C16" s="459"/>
      <c r="D16" s="459"/>
    </row>
    <row r="17" spans="1:8">
      <c r="A17" s="137" t="s">
        <v>902</v>
      </c>
      <c r="B17" s="459"/>
      <c r="C17" s="459"/>
      <c r="D17" s="459"/>
    </row>
    <row r="18" spans="1:8">
      <c r="A18" s="137" t="s">
        <v>903</v>
      </c>
      <c r="B18" s="459"/>
      <c r="C18" s="459"/>
      <c r="D18" s="459"/>
    </row>
    <row r="20" spans="1:8">
      <c r="A20" s="465" t="s">
        <v>904</v>
      </c>
      <c r="B20" s="466"/>
      <c r="C20" s="466"/>
      <c r="D20" s="466"/>
      <c r="E20" s="466"/>
      <c r="F20" s="466"/>
      <c r="G20" s="466"/>
      <c r="H20" s="466"/>
    </row>
    <row r="21" spans="1:8" ht="45">
      <c r="A21" s="204" t="s">
        <v>905</v>
      </c>
      <c r="B21" s="205" t="s">
        <v>906</v>
      </c>
      <c r="C21" s="206" t="s">
        <v>907</v>
      </c>
      <c r="D21" s="206" t="s">
        <v>908</v>
      </c>
      <c r="E21" s="206" t="s">
        <v>909</v>
      </c>
      <c r="F21" s="206" t="s">
        <v>910</v>
      </c>
      <c r="G21" s="206" t="s">
        <v>911</v>
      </c>
      <c r="H21" s="206" t="s">
        <v>912</v>
      </c>
    </row>
    <row r="22" spans="1:8" ht="20.100000000000001" customHeight="1">
      <c r="A22" s="137" t="s">
        <v>913</v>
      </c>
      <c r="B22" s="138">
        <v>314</v>
      </c>
      <c r="C22" s="138">
        <v>1</v>
      </c>
      <c r="D22" s="138">
        <f>(B22*2)*C22</f>
        <v>628</v>
      </c>
      <c r="E22" s="138"/>
      <c r="F22" s="138">
        <f>$B$16</f>
        <v>0</v>
      </c>
      <c r="G22" s="141" t="e">
        <f>(D22/E22)*F22</f>
        <v>#DIV/0!</v>
      </c>
      <c r="H22" s="138" t="e">
        <f>G22*12</f>
        <v>#DIV/0!</v>
      </c>
    </row>
    <row r="23" spans="1:8" ht="20.100000000000001" customHeight="1">
      <c r="A23" s="137" t="s">
        <v>914</v>
      </c>
      <c r="B23" s="138">
        <v>152</v>
      </c>
      <c r="C23" s="138">
        <v>1</v>
      </c>
      <c r="D23" s="138">
        <f t="shared" ref="D23:D26" si="0">(B23*2)*C23</f>
        <v>304</v>
      </c>
      <c r="E23" s="138"/>
      <c r="F23" s="138">
        <f t="shared" ref="F23:F27" si="1">$B$16</f>
        <v>0</v>
      </c>
      <c r="G23" s="141" t="e">
        <f t="shared" ref="G23:G26" si="2">(D23/E23)*F23</f>
        <v>#DIV/0!</v>
      </c>
      <c r="H23" s="138" t="e">
        <f t="shared" ref="H23:H26" si="3">G23*12</f>
        <v>#DIV/0!</v>
      </c>
    </row>
    <row r="24" spans="1:8" ht="20.100000000000001" customHeight="1">
      <c r="A24" s="137" t="s">
        <v>915</v>
      </c>
      <c r="B24" s="138">
        <v>158</v>
      </c>
      <c r="C24" s="138">
        <v>1</v>
      </c>
      <c r="D24" s="138">
        <f t="shared" si="0"/>
        <v>316</v>
      </c>
      <c r="E24" s="138"/>
      <c r="F24" s="138">
        <f t="shared" si="1"/>
        <v>0</v>
      </c>
      <c r="G24" s="141" t="e">
        <f t="shared" si="2"/>
        <v>#DIV/0!</v>
      </c>
      <c r="H24" s="138" t="e">
        <f t="shared" si="3"/>
        <v>#DIV/0!</v>
      </c>
    </row>
    <row r="25" spans="1:8" ht="20.100000000000001" customHeight="1">
      <c r="A25" s="137" t="s">
        <v>916</v>
      </c>
      <c r="B25" s="138">
        <v>23</v>
      </c>
      <c r="C25" s="138">
        <v>1</v>
      </c>
      <c r="D25" s="138">
        <f t="shared" si="0"/>
        <v>46</v>
      </c>
      <c r="E25" s="138"/>
      <c r="F25" s="138">
        <f t="shared" si="1"/>
        <v>0</v>
      </c>
      <c r="G25" s="141" t="e">
        <f t="shared" si="2"/>
        <v>#DIV/0!</v>
      </c>
      <c r="H25" s="138" t="e">
        <f t="shared" si="3"/>
        <v>#DIV/0!</v>
      </c>
    </row>
    <row r="26" spans="1:8" ht="20.100000000000001" customHeight="1">
      <c r="A26" s="137" t="s">
        <v>917</v>
      </c>
      <c r="B26" s="138">
        <v>167</v>
      </c>
      <c r="C26" s="138">
        <v>1</v>
      </c>
      <c r="D26" s="138">
        <f t="shared" si="0"/>
        <v>334</v>
      </c>
      <c r="E26" s="138"/>
      <c r="F26" s="138">
        <f t="shared" si="1"/>
        <v>0</v>
      </c>
      <c r="G26" s="141" t="e">
        <f t="shared" si="2"/>
        <v>#DIV/0!</v>
      </c>
      <c r="H26" s="138" t="e">
        <f t="shared" si="3"/>
        <v>#DIV/0!</v>
      </c>
    </row>
    <row r="27" spans="1:8" ht="20.100000000000001" customHeight="1">
      <c r="A27" s="236" t="s">
        <v>918</v>
      </c>
      <c r="B27" s="138">
        <v>189</v>
      </c>
      <c r="C27" s="138">
        <v>1</v>
      </c>
      <c r="D27" s="138">
        <f t="shared" ref="D27" si="4">(B27*2)*C27</f>
        <v>378</v>
      </c>
      <c r="E27" s="138"/>
      <c r="F27" s="138">
        <f t="shared" si="1"/>
        <v>0</v>
      </c>
      <c r="G27" s="141" t="e">
        <f t="shared" ref="G27" si="5">(D27/E27)*F27</f>
        <v>#DIV/0!</v>
      </c>
      <c r="H27" s="138" t="e">
        <f t="shared" ref="H27" si="6">G27*12</f>
        <v>#DIV/0!</v>
      </c>
    </row>
    <row r="28" spans="1:8" ht="20.100000000000001" customHeight="1">
      <c r="A28" s="473" t="s">
        <v>919</v>
      </c>
      <c r="B28" s="474"/>
      <c r="C28" s="143">
        <f>SUM(C22:C27)</f>
        <v>6</v>
      </c>
      <c r="D28" s="143">
        <f t="shared" ref="D28:H28" si="7">SUM(D22:D27)</f>
        <v>2006</v>
      </c>
      <c r="E28" s="143">
        <f t="shared" si="7"/>
        <v>0</v>
      </c>
      <c r="F28" s="143">
        <f t="shared" si="7"/>
        <v>0</v>
      </c>
      <c r="G28" s="143" t="e">
        <f t="shared" si="7"/>
        <v>#DIV/0!</v>
      </c>
      <c r="H28" s="143" t="e">
        <f t="shared" si="7"/>
        <v>#DIV/0!</v>
      </c>
    </row>
    <row r="30" spans="1:8">
      <c r="A30" s="462" t="s">
        <v>920</v>
      </c>
      <c r="B30" s="463"/>
      <c r="C30" s="463"/>
      <c r="D30" s="464"/>
    </row>
    <row r="31" spans="1:8" ht="26.25" customHeight="1">
      <c r="A31" s="207" t="s">
        <v>921</v>
      </c>
      <c r="B31" s="208" t="s">
        <v>922</v>
      </c>
      <c r="C31" s="209" t="s">
        <v>923</v>
      </c>
      <c r="D31" s="209" t="s">
        <v>924</v>
      </c>
    </row>
    <row r="32" spans="1:8" ht="20.100000000000001" customHeight="1">
      <c r="A32" s="137" t="s">
        <v>913</v>
      </c>
      <c r="B32" s="138">
        <f>2*C22</f>
        <v>2</v>
      </c>
      <c r="C32" s="138"/>
      <c r="D32" s="138">
        <f>B32*C32</f>
        <v>0</v>
      </c>
    </row>
    <row r="33" spans="1:5" ht="20.100000000000001" customHeight="1">
      <c r="A33" s="137" t="s">
        <v>914</v>
      </c>
      <c r="B33" s="138">
        <f>2*C23</f>
        <v>2</v>
      </c>
      <c r="C33" s="138"/>
      <c r="D33" s="138">
        <f t="shared" ref="D33:D36" si="8">B33*C33</f>
        <v>0</v>
      </c>
    </row>
    <row r="34" spans="1:5" ht="20.100000000000001" customHeight="1">
      <c r="A34" s="137" t="s">
        <v>915</v>
      </c>
      <c r="B34" s="138">
        <f>2*C24</f>
        <v>2</v>
      </c>
      <c r="C34" s="138"/>
      <c r="D34" s="138">
        <f t="shared" si="8"/>
        <v>0</v>
      </c>
    </row>
    <row r="35" spans="1:5" ht="20.100000000000001" customHeight="1">
      <c r="A35" s="137" t="s">
        <v>916</v>
      </c>
      <c r="B35" s="138">
        <f>1*C25</f>
        <v>1</v>
      </c>
      <c r="C35" s="138"/>
      <c r="D35" s="138">
        <f t="shared" si="8"/>
        <v>0</v>
      </c>
    </row>
    <row r="36" spans="1:5" ht="20.100000000000001" customHeight="1">
      <c r="A36" s="137" t="s">
        <v>917</v>
      </c>
      <c r="B36" s="138">
        <f>2*C26</f>
        <v>2</v>
      </c>
      <c r="C36" s="138"/>
      <c r="D36" s="138">
        <f t="shared" si="8"/>
        <v>0</v>
      </c>
    </row>
    <row r="37" spans="1:5" ht="20.100000000000001" customHeight="1">
      <c r="A37" s="236" t="s">
        <v>918</v>
      </c>
      <c r="B37" s="138">
        <f>2*C27</f>
        <v>2</v>
      </c>
      <c r="C37" s="138"/>
      <c r="D37" s="138">
        <f t="shared" ref="D37" si="9">B37*C37</f>
        <v>0</v>
      </c>
    </row>
    <row r="39" spans="1:5">
      <c r="A39" s="462" t="s">
        <v>925</v>
      </c>
      <c r="B39" s="463"/>
      <c r="C39" s="463"/>
      <c r="D39" s="464"/>
      <c r="E39" s="139"/>
    </row>
    <row r="40" spans="1:5" ht="30">
      <c r="A40" s="469" t="s">
        <v>926</v>
      </c>
      <c r="B40" s="469"/>
      <c r="C40" s="204" t="s">
        <v>927</v>
      </c>
      <c r="D40" s="204" t="s">
        <v>928</v>
      </c>
    </row>
    <row r="41" spans="1:5" ht="20.100000000000001" customHeight="1">
      <c r="A41" s="144" t="s">
        <v>929</v>
      </c>
      <c r="B41" s="142"/>
      <c r="C41" s="138"/>
      <c r="D41" s="138" t="e">
        <f>ROUND(B41/C41,2)</f>
        <v>#DIV/0!</v>
      </c>
      <c r="E41" s="139"/>
    </row>
    <row r="42" spans="1:5" ht="20.100000000000001" customHeight="1">
      <c r="A42" s="144" t="s">
        <v>930</v>
      </c>
      <c r="B42" s="142"/>
      <c r="C42" s="138"/>
      <c r="D42" s="138" t="e">
        <f t="shared" ref="D42:D45" si="10">ROUND(B42/C42,2)</f>
        <v>#DIV/0!</v>
      </c>
      <c r="E42" s="139"/>
    </row>
    <row r="43" spans="1:5" ht="20.100000000000001" customHeight="1">
      <c r="A43" s="144" t="s">
        <v>931</v>
      </c>
      <c r="B43" s="142"/>
      <c r="C43" s="138"/>
      <c r="D43" s="138" t="e">
        <f t="shared" si="10"/>
        <v>#DIV/0!</v>
      </c>
      <c r="E43" s="139"/>
    </row>
    <row r="44" spans="1:5" ht="20.100000000000001" customHeight="1">
      <c r="A44" s="144" t="s">
        <v>932</v>
      </c>
      <c r="B44" s="142"/>
      <c r="C44" s="138"/>
      <c r="D44" s="138" t="e">
        <f t="shared" si="10"/>
        <v>#DIV/0!</v>
      </c>
      <c r="E44" s="139"/>
    </row>
    <row r="45" spans="1:5" ht="20.100000000000001" customHeight="1">
      <c r="A45" s="144" t="s">
        <v>933</v>
      </c>
      <c r="B45" s="142"/>
      <c r="C45" s="138"/>
      <c r="D45" s="138" t="e">
        <f t="shared" si="10"/>
        <v>#DIV/0!</v>
      </c>
      <c r="E45" s="139"/>
    </row>
    <row r="46" spans="1:5" ht="20.100000000000001" customHeight="1">
      <c r="A46" s="467" t="s">
        <v>934</v>
      </c>
      <c r="B46" s="467"/>
      <c r="C46" s="467"/>
      <c r="D46" s="145" t="e">
        <f>SUM(D41:D45)</f>
        <v>#DIV/0!</v>
      </c>
      <c r="E46" s="139"/>
    </row>
    <row r="47" spans="1:5" ht="20.100000000000001" customHeight="1">
      <c r="A47" s="468" t="s">
        <v>935</v>
      </c>
      <c r="B47" s="468"/>
      <c r="C47" s="468"/>
      <c r="D47" s="210" t="e">
        <f>D46/12</f>
        <v>#DIV/0!</v>
      </c>
      <c r="E47" s="139"/>
    </row>
    <row r="48" spans="1:5">
      <c r="B48" s="139"/>
      <c r="C48" s="139"/>
      <c r="D48" s="139"/>
      <c r="E48" s="139"/>
    </row>
    <row r="49" spans="1:7">
      <c r="A49" s="465" t="s">
        <v>936</v>
      </c>
      <c r="B49" s="466"/>
      <c r="C49" s="466"/>
      <c r="D49" s="466"/>
      <c r="E49" s="466"/>
      <c r="F49" s="466"/>
      <c r="G49" s="466"/>
    </row>
    <row r="50" spans="1:7" ht="45">
      <c r="A50" s="221" t="s">
        <v>937</v>
      </c>
      <c r="B50" s="208" t="s">
        <v>938</v>
      </c>
      <c r="C50" s="209" t="s">
        <v>939</v>
      </c>
      <c r="D50" s="206" t="s">
        <v>925</v>
      </c>
      <c r="E50" s="206" t="s">
        <v>940</v>
      </c>
      <c r="F50" s="206" t="s">
        <v>941</v>
      </c>
      <c r="G50" s="206" t="s">
        <v>942</v>
      </c>
    </row>
    <row r="51" spans="1:7">
      <c r="A51" s="137" t="s">
        <v>913</v>
      </c>
      <c r="B51" s="138" t="e">
        <f t="shared" ref="B51:B56" si="11">G22</f>
        <v>#DIV/0!</v>
      </c>
      <c r="C51" s="138">
        <f t="shared" ref="C51:C56" si="12">D32</f>
        <v>0</v>
      </c>
      <c r="D51" s="138" t="e">
        <f>$D$47</f>
        <v>#DIV/0!</v>
      </c>
      <c r="E51" s="226" t="e">
        <f>B51+C51+D51</f>
        <v>#DIV/0!</v>
      </c>
      <c r="F51" s="224" t="e">
        <f>ROUND(22.12%*E51,2)</f>
        <v>#DIV/0!</v>
      </c>
      <c r="G51" s="225" t="e">
        <f>E51+F51</f>
        <v>#DIV/0!</v>
      </c>
    </row>
    <row r="52" spans="1:7">
      <c r="A52" s="137" t="s">
        <v>914</v>
      </c>
      <c r="B52" s="138" t="e">
        <f t="shared" si="11"/>
        <v>#DIV/0!</v>
      </c>
      <c r="C52" s="138">
        <f t="shared" si="12"/>
        <v>0</v>
      </c>
      <c r="D52" s="138" t="e">
        <f t="shared" ref="D52:D56" si="13">$D$47</f>
        <v>#DIV/0!</v>
      </c>
      <c r="E52" s="226" t="e">
        <f t="shared" ref="E52:E55" si="14">B52+C52+D52</f>
        <v>#DIV/0!</v>
      </c>
      <c r="F52" s="224" t="e">
        <f t="shared" ref="F52:F55" si="15">ROUND(22.12%*E52,2)</f>
        <v>#DIV/0!</v>
      </c>
      <c r="G52" s="225" t="e">
        <f t="shared" ref="G52:G55" si="16">E52+F52</f>
        <v>#DIV/0!</v>
      </c>
    </row>
    <row r="53" spans="1:7">
      <c r="A53" s="137" t="s">
        <v>915</v>
      </c>
      <c r="B53" s="138" t="e">
        <f t="shared" si="11"/>
        <v>#DIV/0!</v>
      </c>
      <c r="C53" s="138">
        <f t="shared" si="12"/>
        <v>0</v>
      </c>
      <c r="D53" s="138" t="e">
        <f t="shared" si="13"/>
        <v>#DIV/0!</v>
      </c>
      <c r="E53" s="226" t="e">
        <f t="shared" si="14"/>
        <v>#DIV/0!</v>
      </c>
      <c r="F53" s="224" t="e">
        <f t="shared" si="15"/>
        <v>#DIV/0!</v>
      </c>
      <c r="G53" s="225" t="e">
        <f t="shared" si="16"/>
        <v>#DIV/0!</v>
      </c>
    </row>
    <row r="54" spans="1:7">
      <c r="A54" s="137" t="s">
        <v>916</v>
      </c>
      <c r="B54" s="138" t="e">
        <f t="shared" si="11"/>
        <v>#DIV/0!</v>
      </c>
      <c r="C54" s="138">
        <f t="shared" si="12"/>
        <v>0</v>
      </c>
      <c r="D54" s="138" t="e">
        <f t="shared" si="13"/>
        <v>#DIV/0!</v>
      </c>
      <c r="E54" s="226" t="e">
        <f t="shared" si="14"/>
        <v>#DIV/0!</v>
      </c>
      <c r="F54" s="224" t="e">
        <f t="shared" si="15"/>
        <v>#DIV/0!</v>
      </c>
      <c r="G54" s="225" t="e">
        <f t="shared" si="16"/>
        <v>#DIV/0!</v>
      </c>
    </row>
    <row r="55" spans="1:7">
      <c r="A55" s="137" t="s">
        <v>917</v>
      </c>
      <c r="B55" s="138" t="e">
        <f t="shared" si="11"/>
        <v>#DIV/0!</v>
      </c>
      <c r="C55" s="138">
        <f t="shared" si="12"/>
        <v>0</v>
      </c>
      <c r="D55" s="138" t="e">
        <f t="shared" si="13"/>
        <v>#DIV/0!</v>
      </c>
      <c r="E55" s="226" t="e">
        <f t="shared" si="14"/>
        <v>#DIV/0!</v>
      </c>
      <c r="F55" s="224" t="e">
        <f t="shared" si="15"/>
        <v>#DIV/0!</v>
      </c>
      <c r="G55" s="225" t="e">
        <f t="shared" si="16"/>
        <v>#DIV/0!</v>
      </c>
    </row>
    <row r="56" spans="1:7">
      <c r="A56" s="137" t="s">
        <v>918</v>
      </c>
      <c r="B56" s="138" t="e">
        <f t="shared" si="11"/>
        <v>#DIV/0!</v>
      </c>
      <c r="C56" s="138">
        <f t="shared" si="12"/>
        <v>0</v>
      </c>
      <c r="D56" s="138" t="e">
        <f t="shared" si="13"/>
        <v>#DIV/0!</v>
      </c>
      <c r="E56" s="226" t="e">
        <f t="shared" ref="E56" si="17">B56+C56+D56</f>
        <v>#DIV/0!</v>
      </c>
      <c r="F56" s="224" t="e">
        <f t="shared" ref="F56" si="18">ROUND(22.12%*E56,2)</f>
        <v>#DIV/0!</v>
      </c>
      <c r="G56" s="225" t="e">
        <f t="shared" ref="G56" si="19">E56+F56</f>
        <v>#DIV/0!</v>
      </c>
    </row>
    <row r="57" spans="1:7">
      <c r="A57" s="460" t="s">
        <v>943</v>
      </c>
      <c r="B57" s="460"/>
      <c r="C57" s="460"/>
      <c r="D57" s="460"/>
      <c r="E57" s="460"/>
      <c r="F57" s="460"/>
      <c r="G57" s="460"/>
    </row>
    <row r="58" spans="1:7">
      <c r="A58" s="461"/>
      <c r="B58" s="461"/>
      <c r="C58" s="461"/>
      <c r="D58" s="461"/>
      <c r="E58" s="461"/>
      <c r="F58" s="461"/>
      <c r="G58" s="461"/>
    </row>
  </sheetData>
  <mergeCells count="25">
    <mergeCell ref="A1:D1"/>
    <mergeCell ref="A28:B28"/>
    <mergeCell ref="A3:D3"/>
    <mergeCell ref="B5:D5"/>
    <mergeCell ref="B6:D6"/>
    <mergeCell ref="B7:D7"/>
    <mergeCell ref="B8:D8"/>
    <mergeCell ref="B9:D9"/>
    <mergeCell ref="B10:D10"/>
    <mergeCell ref="B11:D11"/>
    <mergeCell ref="B4:D4"/>
    <mergeCell ref="A13:D13"/>
    <mergeCell ref="B16:D16"/>
    <mergeCell ref="B14:D14"/>
    <mergeCell ref="B15:D15"/>
    <mergeCell ref="B17:D17"/>
    <mergeCell ref="B18:D18"/>
    <mergeCell ref="A57:G58"/>
    <mergeCell ref="A30:D30"/>
    <mergeCell ref="A20:H20"/>
    <mergeCell ref="A49:G49"/>
    <mergeCell ref="A46:C46"/>
    <mergeCell ref="A47:C47"/>
    <mergeCell ref="A39:D39"/>
    <mergeCell ref="A40:B40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H8"/>
  <sheetViews>
    <sheetView showGridLines="0" workbookViewId="0">
      <selection activeCell="D3" sqref="D3:D5"/>
    </sheetView>
  </sheetViews>
  <sheetFormatPr defaultRowHeight="12.75"/>
  <cols>
    <col min="1" max="1" width="4.7109375" style="114" bestFit="1" customWidth="1"/>
    <col min="2" max="2" width="32.140625" style="114" customWidth="1"/>
    <col min="3" max="3" width="11.28515625" style="114" customWidth="1"/>
    <col min="4" max="4" width="11.5703125" style="114" customWidth="1"/>
    <col min="5" max="5" width="20.140625" style="114" customWidth="1"/>
    <col min="6" max="6" width="9.140625" style="114"/>
    <col min="7" max="7" width="21.42578125" style="114" bestFit="1" customWidth="1"/>
    <col min="8" max="256" width="9.140625" style="114"/>
    <col min="257" max="257" width="4.7109375" style="114" bestFit="1" customWidth="1"/>
    <col min="258" max="258" width="32.140625" style="114" customWidth="1"/>
    <col min="259" max="259" width="11.28515625" style="114" customWidth="1"/>
    <col min="260" max="260" width="11.5703125" style="114" customWidth="1"/>
    <col min="261" max="261" width="20.140625" style="114" customWidth="1"/>
    <col min="262" max="512" width="9.140625" style="114"/>
    <col min="513" max="513" width="4.7109375" style="114" bestFit="1" customWidth="1"/>
    <col min="514" max="514" width="32.140625" style="114" customWidth="1"/>
    <col min="515" max="515" width="11.28515625" style="114" customWidth="1"/>
    <col min="516" max="516" width="11.5703125" style="114" customWidth="1"/>
    <col min="517" max="517" width="20.140625" style="114" customWidth="1"/>
    <col min="518" max="768" width="9.140625" style="114"/>
    <col min="769" max="769" width="4.7109375" style="114" bestFit="1" customWidth="1"/>
    <col min="770" max="770" width="32.140625" style="114" customWidth="1"/>
    <col min="771" max="771" width="11.28515625" style="114" customWidth="1"/>
    <col min="772" max="772" width="11.5703125" style="114" customWidth="1"/>
    <col min="773" max="773" width="20.140625" style="114" customWidth="1"/>
    <col min="774" max="1024" width="9.140625" style="114"/>
    <col min="1025" max="1025" width="4.7109375" style="114" bestFit="1" customWidth="1"/>
    <col min="1026" max="1026" width="32.140625" style="114" customWidth="1"/>
    <col min="1027" max="1027" width="11.28515625" style="114" customWidth="1"/>
    <col min="1028" max="1028" width="11.5703125" style="114" customWidth="1"/>
    <col min="1029" max="1029" width="20.140625" style="114" customWidth="1"/>
    <col min="1030" max="1280" width="9.140625" style="114"/>
    <col min="1281" max="1281" width="4.7109375" style="114" bestFit="1" customWidth="1"/>
    <col min="1282" max="1282" width="32.140625" style="114" customWidth="1"/>
    <col min="1283" max="1283" width="11.28515625" style="114" customWidth="1"/>
    <col min="1284" max="1284" width="11.5703125" style="114" customWidth="1"/>
    <col min="1285" max="1285" width="20.140625" style="114" customWidth="1"/>
    <col min="1286" max="1536" width="9.140625" style="114"/>
    <col min="1537" max="1537" width="4.7109375" style="114" bestFit="1" customWidth="1"/>
    <col min="1538" max="1538" width="32.140625" style="114" customWidth="1"/>
    <col min="1539" max="1539" width="11.28515625" style="114" customWidth="1"/>
    <col min="1540" max="1540" width="11.5703125" style="114" customWidth="1"/>
    <col min="1541" max="1541" width="20.140625" style="114" customWidth="1"/>
    <col min="1542" max="1792" width="9.140625" style="114"/>
    <col min="1793" max="1793" width="4.7109375" style="114" bestFit="1" customWidth="1"/>
    <col min="1794" max="1794" width="32.140625" style="114" customWidth="1"/>
    <col min="1795" max="1795" width="11.28515625" style="114" customWidth="1"/>
    <col min="1796" max="1796" width="11.5703125" style="114" customWidth="1"/>
    <col min="1797" max="1797" width="20.140625" style="114" customWidth="1"/>
    <col min="1798" max="2048" width="9.140625" style="114"/>
    <col min="2049" max="2049" width="4.7109375" style="114" bestFit="1" customWidth="1"/>
    <col min="2050" max="2050" width="32.140625" style="114" customWidth="1"/>
    <col min="2051" max="2051" width="11.28515625" style="114" customWidth="1"/>
    <col min="2052" max="2052" width="11.5703125" style="114" customWidth="1"/>
    <col min="2053" max="2053" width="20.140625" style="114" customWidth="1"/>
    <col min="2054" max="2304" width="9.140625" style="114"/>
    <col min="2305" max="2305" width="4.7109375" style="114" bestFit="1" customWidth="1"/>
    <col min="2306" max="2306" width="32.140625" style="114" customWidth="1"/>
    <col min="2307" max="2307" width="11.28515625" style="114" customWidth="1"/>
    <col min="2308" max="2308" width="11.5703125" style="114" customWidth="1"/>
    <col min="2309" max="2309" width="20.140625" style="114" customWidth="1"/>
    <col min="2310" max="2560" width="9.140625" style="114"/>
    <col min="2561" max="2561" width="4.7109375" style="114" bestFit="1" customWidth="1"/>
    <col min="2562" max="2562" width="32.140625" style="114" customWidth="1"/>
    <col min="2563" max="2563" width="11.28515625" style="114" customWidth="1"/>
    <col min="2564" max="2564" width="11.5703125" style="114" customWidth="1"/>
    <col min="2565" max="2565" width="20.140625" style="114" customWidth="1"/>
    <col min="2566" max="2816" width="9.140625" style="114"/>
    <col min="2817" max="2817" width="4.7109375" style="114" bestFit="1" customWidth="1"/>
    <col min="2818" max="2818" width="32.140625" style="114" customWidth="1"/>
    <col min="2819" max="2819" width="11.28515625" style="114" customWidth="1"/>
    <col min="2820" max="2820" width="11.5703125" style="114" customWidth="1"/>
    <col min="2821" max="2821" width="20.140625" style="114" customWidth="1"/>
    <col min="2822" max="3072" width="9.140625" style="114"/>
    <col min="3073" max="3073" width="4.7109375" style="114" bestFit="1" customWidth="1"/>
    <col min="3074" max="3074" width="32.140625" style="114" customWidth="1"/>
    <col min="3075" max="3075" width="11.28515625" style="114" customWidth="1"/>
    <col min="3076" max="3076" width="11.5703125" style="114" customWidth="1"/>
    <col min="3077" max="3077" width="20.140625" style="114" customWidth="1"/>
    <col min="3078" max="3328" width="9.140625" style="114"/>
    <col min="3329" max="3329" width="4.7109375" style="114" bestFit="1" customWidth="1"/>
    <col min="3330" max="3330" width="32.140625" style="114" customWidth="1"/>
    <col min="3331" max="3331" width="11.28515625" style="114" customWidth="1"/>
    <col min="3332" max="3332" width="11.5703125" style="114" customWidth="1"/>
    <col min="3333" max="3333" width="20.140625" style="114" customWidth="1"/>
    <col min="3334" max="3584" width="9.140625" style="114"/>
    <col min="3585" max="3585" width="4.7109375" style="114" bestFit="1" customWidth="1"/>
    <col min="3586" max="3586" width="32.140625" style="114" customWidth="1"/>
    <col min="3587" max="3587" width="11.28515625" style="114" customWidth="1"/>
    <col min="3588" max="3588" width="11.5703125" style="114" customWidth="1"/>
    <col min="3589" max="3589" width="20.140625" style="114" customWidth="1"/>
    <col min="3590" max="3840" width="9.140625" style="114"/>
    <col min="3841" max="3841" width="4.7109375" style="114" bestFit="1" customWidth="1"/>
    <col min="3842" max="3842" width="32.140625" style="114" customWidth="1"/>
    <col min="3843" max="3843" width="11.28515625" style="114" customWidth="1"/>
    <col min="3844" max="3844" width="11.5703125" style="114" customWidth="1"/>
    <col min="3845" max="3845" width="20.140625" style="114" customWidth="1"/>
    <col min="3846" max="4096" width="9.140625" style="114"/>
    <col min="4097" max="4097" width="4.7109375" style="114" bestFit="1" customWidth="1"/>
    <col min="4098" max="4098" width="32.140625" style="114" customWidth="1"/>
    <col min="4099" max="4099" width="11.28515625" style="114" customWidth="1"/>
    <col min="4100" max="4100" width="11.5703125" style="114" customWidth="1"/>
    <col min="4101" max="4101" width="20.140625" style="114" customWidth="1"/>
    <col min="4102" max="4352" width="9.140625" style="114"/>
    <col min="4353" max="4353" width="4.7109375" style="114" bestFit="1" customWidth="1"/>
    <col min="4354" max="4354" width="32.140625" style="114" customWidth="1"/>
    <col min="4355" max="4355" width="11.28515625" style="114" customWidth="1"/>
    <col min="4356" max="4356" width="11.5703125" style="114" customWidth="1"/>
    <col min="4357" max="4357" width="20.140625" style="114" customWidth="1"/>
    <col min="4358" max="4608" width="9.140625" style="114"/>
    <col min="4609" max="4609" width="4.7109375" style="114" bestFit="1" customWidth="1"/>
    <col min="4610" max="4610" width="32.140625" style="114" customWidth="1"/>
    <col min="4611" max="4611" width="11.28515625" style="114" customWidth="1"/>
    <col min="4612" max="4612" width="11.5703125" style="114" customWidth="1"/>
    <col min="4613" max="4613" width="20.140625" style="114" customWidth="1"/>
    <col min="4614" max="4864" width="9.140625" style="114"/>
    <col min="4865" max="4865" width="4.7109375" style="114" bestFit="1" customWidth="1"/>
    <col min="4866" max="4866" width="32.140625" style="114" customWidth="1"/>
    <col min="4867" max="4867" width="11.28515625" style="114" customWidth="1"/>
    <col min="4868" max="4868" width="11.5703125" style="114" customWidth="1"/>
    <col min="4869" max="4869" width="20.140625" style="114" customWidth="1"/>
    <col min="4870" max="5120" width="9.140625" style="114"/>
    <col min="5121" max="5121" width="4.7109375" style="114" bestFit="1" customWidth="1"/>
    <col min="5122" max="5122" width="32.140625" style="114" customWidth="1"/>
    <col min="5123" max="5123" width="11.28515625" style="114" customWidth="1"/>
    <col min="5124" max="5124" width="11.5703125" style="114" customWidth="1"/>
    <col min="5125" max="5125" width="20.140625" style="114" customWidth="1"/>
    <col min="5126" max="5376" width="9.140625" style="114"/>
    <col min="5377" max="5377" width="4.7109375" style="114" bestFit="1" customWidth="1"/>
    <col min="5378" max="5378" width="32.140625" style="114" customWidth="1"/>
    <col min="5379" max="5379" width="11.28515625" style="114" customWidth="1"/>
    <col min="5380" max="5380" width="11.5703125" style="114" customWidth="1"/>
    <col min="5381" max="5381" width="20.140625" style="114" customWidth="1"/>
    <col min="5382" max="5632" width="9.140625" style="114"/>
    <col min="5633" max="5633" width="4.7109375" style="114" bestFit="1" customWidth="1"/>
    <col min="5634" max="5634" width="32.140625" style="114" customWidth="1"/>
    <col min="5635" max="5635" width="11.28515625" style="114" customWidth="1"/>
    <col min="5636" max="5636" width="11.5703125" style="114" customWidth="1"/>
    <col min="5637" max="5637" width="20.140625" style="114" customWidth="1"/>
    <col min="5638" max="5888" width="9.140625" style="114"/>
    <col min="5889" max="5889" width="4.7109375" style="114" bestFit="1" customWidth="1"/>
    <col min="5890" max="5890" width="32.140625" style="114" customWidth="1"/>
    <col min="5891" max="5891" width="11.28515625" style="114" customWidth="1"/>
    <col min="5892" max="5892" width="11.5703125" style="114" customWidth="1"/>
    <col min="5893" max="5893" width="20.140625" style="114" customWidth="1"/>
    <col min="5894" max="6144" width="9.140625" style="114"/>
    <col min="6145" max="6145" width="4.7109375" style="114" bestFit="1" customWidth="1"/>
    <col min="6146" max="6146" width="32.140625" style="114" customWidth="1"/>
    <col min="6147" max="6147" width="11.28515625" style="114" customWidth="1"/>
    <col min="6148" max="6148" width="11.5703125" style="114" customWidth="1"/>
    <col min="6149" max="6149" width="20.140625" style="114" customWidth="1"/>
    <col min="6150" max="6400" width="9.140625" style="114"/>
    <col min="6401" max="6401" width="4.7109375" style="114" bestFit="1" customWidth="1"/>
    <col min="6402" max="6402" width="32.140625" style="114" customWidth="1"/>
    <col min="6403" max="6403" width="11.28515625" style="114" customWidth="1"/>
    <col min="6404" max="6404" width="11.5703125" style="114" customWidth="1"/>
    <col min="6405" max="6405" width="20.140625" style="114" customWidth="1"/>
    <col min="6406" max="6656" width="9.140625" style="114"/>
    <col min="6657" max="6657" width="4.7109375" style="114" bestFit="1" customWidth="1"/>
    <col min="6658" max="6658" width="32.140625" style="114" customWidth="1"/>
    <col min="6659" max="6659" width="11.28515625" style="114" customWidth="1"/>
    <col min="6660" max="6660" width="11.5703125" style="114" customWidth="1"/>
    <col min="6661" max="6661" width="20.140625" style="114" customWidth="1"/>
    <col min="6662" max="6912" width="9.140625" style="114"/>
    <col min="6913" max="6913" width="4.7109375" style="114" bestFit="1" customWidth="1"/>
    <col min="6914" max="6914" width="32.140625" style="114" customWidth="1"/>
    <col min="6915" max="6915" width="11.28515625" style="114" customWidth="1"/>
    <col min="6916" max="6916" width="11.5703125" style="114" customWidth="1"/>
    <col min="6917" max="6917" width="20.140625" style="114" customWidth="1"/>
    <col min="6918" max="7168" width="9.140625" style="114"/>
    <col min="7169" max="7169" width="4.7109375" style="114" bestFit="1" customWidth="1"/>
    <col min="7170" max="7170" width="32.140625" style="114" customWidth="1"/>
    <col min="7171" max="7171" width="11.28515625" style="114" customWidth="1"/>
    <col min="7172" max="7172" width="11.5703125" style="114" customWidth="1"/>
    <col min="7173" max="7173" width="20.140625" style="114" customWidth="1"/>
    <col min="7174" max="7424" width="9.140625" style="114"/>
    <col min="7425" max="7425" width="4.7109375" style="114" bestFit="1" customWidth="1"/>
    <col min="7426" max="7426" width="32.140625" style="114" customWidth="1"/>
    <col min="7427" max="7427" width="11.28515625" style="114" customWidth="1"/>
    <col min="7428" max="7428" width="11.5703125" style="114" customWidth="1"/>
    <col min="7429" max="7429" width="20.140625" style="114" customWidth="1"/>
    <col min="7430" max="7680" width="9.140625" style="114"/>
    <col min="7681" max="7681" width="4.7109375" style="114" bestFit="1" customWidth="1"/>
    <col min="7682" max="7682" width="32.140625" style="114" customWidth="1"/>
    <col min="7683" max="7683" width="11.28515625" style="114" customWidth="1"/>
    <col min="7684" max="7684" width="11.5703125" style="114" customWidth="1"/>
    <col min="7685" max="7685" width="20.140625" style="114" customWidth="1"/>
    <col min="7686" max="7936" width="9.140625" style="114"/>
    <col min="7937" max="7937" width="4.7109375" style="114" bestFit="1" customWidth="1"/>
    <col min="7938" max="7938" width="32.140625" style="114" customWidth="1"/>
    <col min="7939" max="7939" width="11.28515625" style="114" customWidth="1"/>
    <col min="7940" max="7940" width="11.5703125" style="114" customWidth="1"/>
    <col min="7941" max="7941" width="20.140625" style="114" customWidth="1"/>
    <col min="7942" max="8192" width="9.140625" style="114"/>
    <col min="8193" max="8193" width="4.7109375" style="114" bestFit="1" customWidth="1"/>
    <col min="8194" max="8194" width="32.140625" style="114" customWidth="1"/>
    <col min="8195" max="8195" width="11.28515625" style="114" customWidth="1"/>
    <col min="8196" max="8196" width="11.5703125" style="114" customWidth="1"/>
    <col min="8197" max="8197" width="20.140625" style="114" customWidth="1"/>
    <col min="8198" max="8448" width="9.140625" style="114"/>
    <col min="8449" max="8449" width="4.7109375" style="114" bestFit="1" customWidth="1"/>
    <col min="8450" max="8450" width="32.140625" style="114" customWidth="1"/>
    <col min="8451" max="8451" width="11.28515625" style="114" customWidth="1"/>
    <col min="8452" max="8452" width="11.5703125" style="114" customWidth="1"/>
    <col min="8453" max="8453" width="20.140625" style="114" customWidth="1"/>
    <col min="8454" max="8704" width="9.140625" style="114"/>
    <col min="8705" max="8705" width="4.7109375" style="114" bestFit="1" customWidth="1"/>
    <col min="8706" max="8706" width="32.140625" style="114" customWidth="1"/>
    <col min="8707" max="8707" width="11.28515625" style="114" customWidth="1"/>
    <col min="8708" max="8708" width="11.5703125" style="114" customWidth="1"/>
    <col min="8709" max="8709" width="20.140625" style="114" customWidth="1"/>
    <col min="8710" max="8960" width="9.140625" style="114"/>
    <col min="8961" max="8961" width="4.7109375" style="114" bestFit="1" customWidth="1"/>
    <col min="8962" max="8962" width="32.140625" style="114" customWidth="1"/>
    <col min="8963" max="8963" width="11.28515625" style="114" customWidth="1"/>
    <col min="8964" max="8964" width="11.5703125" style="114" customWidth="1"/>
    <col min="8965" max="8965" width="20.140625" style="114" customWidth="1"/>
    <col min="8966" max="9216" width="9.140625" style="114"/>
    <col min="9217" max="9217" width="4.7109375" style="114" bestFit="1" customWidth="1"/>
    <col min="9218" max="9218" width="32.140625" style="114" customWidth="1"/>
    <col min="9219" max="9219" width="11.28515625" style="114" customWidth="1"/>
    <col min="9220" max="9220" width="11.5703125" style="114" customWidth="1"/>
    <col min="9221" max="9221" width="20.140625" style="114" customWidth="1"/>
    <col min="9222" max="9472" width="9.140625" style="114"/>
    <col min="9473" max="9473" width="4.7109375" style="114" bestFit="1" customWidth="1"/>
    <col min="9474" max="9474" width="32.140625" style="114" customWidth="1"/>
    <col min="9475" max="9475" width="11.28515625" style="114" customWidth="1"/>
    <col min="9476" max="9476" width="11.5703125" style="114" customWidth="1"/>
    <col min="9477" max="9477" width="20.140625" style="114" customWidth="1"/>
    <col min="9478" max="9728" width="9.140625" style="114"/>
    <col min="9729" max="9729" width="4.7109375" style="114" bestFit="1" customWidth="1"/>
    <col min="9730" max="9730" width="32.140625" style="114" customWidth="1"/>
    <col min="9731" max="9731" width="11.28515625" style="114" customWidth="1"/>
    <col min="9732" max="9732" width="11.5703125" style="114" customWidth="1"/>
    <col min="9733" max="9733" width="20.140625" style="114" customWidth="1"/>
    <col min="9734" max="9984" width="9.140625" style="114"/>
    <col min="9985" max="9985" width="4.7109375" style="114" bestFit="1" customWidth="1"/>
    <col min="9986" max="9986" width="32.140625" style="114" customWidth="1"/>
    <col min="9987" max="9987" width="11.28515625" style="114" customWidth="1"/>
    <col min="9988" max="9988" width="11.5703125" style="114" customWidth="1"/>
    <col min="9989" max="9989" width="20.140625" style="114" customWidth="1"/>
    <col min="9990" max="10240" width="9.140625" style="114"/>
    <col min="10241" max="10241" width="4.7109375" style="114" bestFit="1" customWidth="1"/>
    <col min="10242" max="10242" width="32.140625" style="114" customWidth="1"/>
    <col min="10243" max="10243" width="11.28515625" style="114" customWidth="1"/>
    <col min="10244" max="10244" width="11.5703125" style="114" customWidth="1"/>
    <col min="10245" max="10245" width="20.140625" style="114" customWidth="1"/>
    <col min="10246" max="10496" width="9.140625" style="114"/>
    <col min="10497" max="10497" width="4.7109375" style="114" bestFit="1" customWidth="1"/>
    <col min="10498" max="10498" width="32.140625" style="114" customWidth="1"/>
    <col min="10499" max="10499" width="11.28515625" style="114" customWidth="1"/>
    <col min="10500" max="10500" width="11.5703125" style="114" customWidth="1"/>
    <col min="10501" max="10501" width="20.140625" style="114" customWidth="1"/>
    <col min="10502" max="10752" width="9.140625" style="114"/>
    <col min="10753" max="10753" width="4.7109375" style="114" bestFit="1" customWidth="1"/>
    <col min="10754" max="10754" width="32.140625" style="114" customWidth="1"/>
    <col min="10755" max="10755" width="11.28515625" style="114" customWidth="1"/>
    <col min="10756" max="10756" width="11.5703125" style="114" customWidth="1"/>
    <col min="10757" max="10757" width="20.140625" style="114" customWidth="1"/>
    <col min="10758" max="11008" width="9.140625" style="114"/>
    <col min="11009" max="11009" width="4.7109375" style="114" bestFit="1" customWidth="1"/>
    <col min="11010" max="11010" width="32.140625" style="114" customWidth="1"/>
    <col min="11011" max="11011" width="11.28515625" style="114" customWidth="1"/>
    <col min="11012" max="11012" width="11.5703125" style="114" customWidth="1"/>
    <col min="11013" max="11013" width="20.140625" style="114" customWidth="1"/>
    <col min="11014" max="11264" width="9.140625" style="114"/>
    <col min="11265" max="11265" width="4.7109375" style="114" bestFit="1" customWidth="1"/>
    <col min="11266" max="11266" width="32.140625" style="114" customWidth="1"/>
    <col min="11267" max="11267" width="11.28515625" style="114" customWidth="1"/>
    <col min="11268" max="11268" width="11.5703125" style="114" customWidth="1"/>
    <col min="11269" max="11269" width="20.140625" style="114" customWidth="1"/>
    <col min="11270" max="11520" width="9.140625" style="114"/>
    <col min="11521" max="11521" width="4.7109375" style="114" bestFit="1" customWidth="1"/>
    <col min="11522" max="11522" width="32.140625" style="114" customWidth="1"/>
    <col min="11523" max="11523" width="11.28515625" style="114" customWidth="1"/>
    <col min="11524" max="11524" width="11.5703125" style="114" customWidth="1"/>
    <col min="11525" max="11525" width="20.140625" style="114" customWidth="1"/>
    <col min="11526" max="11776" width="9.140625" style="114"/>
    <col min="11777" max="11777" width="4.7109375" style="114" bestFit="1" customWidth="1"/>
    <col min="11778" max="11778" width="32.140625" style="114" customWidth="1"/>
    <col min="11779" max="11779" width="11.28515625" style="114" customWidth="1"/>
    <col min="11780" max="11780" width="11.5703125" style="114" customWidth="1"/>
    <col min="11781" max="11781" width="20.140625" style="114" customWidth="1"/>
    <col min="11782" max="12032" width="9.140625" style="114"/>
    <col min="12033" max="12033" width="4.7109375" style="114" bestFit="1" customWidth="1"/>
    <col min="12034" max="12034" width="32.140625" style="114" customWidth="1"/>
    <col min="12035" max="12035" width="11.28515625" style="114" customWidth="1"/>
    <col min="12036" max="12036" width="11.5703125" style="114" customWidth="1"/>
    <col min="12037" max="12037" width="20.140625" style="114" customWidth="1"/>
    <col min="12038" max="12288" width="9.140625" style="114"/>
    <col min="12289" max="12289" width="4.7109375" style="114" bestFit="1" customWidth="1"/>
    <col min="12290" max="12290" width="32.140625" style="114" customWidth="1"/>
    <col min="12291" max="12291" width="11.28515625" style="114" customWidth="1"/>
    <col min="12292" max="12292" width="11.5703125" style="114" customWidth="1"/>
    <col min="12293" max="12293" width="20.140625" style="114" customWidth="1"/>
    <col min="12294" max="12544" width="9.140625" style="114"/>
    <col min="12545" max="12545" width="4.7109375" style="114" bestFit="1" customWidth="1"/>
    <col min="12546" max="12546" width="32.140625" style="114" customWidth="1"/>
    <col min="12547" max="12547" width="11.28515625" style="114" customWidth="1"/>
    <col min="12548" max="12548" width="11.5703125" style="114" customWidth="1"/>
    <col min="12549" max="12549" width="20.140625" style="114" customWidth="1"/>
    <col min="12550" max="12800" width="9.140625" style="114"/>
    <col min="12801" max="12801" width="4.7109375" style="114" bestFit="1" customWidth="1"/>
    <col min="12802" max="12802" width="32.140625" style="114" customWidth="1"/>
    <col min="12803" max="12803" width="11.28515625" style="114" customWidth="1"/>
    <col min="12804" max="12804" width="11.5703125" style="114" customWidth="1"/>
    <col min="12805" max="12805" width="20.140625" style="114" customWidth="1"/>
    <col min="12806" max="13056" width="9.140625" style="114"/>
    <col min="13057" max="13057" width="4.7109375" style="114" bestFit="1" customWidth="1"/>
    <col min="13058" max="13058" width="32.140625" style="114" customWidth="1"/>
    <col min="13059" max="13059" width="11.28515625" style="114" customWidth="1"/>
    <col min="13060" max="13060" width="11.5703125" style="114" customWidth="1"/>
    <col min="13061" max="13061" width="20.140625" style="114" customWidth="1"/>
    <col min="13062" max="13312" width="9.140625" style="114"/>
    <col min="13313" max="13313" width="4.7109375" style="114" bestFit="1" customWidth="1"/>
    <col min="13314" max="13314" width="32.140625" style="114" customWidth="1"/>
    <col min="13315" max="13315" width="11.28515625" style="114" customWidth="1"/>
    <col min="13316" max="13316" width="11.5703125" style="114" customWidth="1"/>
    <col min="13317" max="13317" width="20.140625" style="114" customWidth="1"/>
    <col min="13318" max="13568" width="9.140625" style="114"/>
    <col min="13569" max="13569" width="4.7109375" style="114" bestFit="1" customWidth="1"/>
    <col min="13570" max="13570" width="32.140625" style="114" customWidth="1"/>
    <col min="13571" max="13571" width="11.28515625" style="114" customWidth="1"/>
    <col min="13572" max="13572" width="11.5703125" style="114" customWidth="1"/>
    <col min="13573" max="13573" width="20.140625" style="114" customWidth="1"/>
    <col min="13574" max="13824" width="9.140625" style="114"/>
    <col min="13825" max="13825" width="4.7109375" style="114" bestFit="1" customWidth="1"/>
    <col min="13826" max="13826" width="32.140625" style="114" customWidth="1"/>
    <col min="13827" max="13827" width="11.28515625" style="114" customWidth="1"/>
    <col min="13828" max="13828" width="11.5703125" style="114" customWidth="1"/>
    <col min="13829" max="13829" width="20.140625" style="114" customWidth="1"/>
    <col min="13830" max="14080" width="9.140625" style="114"/>
    <col min="14081" max="14081" width="4.7109375" style="114" bestFit="1" customWidth="1"/>
    <col min="14082" max="14082" width="32.140625" style="114" customWidth="1"/>
    <col min="14083" max="14083" width="11.28515625" style="114" customWidth="1"/>
    <col min="14084" max="14084" width="11.5703125" style="114" customWidth="1"/>
    <col min="14085" max="14085" width="20.140625" style="114" customWidth="1"/>
    <col min="14086" max="14336" width="9.140625" style="114"/>
    <col min="14337" max="14337" width="4.7109375" style="114" bestFit="1" customWidth="1"/>
    <col min="14338" max="14338" width="32.140625" style="114" customWidth="1"/>
    <col min="14339" max="14339" width="11.28515625" style="114" customWidth="1"/>
    <col min="14340" max="14340" width="11.5703125" style="114" customWidth="1"/>
    <col min="14341" max="14341" width="20.140625" style="114" customWidth="1"/>
    <col min="14342" max="14592" width="9.140625" style="114"/>
    <col min="14593" max="14593" width="4.7109375" style="114" bestFit="1" customWidth="1"/>
    <col min="14594" max="14594" width="32.140625" style="114" customWidth="1"/>
    <col min="14595" max="14595" width="11.28515625" style="114" customWidth="1"/>
    <col min="14596" max="14596" width="11.5703125" style="114" customWidth="1"/>
    <col min="14597" max="14597" width="20.140625" style="114" customWidth="1"/>
    <col min="14598" max="14848" width="9.140625" style="114"/>
    <col min="14849" max="14849" width="4.7109375" style="114" bestFit="1" customWidth="1"/>
    <col min="14850" max="14850" width="32.140625" style="114" customWidth="1"/>
    <col min="14851" max="14851" width="11.28515625" style="114" customWidth="1"/>
    <col min="14852" max="14852" width="11.5703125" style="114" customWidth="1"/>
    <col min="14853" max="14853" width="20.140625" style="114" customWidth="1"/>
    <col min="14854" max="15104" width="9.140625" style="114"/>
    <col min="15105" max="15105" width="4.7109375" style="114" bestFit="1" customWidth="1"/>
    <col min="15106" max="15106" width="32.140625" style="114" customWidth="1"/>
    <col min="15107" max="15107" width="11.28515625" style="114" customWidth="1"/>
    <col min="15108" max="15108" width="11.5703125" style="114" customWidth="1"/>
    <col min="15109" max="15109" width="20.140625" style="114" customWidth="1"/>
    <col min="15110" max="15360" width="9.140625" style="114"/>
    <col min="15361" max="15361" width="4.7109375" style="114" bestFit="1" customWidth="1"/>
    <col min="15362" max="15362" width="32.140625" style="114" customWidth="1"/>
    <col min="15363" max="15363" width="11.28515625" style="114" customWidth="1"/>
    <col min="15364" max="15364" width="11.5703125" style="114" customWidth="1"/>
    <col min="15365" max="15365" width="20.140625" style="114" customWidth="1"/>
    <col min="15366" max="15616" width="9.140625" style="114"/>
    <col min="15617" max="15617" width="4.7109375" style="114" bestFit="1" customWidth="1"/>
    <col min="15618" max="15618" width="32.140625" style="114" customWidth="1"/>
    <col min="15619" max="15619" width="11.28515625" style="114" customWidth="1"/>
    <col min="15620" max="15620" width="11.5703125" style="114" customWidth="1"/>
    <col min="15621" max="15621" width="20.140625" style="114" customWidth="1"/>
    <col min="15622" max="15872" width="9.140625" style="114"/>
    <col min="15873" max="15873" width="4.7109375" style="114" bestFit="1" customWidth="1"/>
    <col min="15874" max="15874" width="32.140625" style="114" customWidth="1"/>
    <col min="15875" max="15875" width="11.28515625" style="114" customWidth="1"/>
    <col min="15876" max="15876" width="11.5703125" style="114" customWidth="1"/>
    <col min="15877" max="15877" width="20.140625" style="114" customWidth="1"/>
    <col min="15878" max="16128" width="9.140625" style="114"/>
    <col min="16129" max="16129" width="4.7109375" style="114" bestFit="1" customWidth="1"/>
    <col min="16130" max="16130" width="32.140625" style="114" customWidth="1"/>
    <col min="16131" max="16131" width="11.28515625" style="114" customWidth="1"/>
    <col min="16132" max="16132" width="11.5703125" style="114" customWidth="1"/>
    <col min="16133" max="16133" width="20.140625" style="114" customWidth="1"/>
    <col min="16134" max="16384" width="9.140625" style="114"/>
  </cols>
  <sheetData>
    <row r="1" spans="1:8" ht="15">
      <c r="A1" s="358" t="s">
        <v>944</v>
      </c>
      <c r="B1" s="358"/>
      <c r="C1" s="358"/>
      <c r="D1" s="358"/>
      <c r="E1" s="358"/>
      <c r="G1" s="124" t="s">
        <v>945</v>
      </c>
      <c r="H1" s="123">
        <v>2</v>
      </c>
    </row>
    <row r="2" spans="1:8" s="115" customFormat="1" ht="25.5">
      <c r="A2" s="216" t="s">
        <v>946</v>
      </c>
      <c r="B2" s="216" t="s">
        <v>947</v>
      </c>
      <c r="C2" s="216" t="s">
        <v>948</v>
      </c>
      <c r="D2" s="216" t="s">
        <v>949</v>
      </c>
      <c r="E2" s="216" t="s">
        <v>950</v>
      </c>
    </row>
    <row r="3" spans="1:8" s="115" customFormat="1">
      <c r="A3" s="116">
        <v>1</v>
      </c>
      <c r="B3" s="117" t="s">
        <v>951</v>
      </c>
      <c r="C3" s="118">
        <f>4*$H$1</f>
        <v>8</v>
      </c>
      <c r="D3" s="119"/>
      <c r="E3" s="119">
        <f>C3*D3</f>
        <v>0</v>
      </c>
    </row>
    <row r="4" spans="1:8" s="115" customFormat="1">
      <c r="A4" s="116">
        <v>2</v>
      </c>
      <c r="B4" s="117" t="s">
        <v>952</v>
      </c>
      <c r="C4" s="118">
        <f>4*$H$1</f>
        <v>8</v>
      </c>
      <c r="D4" s="119"/>
      <c r="E4" s="119">
        <f>C4*D4</f>
        <v>0</v>
      </c>
    </row>
    <row r="5" spans="1:8" s="115" customFormat="1" ht="25.5">
      <c r="A5" s="116">
        <v>4</v>
      </c>
      <c r="B5" s="117" t="s">
        <v>953</v>
      </c>
      <c r="C5" s="118">
        <f>2*$H$1</f>
        <v>4</v>
      </c>
      <c r="D5" s="119"/>
      <c r="E5" s="119">
        <f t="shared" ref="E5" si="0">C5*D5</f>
        <v>0</v>
      </c>
    </row>
    <row r="6" spans="1:8">
      <c r="A6" s="484" t="s">
        <v>20</v>
      </c>
      <c r="B6" s="484"/>
      <c r="C6" s="484"/>
      <c r="D6" s="484"/>
      <c r="E6" s="120">
        <f>SUM(E3:E5)</f>
        <v>0</v>
      </c>
    </row>
    <row r="7" spans="1:8" s="122" customFormat="1">
      <c r="A7" s="485" t="s">
        <v>954</v>
      </c>
      <c r="B7" s="485"/>
      <c r="C7" s="485"/>
      <c r="D7" s="485"/>
      <c r="E7" s="121">
        <f>E6/2</f>
        <v>0</v>
      </c>
    </row>
    <row r="8" spans="1:8" s="122" customFormat="1">
      <c r="A8" s="486" t="s">
        <v>955</v>
      </c>
      <c r="B8" s="486"/>
      <c r="C8" s="486"/>
      <c r="D8" s="486"/>
      <c r="E8" s="121">
        <f>E7/12</f>
        <v>0</v>
      </c>
    </row>
  </sheetData>
  <mergeCells count="4">
    <mergeCell ref="A1:E1"/>
    <mergeCell ref="A6:D6"/>
    <mergeCell ref="A7:D7"/>
    <mergeCell ref="A8:D8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59999389629810485"/>
  </sheetPr>
  <dimension ref="A1:H15"/>
  <sheetViews>
    <sheetView showGridLines="0" workbookViewId="0">
      <selection activeCell="D3" sqref="D3:D7"/>
    </sheetView>
  </sheetViews>
  <sheetFormatPr defaultRowHeight="12.75"/>
  <cols>
    <col min="1" max="1" width="4.7109375" style="122" bestFit="1" customWidth="1"/>
    <col min="2" max="2" width="32.140625" style="122" customWidth="1"/>
    <col min="3" max="3" width="11.28515625" style="122" customWidth="1"/>
    <col min="4" max="4" width="11.5703125" style="122" customWidth="1"/>
    <col min="5" max="5" width="20.140625" style="122" customWidth="1"/>
    <col min="6" max="6" width="9.140625" style="122"/>
    <col min="7" max="7" width="21.42578125" style="122" bestFit="1" customWidth="1"/>
    <col min="8" max="256" width="9.140625" style="122"/>
    <col min="257" max="257" width="4.7109375" style="122" bestFit="1" customWidth="1"/>
    <col min="258" max="258" width="32.140625" style="122" customWidth="1"/>
    <col min="259" max="259" width="11.28515625" style="122" customWidth="1"/>
    <col min="260" max="260" width="11.5703125" style="122" customWidth="1"/>
    <col min="261" max="261" width="20.140625" style="122" customWidth="1"/>
    <col min="262" max="512" width="9.140625" style="122"/>
    <col min="513" max="513" width="4.7109375" style="122" bestFit="1" customWidth="1"/>
    <col min="514" max="514" width="32.140625" style="122" customWidth="1"/>
    <col min="515" max="515" width="11.28515625" style="122" customWidth="1"/>
    <col min="516" max="516" width="11.5703125" style="122" customWidth="1"/>
    <col min="517" max="517" width="20.140625" style="122" customWidth="1"/>
    <col min="518" max="768" width="9.140625" style="122"/>
    <col min="769" max="769" width="4.7109375" style="122" bestFit="1" customWidth="1"/>
    <col min="770" max="770" width="32.140625" style="122" customWidth="1"/>
    <col min="771" max="771" width="11.28515625" style="122" customWidth="1"/>
    <col min="772" max="772" width="11.5703125" style="122" customWidth="1"/>
    <col min="773" max="773" width="20.140625" style="122" customWidth="1"/>
    <col min="774" max="1024" width="9.140625" style="122"/>
    <col min="1025" max="1025" width="4.7109375" style="122" bestFit="1" customWidth="1"/>
    <col min="1026" max="1026" width="32.140625" style="122" customWidth="1"/>
    <col min="1027" max="1027" width="11.28515625" style="122" customWidth="1"/>
    <col min="1028" max="1028" width="11.5703125" style="122" customWidth="1"/>
    <col min="1029" max="1029" width="20.140625" style="122" customWidth="1"/>
    <col min="1030" max="1280" width="9.140625" style="122"/>
    <col min="1281" max="1281" width="4.7109375" style="122" bestFit="1" customWidth="1"/>
    <col min="1282" max="1282" width="32.140625" style="122" customWidth="1"/>
    <col min="1283" max="1283" width="11.28515625" style="122" customWidth="1"/>
    <col min="1284" max="1284" width="11.5703125" style="122" customWidth="1"/>
    <col min="1285" max="1285" width="20.140625" style="122" customWidth="1"/>
    <col min="1286" max="1536" width="9.140625" style="122"/>
    <col min="1537" max="1537" width="4.7109375" style="122" bestFit="1" customWidth="1"/>
    <col min="1538" max="1538" width="32.140625" style="122" customWidth="1"/>
    <col min="1539" max="1539" width="11.28515625" style="122" customWidth="1"/>
    <col min="1540" max="1540" width="11.5703125" style="122" customWidth="1"/>
    <col min="1541" max="1541" width="20.140625" style="122" customWidth="1"/>
    <col min="1542" max="1792" width="9.140625" style="122"/>
    <col min="1793" max="1793" width="4.7109375" style="122" bestFit="1" customWidth="1"/>
    <col min="1794" max="1794" width="32.140625" style="122" customWidth="1"/>
    <col min="1795" max="1795" width="11.28515625" style="122" customWidth="1"/>
    <col min="1796" max="1796" width="11.5703125" style="122" customWidth="1"/>
    <col min="1797" max="1797" width="20.140625" style="122" customWidth="1"/>
    <col min="1798" max="2048" width="9.140625" style="122"/>
    <col min="2049" max="2049" width="4.7109375" style="122" bestFit="1" customWidth="1"/>
    <col min="2050" max="2050" width="32.140625" style="122" customWidth="1"/>
    <col min="2051" max="2051" width="11.28515625" style="122" customWidth="1"/>
    <col min="2052" max="2052" width="11.5703125" style="122" customWidth="1"/>
    <col min="2053" max="2053" width="20.140625" style="122" customWidth="1"/>
    <col min="2054" max="2304" width="9.140625" style="122"/>
    <col min="2305" max="2305" width="4.7109375" style="122" bestFit="1" customWidth="1"/>
    <col min="2306" max="2306" width="32.140625" style="122" customWidth="1"/>
    <col min="2307" max="2307" width="11.28515625" style="122" customWidth="1"/>
    <col min="2308" max="2308" width="11.5703125" style="122" customWidth="1"/>
    <col min="2309" max="2309" width="20.140625" style="122" customWidth="1"/>
    <col min="2310" max="2560" width="9.140625" style="122"/>
    <col min="2561" max="2561" width="4.7109375" style="122" bestFit="1" customWidth="1"/>
    <col min="2562" max="2562" width="32.140625" style="122" customWidth="1"/>
    <col min="2563" max="2563" width="11.28515625" style="122" customWidth="1"/>
    <col min="2564" max="2564" width="11.5703125" style="122" customWidth="1"/>
    <col min="2565" max="2565" width="20.140625" style="122" customWidth="1"/>
    <col min="2566" max="2816" width="9.140625" style="122"/>
    <col min="2817" max="2817" width="4.7109375" style="122" bestFit="1" customWidth="1"/>
    <col min="2818" max="2818" width="32.140625" style="122" customWidth="1"/>
    <col min="2819" max="2819" width="11.28515625" style="122" customWidth="1"/>
    <col min="2820" max="2820" width="11.5703125" style="122" customWidth="1"/>
    <col min="2821" max="2821" width="20.140625" style="122" customWidth="1"/>
    <col min="2822" max="3072" width="9.140625" style="122"/>
    <col min="3073" max="3073" width="4.7109375" style="122" bestFit="1" customWidth="1"/>
    <col min="3074" max="3074" width="32.140625" style="122" customWidth="1"/>
    <col min="3075" max="3075" width="11.28515625" style="122" customWidth="1"/>
    <col min="3076" max="3076" width="11.5703125" style="122" customWidth="1"/>
    <col min="3077" max="3077" width="20.140625" style="122" customWidth="1"/>
    <col min="3078" max="3328" width="9.140625" style="122"/>
    <col min="3329" max="3329" width="4.7109375" style="122" bestFit="1" customWidth="1"/>
    <col min="3330" max="3330" width="32.140625" style="122" customWidth="1"/>
    <col min="3331" max="3331" width="11.28515625" style="122" customWidth="1"/>
    <col min="3332" max="3332" width="11.5703125" style="122" customWidth="1"/>
    <col min="3333" max="3333" width="20.140625" style="122" customWidth="1"/>
    <col min="3334" max="3584" width="9.140625" style="122"/>
    <col min="3585" max="3585" width="4.7109375" style="122" bestFit="1" customWidth="1"/>
    <col min="3586" max="3586" width="32.140625" style="122" customWidth="1"/>
    <col min="3587" max="3587" width="11.28515625" style="122" customWidth="1"/>
    <col min="3588" max="3588" width="11.5703125" style="122" customWidth="1"/>
    <col min="3589" max="3589" width="20.140625" style="122" customWidth="1"/>
    <col min="3590" max="3840" width="9.140625" style="122"/>
    <col min="3841" max="3841" width="4.7109375" style="122" bestFit="1" customWidth="1"/>
    <col min="3842" max="3842" width="32.140625" style="122" customWidth="1"/>
    <col min="3843" max="3843" width="11.28515625" style="122" customWidth="1"/>
    <col min="3844" max="3844" width="11.5703125" style="122" customWidth="1"/>
    <col min="3845" max="3845" width="20.140625" style="122" customWidth="1"/>
    <col min="3846" max="4096" width="9.140625" style="122"/>
    <col min="4097" max="4097" width="4.7109375" style="122" bestFit="1" customWidth="1"/>
    <col min="4098" max="4098" width="32.140625" style="122" customWidth="1"/>
    <col min="4099" max="4099" width="11.28515625" style="122" customWidth="1"/>
    <col min="4100" max="4100" width="11.5703125" style="122" customWidth="1"/>
    <col min="4101" max="4101" width="20.140625" style="122" customWidth="1"/>
    <col min="4102" max="4352" width="9.140625" style="122"/>
    <col min="4353" max="4353" width="4.7109375" style="122" bestFit="1" customWidth="1"/>
    <col min="4354" max="4354" width="32.140625" style="122" customWidth="1"/>
    <col min="4355" max="4355" width="11.28515625" style="122" customWidth="1"/>
    <col min="4356" max="4356" width="11.5703125" style="122" customWidth="1"/>
    <col min="4357" max="4357" width="20.140625" style="122" customWidth="1"/>
    <col min="4358" max="4608" width="9.140625" style="122"/>
    <col min="4609" max="4609" width="4.7109375" style="122" bestFit="1" customWidth="1"/>
    <col min="4610" max="4610" width="32.140625" style="122" customWidth="1"/>
    <col min="4611" max="4611" width="11.28515625" style="122" customWidth="1"/>
    <col min="4612" max="4612" width="11.5703125" style="122" customWidth="1"/>
    <col min="4613" max="4613" width="20.140625" style="122" customWidth="1"/>
    <col min="4614" max="4864" width="9.140625" style="122"/>
    <col min="4865" max="4865" width="4.7109375" style="122" bestFit="1" customWidth="1"/>
    <col min="4866" max="4866" width="32.140625" style="122" customWidth="1"/>
    <col min="4867" max="4867" width="11.28515625" style="122" customWidth="1"/>
    <col min="4868" max="4868" width="11.5703125" style="122" customWidth="1"/>
    <col min="4869" max="4869" width="20.140625" style="122" customWidth="1"/>
    <col min="4870" max="5120" width="9.140625" style="122"/>
    <col min="5121" max="5121" width="4.7109375" style="122" bestFit="1" customWidth="1"/>
    <col min="5122" max="5122" width="32.140625" style="122" customWidth="1"/>
    <col min="5123" max="5123" width="11.28515625" style="122" customWidth="1"/>
    <col min="5124" max="5124" width="11.5703125" style="122" customWidth="1"/>
    <col min="5125" max="5125" width="20.140625" style="122" customWidth="1"/>
    <col min="5126" max="5376" width="9.140625" style="122"/>
    <col min="5377" max="5377" width="4.7109375" style="122" bestFit="1" customWidth="1"/>
    <col min="5378" max="5378" width="32.140625" style="122" customWidth="1"/>
    <col min="5379" max="5379" width="11.28515625" style="122" customWidth="1"/>
    <col min="5380" max="5380" width="11.5703125" style="122" customWidth="1"/>
    <col min="5381" max="5381" width="20.140625" style="122" customWidth="1"/>
    <col min="5382" max="5632" width="9.140625" style="122"/>
    <col min="5633" max="5633" width="4.7109375" style="122" bestFit="1" customWidth="1"/>
    <col min="5634" max="5634" width="32.140625" style="122" customWidth="1"/>
    <col min="5635" max="5635" width="11.28515625" style="122" customWidth="1"/>
    <col min="5636" max="5636" width="11.5703125" style="122" customWidth="1"/>
    <col min="5637" max="5637" width="20.140625" style="122" customWidth="1"/>
    <col min="5638" max="5888" width="9.140625" style="122"/>
    <col min="5889" max="5889" width="4.7109375" style="122" bestFit="1" customWidth="1"/>
    <col min="5890" max="5890" width="32.140625" style="122" customWidth="1"/>
    <col min="5891" max="5891" width="11.28515625" style="122" customWidth="1"/>
    <col min="5892" max="5892" width="11.5703125" style="122" customWidth="1"/>
    <col min="5893" max="5893" width="20.140625" style="122" customWidth="1"/>
    <col min="5894" max="6144" width="9.140625" style="122"/>
    <col min="6145" max="6145" width="4.7109375" style="122" bestFit="1" customWidth="1"/>
    <col min="6146" max="6146" width="32.140625" style="122" customWidth="1"/>
    <col min="6147" max="6147" width="11.28515625" style="122" customWidth="1"/>
    <col min="6148" max="6148" width="11.5703125" style="122" customWidth="1"/>
    <col min="6149" max="6149" width="20.140625" style="122" customWidth="1"/>
    <col min="6150" max="6400" width="9.140625" style="122"/>
    <col min="6401" max="6401" width="4.7109375" style="122" bestFit="1" customWidth="1"/>
    <col min="6402" max="6402" width="32.140625" style="122" customWidth="1"/>
    <col min="6403" max="6403" width="11.28515625" style="122" customWidth="1"/>
    <col min="6404" max="6404" width="11.5703125" style="122" customWidth="1"/>
    <col min="6405" max="6405" width="20.140625" style="122" customWidth="1"/>
    <col min="6406" max="6656" width="9.140625" style="122"/>
    <col min="6657" max="6657" width="4.7109375" style="122" bestFit="1" customWidth="1"/>
    <col min="6658" max="6658" width="32.140625" style="122" customWidth="1"/>
    <col min="6659" max="6659" width="11.28515625" style="122" customWidth="1"/>
    <col min="6660" max="6660" width="11.5703125" style="122" customWidth="1"/>
    <col min="6661" max="6661" width="20.140625" style="122" customWidth="1"/>
    <col min="6662" max="6912" width="9.140625" style="122"/>
    <col min="6913" max="6913" width="4.7109375" style="122" bestFit="1" customWidth="1"/>
    <col min="6914" max="6914" width="32.140625" style="122" customWidth="1"/>
    <col min="6915" max="6915" width="11.28515625" style="122" customWidth="1"/>
    <col min="6916" max="6916" width="11.5703125" style="122" customWidth="1"/>
    <col min="6917" max="6917" width="20.140625" style="122" customWidth="1"/>
    <col min="6918" max="7168" width="9.140625" style="122"/>
    <col min="7169" max="7169" width="4.7109375" style="122" bestFit="1" customWidth="1"/>
    <col min="7170" max="7170" width="32.140625" style="122" customWidth="1"/>
    <col min="7171" max="7171" width="11.28515625" style="122" customWidth="1"/>
    <col min="7172" max="7172" width="11.5703125" style="122" customWidth="1"/>
    <col min="7173" max="7173" width="20.140625" style="122" customWidth="1"/>
    <col min="7174" max="7424" width="9.140625" style="122"/>
    <col min="7425" max="7425" width="4.7109375" style="122" bestFit="1" customWidth="1"/>
    <col min="7426" max="7426" width="32.140625" style="122" customWidth="1"/>
    <col min="7427" max="7427" width="11.28515625" style="122" customWidth="1"/>
    <col min="7428" max="7428" width="11.5703125" style="122" customWidth="1"/>
    <col min="7429" max="7429" width="20.140625" style="122" customWidth="1"/>
    <col min="7430" max="7680" width="9.140625" style="122"/>
    <col min="7681" max="7681" width="4.7109375" style="122" bestFit="1" customWidth="1"/>
    <col min="7682" max="7682" width="32.140625" style="122" customWidth="1"/>
    <col min="7683" max="7683" width="11.28515625" style="122" customWidth="1"/>
    <col min="7684" max="7684" width="11.5703125" style="122" customWidth="1"/>
    <col min="7685" max="7685" width="20.140625" style="122" customWidth="1"/>
    <col min="7686" max="7936" width="9.140625" style="122"/>
    <col min="7937" max="7937" width="4.7109375" style="122" bestFit="1" customWidth="1"/>
    <col min="7938" max="7938" width="32.140625" style="122" customWidth="1"/>
    <col min="7939" max="7939" width="11.28515625" style="122" customWidth="1"/>
    <col min="7940" max="7940" width="11.5703125" style="122" customWidth="1"/>
    <col min="7941" max="7941" width="20.140625" style="122" customWidth="1"/>
    <col min="7942" max="8192" width="9.140625" style="122"/>
    <col min="8193" max="8193" width="4.7109375" style="122" bestFit="1" customWidth="1"/>
    <col min="8194" max="8194" width="32.140625" style="122" customWidth="1"/>
    <col min="8195" max="8195" width="11.28515625" style="122" customWidth="1"/>
    <col min="8196" max="8196" width="11.5703125" style="122" customWidth="1"/>
    <col min="8197" max="8197" width="20.140625" style="122" customWidth="1"/>
    <col min="8198" max="8448" width="9.140625" style="122"/>
    <col min="8449" max="8449" width="4.7109375" style="122" bestFit="1" customWidth="1"/>
    <col min="8450" max="8450" width="32.140625" style="122" customWidth="1"/>
    <col min="8451" max="8451" width="11.28515625" style="122" customWidth="1"/>
    <col min="8452" max="8452" width="11.5703125" style="122" customWidth="1"/>
    <col min="8453" max="8453" width="20.140625" style="122" customWidth="1"/>
    <col min="8454" max="8704" width="9.140625" style="122"/>
    <col min="8705" max="8705" width="4.7109375" style="122" bestFit="1" customWidth="1"/>
    <col min="8706" max="8706" width="32.140625" style="122" customWidth="1"/>
    <col min="8707" max="8707" width="11.28515625" style="122" customWidth="1"/>
    <col min="8708" max="8708" width="11.5703125" style="122" customWidth="1"/>
    <col min="8709" max="8709" width="20.140625" style="122" customWidth="1"/>
    <col min="8710" max="8960" width="9.140625" style="122"/>
    <col min="8961" max="8961" width="4.7109375" style="122" bestFit="1" customWidth="1"/>
    <col min="8962" max="8962" width="32.140625" style="122" customWidth="1"/>
    <col min="8963" max="8963" width="11.28515625" style="122" customWidth="1"/>
    <col min="8964" max="8964" width="11.5703125" style="122" customWidth="1"/>
    <col min="8965" max="8965" width="20.140625" style="122" customWidth="1"/>
    <col min="8966" max="9216" width="9.140625" style="122"/>
    <col min="9217" max="9217" width="4.7109375" style="122" bestFit="1" customWidth="1"/>
    <col min="9218" max="9218" width="32.140625" style="122" customWidth="1"/>
    <col min="9219" max="9219" width="11.28515625" style="122" customWidth="1"/>
    <col min="9220" max="9220" width="11.5703125" style="122" customWidth="1"/>
    <col min="9221" max="9221" width="20.140625" style="122" customWidth="1"/>
    <col min="9222" max="9472" width="9.140625" style="122"/>
    <col min="9473" max="9473" width="4.7109375" style="122" bestFit="1" customWidth="1"/>
    <col min="9474" max="9474" width="32.140625" style="122" customWidth="1"/>
    <col min="9475" max="9475" width="11.28515625" style="122" customWidth="1"/>
    <col min="9476" max="9476" width="11.5703125" style="122" customWidth="1"/>
    <col min="9477" max="9477" width="20.140625" style="122" customWidth="1"/>
    <col min="9478" max="9728" width="9.140625" style="122"/>
    <col min="9729" max="9729" width="4.7109375" style="122" bestFit="1" customWidth="1"/>
    <col min="9730" max="9730" width="32.140625" style="122" customWidth="1"/>
    <col min="9731" max="9731" width="11.28515625" style="122" customWidth="1"/>
    <col min="9732" max="9732" width="11.5703125" style="122" customWidth="1"/>
    <col min="9733" max="9733" width="20.140625" style="122" customWidth="1"/>
    <col min="9734" max="9984" width="9.140625" style="122"/>
    <col min="9985" max="9985" width="4.7109375" style="122" bestFit="1" customWidth="1"/>
    <col min="9986" max="9986" width="32.140625" style="122" customWidth="1"/>
    <col min="9987" max="9987" width="11.28515625" style="122" customWidth="1"/>
    <col min="9988" max="9988" width="11.5703125" style="122" customWidth="1"/>
    <col min="9989" max="9989" width="20.140625" style="122" customWidth="1"/>
    <col min="9990" max="10240" width="9.140625" style="122"/>
    <col min="10241" max="10241" width="4.7109375" style="122" bestFit="1" customWidth="1"/>
    <col min="10242" max="10242" width="32.140625" style="122" customWidth="1"/>
    <col min="10243" max="10243" width="11.28515625" style="122" customWidth="1"/>
    <col min="10244" max="10244" width="11.5703125" style="122" customWidth="1"/>
    <col min="10245" max="10245" width="20.140625" style="122" customWidth="1"/>
    <col min="10246" max="10496" width="9.140625" style="122"/>
    <col min="10497" max="10497" width="4.7109375" style="122" bestFit="1" customWidth="1"/>
    <col min="10498" max="10498" width="32.140625" style="122" customWidth="1"/>
    <col min="10499" max="10499" width="11.28515625" style="122" customWidth="1"/>
    <col min="10500" max="10500" width="11.5703125" style="122" customWidth="1"/>
    <col min="10501" max="10501" width="20.140625" style="122" customWidth="1"/>
    <col min="10502" max="10752" width="9.140625" style="122"/>
    <col min="10753" max="10753" width="4.7109375" style="122" bestFit="1" customWidth="1"/>
    <col min="10754" max="10754" width="32.140625" style="122" customWidth="1"/>
    <col min="10755" max="10755" width="11.28515625" style="122" customWidth="1"/>
    <col min="10756" max="10756" width="11.5703125" style="122" customWidth="1"/>
    <col min="10757" max="10757" width="20.140625" style="122" customWidth="1"/>
    <col min="10758" max="11008" width="9.140625" style="122"/>
    <col min="11009" max="11009" width="4.7109375" style="122" bestFit="1" customWidth="1"/>
    <col min="11010" max="11010" width="32.140625" style="122" customWidth="1"/>
    <col min="11011" max="11011" width="11.28515625" style="122" customWidth="1"/>
    <col min="11012" max="11012" width="11.5703125" style="122" customWidth="1"/>
    <col min="11013" max="11013" width="20.140625" style="122" customWidth="1"/>
    <col min="11014" max="11264" width="9.140625" style="122"/>
    <col min="11265" max="11265" width="4.7109375" style="122" bestFit="1" customWidth="1"/>
    <col min="11266" max="11266" width="32.140625" style="122" customWidth="1"/>
    <col min="11267" max="11267" width="11.28515625" style="122" customWidth="1"/>
    <col min="11268" max="11268" width="11.5703125" style="122" customWidth="1"/>
    <col min="11269" max="11269" width="20.140625" style="122" customWidth="1"/>
    <col min="11270" max="11520" width="9.140625" style="122"/>
    <col min="11521" max="11521" width="4.7109375" style="122" bestFit="1" customWidth="1"/>
    <col min="11522" max="11522" width="32.140625" style="122" customWidth="1"/>
    <col min="11523" max="11523" width="11.28515625" style="122" customWidth="1"/>
    <col min="11524" max="11524" width="11.5703125" style="122" customWidth="1"/>
    <col min="11525" max="11525" width="20.140625" style="122" customWidth="1"/>
    <col min="11526" max="11776" width="9.140625" style="122"/>
    <col min="11777" max="11777" width="4.7109375" style="122" bestFit="1" customWidth="1"/>
    <col min="11778" max="11778" width="32.140625" style="122" customWidth="1"/>
    <col min="11779" max="11779" width="11.28515625" style="122" customWidth="1"/>
    <col min="11780" max="11780" width="11.5703125" style="122" customWidth="1"/>
    <col min="11781" max="11781" width="20.140625" style="122" customWidth="1"/>
    <col min="11782" max="12032" width="9.140625" style="122"/>
    <col min="12033" max="12033" width="4.7109375" style="122" bestFit="1" customWidth="1"/>
    <col min="12034" max="12034" width="32.140625" style="122" customWidth="1"/>
    <col min="12035" max="12035" width="11.28515625" style="122" customWidth="1"/>
    <col min="12036" max="12036" width="11.5703125" style="122" customWidth="1"/>
    <col min="12037" max="12037" width="20.140625" style="122" customWidth="1"/>
    <col min="12038" max="12288" width="9.140625" style="122"/>
    <col min="12289" max="12289" width="4.7109375" style="122" bestFit="1" customWidth="1"/>
    <col min="12290" max="12290" width="32.140625" style="122" customWidth="1"/>
    <col min="12291" max="12291" width="11.28515625" style="122" customWidth="1"/>
    <col min="12292" max="12292" width="11.5703125" style="122" customWidth="1"/>
    <col min="12293" max="12293" width="20.140625" style="122" customWidth="1"/>
    <col min="12294" max="12544" width="9.140625" style="122"/>
    <col min="12545" max="12545" width="4.7109375" style="122" bestFit="1" customWidth="1"/>
    <col min="12546" max="12546" width="32.140625" style="122" customWidth="1"/>
    <col min="12547" max="12547" width="11.28515625" style="122" customWidth="1"/>
    <col min="12548" max="12548" width="11.5703125" style="122" customWidth="1"/>
    <col min="12549" max="12549" width="20.140625" style="122" customWidth="1"/>
    <col min="12550" max="12800" width="9.140625" style="122"/>
    <col min="12801" max="12801" width="4.7109375" style="122" bestFit="1" customWidth="1"/>
    <col min="12802" max="12802" width="32.140625" style="122" customWidth="1"/>
    <col min="12803" max="12803" width="11.28515625" style="122" customWidth="1"/>
    <col min="12804" max="12804" width="11.5703125" style="122" customWidth="1"/>
    <col min="12805" max="12805" width="20.140625" style="122" customWidth="1"/>
    <col min="12806" max="13056" width="9.140625" style="122"/>
    <col min="13057" max="13057" width="4.7109375" style="122" bestFit="1" customWidth="1"/>
    <col min="13058" max="13058" width="32.140625" style="122" customWidth="1"/>
    <col min="13059" max="13059" width="11.28515625" style="122" customWidth="1"/>
    <col min="13060" max="13060" width="11.5703125" style="122" customWidth="1"/>
    <col min="13061" max="13061" width="20.140625" style="122" customWidth="1"/>
    <col min="13062" max="13312" width="9.140625" style="122"/>
    <col min="13313" max="13313" width="4.7109375" style="122" bestFit="1" customWidth="1"/>
    <col min="13314" max="13314" width="32.140625" style="122" customWidth="1"/>
    <col min="13315" max="13315" width="11.28515625" style="122" customWidth="1"/>
    <col min="13316" max="13316" width="11.5703125" style="122" customWidth="1"/>
    <col min="13317" max="13317" width="20.140625" style="122" customWidth="1"/>
    <col min="13318" max="13568" width="9.140625" style="122"/>
    <col min="13569" max="13569" width="4.7109375" style="122" bestFit="1" customWidth="1"/>
    <col min="13570" max="13570" width="32.140625" style="122" customWidth="1"/>
    <col min="13571" max="13571" width="11.28515625" style="122" customWidth="1"/>
    <col min="13572" max="13572" width="11.5703125" style="122" customWidth="1"/>
    <col min="13573" max="13573" width="20.140625" style="122" customWidth="1"/>
    <col min="13574" max="13824" width="9.140625" style="122"/>
    <col min="13825" max="13825" width="4.7109375" style="122" bestFit="1" customWidth="1"/>
    <col min="13826" max="13826" width="32.140625" style="122" customWidth="1"/>
    <col min="13827" max="13827" width="11.28515625" style="122" customWidth="1"/>
    <col min="13828" max="13828" width="11.5703125" style="122" customWidth="1"/>
    <col min="13829" max="13829" width="20.140625" style="122" customWidth="1"/>
    <col min="13830" max="14080" width="9.140625" style="122"/>
    <col min="14081" max="14081" width="4.7109375" style="122" bestFit="1" customWidth="1"/>
    <col min="14082" max="14082" width="32.140625" style="122" customWidth="1"/>
    <col min="14083" max="14083" width="11.28515625" style="122" customWidth="1"/>
    <col min="14084" max="14084" width="11.5703125" style="122" customWidth="1"/>
    <col min="14085" max="14085" width="20.140625" style="122" customWidth="1"/>
    <col min="14086" max="14336" width="9.140625" style="122"/>
    <col min="14337" max="14337" width="4.7109375" style="122" bestFit="1" customWidth="1"/>
    <col min="14338" max="14338" width="32.140625" style="122" customWidth="1"/>
    <col min="14339" max="14339" width="11.28515625" style="122" customWidth="1"/>
    <col min="14340" max="14340" width="11.5703125" style="122" customWidth="1"/>
    <col min="14341" max="14341" width="20.140625" style="122" customWidth="1"/>
    <col min="14342" max="14592" width="9.140625" style="122"/>
    <col min="14593" max="14593" width="4.7109375" style="122" bestFit="1" customWidth="1"/>
    <col min="14594" max="14594" width="32.140625" style="122" customWidth="1"/>
    <col min="14595" max="14595" width="11.28515625" style="122" customWidth="1"/>
    <col min="14596" max="14596" width="11.5703125" style="122" customWidth="1"/>
    <col min="14597" max="14597" width="20.140625" style="122" customWidth="1"/>
    <col min="14598" max="14848" width="9.140625" style="122"/>
    <col min="14849" max="14849" width="4.7109375" style="122" bestFit="1" customWidth="1"/>
    <col min="14850" max="14850" width="32.140625" style="122" customWidth="1"/>
    <col min="14851" max="14851" width="11.28515625" style="122" customWidth="1"/>
    <col min="14852" max="14852" width="11.5703125" style="122" customWidth="1"/>
    <col min="14853" max="14853" width="20.140625" style="122" customWidth="1"/>
    <col min="14854" max="15104" width="9.140625" style="122"/>
    <col min="15105" max="15105" width="4.7109375" style="122" bestFit="1" customWidth="1"/>
    <col min="15106" max="15106" width="32.140625" style="122" customWidth="1"/>
    <col min="15107" max="15107" width="11.28515625" style="122" customWidth="1"/>
    <col min="15108" max="15108" width="11.5703125" style="122" customWidth="1"/>
    <col min="15109" max="15109" width="20.140625" style="122" customWidth="1"/>
    <col min="15110" max="15360" width="9.140625" style="122"/>
    <col min="15361" max="15361" width="4.7109375" style="122" bestFit="1" customWidth="1"/>
    <col min="15362" max="15362" width="32.140625" style="122" customWidth="1"/>
    <col min="15363" max="15363" width="11.28515625" style="122" customWidth="1"/>
    <col min="15364" max="15364" width="11.5703125" style="122" customWidth="1"/>
    <col min="15365" max="15365" width="20.140625" style="122" customWidth="1"/>
    <col min="15366" max="15616" width="9.140625" style="122"/>
    <col min="15617" max="15617" width="4.7109375" style="122" bestFit="1" customWidth="1"/>
    <col min="15618" max="15618" width="32.140625" style="122" customWidth="1"/>
    <col min="15619" max="15619" width="11.28515625" style="122" customWidth="1"/>
    <col min="15620" max="15620" width="11.5703125" style="122" customWidth="1"/>
    <col min="15621" max="15621" width="20.140625" style="122" customWidth="1"/>
    <col min="15622" max="15872" width="9.140625" style="122"/>
    <col min="15873" max="15873" width="4.7109375" style="122" bestFit="1" customWidth="1"/>
    <col min="15874" max="15874" width="32.140625" style="122" customWidth="1"/>
    <col min="15875" max="15875" width="11.28515625" style="122" customWidth="1"/>
    <col min="15876" max="15876" width="11.5703125" style="122" customWidth="1"/>
    <col min="15877" max="15877" width="20.140625" style="122" customWidth="1"/>
    <col min="15878" max="16128" width="9.140625" style="122"/>
    <col min="16129" max="16129" width="4.7109375" style="122" bestFit="1" customWidth="1"/>
    <col min="16130" max="16130" width="32.140625" style="122" customWidth="1"/>
    <col min="16131" max="16131" width="11.28515625" style="122" customWidth="1"/>
    <col min="16132" max="16132" width="11.5703125" style="122" customWidth="1"/>
    <col min="16133" max="16133" width="20.140625" style="122" customWidth="1"/>
    <col min="16134" max="16384" width="9.140625" style="122"/>
  </cols>
  <sheetData>
    <row r="1" spans="1:8" ht="12.75" customHeight="1">
      <c r="A1" s="358" t="s">
        <v>956</v>
      </c>
      <c r="B1" s="358"/>
      <c r="C1" s="358"/>
      <c r="D1" s="358"/>
      <c r="E1" s="358"/>
      <c r="G1" s="124" t="s">
        <v>945</v>
      </c>
      <c r="H1" s="123">
        <v>2</v>
      </c>
    </row>
    <row r="2" spans="1:8" s="148" customFormat="1" ht="25.5">
      <c r="A2" s="216" t="s">
        <v>946</v>
      </c>
      <c r="B2" s="216" t="s">
        <v>947</v>
      </c>
      <c r="C2" s="216" t="s">
        <v>948</v>
      </c>
      <c r="D2" s="216" t="s">
        <v>949</v>
      </c>
      <c r="E2" s="216" t="s">
        <v>950</v>
      </c>
    </row>
    <row r="3" spans="1:8" s="148" customFormat="1">
      <c r="A3" s="118">
        <v>1</v>
      </c>
      <c r="B3" s="146" t="s">
        <v>957</v>
      </c>
      <c r="C3" s="118">
        <f>2*$H$1</f>
        <v>4</v>
      </c>
      <c r="D3" s="119"/>
      <c r="E3" s="119">
        <f>(D3*C3)</f>
        <v>0</v>
      </c>
    </row>
    <row r="4" spans="1:8" s="148" customFormat="1">
      <c r="A4" s="118">
        <v>2</v>
      </c>
      <c r="B4" s="146" t="s">
        <v>958</v>
      </c>
      <c r="C4" s="118">
        <f>1*$H$1</f>
        <v>2</v>
      </c>
      <c r="D4" s="119"/>
      <c r="E4" s="119">
        <f>(D4*C4)</f>
        <v>0</v>
      </c>
    </row>
    <row r="5" spans="1:8" s="148" customFormat="1">
      <c r="A5" s="118">
        <v>3</v>
      </c>
      <c r="B5" s="146" t="s">
        <v>959</v>
      </c>
      <c r="C5" s="118">
        <f t="shared" ref="C5:C7" si="0">2*$H$1</f>
        <v>4</v>
      </c>
      <c r="D5" s="119"/>
      <c r="E5" s="119">
        <f>(D5*C5)</f>
        <v>0</v>
      </c>
    </row>
    <row r="6" spans="1:8" s="148" customFormat="1">
      <c r="A6" s="118">
        <v>4</v>
      </c>
      <c r="B6" s="146" t="s">
        <v>960</v>
      </c>
      <c r="C6" s="118">
        <f t="shared" si="0"/>
        <v>4</v>
      </c>
      <c r="D6" s="119"/>
      <c r="E6" s="119">
        <f>(D6*C6)</f>
        <v>0</v>
      </c>
    </row>
    <row r="7" spans="1:8" s="148" customFormat="1">
      <c r="A7" s="118">
        <v>8</v>
      </c>
      <c r="B7" s="146" t="s">
        <v>961</v>
      </c>
      <c r="C7" s="118">
        <f t="shared" si="0"/>
        <v>4</v>
      </c>
      <c r="D7" s="119"/>
      <c r="E7" s="119">
        <f t="shared" ref="E7" si="1">(D7*C7)</f>
        <v>0</v>
      </c>
    </row>
    <row r="8" spans="1:8">
      <c r="A8" s="484" t="s">
        <v>20</v>
      </c>
      <c r="B8" s="484"/>
      <c r="C8" s="484"/>
      <c r="D8" s="484"/>
      <c r="E8" s="120">
        <f>SUM(E3:E7)</f>
        <v>0</v>
      </c>
    </row>
    <row r="9" spans="1:8">
      <c r="A9" s="485" t="s">
        <v>954</v>
      </c>
      <c r="B9" s="485"/>
      <c r="C9" s="485"/>
      <c r="D9" s="485"/>
      <c r="E9" s="121">
        <f>E8/2</f>
        <v>0</v>
      </c>
    </row>
    <row r="10" spans="1:8">
      <c r="A10" s="486" t="s">
        <v>955</v>
      </c>
      <c r="B10" s="486"/>
      <c r="C10" s="486"/>
      <c r="D10" s="486"/>
      <c r="E10" s="121">
        <f>E9/12</f>
        <v>0</v>
      </c>
    </row>
    <row r="15" spans="1:8">
      <c r="B15" s="146"/>
    </row>
  </sheetData>
  <mergeCells count="4">
    <mergeCell ref="A1:E1"/>
    <mergeCell ref="A8:D8"/>
    <mergeCell ref="A9:D9"/>
    <mergeCell ref="A10:D10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59999389629810485"/>
  </sheetPr>
  <dimension ref="A1:I9"/>
  <sheetViews>
    <sheetView showGridLines="0" workbookViewId="0">
      <selection activeCell="E3" sqref="E3:E7"/>
    </sheetView>
  </sheetViews>
  <sheetFormatPr defaultColWidth="11" defaultRowHeight="12.75"/>
  <cols>
    <col min="1" max="1" width="5.42578125" style="153" bestFit="1" customWidth="1"/>
    <col min="2" max="2" width="30.28515625" style="153" customWidth="1"/>
    <col min="3" max="3" width="6.28515625" style="153" bestFit="1" customWidth="1"/>
    <col min="4" max="4" width="8.140625" style="153" bestFit="1" customWidth="1"/>
    <col min="5" max="5" width="11.140625" style="153" bestFit="1" customWidth="1"/>
    <col min="6" max="6" width="12.85546875" style="153" bestFit="1" customWidth="1"/>
    <col min="7" max="7" width="11.42578125" style="153" customWidth="1"/>
    <col min="8" max="8" width="20.7109375" style="153" bestFit="1" customWidth="1"/>
    <col min="9" max="252" width="11.42578125" style="153" customWidth="1"/>
    <col min="253" max="256" width="11" style="153"/>
    <col min="257" max="257" width="5.42578125" style="153" bestFit="1" customWidth="1"/>
    <col min="258" max="258" width="30.28515625" style="153" customWidth="1"/>
    <col min="259" max="259" width="6.28515625" style="153" bestFit="1" customWidth="1"/>
    <col min="260" max="260" width="8.140625" style="153" bestFit="1" customWidth="1"/>
    <col min="261" max="261" width="11.140625" style="153" bestFit="1" customWidth="1"/>
    <col min="262" max="262" width="12.85546875" style="153" bestFit="1" customWidth="1"/>
    <col min="263" max="508" width="11.42578125" style="153" customWidth="1"/>
    <col min="509" max="512" width="11" style="153"/>
    <col min="513" max="513" width="5.42578125" style="153" bestFit="1" customWidth="1"/>
    <col min="514" max="514" width="30.28515625" style="153" customWidth="1"/>
    <col min="515" max="515" width="6.28515625" style="153" bestFit="1" customWidth="1"/>
    <col min="516" max="516" width="8.140625" style="153" bestFit="1" customWidth="1"/>
    <col min="517" max="517" width="11.140625" style="153" bestFit="1" customWidth="1"/>
    <col min="518" max="518" width="12.85546875" style="153" bestFit="1" customWidth="1"/>
    <col min="519" max="764" width="11.42578125" style="153" customWidth="1"/>
    <col min="765" max="768" width="11" style="153"/>
    <col min="769" max="769" width="5.42578125" style="153" bestFit="1" customWidth="1"/>
    <col min="770" max="770" width="30.28515625" style="153" customWidth="1"/>
    <col min="771" max="771" width="6.28515625" style="153" bestFit="1" customWidth="1"/>
    <col min="772" max="772" width="8.140625" style="153" bestFit="1" customWidth="1"/>
    <col min="773" max="773" width="11.140625" style="153" bestFit="1" customWidth="1"/>
    <col min="774" max="774" width="12.85546875" style="153" bestFit="1" customWidth="1"/>
    <col min="775" max="1020" width="11.42578125" style="153" customWidth="1"/>
    <col min="1021" max="1024" width="11" style="153"/>
    <col min="1025" max="1025" width="5.42578125" style="153" bestFit="1" customWidth="1"/>
    <col min="1026" max="1026" width="30.28515625" style="153" customWidth="1"/>
    <col min="1027" max="1027" width="6.28515625" style="153" bestFit="1" customWidth="1"/>
    <col min="1028" max="1028" width="8.140625" style="153" bestFit="1" customWidth="1"/>
    <col min="1029" max="1029" width="11.140625" style="153" bestFit="1" customWidth="1"/>
    <col min="1030" max="1030" width="12.85546875" style="153" bestFit="1" customWidth="1"/>
    <col min="1031" max="1276" width="11.42578125" style="153" customWidth="1"/>
    <col min="1277" max="1280" width="11" style="153"/>
    <col min="1281" max="1281" width="5.42578125" style="153" bestFit="1" customWidth="1"/>
    <col min="1282" max="1282" width="30.28515625" style="153" customWidth="1"/>
    <col min="1283" max="1283" width="6.28515625" style="153" bestFit="1" customWidth="1"/>
    <col min="1284" max="1284" width="8.140625" style="153" bestFit="1" customWidth="1"/>
    <col min="1285" max="1285" width="11.140625" style="153" bestFit="1" customWidth="1"/>
    <col min="1286" max="1286" width="12.85546875" style="153" bestFit="1" customWidth="1"/>
    <col min="1287" max="1532" width="11.42578125" style="153" customWidth="1"/>
    <col min="1533" max="1536" width="11" style="153"/>
    <col min="1537" max="1537" width="5.42578125" style="153" bestFit="1" customWidth="1"/>
    <col min="1538" max="1538" width="30.28515625" style="153" customWidth="1"/>
    <col min="1539" max="1539" width="6.28515625" style="153" bestFit="1" customWidth="1"/>
    <col min="1540" max="1540" width="8.140625" style="153" bestFit="1" customWidth="1"/>
    <col min="1541" max="1541" width="11.140625" style="153" bestFit="1" customWidth="1"/>
    <col min="1542" max="1542" width="12.85546875" style="153" bestFit="1" customWidth="1"/>
    <col min="1543" max="1788" width="11.42578125" style="153" customWidth="1"/>
    <col min="1789" max="1792" width="11" style="153"/>
    <col min="1793" max="1793" width="5.42578125" style="153" bestFit="1" customWidth="1"/>
    <col min="1794" max="1794" width="30.28515625" style="153" customWidth="1"/>
    <col min="1795" max="1795" width="6.28515625" style="153" bestFit="1" customWidth="1"/>
    <col min="1796" max="1796" width="8.140625" style="153" bestFit="1" customWidth="1"/>
    <col min="1797" max="1797" width="11.140625" style="153" bestFit="1" customWidth="1"/>
    <col min="1798" max="1798" width="12.85546875" style="153" bestFit="1" customWidth="1"/>
    <col min="1799" max="2044" width="11.42578125" style="153" customWidth="1"/>
    <col min="2045" max="2048" width="11" style="153"/>
    <col min="2049" max="2049" width="5.42578125" style="153" bestFit="1" customWidth="1"/>
    <col min="2050" max="2050" width="30.28515625" style="153" customWidth="1"/>
    <col min="2051" max="2051" width="6.28515625" style="153" bestFit="1" customWidth="1"/>
    <col min="2052" max="2052" width="8.140625" style="153" bestFit="1" customWidth="1"/>
    <col min="2053" max="2053" width="11.140625" style="153" bestFit="1" customWidth="1"/>
    <col min="2054" max="2054" width="12.85546875" style="153" bestFit="1" customWidth="1"/>
    <col min="2055" max="2300" width="11.42578125" style="153" customWidth="1"/>
    <col min="2301" max="2304" width="11" style="153"/>
    <col min="2305" max="2305" width="5.42578125" style="153" bestFit="1" customWidth="1"/>
    <col min="2306" max="2306" width="30.28515625" style="153" customWidth="1"/>
    <col min="2307" max="2307" width="6.28515625" style="153" bestFit="1" customWidth="1"/>
    <col min="2308" max="2308" width="8.140625" style="153" bestFit="1" customWidth="1"/>
    <col min="2309" max="2309" width="11.140625" style="153" bestFit="1" customWidth="1"/>
    <col min="2310" max="2310" width="12.85546875" style="153" bestFit="1" customWidth="1"/>
    <col min="2311" max="2556" width="11.42578125" style="153" customWidth="1"/>
    <col min="2557" max="2560" width="11" style="153"/>
    <col min="2561" max="2561" width="5.42578125" style="153" bestFit="1" customWidth="1"/>
    <col min="2562" max="2562" width="30.28515625" style="153" customWidth="1"/>
    <col min="2563" max="2563" width="6.28515625" style="153" bestFit="1" customWidth="1"/>
    <col min="2564" max="2564" width="8.140625" style="153" bestFit="1" customWidth="1"/>
    <col min="2565" max="2565" width="11.140625" style="153" bestFit="1" customWidth="1"/>
    <col min="2566" max="2566" width="12.85546875" style="153" bestFit="1" customWidth="1"/>
    <col min="2567" max="2812" width="11.42578125" style="153" customWidth="1"/>
    <col min="2813" max="2816" width="11" style="153"/>
    <col min="2817" max="2817" width="5.42578125" style="153" bestFit="1" customWidth="1"/>
    <col min="2818" max="2818" width="30.28515625" style="153" customWidth="1"/>
    <col min="2819" max="2819" width="6.28515625" style="153" bestFit="1" customWidth="1"/>
    <col min="2820" max="2820" width="8.140625" style="153" bestFit="1" customWidth="1"/>
    <col min="2821" max="2821" width="11.140625" style="153" bestFit="1" customWidth="1"/>
    <col min="2822" max="2822" width="12.85546875" style="153" bestFit="1" customWidth="1"/>
    <col min="2823" max="3068" width="11.42578125" style="153" customWidth="1"/>
    <col min="3069" max="3072" width="11" style="153"/>
    <col min="3073" max="3073" width="5.42578125" style="153" bestFit="1" customWidth="1"/>
    <col min="3074" max="3074" width="30.28515625" style="153" customWidth="1"/>
    <col min="3075" max="3075" width="6.28515625" style="153" bestFit="1" customWidth="1"/>
    <col min="3076" max="3076" width="8.140625" style="153" bestFit="1" customWidth="1"/>
    <col min="3077" max="3077" width="11.140625" style="153" bestFit="1" customWidth="1"/>
    <col min="3078" max="3078" width="12.85546875" style="153" bestFit="1" customWidth="1"/>
    <col min="3079" max="3324" width="11.42578125" style="153" customWidth="1"/>
    <col min="3325" max="3328" width="11" style="153"/>
    <col min="3329" max="3329" width="5.42578125" style="153" bestFit="1" customWidth="1"/>
    <col min="3330" max="3330" width="30.28515625" style="153" customWidth="1"/>
    <col min="3331" max="3331" width="6.28515625" style="153" bestFit="1" customWidth="1"/>
    <col min="3332" max="3332" width="8.140625" style="153" bestFit="1" customWidth="1"/>
    <col min="3333" max="3333" width="11.140625" style="153" bestFit="1" customWidth="1"/>
    <col min="3334" max="3334" width="12.85546875" style="153" bestFit="1" customWidth="1"/>
    <col min="3335" max="3580" width="11.42578125" style="153" customWidth="1"/>
    <col min="3581" max="3584" width="11" style="153"/>
    <col min="3585" max="3585" width="5.42578125" style="153" bestFit="1" customWidth="1"/>
    <col min="3586" max="3586" width="30.28515625" style="153" customWidth="1"/>
    <col min="3587" max="3587" width="6.28515625" style="153" bestFit="1" customWidth="1"/>
    <col min="3588" max="3588" width="8.140625" style="153" bestFit="1" customWidth="1"/>
    <col min="3589" max="3589" width="11.140625" style="153" bestFit="1" customWidth="1"/>
    <col min="3590" max="3590" width="12.85546875" style="153" bestFit="1" customWidth="1"/>
    <col min="3591" max="3836" width="11.42578125" style="153" customWidth="1"/>
    <col min="3837" max="3840" width="11" style="153"/>
    <col min="3841" max="3841" width="5.42578125" style="153" bestFit="1" customWidth="1"/>
    <col min="3842" max="3842" width="30.28515625" style="153" customWidth="1"/>
    <col min="3843" max="3843" width="6.28515625" style="153" bestFit="1" customWidth="1"/>
    <col min="3844" max="3844" width="8.140625" style="153" bestFit="1" customWidth="1"/>
    <col min="3845" max="3845" width="11.140625" style="153" bestFit="1" customWidth="1"/>
    <col min="3846" max="3846" width="12.85546875" style="153" bestFit="1" customWidth="1"/>
    <col min="3847" max="4092" width="11.42578125" style="153" customWidth="1"/>
    <col min="4093" max="4096" width="11" style="153"/>
    <col min="4097" max="4097" width="5.42578125" style="153" bestFit="1" customWidth="1"/>
    <col min="4098" max="4098" width="30.28515625" style="153" customWidth="1"/>
    <col min="4099" max="4099" width="6.28515625" style="153" bestFit="1" customWidth="1"/>
    <col min="4100" max="4100" width="8.140625" style="153" bestFit="1" customWidth="1"/>
    <col min="4101" max="4101" width="11.140625" style="153" bestFit="1" customWidth="1"/>
    <col min="4102" max="4102" width="12.85546875" style="153" bestFit="1" customWidth="1"/>
    <col min="4103" max="4348" width="11.42578125" style="153" customWidth="1"/>
    <col min="4349" max="4352" width="11" style="153"/>
    <col min="4353" max="4353" width="5.42578125" style="153" bestFit="1" customWidth="1"/>
    <col min="4354" max="4354" width="30.28515625" style="153" customWidth="1"/>
    <col min="4355" max="4355" width="6.28515625" style="153" bestFit="1" customWidth="1"/>
    <col min="4356" max="4356" width="8.140625" style="153" bestFit="1" customWidth="1"/>
    <col min="4357" max="4357" width="11.140625" style="153" bestFit="1" customWidth="1"/>
    <col min="4358" max="4358" width="12.85546875" style="153" bestFit="1" customWidth="1"/>
    <col min="4359" max="4604" width="11.42578125" style="153" customWidth="1"/>
    <col min="4605" max="4608" width="11" style="153"/>
    <col min="4609" max="4609" width="5.42578125" style="153" bestFit="1" customWidth="1"/>
    <col min="4610" max="4610" width="30.28515625" style="153" customWidth="1"/>
    <col min="4611" max="4611" width="6.28515625" style="153" bestFit="1" customWidth="1"/>
    <col min="4612" max="4612" width="8.140625" style="153" bestFit="1" customWidth="1"/>
    <col min="4613" max="4613" width="11.140625" style="153" bestFit="1" customWidth="1"/>
    <col min="4614" max="4614" width="12.85546875" style="153" bestFit="1" customWidth="1"/>
    <col min="4615" max="4860" width="11.42578125" style="153" customWidth="1"/>
    <col min="4861" max="4864" width="11" style="153"/>
    <col min="4865" max="4865" width="5.42578125" style="153" bestFit="1" customWidth="1"/>
    <col min="4866" max="4866" width="30.28515625" style="153" customWidth="1"/>
    <col min="4867" max="4867" width="6.28515625" style="153" bestFit="1" customWidth="1"/>
    <col min="4868" max="4868" width="8.140625" style="153" bestFit="1" customWidth="1"/>
    <col min="4869" max="4869" width="11.140625" style="153" bestFit="1" customWidth="1"/>
    <col min="4870" max="4870" width="12.85546875" style="153" bestFit="1" customWidth="1"/>
    <col min="4871" max="5116" width="11.42578125" style="153" customWidth="1"/>
    <col min="5117" max="5120" width="11" style="153"/>
    <col min="5121" max="5121" width="5.42578125" style="153" bestFit="1" customWidth="1"/>
    <col min="5122" max="5122" width="30.28515625" style="153" customWidth="1"/>
    <col min="5123" max="5123" width="6.28515625" style="153" bestFit="1" customWidth="1"/>
    <col min="5124" max="5124" width="8.140625" style="153" bestFit="1" customWidth="1"/>
    <col min="5125" max="5125" width="11.140625" style="153" bestFit="1" customWidth="1"/>
    <col min="5126" max="5126" width="12.85546875" style="153" bestFit="1" customWidth="1"/>
    <col min="5127" max="5372" width="11.42578125" style="153" customWidth="1"/>
    <col min="5373" max="5376" width="11" style="153"/>
    <col min="5377" max="5377" width="5.42578125" style="153" bestFit="1" customWidth="1"/>
    <col min="5378" max="5378" width="30.28515625" style="153" customWidth="1"/>
    <col min="5379" max="5379" width="6.28515625" style="153" bestFit="1" customWidth="1"/>
    <col min="5380" max="5380" width="8.140625" style="153" bestFit="1" customWidth="1"/>
    <col min="5381" max="5381" width="11.140625" style="153" bestFit="1" customWidth="1"/>
    <col min="5382" max="5382" width="12.85546875" style="153" bestFit="1" customWidth="1"/>
    <col min="5383" max="5628" width="11.42578125" style="153" customWidth="1"/>
    <col min="5629" max="5632" width="11" style="153"/>
    <col min="5633" max="5633" width="5.42578125" style="153" bestFit="1" customWidth="1"/>
    <col min="5634" max="5634" width="30.28515625" style="153" customWidth="1"/>
    <col min="5635" max="5635" width="6.28515625" style="153" bestFit="1" customWidth="1"/>
    <col min="5636" max="5636" width="8.140625" style="153" bestFit="1" customWidth="1"/>
    <col min="5637" max="5637" width="11.140625" style="153" bestFit="1" customWidth="1"/>
    <col min="5638" max="5638" width="12.85546875" style="153" bestFit="1" customWidth="1"/>
    <col min="5639" max="5884" width="11.42578125" style="153" customWidth="1"/>
    <col min="5885" max="5888" width="11" style="153"/>
    <col min="5889" max="5889" width="5.42578125" style="153" bestFit="1" customWidth="1"/>
    <col min="5890" max="5890" width="30.28515625" style="153" customWidth="1"/>
    <col min="5891" max="5891" width="6.28515625" style="153" bestFit="1" customWidth="1"/>
    <col min="5892" max="5892" width="8.140625" style="153" bestFit="1" customWidth="1"/>
    <col min="5893" max="5893" width="11.140625" style="153" bestFit="1" customWidth="1"/>
    <col min="5894" max="5894" width="12.85546875" style="153" bestFit="1" customWidth="1"/>
    <col min="5895" max="6140" width="11.42578125" style="153" customWidth="1"/>
    <col min="6141" max="6144" width="11" style="153"/>
    <col min="6145" max="6145" width="5.42578125" style="153" bestFit="1" customWidth="1"/>
    <col min="6146" max="6146" width="30.28515625" style="153" customWidth="1"/>
    <col min="6147" max="6147" width="6.28515625" style="153" bestFit="1" customWidth="1"/>
    <col min="6148" max="6148" width="8.140625" style="153" bestFit="1" customWidth="1"/>
    <col min="6149" max="6149" width="11.140625" style="153" bestFit="1" customWidth="1"/>
    <col min="6150" max="6150" width="12.85546875" style="153" bestFit="1" customWidth="1"/>
    <col min="6151" max="6396" width="11.42578125" style="153" customWidth="1"/>
    <col min="6397" max="6400" width="11" style="153"/>
    <col min="6401" max="6401" width="5.42578125" style="153" bestFit="1" customWidth="1"/>
    <col min="6402" max="6402" width="30.28515625" style="153" customWidth="1"/>
    <col min="6403" max="6403" width="6.28515625" style="153" bestFit="1" customWidth="1"/>
    <col min="6404" max="6404" width="8.140625" style="153" bestFit="1" customWidth="1"/>
    <col min="6405" max="6405" width="11.140625" style="153" bestFit="1" customWidth="1"/>
    <col min="6406" max="6406" width="12.85546875" style="153" bestFit="1" customWidth="1"/>
    <col min="6407" max="6652" width="11.42578125" style="153" customWidth="1"/>
    <col min="6653" max="6656" width="11" style="153"/>
    <col min="6657" max="6657" width="5.42578125" style="153" bestFit="1" customWidth="1"/>
    <col min="6658" max="6658" width="30.28515625" style="153" customWidth="1"/>
    <col min="6659" max="6659" width="6.28515625" style="153" bestFit="1" customWidth="1"/>
    <col min="6660" max="6660" width="8.140625" style="153" bestFit="1" customWidth="1"/>
    <col min="6661" max="6661" width="11.140625" style="153" bestFit="1" customWidth="1"/>
    <col min="6662" max="6662" width="12.85546875" style="153" bestFit="1" customWidth="1"/>
    <col min="6663" max="6908" width="11.42578125" style="153" customWidth="1"/>
    <col min="6909" max="6912" width="11" style="153"/>
    <col min="6913" max="6913" width="5.42578125" style="153" bestFit="1" customWidth="1"/>
    <col min="6914" max="6914" width="30.28515625" style="153" customWidth="1"/>
    <col min="6915" max="6915" width="6.28515625" style="153" bestFit="1" customWidth="1"/>
    <col min="6916" max="6916" width="8.140625" style="153" bestFit="1" customWidth="1"/>
    <col min="6917" max="6917" width="11.140625" style="153" bestFit="1" customWidth="1"/>
    <col min="6918" max="6918" width="12.85546875" style="153" bestFit="1" customWidth="1"/>
    <col min="6919" max="7164" width="11.42578125" style="153" customWidth="1"/>
    <col min="7165" max="7168" width="11" style="153"/>
    <col min="7169" max="7169" width="5.42578125" style="153" bestFit="1" customWidth="1"/>
    <col min="7170" max="7170" width="30.28515625" style="153" customWidth="1"/>
    <col min="7171" max="7171" width="6.28515625" style="153" bestFit="1" customWidth="1"/>
    <col min="7172" max="7172" width="8.140625" style="153" bestFit="1" customWidth="1"/>
    <col min="7173" max="7173" width="11.140625" style="153" bestFit="1" customWidth="1"/>
    <col min="7174" max="7174" width="12.85546875" style="153" bestFit="1" customWidth="1"/>
    <col min="7175" max="7420" width="11.42578125" style="153" customWidth="1"/>
    <col min="7421" max="7424" width="11" style="153"/>
    <col min="7425" max="7425" width="5.42578125" style="153" bestFit="1" customWidth="1"/>
    <col min="7426" max="7426" width="30.28515625" style="153" customWidth="1"/>
    <col min="7427" max="7427" width="6.28515625" style="153" bestFit="1" customWidth="1"/>
    <col min="7428" max="7428" width="8.140625" style="153" bestFit="1" customWidth="1"/>
    <col min="7429" max="7429" width="11.140625" style="153" bestFit="1" customWidth="1"/>
    <col min="7430" max="7430" width="12.85546875" style="153" bestFit="1" customWidth="1"/>
    <col min="7431" max="7676" width="11.42578125" style="153" customWidth="1"/>
    <col min="7677" max="7680" width="11" style="153"/>
    <col min="7681" max="7681" width="5.42578125" style="153" bestFit="1" customWidth="1"/>
    <col min="7682" max="7682" width="30.28515625" style="153" customWidth="1"/>
    <col min="7683" max="7683" width="6.28515625" style="153" bestFit="1" customWidth="1"/>
    <col min="7684" max="7684" width="8.140625" style="153" bestFit="1" customWidth="1"/>
    <col min="7685" max="7685" width="11.140625" style="153" bestFit="1" customWidth="1"/>
    <col min="7686" max="7686" width="12.85546875" style="153" bestFit="1" customWidth="1"/>
    <col min="7687" max="7932" width="11.42578125" style="153" customWidth="1"/>
    <col min="7933" max="7936" width="11" style="153"/>
    <col min="7937" max="7937" width="5.42578125" style="153" bestFit="1" customWidth="1"/>
    <col min="7938" max="7938" width="30.28515625" style="153" customWidth="1"/>
    <col min="7939" max="7939" width="6.28515625" style="153" bestFit="1" customWidth="1"/>
    <col min="7940" max="7940" width="8.140625" style="153" bestFit="1" customWidth="1"/>
    <col min="7941" max="7941" width="11.140625" style="153" bestFit="1" customWidth="1"/>
    <col min="7942" max="7942" width="12.85546875" style="153" bestFit="1" customWidth="1"/>
    <col min="7943" max="8188" width="11.42578125" style="153" customWidth="1"/>
    <col min="8189" max="8192" width="11" style="153"/>
    <col min="8193" max="8193" width="5.42578125" style="153" bestFit="1" customWidth="1"/>
    <col min="8194" max="8194" width="30.28515625" style="153" customWidth="1"/>
    <col min="8195" max="8195" width="6.28515625" style="153" bestFit="1" customWidth="1"/>
    <col min="8196" max="8196" width="8.140625" style="153" bestFit="1" customWidth="1"/>
    <col min="8197" max="8197" width="11.140625" style="153" bestFit="1" customWidth="1"/>
    <col min="8198" max="8198" width="12.85546875" style="153" bestFit="1" customWidth="1"/>
    <col min="8199" max="8444" width="11.42578125" style="153" customWidth="1"/>
    <col min="8445" max="8448" width="11" style="153"/>
    <col min="8449" max="8449" width="5.42578125" style="153" bestFit="1" customWidth="1"/>
    <col min="8450" max="8450" width="30.28515625" style="153" customWidth="1"/>
    <col min="8451" max="8451" width="6.28515625" style="153" bestFit="1" customWidth="1"/>
    <col min="8452" max="8452" width="8.140625" style="153" bestFit="1" customWidth="1"/>
    <col min="8453" max="8453" width="11.140625" style="153" bestFit="1" customWidth="1"/>
    <col min="8454" max="8454" width="12.85546875" style="153" bestFit="1" customWidth="1"/>
    <col min="8455" max="8700" width="11.42578125" style="153" customWidth="1"/>
    <col min="8701" max="8704" width="11" style="153"/>
    <col min="8705" max="8705" width="5.42578125" style="153" bestFit="1" customWidth="1"/>
    <col min="8706" max="8706" width="30.28515625" style="153" customWidth="1"/>
    <col min="8707" max="8707" width="6.28515625" style="153" bestFit="1" customWidth="1"/>
    <col min="8708" max="8708" width="8.140625" style="153" bestFit="1" customWidth="1"/>
    <col min="8709" max="8709" width="11.140625" style="153" bestFit="1" customWidth="1"/>
    <col min="8710" max="8710" width="12.85546875" style="153" bestFit="1" customWidth="1"/>
    <col min="8711" max="8956" width="11.42578125" style="153" customWidth="1"/>
    <col min="8957" max="8960" width="11" style="153"/>
    <col min="8961" max="8961" width="5.42578125" style="153" bestFit="1" customWidth="1"/>
    <col min="8962" max="8962" width="30.28515625" style="153" customWidth="1"/>
    <col min="8963" max="8963" width="6.28515625" style="153" bestFit="1" customWidth="1"/>
    <col min="8964" max="8964" width="8.140625" style="153" bestFit="1" customWidth="1"/>
    <col min="8965" max="8965" width="11.140625" style="153" bestFit="1" customWidth="1"/>
    <col min="8966" max="8966" width="12.85546875" style="153" bestFit="1" customWidth="1"/>
    <col min="8967" max="9212" width="11.42578125" style="153" customWidth="1"/>
    <col min="9213" max="9216" width="11" style="153"/>
    <col min="9217" max="9217" width="5.42578125" style="153" bestFit="1" customWidth="1"/>
    <col min="9218" max="9218" width="30.28515625" style="153" customWidth="1"/>
    <col min="9219" max="9219" width="6.28515625" style="153" bestFit="1" customWidth="1"/>
    <col min="9220" max="9220" width="8.140625" style="153" bestFit="1" customWidth="1"/>
    <col min="9221" max="9221" width="11.140625" style="153" bestFit="1" customWidth="1"/>
    <col min="9222" max="9222" width="12.85546875" style="153" bestFit="1" customWidth="1"/>
    <col min="9223" max="9468" width="11.42578125" style="153" customWidth="1"/>
    <col min="9469" max="9472" width="11" style="153"/>
    <col min="9473" max="9473" width="5.42578125" style="153" bestFit="1" customWidth="1"/>
    <col min="9474" max="9474" width="30.28515625" style="153" customWidth="1"/>
    <col min="9475" max="9475" width="6.28515625" style="153" bestFit="1" customWidth="1"/>
    <col min="9476" max="9476" width="8.140625" style="153" bestFit="1" customWidth="1"/>
    <col min="9477" max="9477" width="11.140625" style="153" bestFit="1" customWidth="1"/>
    <col min="9478" max="9478" width="12.85546875" style="153" bestFit="1" customWidth="1"/>
    <col min="9479" max="9724" width="11.42578125" style="153" customWidth="1"/>
    <col min="9725" max="9728" width="11" style="153"/>
    <col min="9729" max="9729" width="5.42578125" style="153" bestFit="1" customWidth="1"/>
    <col min="9730" max="9730" width="30.28515625" style="153" customWidth="1"/>
    <col min="9731" max="9731" width="6.28515625" style="153" bestFit="1" customWidth="1"/>
    <col min="9732" max="9732" width="8.140625" style="153" bestFit="1" customWidth="1"/>
    <col min="9733" max="9733" width="11.140625" style="153" bestFit="1" customWidth="1"/>
    <col min="9734" max="9734" width="12.85546875" style="153" bestFit="1" customWidth="1"/>
    <col min="9735" max="9980" width="11.42578125" style="153" customWidth="1"/>
    <col min="9981" max="9984" width="11" style="153"/>
    <col min="9985" max="9985" width="5.42578125" style="153" bestFit="1" customWidth="1"/>
    <col min="9986" max="9986" width="30.28515625" style="153" customWidth="1"/>
    <col min="9987" max="9987" width="6.28515625" style="153" bestFit="1" customWidth="1"/>
    <col min="9988" max="9988" width="8.140625" style="153" bestFit="1" customWidth="1"/>
    <col min="9989" max="9989" width="11.140625" style="153" bestFit="1" customWidth="1"/>
    <col min="9990" max="9990" width="12.85546875" style="153" bestFit="1" customWidth="1"/>
    <col min="9991" max="10236" width="11.42578125" style="153" customWidth="1"/>
    <col min="10237" max="10240" width="11" style="153"/>
    <col min="10241" max="10241" width="5.42578125" style="153" bestFit="1" customWidth="1"/>
    <col min="10242" max="10242" width="30.28515625" style="153" customWidth="1"/>
    <col min="10243" max="10243" width="6.28515625" style="153" bestFit="1" customWidth="1"/>
    <col min="10244" max="10244" width="8.140625" style="153" bestFit="1" customWidth="1"/>
    <col min="10245" max="10245" width="11.140625" style="153" bestFit="1" customWidth="1"/>
    <col min="10246" max="10246" width="12.85546875" style="153" bestFit="1" customWidth="1"/>
    <col min="10247" max="10492" width="11.42578125" style="153" customWidth="1"/>
    <col min="10493" max="10496" width="11" style="153"/>
    <col min="10497" max="10497" width="5.42578125" style="153" bestFit="1" customWidth="1"/>
    <col min="10498" max="10498" width="30.28515625" style="153" customWidth="1"/>
    <col min="10499" max="10499" width="6.28515625" style="153" bestFit="1" customWidth="1"/>
    <col min="10500" max="10500" width="8.140625" style="153" bestFit="1" customWidth="1"/>
    <col min="10501" max="10501" width="11.140625" style="153" bestFit="1" customWidth="1"/>
    <col min="10502" max="10502" width="12.85546875" style="153" bestFit="1" customWidth="1"/>
    <col min="10503" max="10748" width="11.42578125" style="153" customWidth="1"/>
    <col min="10749" max="10752" width="11" style="153"/>
    <col min="10753" max="10753" width="5.42578125" style="153" bestFit="1" customWidth="1"/>
    <col min="10754" max="10754" width="30.28515625" style="153" customWidth="1"/>
    <col min="10755" max="10755" width="6.28515625" style="153" bestFit="1" customWidth="1"/>
    <col min="10756" max="10756" width="8.140625" style="153" bestFit="1" customWidth="1"/>
    <col min="10757" max="10757" width="11.140625" style="153" bestFit="1" customWidth="1"/>
    <col min="10758" max="10758" width="12.85546875" style="153" bestFit="1" customWidth="1"/>
    <col min="10759" max="11004" width="11.42578125" style="153" customWidth="1"/>
    <col min="11005" max="11008" width="11" style="153"/>
    <col min="11009" max="11009" width="5.42578125" style="153" bestFit="1" customWidth="1"/>
    <col min="11010" max="11010" width="30.28515625" style="153" customWidth="1"/>
    <col min="11011" max="11011" width="6.28515625" style="153" bestFit="1" customWidth="1"/>
    <col min="11012" max="11012" width="8.140625" style="153" bestFit="1" customWidth="1"/>
    <col min="11013" max="11013" width="11.140625" style="153" bestFit="1" customWidth="1"/>
    <col min="11014" max="11014" width="12.85546875" style="153" bestFit="1" customWidth="1"/>
    <col min="11015" max="11260" width="11.42578125" style="153" customWidth="1"/>
    <col min="11261" max="11264" width="11" style="153"/>
    <col min="11265" max="11265" width="5.42578125" style="153" bestFit="1" customWidth="1"/>
    <col min="11266" max="11266" width="30.28515625" style="153" customWidth="1"/>
    <col min="11267" max="11267" width="6.28515625" style="153" bestFit="1" customWidth="1"/>
    <col min="11268" max="11268" width="8.140625" style="153" bestFit="1" customWidth="1"/>
    <col min="11269" max="11269" width="11.140625" style="153" bestFit="1" customWidth="1"/>
    <col min="11270" max="11270" width="12.85546875" style="153" bestFit="1" customWidth="1"/>
    <col min="11271" max="11516" width="11.42578125" style="153" customWidth="1"/>
    <col min="11517" max="11520" width="11" style="153"/>
    <col min="11521" max="11521" width="5.42578125" style="153" bestFit="1" customWidth="1"/>
    <col min="11522" max="11522" width="30.28515625" style="153" customWidth="1"/>
    <col min="11523" max="11523" width="6.28515625" style="153" bestFit="1" customWidth="1"/>
    <col min="11524" max="11524" width="8.140625" style="153" bestFit="1" customWidth="1"/>
    <col min="11525" max="11525" width="11.140625" style="153" bestFit="1" customWidth="1"/>
    <col min="11526" max="11526" width="12.85546875" style="153" bestFit="1" customWidth="1"/>
    <col min="11527" max="11772" width="11.42578125" style="153" customWidth="1"/>
    <col min="11773" max="11776" width="11" style="153"/>
    <col min="11777" max="11777" width="5.42578125" style="153" bestFit="1" customWidth="1"/>
    <col min="11778" max="11778" width="30.28515625" style="153" customWidth="1"/>
    <col min="11779" max="11779" width="6.28515625" style="153" bestFit="1" customWidth="1"/>
    <col min="11780" max="11780" width="8.140625" style="153" bestFit="1" customWidth="1"/>
    <col min="11781" max="11781" width="11.140625" style="153" bestFit="1" customWidth="1"/>
    <col min="11782" max="11782" width="12.85546875" style="153" bestFit="1" customWidth="1"/>
    <col min="11783" max="12028" width="11.42578125" style="153" customWidth="1"/>
    <col min="12029" max="12032" width="11" style="153"/>
    <col min="12033" max="12033" width="5.42578125" style="153" bestFit="1" customWidth="1"/>
    <col min="12034" max="12034" width="30.28515625" style="153" customWidth="1"/>
    <col min="12035" max="12035" width="6.28515625" style="153" bestFit="1" customWidth="1"/>
    <col min="12036" max="12036" width="8.140625" style="153" bestFit="1" customWidth="1"/>
    <col min="12037" max="12037" width="11.140625" style="153" bestFit="1" customWidth="1"/>
    <col min="12038" max="12038" width="12.85546875" style="153" bestFit="1" customWidth="1"/>
    <col min="12039" max="12284" width="11.42578125" style="153" customWidth="1"/>
    <col min="12285" max="12288" width="11" style="153"/>
    <col min="12289" max="12289" width="5.42578125" style="153" bestFit="1" customWidth="1"/>
    <col min="12290" max="12290" width="30.28515625" style="153" customWidth="1"/>
    <col min="12291" max="12291" width="6.28515625" style="153" bestFit="1" customWidth="1"/>
    <col min="12292" max="12292" width="8.140625" style="153" bestFit="1" customWidth="1"/>
    <col min="12293" max="12293" width="11.140625" style="153" bestFit="1" customWidth="1"/>
    <col min="12294" max="12294" width="12.85546875" style="153" bestFit="1" customWidth="1"/>
    <col min="12295" max="12540" width="11.42578125" style="153" customWidth="1"/>
    <col min="12541" max="12544" width="11" style="153"/>
    <col min="12545" max="12545" width="5.42578125" style="153" bestFit="1" customWidth="1"/>
    <col min="12546" max="12546" width="30.28515625" style="153" customWidth="1"/>
    <col min="12547" max="12547" width="6.28515625" style="153" bestFit="1" customWidth="1"/>
    <col min="12548" max="12548" width="8.140625" style="153" bestFit="1" customWidth="1"/>
    <col min="12549" max="12549" width="11.140625" style="153" bestFit="1" customWidth="1"/>
    <col min="12550" max="12550" width="12.85546875" style="153" bestFit="1" customWidth="1"/>
    <col min="12551" max="12796" width="11.42578125" style="153" customWidth="1"/>
    <col min="12797" max="12800" width="11" style="153"/>
    <col min="12801" max="12801" width="5.42578125" style="153" bestFit="1" customWidth="1"/>
    <col min="12802" max="12802" width="30.28515625" style="153" customWidth="1"/>
    <col min="12803" max="12803" width="6.28515625" style="153" bestFit="1" customWidth="1"/>
    <col min="12804" max="12804" width="8.140625" style="153" bestFit="1" customWidth="1"/>
    <col min="12805" max="12805" width="11.140625" style="153" bestFit="1" customWidth="1"/>
    <col min="12806" max="12806" width="12.85546875" style="153" bestFit="1" customWidth="1"/>
    <col min="12807" max="13052" width="11.42578125" style="153" customWidth="1"/>
    <col min="13053" max="13056" width="11" style="153"/>
    <col min="13057" max="13057" width="5.42578125" style="153" bestFit="1" customWidth="1"/>
    <col min="13058" max="13058" width="30.28515625" style="153" customWidth="1"/>
    <col min="13059" max="13059" width="6.28515625" style="153" bestFit="1" customWidth="1"/>
    <col min="13060" max="13060" width="8.140625" style="153" bestFit="1" customWidth="1"/>
    <col min="13061" max="13061" width="11.140625" style="153" bestFit="1" customWidth="1"/>
    <col min="13062" max="13062" width="12.85546875" style="153" bestFit="1" customWidth="1"/>
    <col min="13063" max="13308" width="11.42578125" style="153" customWidth="1"/>
    <col min="13309" max="13312" width="11" style="153"/>
    <col min="13313" max="13313" width="5.42578125" style="153" bestFit="1" customWidth="1"/>
    <col min="13314" max="13314" width="30.28515625" style="153" customWidth="1"/>
    <col min="13315" max="13315" width="6.28515625" style="153" bestFit="1" customWidth="1"/>
    <col min="13316" max="13316" width="8.140625" style="153" bestFit="1" customWidth="1"/>
    <col min="13317" max="13317" width="11.140625" style="153" bestFit="1" customWidth="1"/>
    <col min="13318" max="13318" width="12.85546875" style="153" bestFit="1" customWidth="1"/>
    <col min="13319" max="13564" width="11.42578125" style="153" customWidth="1"/>
    <col min="13565" max="13568" width="11" style="153"/>
    <col min="13569" max="13569" width="5.42578125" style="153" bestFit="1" customWidth="1"/>
    <col min="13570" max="13570" width="30.28515625" style="153" customWidth="1"/>
    <col min="13571" max="13571" width="6.28515625" style="153" bestFit="1" customWidth="1"/>
    <col min="13572" max="13572" width="8.140625" style="153" bestFit="1" customWidth="1"/>
    <col min="13573" max="13573" width="11.140625" style="153" bestFit="1" customWidth="1"/>
    <col min="13574" max="13574" width="12.85546875" style="153" bestFit="1" customWidth="1"/>
    <col min="13575" max="13820" width="11.42578125" style="153" customWidth="1"/>
    <col min="13821" max="13824" width="11" style="153"/>
    <col min="13825" max="13825" width="5.42578125" style="153" bestFit="1" customWidth="1"/>
    <col min="13826" max="13826" width="30.28515625" style="153" customWidth="1"/>
    <col min="13827" max="13827" width="6.28515625" style="153" bestFit="1" customWidth="1"/>
    <col min="13828" max="13828" width="8.140625" style="153" bestFit="1" customWidth="1"/>
    <col min="13829" max="13829" width="11.140625" style="153" bestFit="1" customWidth="1"/>
    <col min="13830" max="13830" width="12.85546875" style="153" bestFit="1" customWidth="1"/>
    <col min="13831" max="14076" width="11.42578125" style="153" customWidth="1"/>
    <col min="14077" max="14080" width="11" style="153"/>
    <col min="14081" max="14081" width="5.42578125" style="153" bestFit="1" customWidth="1"/>
    <col min="14082" max="14082" width="30.28515625" style="153" customWidth="1"/>
    <col min="14083" max="14083" width="6.28515625" style="153" bestFit="1" customWidth="1"/>
    <col min="14084" max="14084" width="8.140625" style="153" bestFit="1" customWidth="1"/>
    <col min="14085" max="14085" width="11.140625" style="153" bestFit="1" customWidth="1"/>
    <col min="14086" max="14086" width="12.85546875" style="153" bestFit="1" customWidth="1"/>
    <col min="14087" max="14332" width="11.42578125" style="153" customWidth="1"/>
    <col min="14333" max="14336" width="11" style="153"/>
    <col min="14337" max="14337" width="5.42578125" style="153" bestFit="1" customWidth="1"/>
    <col min="14338" max="14338" width="30.28515625" style="153" customWidth="1"/>
    <col min="14339" max="14339" width="6.28515625" style="153" bestFit="1" customWidth="1"/>
    <col min="14340" max="14340" width="8.140625" style="153" bestFit="1" customWidth="1"/>
    <col min="14341" max="14341" width="11.140625" style="153" bestFit="1" customWidth="1"/>
    <col min="14342" max="14342" width="12.85546875" style="153" bestFit="1" customWidth="1"/>
    <col min="14343" max="14588" width="11.42578125" style="153" customWidth="1"/>
    <col min="14589" max="14592" width="11" style="153"/>
    <col min="14593" max="14593" width="5.42578125" style="153" bestFit="1" customWidth="1"/>
    <col min="14594" max="14594" width="30.28515625" style="153" customWidth="1"/>
    <col min="14595" max="14595" width="6.28515625" style="153" bestFit="1" customWidth="1"/>
    <col min="14596" max="14596" width="8.140625" style="153" bestFit="1" customWidth="1"/>
    <col min="14597" max="14597" width="11.140625" style="153" bestFit="1" customWidth="1"/>
    <col min="14598" max="14598" width="12.85546875" style="153" bestFit="1" customWidth="1"/>
    <col min="14599" max="14844" width="11.42578125" style="153" customWidth="1"/>
    <col min="14845" max="14848" width="11" style="153"/>
    <col min="14849" max="14849" width="5.42578125" style="153" bestFit="1" customWidth="1"/>
    <col min="14850" max="14850" width="30.28515625" style="153" customWidth="1"/>
    <col min="14851" max="14851" width="6.28515625" style="153" bestFit="1" customWidth="1"/>
    <col min="14852" max="14852" width="8.140625" style="153" bestFit="1" customWidth="1"/>
    <col min="14853" max="14853" width="11.140625" style="153" bestFit="1" customWidth="1"/>
    <col min="14854" max="14854" width="12.85546875" style="153" bestFit="1" customWidth="1"/>
    <col min="14855" max="15100" width="11.42578125" style="153" customWidth="1"/>
    <col min="15101" max="15104" width="11" style="153"/>
    <col min="15105" max="15105" width="5.42578125" style="153" bestFit="1" customWidth="1"/>
    <col min="15106" max="15106" width="30.28515625" style="153" customWidth="1"/>
    <col min="15107" max="15107" width="6.28515625" style="153" bestFit="1" customWidth="1"/>
    <col min="15108" max="15108" width="8.140625" style="153" bestFit="1" customWidth="1"/>
    <col min="15109" max="15109" width="11.140625" style="153" bestFit="1" customWidth="1"/>
    <col min="15110" max="15110" width="12.85546875" style="153" bestFit="1" customWidth="1"/>
    <col min="15111" max="15356" width="11.42578125" style="153" customWidth="1"/>
    <col min="15357" max="15360" width="11" style="153"/>
    <col min="15361" max="15361" width="5.42578125" style="153" bestFit="1" customWidth="1"/>
    <col min="15362" max="15362" width="30.28515625" style="153" customWidth="1"/>
    <col min="15363" max="15363" width="6.28515625" style="153" bestFit="1" customWidth="1"/>
    <col min="15364" max="15364" width="8.140625" style="153" bestFit="1" customWidth="1"/>
    <col min="15365" max="15365" width="11.140625" style="153" bestFit="1" customWidth="1"/>
    <col min="15366" max="15366" width="12.85546875" style="153" bestFit="1" customWidth="1"/>
    <col min="15367" max="15612" width="11.42578125" style="153" customWidth="1"/>
    <col min="15613" max="15616" width="11" style="153"/>
    <col min="15617" max="15617" width="5.42578125" style="153" bestFit="1" customWidth="1"/>
    <col min="15618" max="15618" width="30.28515625" style="153" customWidth="1"/>
    <col min="15619" max="15619" width="6.28515625" style="153" bestFit="1" customWidth="1"/>
    <col min="15620" max="15620" width="8.140625" style="153" bestFit="1" customWidth="1"/>
    <col min="15621" max="15621" width="11.140625" style="153" bestFit="1" customWidth="1"/>
    <col min="15622" max="15622" width="12.85546875" style="153" bestFit="1" customWidth="1"/>
    <col min="15623" max="15868" width="11.42578125" style="153" customWidth="1"/>
    <col min="15869" max="15872" width="11" style="153"/>
    <col min="15873" max="15873" width="5.42578125" style="153" bestFit="1" customWidth="1"/>
    <col min="15874" max="15874" width="30.28515625" style="153" customWidth="1"/>
    <col min="15875" max="15875" width="6.28515625" style="153" bestFit="1" customWidth="1"/>
    <col min="15876" max="15876" width="8.140625" style="153" bestFit="1" customWidth="1"/>
    <col min="15877" max="15877" width="11.140625" style="153" bestFit="1" customWidth="1"/>
    <col min="15878" max="15878" width="12.85546875" style="153" bestFit="1" customWidth="1"/>
    <col min="15879" max="16124" width="11.42578125" style="153" customWidth="1"/>
    <col min="16125" max="16128" width="11" style="153"/>
    <col min="16129" max="16129" width="5.42578125" style="153" bestFit="1" customWidth="1"/>
    <col min="16130" max="16130" width="30.28515625" style="153" customWidth="1"/>
    <col min="16131" max="16131" width="6.28515625" style="153" bestFit="1" customWidth="1"/>
    <col min="16132" max="16132" width="8.140625" style="153" bestFit="1" customWidth="1"/>
    <col min="16133" max="16133" width="11.140625" style="153" bestFit="1" customWidth="1"/>
    <col min="16134" max="16134" width="12.85546875" style="153" bestFit="1" customWidth="1"/>
    <col min="16135" max="16380" width="11.42578125" style="153" customWidth="1"/>
    <col min="16381" max="16384" width="11" style="153"/>
  </cols>
  <sheetData>
    <row r="1" spans="1:9">
      <c r="A1" s="358" t="s">
        <v>962</v>
      </c>
      <c r="B1" s="358"/>
      <c r="C1" s="358"/>
      <c r="D1" s="358"/>
      <c r="E1" s="358"/>
      <c r="F1" s="358"/>
      <c r="H1" s="154" t="s">
        <v>945</v>
      </c>
      <c r="I1" s="155">
        <v>2</v>
      </c>
    </row>
    <row r="2" spans="1:9">
      <c r="A2" s="213" t="s">
        <v>1</v>
      </c>
      <c r="B2" s="213" t="s">
        <v>3</v>
      </c>
      <c r="C2" s="213" t="s">
        <v>963</v>
      </c>
      <c r="D2" s="214" t="s">
        <v>964</v>
      </c>
      <c r="E2" s="215" t="s">
        <v>965</v>
      </c>
      <c r="F2" s="213" t="s">
        <v>966</v>
      </c>
    </row>
    <row r="3" spans="1:9">
      <c r="A3" s="156">
        <v>1</v>
      </c>
      <c r="B3" s="147" t="s">
        <v>967</v>
      </c>
      <c r="C3" s="118" t="s">
        <v>968</v>
      </c>
      <c r="D3" s="118">
        <f>IF($I$1&lt;=3,1,ROUND(1*$I$1/3,0))</f>
        <v>1</v>
      </c>
      <c r="E3" s="157"/>
      <c r="F3" s="158">
        <f>D3*E3</f>
        <v>0</v>
      </c>
    </row>
    <row r="4" spans="1:9">
      <c r="A4" s="156">
        <v>2</v>
      </c>
      <c r="B4" s="147" t="s">
        <v>969</v>
      </c>
      <c r="C4" s="118" t="s">
        <v>970</v>
      </c>
      <c r="D4" s="118">
        <f>IF($I$1&lt;=3,1,ROUND(1*$I$1/3,0))</f>
        <v>1</v>
      </c>
      <c r="E4" s="157"/>
      <c r="F4" s="158">
        <f>D4*E4</f>
        <v>0</v>
      </c>
    </row>
    <row r="5" spans="1:9">
      <c r="A5" s="156">
        <v>3</v>
      </c>
      <c r="B5" s="147" t="s">
        <v>971</v>
      </c>
      <c r="C5" s="118" t="s">
        <v>968</v>
      </c>
      <c r="D5" s="118">
        <f>22*I1</f>
        <v>44</v>
      </c>
      <c r="E5" s="157"/>
      <c r="F5" s="158">
        <f>D5*E5</f>
        <v>0</v>
      </c>
    </row>
    <row r="6" spans="1:9">
      <c r="A6" s="156">
        <v>4</v>
      </c>
      <c r="B6" s="147" t="s">
        <v>972</v>
      </c>
      <c r="C6" s="118" t="s">
        <v>968</v>
      </c>
      <c r="D6" s="118">
        <f>IF($I$1&lt;=3,1,ROUND(1*$I$1/3,0))</f>
        <v>1</v>
      </c>
      <c r="E6" s="157"/>
      <c r="F6" s="158">
        <f>D6*E6</f>
        <v>0</v>
      </c>
    </row>
    <row r="7" spans="1:9">
      <c r="A7" s="156">
        <v>5</v>
      </c>
      <c r="B7" s="147" t="s">
        <v>973</v>
      </c>
      <c r="C7" s="118" t="s">
        <v>449</v>
      </c>
      <c r="D7" s="118">
        <f>ROUND(2.3*$I$1,0)</f>
        <v>5</v>
      </c>
      <c r="E7" s="157"/>
      <c r="F7" s="158">
        <f>D7*E7</f>
        <v>0</v>
      </c>
    </row>
    <row r="8" spans="1:9">
      <c r="A8" s="487" t="s">
        <v>974</v>
      </c>
      <c r="B8" s="487"/>
      <c r="C8" s="487"/>
      <c r="D8" s="487"/>
      <c r="E8" s="487"/>
      <c r="F8" s="159">
        <f>SUM(F3:F7)</f>
        <v>0</v>
      </c>
    </row>
    <row r="9" spans="1:9">
      <c r="A9" s="488" t="s">
        <v>975</v>
      </c>
      <c r="B9" s="488"/>
      <c r="C9" s="488"/>
      <c r="D9" s="488"/>
      <c r="E9" s="488"/>
      <c r="F9" s="160">
        <f>F8/2</f>
        <v>0</v>
      </c>
    </row>
  </sheetData>
  <mergeCells count="3">
    <mergeCell ref="A1:F1"/>
    <mergeCell ref="A8:E8"/>
    <mergeCell ref="A9:E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59999389629810485"/>
  </sheetPr>
  <dimension ref="A2:K139"/>
  <sheetViews>
    <sheetView workbookViewId="0">
      <selection activeCell="B10" sqref="B10:D14"/>
    </sheetView>
  </sheetViews>
  <sheetFormatPr defaultRowHeight="12.75"/>
  <cols>
    <col min="1" max="1" width="59.5703125" style="161" customWidth="1"/>
    <col min="2" max="2" width="13" style="161" customWidth="1"/>
    <col min="3" max="3" width="18.5703125" style="161" customWidth="1"/>
    <col min="4" max="4" width="21.85546875" style="161" customWidth="1"/>
    <col min="5" max="5" width="25.28515625" style="161" bestFit="1" customWidth="1"/>
    <col min="6" max="6" width="21.140625" style="161" customWidth="1"/>
    <col min="7" max="255" width="9.140625" style="161"/>
    <col min="256" max="256" width="59.5703125" style="161" customWidth="1"/>
    <col min="257" max="257" width="14" style="161" customWidth="1"/>
    <col min="258" max="258" width="13" style="161" customWidth="1"/>
    <col min="259" max="259" width="18.5703125" style="161" customWidth="1"/>
    <col min="260" max="260" width="21.85546875" style="161" customWidth="1"/>
    <col min="261" max="261" width="25.28515625" style="161" bestFit="1" customWidth="1"/>
    <col min="262" max="262" width="21.140625" style="161" customWidth="1"/>
    <col min="263" max="511" width="9.140625" style="161"/>
    <col min="512" max="512" width="59.5703125" style="161" customWidth="1"/>
    <col min="513" max="513" width="14" style="161" customWidth="1"/>
    <col min="514" max="514" width="13" style="161" customWidth="1"/>
    <col min="515" max="515" width="18.5703125" style="161" customWidth="1"/>
    <col min="516" max="516" width="21.85546875" style="161" customWidth="1"/>
    <col min="517" max="517" width="25.28515625" style="161" bestFit="1" customWidth="1"/>
    <col min="518" max="518" width="21.140625" style="161" customWidth="1"/>
    <col min="519" max="767" width="9.140625" style="161"/>
    <col min="768" max="768" width="59.5703125" style="161" customWidth="1"/>
    <col min="769" max="769" width="14" style="161" customWidth="1"/>
    <col min="770" max="770" width="13" style="161" customWidth="1"/>
    <col min="771" max="771" width="18.5703125" style="161" customWidth="1"/>
    <col min="772" max="772" width="21.85546875" style="161" customWidth="1"/>
    <col min="773" max="773" width="25.28515625" style="161" bestFit="1" customWidth="1"/>
    <col min="774" max="774" width="21.140625" style="161" customWidth="1"/>
    <col min="775" max="1023" width="9.140625" style="161"/>
    <col min="1024" max="1024" width="59.5703125" style="161" customWidth="1"/>
    <col min="1025" max="1025" width="14" style="161" customWidth="1"/>
    <col min="1026" max="1026" width="13" style="161" customWidth="1"/>
    <col min="1027" max="1027" width="18.5703125" style="161" customWidth="1"/>
    <col min="1028" max="1028" width="21.85546875" style="161" customWidth="1"/>
    <col min="1029" max="1029" width="25.28515625" style="161" bestFit="1" customWidth="1"/>
    <col min="1030" max="1030" width="21.140625" style="161" customWidth="1"/>
    <col min="1031" max="1279" width="9.140625" style="161"/>
    <col min="1280" max="1280" width="59.5703125" style="161" customWidth="1"/>
    <col min="1281" max="1281" width="14" style="161" customWidth="1"/>
    <col min="1282" max="1282" width="13" style="161" customWidth="1"/>
    <col min="1283" max="1283" width="18.5703125" style="161" customWidth="1"/>
    <col min="1284" max="1284" width="21.85546875" style="161" customWidth="1"/>
    <col min="1285" max="1285" width="25.28515625" style="161" bestFit="1" customWidth="1"/>
    <col min="1286" max="1286" width="21.140625" style="161" customWidth="1"/>
    <col min="1287" max="1535" width="9.140625" style="161"/>
    <col min="1536" max="1536" width="59.5703125" style="161" customWidth="1"/>
    <col min="1537" max="1537" width="14" style="161" customWidth="1"/>
    <col min="1538" max="1538" width="13" style="161" customWidth="1"/>
    <col min="1539" max="1539" width="18.5703125" style="161" customWidth="1"/>
    <col min="1540" max="1540" width="21.85546875" style="161" customWidth="1"/>
    <col min="1541" max="1541" width="25.28515625" style="161" bestFit="1" customWidth="1"/>
    <col min="1542" max="1542" width="21.140625" style="161" customWidth="1"/>
    <col min="1543" max="1791" width="9.140625" style="161"/>
    <col min="1792" max="1792" width="59.5703125" style="161" customWidth="1"/>
    <col min="1793" max="1793" width="14" style="161" customWidth="1"/>
    <col min="1794" max="1794" width="13" style="161" customWidth="1"/>
    <col min="1795" max="1795" width="18.5703125" style="161" customWidth="1"/>
    <col min="1796" max="1796" width="21.85546875" style="161" customWidth="1"/>
    <col min="1797" max="1797" width="25.28515625" style="161" bestFit="1" customWidth="1"/>
    <col min="1798" max="1798" width="21.140625" style="161" customWidth="1"/>
    <col min="1799" max="2047" width="9.140625" style="161"/>
    <col min="2048" max="2048" width="59.5703125" style="161" customWidth="1"/>
    <col min="2049" max="2049" width="14" style="161" customWidth="1"/>
    <col min="2050" max="2050" width="13" style="161" customWidth="1"/>
    <col min="2051" max="2051" width="18.5703125" style="161" customWidth="1"/>
    <col min="2052" max="2052" width="21.85546875" style="161" customWidth="1"/>
    <col min="2053" max="2053" width="25.28515625" style="161" bestFit="1" customWidth="1"/>
    <col min="2054" max="2054" width="21.140625" style="161" customWidth="1"/>
    <col min="2055" max="2303" width="9.140625" style="161"/>
    <col min="2304" max="2304" width="59.5703125" style="161" customWidth="1"/>
    <col min="2305" max="2305" width="14" style="161" customWidth="1"/>
    <col min="2306" max="2306" width="13" style="161" customWidth="1"/>
    <col min="2307" max="2307" width="18.5703125" style="161" customWidth="1"/>
    <col min="2308" max="2308" width="21.85546875" style="161" customWidth="1"/>
    <col min="2309" max="2309" width="25.28515625" style="161" bestFit="1" customWidth="1"/>
    <col min="2310" max="2310" width="21.140625" style="161" customWidth="1"/>
    <col min="2311" max="2559" width="9.140625" style="161"/>
    <col min="2560" max="2560" width="59.5703125" style="161" customWidth="1"/>
    <col min="2561" max="2561" width="14" style="161" customWidth="1"/>
    <col min="2562" max="2562" width="13" style="161" customWidth="1"/>
    <col min="2563" max="2563" width="18.5703125" style="161" customWidth="1"/>
    <col min="2564" max="2564" width="21.85546875" style="161" customWidth="1"/>
    <col min="2565" max="2565" width="25.28515625" style="161" bestFit="1" customWidth="1"/>
    <col min="2566" max="2566" width="21.140625" style="161" customWidth="1"/>
    <col min="2567" max="2815" width="9.140625" style="161"/>
    <col min="2816" max="2816" width="59.5703125" style="161" customWidth="1"/>
    <col min="2817" max="2817" width="14" style="161" customWidth="1"/>
    <col min="2818" max="2818" width="13" style="161" customWidth="1"/>
    <col min="2819" max="2819" width="18.5703125" style="161" customWidth="1"/>
    <col min="2820" max="2820" width="21.85546875" style="161" customWidth="1"/>
    <col min="2821" max="2821" width="25.28515625" style="161" bestFit="1" customWidth="1"/>
    <col min="2822" max="2822" width="21.140625" style="161" customWidth="1"/>
    <col min="2823" max="3071" width="9.140625" style="161"/>
    <col min="3072" max="3072" width="59.5703125" style="161" customWidth="1"/>
    <col min="3073" max="3073" width="14" style="161" customWidth="1"/>
    <col min="3074" max="3074" width="13" style="161" customWidth="1"/>
    <col min="3075" max="3075" width="18.5703125" style="161" customWidth="1"/>
    <col min="3076" max="3076" width="21.85546875" style="161" customWidth="1"/>
    <col min="3077" max="3077" width="25.28515625" style="161" bestFit="1" customWidth="1"/>
    <col min="3078" max="3078" width="21.140625" style="161" customWidth="1"/>
    <col min="3079" max="3327" width="9.140625" style="161"/>
    <col min="3328" max="3328" width="59.5703125" style="161" customWidth="1"/>
    <col min="3329" max="3329" width="14" style="161" customWidth="1"/>
    <col min="3330" max="3330" width="13" style="161" customWidth="1"/>
    <col min="3331" max="3331" width="18.5703125" style="161" customWidth="1"/>
    <col min="3332" max="3332" width="21.85546875" style="161" customWidth="1"/>
    <col min="3333" max="3333" width="25.28515625" style="161" bestFit="1" customWidth="1"/>
    <col min="3334" max="3334" width="21.140625" style="161" customWidth="1"/>
    <col min="3335" max="3583" width="9.140625" style="161"/>
    <col min="3584" max="3584" width="59.5703125" style="161" customWidth="1"/>
    <col min="3585" max="3585" width="14" style="161" customWidth="1"/>
    <col min="3586" max="3586" width="13" style="161" customWidth="1"/>
    <col min="3587" max="3587" width="18.5703125" style="161" customWidth="1"/>
    <col min="3588" max="3588" width="21.85546875" style="161" customWidth="1"/>
    <col min="3589" max="3589" width="25.28515625" style="161" bestFit="1" customWidth="1"/>
    <col min="3590" max="3590" width="21.140625" style="161" customWidth="1"/>
    <col min="3591" max="3839" width="9.140625" style="161"/>
    <col min="3840" max="3840" width="59.5703125" style="161" customWidth="1"/>
    <col min="3841" max="3841" width="14" style="161" customWidth="1"/>
    <col min="3842" max="3842" width="13" style="161" customWidth="1"/>
    <col min="3843" max="3843" width="18.5703125" style="161" customWidth="1"/>
    <col min="3844" max="3844" width="21.85546875" style="161" customWidth="1"/>
    <col min="3845" max="3845" width="25.28515625" style="161" bestFit="1" customWidth="1"/>
    <col min="3846" max="3846" width="21.140625" style="161" customWidth="1"/>
    <col min="3847" max="4095" width="9.140625" style="161"/>
    <col min="4096" max="4096" width="59.5703125" style="161" customWidth="1"/>
    <col min="4097" max="4097" width="14" style="161" customWidth="1"/>
    <col min="4098" max="4098" width="13" style="161" customWidth="1"/>
    <col min="4099" max="4099" width="18.5703125" style="161" customWidth="1"/>
    <col min="4100" max="4100" width="21.85546875" style="161" customWidth="1"/>
    <col min="4101" max="4101" width="25.28515625" style="161" bestFit="1" customWidth="1"/>
    <col min="4102" max="4102" width="21.140625" style="161" customWidth="1"/>
    <col min="4103" max="4351" width="9.140625" style="161"/>
    <col min="4352" max="4352" width="59.5703125" style="161" customWidth="1"/>
    <col min="4353" max="4353" width="14" style="161" customWidth="1"/>
    <col min="4354" max="4354" width="13" style="161" customWidth="1"/>
    <col min="4355" max="4355" width="18.5703125" style="161" customWidth="1"/>
    <col min="4356" max="4356" width="21.85546875" style="161" customWidth="1"/>
    <col min="4357" max="4357" width="25.28515625" style="161" bestFit="1" customWidth="1"/>
    <col min="4358" max="4358" width="21.140625" style="161" customWidth="1"/>
    <col min="4359" max="4607" width="9.140625" style="161"/>
    <col min="4608" max="4608" width="59.5703125" style="161" customWidth="1"/>
    <col min="4609" max="4609" width="14" style="161" customWidth="1"/>
    <col min="4610" max="4610" width="13" style="161" customWidth="1"/>
    <col min="4611" max="4611" width="18.5703125" style="161" customWidth="1"/>
    <col min="4612" max="4612" width="21.85546875" style="161" customWidth="1"/>
    <col min="4613" max="4613" width="25.28515625" style="161" bestFit="1" customWidth="1"/>
    <col min="4614" max="4614" width="21.140625" style="161" customWidth="1"/>
    <col min="4615" max="4863" width="9.140625" style="161"/>
    <col min="4864" max="4864" width="59.5703125" style="161" customWidth="1"/>
    <col min="4865" max="4865" width="14" style="161" customWidth="1"/>
    <col min="4866" max="4866" width="13" style="161" customWidth="1"/>
    <col min="4867" max="4867" width="18.5703125" style="161" customWidth="1"/>
    <col min="4868" max="4868" width="21.85546875" style="161" customWidth="1"/>
    <col min="4869" max="4869" width="25.28515625" style="161" bestFit="1" customWidth="1"/>
    <col min="4870" max="4870" width="21.140625" style="161" customWidth="1"/>
    <col min="4871" max="5119" width="9.140625" style="161"/>
    <col min="5120" max="5120" width="59.5703125" style="161" customWidth="1"/>
    <col min="5121" max="5121" width="14" style="161" customWidth="1"/>
    <col min="5122" max="5122" width="13" style="161" customWidth="1"/>
    <col min="5123" max="5123" width="18.5703125" style="161" customWidth="1"/>
    <col min="5124" max="5124" width="21.85546875" style="161" customWidth="1"/>
    <col min="5125" max="5125" width="25.28515625" style="161" bestFit="1" customWidth="1"/>
    <col min="5126" max="5126" width="21.140625" style="161" customWidth="1"/>
    <col min="5127" max="5375" width="9.140625" style="161"/>
    <col min="5376" max="5376" width="59.5703125" style="161" customWidth="1"/>
    <col min="5377" max="5377" width="14" style="161" customWidth="1"/>
    <col min="5378" max="5378" width="13" style="161" customWidth="1"/>
    <col min="5379" max="5379" width="18.5703125" style="161" customWidth="1"/>
    <col min="5380" max="5380" width="21.85546875" style="161" customWidth="1"/>
    <col min="5381" max="5381" width="25.28515625" style="161" bestFit="1" customWidth="1"/>
    <col min="5382" max="5382" width="21.140625" style="161" customWidth="1"/>
    <col min="5383" max="5631" width="9.140625" style="161"/>
    <col min="5632" max="5632" width="59.5703125" style="161" customWidth="1"/>
    <col min="5633" max="5633" width="14" style="161" customWidth="1"/>
    <col min="5634" max="5634" width="13" style="161" customWidth="1"/>
    <col min="5635" max="5635" width="18.5703125" style="161" customWidth="1"/>
    <col min="5636" max="5636" width="21.85546875" style="161" customWidth="1"/>
    <col min="5637" max="5637" width="25.28515625" style="161" bestFit="1" customWidth="1"/>
    <col min="5638" max="5638" width="21.140625" style="161" customWidth="1"/>
    <col min="5639" max="5887" width="9.140625" style="161"/>
    <col min="5888" max="5888" width="59.5703125" style="161" customWidth="1"/>
    <col min="5889" max="5889" width="14" style="161" customWidth="1"/>
    <col min="5890" max="5890" width="13" style="161" customWidth="1"/>
    <col min="5891" max="5891" width="18.5703125" style="161" customWidth="1"/>
    <col min="5892" max="5892" width="21.85546875" style="161" customWidth="1"/>
    <col min="5893" max="5893" width="25.28515625" style="161" bestFit="1" customWidth="1"/>
    <col min="5894" max="5894" width="21.140625" style="161" customWidth="1"/>
    <col min="5895" max="6143" width="9.140625" style="161"/>
    <col min="6144" max="6144" width="59.5703125" style="161" customWidth="1"/>
    <col min="6145" max="6145" width="14" style="161" customWidth="1"/>
    <col min="6146" max="6146" width="13" style="161" customWidth="1"/>
    <col min="6147" max="6147" width="18.5703125" style="161" customWidth="1"/>
    <col min="6148" max="6148" width="21.85546875" style="161" customWidth="1"/>
    <col min="6149" max="6149" width="25.28515625" style="161" bestFit="1" customWidth="1"/>
    <col min="6150" max="6150" width="21.140625" style="161" customWidth="1"/>
    <col min="6151" max="6399" width="9.140625" style="161"/>
    <col min="6400" max="6400" width="59.5703125" style="161" customWidth="1"/>
    <col min="6401" max="6401" width="14" style="161" customWidth="1"/>
    <col min="6402" max="6402" width="13" style="161" customWidth="1"/>
    <col min="6403" max="6403" width="18.5703125" style="161" customWidth="1"/>
    <col min="6404" max="6404" width="21.85546875" style="161" customWidth="1"/>
    <col min="6405" max="6405" width="25.28515625" style="161" bestFit="1" customWidth="1"/>
    <col min="6406" max="6406" width="21.140625" style="161" customWidth="1"/>
    <col min="6407" max="6655" width="9.140625" style="161"/>
    <col min="6656" max="6656" width="59.5703125" style="161" customWidth="1"/>
    <col min="6657" max="6657" width="14" style="161" customWidth="1"/>
    <col min="6658" max="6658" width="13" style="161" customWidth="1"/>
    <col min="6659" max="6659" width="18.5703125" style="161" customWidth="1"/>
    <col min="6660" max="6660" width="21.85546875" style="161" customWidth="1"/>
    <col min="6661" max="6661" width="25.28515625" style="161" bestFit="1" customWidth="1"/>
    <col min="6662" max="6662" width="21.140625" style="161" customWidth="1"/>
    <col min="6663" max="6911" width="9.140625" style="161"/>
    <col min="6912" max="6912" width="59.5703125" style="161" customWidth="1"/>
    <col min="6913" max="6913" width="14" style="161" customWidth="1"/>
    <col min="6914" max="6914" width="13" style="161" customWidth="1"/>
    <col min="6915" max="6915" width="18.5703125" style="161" customWidth="1"/>
    <col min="6916" max="6916" width="21.85546875" style="161" customWidth="1"/>
    <col min="6917" max="6917" width="25.28515625" style="161" bestFit="1" customWidth="1"/>
    <col min="6918" max="6918" width="21.140625" style="161" customWidth="1"/>
    <col min="6919" max="7167" width="9.140625" style="161"/>
    <col min="7168" max="7168" width="59.5703125" style="161" customWidth="1"/>
    <col min="7169" max="7169" width="14" style="161" customWidth="1"/>
    <col min="7170" max="7170" width="13" style="161" customWidth="1"/>
    <col min="7171" max="7171" width="18.5703125" style="161" customWidth="1"/>
    <col min="7172" max="7172" width="21.85546875" style="161" customWidth="1"/>
    <col min="7173" max="7173" width="25.28515625" style="161" bestFit="1" customWidth="1"/>
    <col min="7174" max="7174" width="21.140625" style="161" customWidth="1"/>
    <col min="7175" max="7423" width="9.140625" style="161"/>
    <col min="7424" max="7424" width="59.5703125" style="161" customWidth="1"/>
    <col min="7425" max="7425" width="14" style="161" customWidth="1"/>
    <col min="7426" max="7426" width="13" style="161" customWidth="1"/>
    <col min="7427" max="7427" width="18.5703125" style="161" customWidth="1"/>
    <col min="7428" max="7428" width="21.85546875" style="161" customWidth="1"/>
    <col min="7429" max="7429" width="25.28515625" style="161" bestFit="1" customWidth="1"/>
    <col min="7430" max="7430" width="21.140625" style="161" customWidth="1"/>
    <col min="7431" max="7679" width="9.140625" style="161"/>
    <col min="7680" max="7680" width="59.5703125" style="161" customWidth="1"/>
    <col min="7681" max="7681" width="14" style="161" customWidth="1"/>
    <col min="7682" max="7682" width="13" style="161" customWidth="1"/>
    <col min="7683" max="7683" width="18.5703125" style="161" customWidth="1"/>
    <col min="7684" max="7684" width="21.85546875" style="161" customWidth="1"/>
    <col min="7685" max="7685" width="25.28515625" style="161" bestFit="1" customWidth="1"/>
    <col min="7686" max="7686" width="21.140625" style="161" customWidth="1"/>
    <col min="7687" max="7935" width="9.140625" style="161"/>
    <col min="7936" max="7936" width="59.5703125" style="161" customWidth="1"/>
    <col min="7937" max="7937" width="14" style="161" customWidth="1"/>
    <col min="7938" max="7938" width="13" style="161" customWidth="1"/>
    <col min="7939" max="7939" width="18.5703125" style="161" customWidth="1"/>
    <col min="7940" max="7940" width="21.85546875" style="161" customWidth="1"/>
    <col min="7941" max="7941" width="25.28515625" style="161" bestFit="1" customWidth="1"/>
    <col min="7942" max="7942" width="21.140625" style="161" customWidth="1"/>
    <col min="7943" max="8191" width="9.140625" style="161"/>
    <col min="8192" max="8192" width="59.5703125" style="161" customWidth="1"/>
    <col min="8193" max="8193" width="14" style="161" customWidth="1"/>
    <col min="8194" max="8194" width="13" style="161" customWidth="1"/>
    <col min="8195" max="8195" width="18.5703125" style="161" customWidth="1"/>
    <col min="8196" max="8196" width="21.85546875" style="161" customWidth="1"/>
    <col min="8197" max="8197" width="25.28515625" style="161" bestFit="1" customWidth="1"/>
    <col min="8198" max="8198" width="21.140625" style="161" customWidth="1"/>
    <col min="8199" max="8447" width="9.140625" style="161"/>
    <col min="8448" max="8448" width="59.5703125" style="161" customWidth="1"/>
    <col min="8449" max="8449" width="14" style="161" customWidth="1"/>
    <col min="8450" max="8450" width="13" style="161" customWidth="1"/>
    <col min="8451" max="8451" width="18.5703125" style="161" customWidth="1"/>
    <col min="8452" max="8452" width="21.85546875" style="161" customWidth="1"/>
    <col min="8453" max="8453" width="25.28515625" style="161" bestFit="1" customWidth="1"/>
    <col min="8454" max="8454" width="21.140625" style="161" customWidth="1"/>
    <col min="8455" max="8703" width="9.140625" style="161"/>
    <col min="8704" max="8704" width="59.5703125" style="161" customWidth="1"/>
    <col min="8705" max="8705" width="14" style="161" customWidth="1"/>
    <col min="8706" max="8706" width="13" style="161" customWidth="1"/>
    <col min="8707" max="8707" width="18.5703125" style="161" customWidth="1"/>
    <col min="8708" max="8708" width="21.85546875" style="161" customWidth="1"/>
    <col min="8709" max="8709" width="25.28515625" style="161" bestFit="1" customWidth="1"/>
    <col min="8710" max="8710" width="21.140625" style="161" customWidth="1"/>
    <col min="8711" max="8959" width="9.140625" style="161"/>
    <col min="8960" max="8960" width="59.5703125" style="161" customWidth="1"/>
    <col min="8961" max="8961" width="14" style="161" customWidth="1"/>
    <col min="8962" max="8962" width="13" style="161" customWidth="1"/>
    <col min="8963" max="8963" width="18.5703125" style="161" customWidth="1"/>
    <col min="8964" max="8964" width="21.85546875" style="161" customWidth="1"/>
    <col min="8965" max="8965" width="25.28515625" style="161" bestFit="1" customWidth="1"/>
    <col min="8966" max="8966" width="21.140625" style="161" customWidth="1"/>
    <col min="8967" max="9215" width="9.140625" style="161"/>
    <col min="9216" max="9216" width="59.5703125" style="161" customWidth="1"/>
    <col min="9217" max="9217" width="14" style="161" customWidth="1"/>
    <col min="9218" max="9218" width="13" style="161" customWidth="1"/>
    <col min="9219" max="9219" width="18.5703125" style="161" customWidth="1"/>
    <col min="9220" max="9220" width="21.85546875" style="161" customWidth="1"/>
    <col min="9221" max="9221" width="25.28515625" style="161" bestFit="1" customWidth="1"/>
    <col min="9222" max="9222" width="21.140625" style="161" customWidth="1"/>
    <col min="9223" max="9471" width="9.140625" style="161"/>
    <col min="9472" max="9472" width="59.5703125" style="161" customWidth="1"/>
    <col min="9473" max="9473" width="14" style="161" customWidth="1"/>
    <col min="9474" max="9474" width="13" style="161" customWidth="1"/>
    <col min="9475" max="9475" width="18.5703125" style="161" customWidth="1"/>
    <col min="9476" max="9476" width="21.85546875" style="161" customWidth="1"/>
    <col min="9477" max="9477" width="25.28515625" style="161" bestFit="1" customWidth="1"/>
    <col min="9478" max="9478" width="21.140625" style="161" customWidth="1"/>
    <col min="9479" max="9727" width="9.140625" style="161"/>
    <col min="9728" max="9728" width="59.5703125" style="161" customWidth="1"/>
    <col min="9729" max="9729" width="14" style="161" customWidth="1"/>
    <col min="9730" max="9730" width="13" style="161" customWidth="1"/>
    <col min="9731" max="9731" width="18.5703125" style="161" customWidth="1"/>
    <col min="9732" max="9732" width="21.85546875" style="161" customWidth="1"/>
    <col min="9733" max="9733" width="25.28515625" style="161" bestFit="1" customWidth="1"/>
    <col min="9734" max="9734" width="21.140625" style="161" customWidth="1"/>
    <col min="9735" max="9983" width="9.140625" style="161"/>
    <col min="9984" max="9984" width="59.5703125" style="161" customWidth="1"/>
    <col min="9985" max="9985" width="14" style="161" customWidth="1"/>
    <col min="9986" max="9986" width="13" style="161" customWidth="1"/>
    <col min="9987" max="9987" width="18.5703125" style="161" customWidth="1"/>
    <col min="9988" max="9988" width="21.85546875" style="161" customWidth="1"/>
    <col min="9989" max="9989" width="25.28515625" style="161" bestFit="1" customWidth="1"/>
    <col min="9990" max="9990" width="21.140625" style="161" customWidth="1"/>
    <col min="9991" max="10239" width="9.140625" style="161"/>
    <col min="10240" max="10240" width="59.5703125" style="161" customWidth="1"/>
    <col min="10241" max="10241" width="14" style="161" customWidth="1"/>
    <col min="10242" max="10242" width="13" style="161" customWidth="1"/>
    <col min="10243" max="10243" width="18.5703125" style="161" customWidth="1"/>
    <col min="10244" max="10244" width="21.85546875" style="161" customWidth="1"/>
    <col min="10245" max="10245" width="25.28515625" style="161" bestFit="1" customWidth="1"/>
    <col min="10246" max="10246" width="21.140625" style="161" customWidth="1"/>
    <col min="10247" max="10495" width="9.140625" style="161"/>
    <col min="10496" max="10496" width="59.5703125" style="161" customWidth="1"/>
    <col min="10497" max="10497" width="14" style="161" customWidth="1"/>
    <col min="10498" max="10498" width="13" style="161" customWidth="1"/>
    <col min="10499" max="10499" width="18.5703125" style="161" customWidth="1"/>
    <col min="10500" max="10500" width="21.85546875" style="161" customWidth="1"/>
    <col min="10501" max="10501" width="25.28515625" style="161" bestFit="1" customWidth="1"/>
    <col min="10502" max="10502" width="21.140625" style="161" customWidth="1"/>
    <col min="10503" max="10751" width="9.140625" style="161"/>
    <col min="10752" max="10752" width="59.5703125" style="161" customWidth="1"/>
    <col min="10753" max="10753" width="14" style="161" customWidth="1"/>
    <col min="10754" max="10754" width="13" style="161" customWidth="1"/>
    <col min="10755" max="10755" width="18.5703125" style="161" customWidth="1"/>
    <col min="10756" max="10756" width="21.85546875" style="161" customWidth="1"/>
    <col min="10757" max="10757" width="25.28515625" style="161" bestFit="1" customWidth="1"/>
    <col min="10758" max="10758" width="21.140625" style="161" customWidth="1"/>
    <col min="10759" max="11007" width="9.140625" style="161"/>
    <col min="11008" max="11008" width="59.5703125" style="161" customWidth="1"/>
    <col min="11009" max="11009" width="14" style="161" customWidth="1"/>
    <col min="11010" max="11010" width="13" style="161" customWidth="1"/>
    <col min="11011" max="11011" width="18.5703125" style="161" customWidth="1"/>
    <col min="11012" max="11012" width="21.85546875" style="161" customWidth="1"/>
    <col min="11013" max="11013" width="25.28515625" style="161" bestFit="1" customWidth="1"/>
    <col min="11014" max="11014" width="21.140625" style="161" customWidth="1"/>
    <col min="11015" max="11263" width="9.140625" style="161"/>
    <col min="11264" max="11264" width="59.5703125" style="161" customWidth="1"/>
    <col min="11265" max="11265" width="14" style="161" customWidth="1"/>
    <col min="11266" max="11266" width="13" style="161" customWidth="1"/>
    <col min="11267" max="11267" width="18.5703125" style="161" customWidth="1"/>
    <col min="11268" max="11268" width="21.85546875" style="161" customWidth="1"/>
    <col min="11269" max="11269" width="25.28515625" style="161" bestFit="1" customWidth="1"/>
    <col min="11270" max="11270" width="21.140625" style="161" customWidth="1"/>
    <col min="11271" max="11519" width="9.140625" style="161"/>
    <col min="11520" max="11520" width="59.5703125" style="161" customWidth="1"/>
    <col min="11521" max="11521" width="14" style="161" customWidth="1"/>
    <col min="11522" max="11522" width="13" style="161" customWidth="1"/>
    <col min="11523" max="11523" width="18.5703125" style="161" customWidth="1"/>
    <col min="11524" max="11524" width="21.85546875" style="161" customWidth="1"/>
    <col min="11525" max="11525" width="25.28515625" style="161" bestFit="1" customWidth="1"/>
    <col min="11526" max="11526" width="21.140625" style="161" customWidth="1"/>
    <col min="11527" max="11775" width="9.140625" style="161"/>
    <col min="11776" max="11776" width="59.5703125" style="161" customWidth="1"/>
    <col min="11777" max="11777" width="14" style="161" customWidth="1"/>
    <col min="11778" max="11778" width="13" style="161" customWidth="1"/>
    <col min="11779" max="11779" width="18.5703125" style="161" customWidth="1"/>
    <col min="11780" max="11780" width="21.85546875" style="161" customWidth="1"/>
    <col min="11781" max="11781" width="25.28515625" style="161" bestFit="1" customWidth="1"/>
    <col min="11782" max="11782" width="21.140625" style="161" customWidth="1"/>
    <col min="11783" max="12031" width="9.140625" style="161"/>
    <col min="12032" max="12032" width="59.5703125" style="161" customWidth="1"/>
    <col min="12033" max="12033" width="14" style="161" customWidth="1"/>
    <col min="12034" max="12034" width="13" style="161" customWidth="1"/>
    <col min="12035" max="12035" width="18.5703125" style="161" customWidth="1"/>
    <col min="12036" max="12036" width="21.85546875" style="161" customWidth="1"/>
    <col min="12037" max="12037" width="25.28515625" style="161" bestFit="1" customWidth="1"/>
    <col min="12038" max="12038" width="21.140625" style="161" customWidth="1"/>
    <col min="12039" max="12287" width="9.140625" style="161"/>
    <col min="12288" max="12288" width="59.5703125" style="161" customWidth="1"/>
    <col min="12289" max="12289" width="14" style="161" customWidth="1"/>
    <col min="12290" max="12290" width="13" style="161" customWidth="1"/>
    <col min="12291" max="12291" width="18.5703125" style="161" customWidth="1"/>
    <col min="12292" max="12292" width="21.85546875" style="161" customWidth="1"/>
    <col min="12293" max="12293" width="25.28515625" style="161" bestFit="1" customWidth="1"/>
    <col min="12294" max="12294" width="21.140625" style="161" customWidth="1"/>
    <col min="12295" max="12543" width="9.140625" style="161"/>
    <col min="12544" max="12544" width="59.5703125" style="161" customWidth="1"/>
    <col min="12545" max="12545" width="14" style="161" customWidth="1"/>
    <col min="12546" max="12546" width="13" style="161" customWidth="1"/>
    <col min="12547" max="12547" width="18.5703125" style="161" customWidth="1"/>
    <col min="12548" max="12548" width="21.85546875" style="161" customWidth="1"/>
    <col min="12549" max="12549" width="25.28515625" style="161" bestFit="1" customWidth="1"/>
    <col min="12550" max="12550" width="21.140625" style="161" customWidth="1"/>
    <col min="12551" max="12799" width="9.140625" style="161"/>
    <col min="12800" max="12800" width="59.5703125" style="161" customWidth="1"/>
    <col min="12801" max="12801" width="14" style="161" customWidth="1"/>
    <col min="12802" max="12802" width="13" style="161" customWidth="1"/>
    <col min="12803" max="12803" width="18.5703125" style="161" customWidth="1"/>
    <col min="12804" max="12804" width="21.85546875" style="161" customWidth="1"/>
    <col min="12805" max="12805" width="25.28515625" style="161" bestFit="1" customWidth="1"/>
    <col min="12806" max="12806" width="21.140625" style="161" customWidth="1"/>
    <col min="12807" max="13055" width="9.140625" style="161"/>
    <col min="13056" max="13056" width="59.5703125" style="161" customWidth="1"/>
    <col min="13057" max="13057" width="14" style="161" customWidth="1"/>
    <col min="13058" max="13058" width="13" style="161" customWidth="1"/>
    <col min="13059" max="13059" width="18.5703125" style="161" customWidth="1"/>
    <col min="13060" max="13060" width="21.85546875" style="161" customWidth="1"/>
    <col min="13061" max="13061" width="25.28515625" style="161" bestFit="1" customWidth="1"/>
    <col min="13062" max="13062" width="21.140625" style="161" customWidth="1"/>
    <col min="13063" max="13311" width="9.140625" style="161"/>
    <col min="13312" max="13312" width="59.5703125" style="161" customWidth="1"/>
    <col min="13313" max="13313" width="14" style="161" customWidth="1"/>
    <col min="13314" max="13314" width="13" style="161" customWidth="1"/>
    <col min="13315" max="13315" width="18.5703125" style="161" customWidth="1"/>
    <col min="13316" max="13316" width="21.85546875" style="161" customWidth="1"/>
    <col min="13317" max="13317" width="25.28515625" style="161" bestFit="1" customWidth="1"/>
    <col min="13318" max="13318" width="21.140625" style="161" customWidth="1"/>
    <col min="13319" max="13567" width="9.140625" style="161"/>
    <col min="13568" max="13568" width="59.5703125" style="161" customWidth="1"/>
    <col min="13569" max="13569" width="14" style="161" customWidth="1"/>
    <col min="13570" max="13570" width="13" style="161" customWidth="1"/>
    <col min="13571" max="13571" width="18.5703125" style="161" customWidth="1"/>
    <col min="13572" max="13572" width="21.85546875" style="161" customWidth="1"/>
    <col min="13573" max="13573" width="25.28515625" style="161" bestFit="1" customWidth="1"/>
    <col min="13574" max="13574" width="21.140625" style="161" customWidth="1"/>
    <col min="13575" max="13823" width="9.140625" style="161"/>
    <col min="13824" max="13824" width="59.5703125" style="161" customWidth="1"/>
    <col min="13825" max="13825" width="14" style="161" customWidth="1"/>
    <col min="13826" max="13826" width="13" style="161" customWidth="1"/>
    <col min="13827" max="13827" width="18.5703125" style="161" customWidth="1"/>
    <col min="13828" max="13828" width="21.85546875" style="161" customWidth="1"/>
    <col min="13829" max="13829" width="25.28515625" style="161" bestFit="1" customWidth="1"/>
    <col min="13830" max="13830" width="21.140625" style="161" customWidth="1"/>
    <col min="13831" max="14079" width="9.140625" style="161"/>
    <col min="14080" max="14080" width="59.5703125" style="161" customWidth="1"/>
    <col min="14081" max="14081" width="14" style="161" customWidth="1"/>
    <col min="14082" max="14082" width="13" style="161" customWidth="1"/>
    <col min="14083" max="14083" width="18.5703125" style="161" customWidth="1"/>
    <col min="14084" max="14084" width="21.85546875" style="161" customWidth="1"/>
    <col min="14085" max="14085" width="25.28515625" style="161" bestFit="1" customWidth="1"/>
    <col min="14086" max="14086" width="21.140625" style="161" customWidth="1"/>
    <col min="14087" max="14335" width="9.140625" style="161"/>
    <col min="14336" max="14336" width="59.5703125" style="161" customWidth="1"/>
    <col min="14337" max="14337" width="14" style="161" customWidth="1"/>
    <col min="14338" max="14338" width="13" style="161" customWidth="1"/>
    <col min="14339" max="14339" width="18.5703125" style="161" customWidth="1"/>
    <col min="14340" max="14340" width="21.85546875" style="161" customWidth="1"/>
    <col min="14341" max="14341" width="25.28515625" style="161" bestFit="1" customWidth="1"/>
    <col min="14342" max="14342" width="21.140625" style="161" customWidth="1"/>
    <col min="14343" max="14591" width="9.140625" style="161"/>
    <col min="14592" max="14592" width="59.5703125" style="161" customWidth="1"/>
    <col min="14593" max="14593" width="14" style="161" customWidth="1"/>
    <col min="14594" max="14594" width="13" style="161" customWidth="1"/>
    <col min="14595" max="14595" width="18.5703125" style="161" customWidth="1"/>
    <col min="14596" max="14596" width="21.85546875" style="161" customWidth="1"/>
    <col min="14597" max="14597" width="25.28515625" style="161" bestFit="1" customWidth="1"/>
    <col min="14598" max="14598" width="21.140625" style="161" customWidth="1"/>
    <col min="14599" max="14847" width="9.140625" style="161"/>
    <col min="14848" max="14848" width="59.5703125" style="161" customWidth="1"/>
    <col min="14849" max="14849" width="14" style="161" customWidth="1"/>
    <col min="14850" max="14850" width="13" style="161" customWidth="1"/>
    <col min="14851" max="14851" width="18.5703125" style="161" customWidth="1"/>
    <col min="14852" max="14852" width="21.85546875" style="161" customWidth="1"/>
    <col min="14853" max="14853" width="25.28515625" style="161" bestFit="1" customWidth="1"/>
    <col min="14854" max="14854" width="21.140625" style="161" customWidth="1"/>
    <col min="14855" max="15103" width="9.140625" style="161"/>
    <col min="15104" max="15104" width="59.5703125" style="161" customWidth="1"/>
    <col min="15105" max="15105" width="14" style="161" customWidth="1"/>
    <col min="15106" max="15106" width="13" style="161" customWidth="1"/>
    <col min="15107" max="15107" width="18.5703125" style="161" customWidth="1"/>
    <col min="15108" max="15108" width="21.85546875" style="161" customWidth="1"/>
    <col min="15109" max="15109" width="25.28515625" style="161" bestFit="1" customWidth="1"/>
    <col min="15110" max="15110" width="21.140625" style="161" customWidth="1"/>
    <col min="15111" max="15359" width="9.140625" style="161"/>
    <col min="15360" max="15360" width="59.5703125" style="161" customWidth="1"/>
    <col min="15361" max="15361" width="14" style="161" customWidth="1"/>
    <col min="15362" max="15362" width="13" style="161" customWidth="1"/>
    <col min="15363" max="15363" width="18.5703125" style="161" customWidth="1"/>
    <col min="15364" max="15364" width="21.85546875" style="161" customWidth="1"/>
    <col min="15365" max="15365" width="25.28515625" style="161" bestFit="1" customWidth="1"/>
    <col min="15366" max="15366" width="21.140625" style="161" customWidth="1"/>
    <col min="15367" max="15615" width="9.140625" style="161"/>
    <col min="15616" max="15616" width="59.5703125" style="161" customWidth="1"/>
    <col min="15617" max="15617" width="14" style="161" customWidth="1"/>
    <col min="15618" max="15618" width="13" style="161" customWidth="1"/>
    <col min="15619" max="15619" width="18.5703125" style="161" customWidth="1"/>
    <col min="15620" max="15620" width="21.85546875" style="161" customWidth="1"/>
    <col min="15621" max="15621" width="25.28515625" style="161" bestFit="1" customWidth="1"/>
    <col min="15622" max="15622" width="21.140625" style="161" customWidth="1"/>
    <col min="15623" max="15871" width="9.140625" style="161"/>
    <col min="15872" max="15872" width="59.5703125" style="161" customWidth="1"/>
    <col min="15873" max="15873" width="14" style="161" customWidth="1"/>
    <col min="15874" max="15874" width="13" style="161" customWidth="1"/>
    <col min="15875" max="15875" width="18.5703125" style="161" customWidth="1"/>
    <col min="15876" max="15876" width="21.85546875" style="161" customWidth="1"/>
    <col min="15877" max="15877" width="25.28515625" style="161" bestFit="1" customWidth="1"/>
    <col min="15878" max="15878" width="21.140625" style="161" customWidth="1"/>
    <col min="15879" max="16127" width="9.140625" style="161"/>
    <col min="16128" max="16128" width="59.5703125" style="161" customWidth="1"/>
    <col min="16129" max="16129" width="14" style="161" customWidth="1"/>
    <col min="16130" max="16130" width="13" style="161" customWidth="1"/>
    <col min="16131" max="16131" width="18.5703125" style="161" customWidth="1"/>
    <col min="16132" max="16132" width="21.85546875" style="161" customWidth="1"/>
    <col min="16133" max="16133" width="25.28515625" style="161" bestFit="1" customWidth="1"/>
    <col min="16134" max="16134" width="21.140625" style="161" customWidth="1"/>
    <col min="16135" max="16384" width="9.140625" style="161"/>
  </cols>
  <sheetData>
    <row r="2" spans="1:11">
      <c r="A2" s="492"/>
      <c r="B2" s="492"/>
      <c r="C2" s="492"/>
      <c r="D2" s="492"/>
      <c r="E2" s="492"/>
      <c r="F2" s="492"/>
    </row>
    <row r="3" spans="1:11">
      <c r="A3" s="493" t="s">
        <v>976</v>
      </c>
      <c r="B3" s="493"/>
      <c r="C3" s="493"/>
      <c r="D3" s="493"/>
      <c r="E3" s="493"/>
      <c r="F3" s="493"/>
    </row>
    <row r="4" spans="1:11" hidden="1"/>
    <row r="5" spans="1:11">
      <c r="A5" s="494" t="s">
        <v>977</v>
      </c>
      <c r="B5" s="495">
        <v>4.05</v>
      </c>
      <c r="C5" s="496" t="s">
        <v>978</v>
      </c>
      <c r="D5" s="497"/>
      <c r="E5" s="497"/>
      <c r="F5" s="498"/>
    </row>
    <row r="6" spans="1:11" ht="40.5" customHeight="1">
      <c r="A6" s="494"/>
      <c r="B6" s="495"/>
      <c r="C6" s="499"/>
      <c r="D6" s="500"/>
      <c r="E6" s="500"/>
      <c r="F6" s="501"/>
      <c r="G6" s="162"/>
      <c r="H6" s="162"/>
      <c r="I6" s="162"/>
      <c r="J6" s="162"/>
      <c r="K6" s="162"/>
    </row>
    <row r="7" spans="1:11">
      <c r="A7" s="502"/>
      <c r="B7" s="502"/>
      <c r="C7" s="502"/>
      <c r="D7" s="502"/>
      <c r="E7" s="502"/>
      <c r="F7" s="502"/>
      <c r="G7" s="162"/>
      <c r="H7" s="162"/>
      <c r="I7" s="162"/>
      <c r="J7" s="162"/>
      <c r="K7" s="162"/>
    </row>
    <row r="8" spans="1:11" ht="25.5">
      <c r="A8" s="211" t="s">
        <v>979</v>
      </c>
      <c r="B8" s="211" t="s">
        <v>980</v>
      </c>
      <c r="C8" s="212" t="s">
        <v>981</v>
      </c>
      <c r="D8" s="211" t="s">
        <v>982</v>
      </c>
      <c r="E8" s="211" t="s">
        <v>983</v>
      </c>
      <c r="F8" s="211" t="s">
        <v>984</v>
      </c>
      <c r="G8" s="162"/>
      <c r="H8" s="162"/>
      <c r="I8" s="162"/>
      <c r="J8" s="162"/>
      <c r="K8" s="162"/>
    </row>
    <row r="9" spans="1:11" ht="17.25" customHeight="1">
      <c r="A9" s="489" t="s">
        <v>985</v>
      </c>
      <c r="B9" s="490"/>
      <c r="C9" s="490"/>
      <c r="D9" s="491"/>
      <c r="E9" s="163">
        <v>0.06</v>
      </c>
      <c r="F9" s="164"/>
      <c r="G9" s="162"/>
      <c r="H9" s="162"/>
      <c r="I9" s="162"/>
      <c r="J9" s="162"/>
      <c r="K9" s="162"/>
    </row>
    <row r="10" spans="1:11">
      <c r="A10" s="165" t="s">
        <v>9</v>
      </c>
      <c r="B10" s="166"/>
      <c r="C10" s="167"/>
      <c r="D10" s="168"/>
      <c r="E10" s="166">
        <f>B10*$E$9</f>
        <v>0</v>
      </c>
      <c r="F10" s="166">
        <f>D10-E10</f>
        <v>0</v>
      </c>
      <c r="G10" s="162"/>
      <c r="H10" s="162"/>
      <c r="I10" s="162"/>
      <c r="J10" s="162"/>
      <c r="K10" s="162"/>
    </row>
    <row r="11" spans="1:11">
      <c r="A11" s="165" t="s">
        <v>13</v>
      </c>
      <c r="B11" s="166"/>
      <c r="C11" s="167"/>
      <c r="D11" s="168"/>
      <c r="E11" s="166">
        <f t="shared" ref="E11" si="0">B11*$E$9</f>
        <v>0</v>
      </c>
      <c r="F11" s="166">
        <f t="shared" ref="F11" si="1">D11-E11</f>
        <v>0</v>
      </c>
      <c r="G11" s="162"/>
      <c r="H11" s="162"/>
      <c r="I11" s="162"/>
      <c r="J11" s="162"/>
      <c r="K11" s="162"/>
    </row>
    <row r="12" spans="1:11">
      <c r="A12" s="165" t="s">
        <v>15</v>
      </c>
      <c r="B12" s="166"/>
      <c r="C12" s="167"/>
      <c r="D12" s="168"/>
      <c r="E12" s="166">
        <f t="shared" ref="E12:E13" si="2">B12*$E$9</f>
        <v>0</v>
      </c>
      <c r="F12" s="166">
        <f t="shared" ref="F12:F13" si="3">D12-E12</f>
        <v>0</v>
      </c>
      <c r="G12" s="162"/>
      <c r="H12" s="162"/>
      <c r="I12" s="162"/>
      <c r="J12" s="162"/>
      <c r="K12" s="162"/>
    </row>
    <row r="13" spans="1:11">
      <c r="A13" s="165" t="s">
        <v>17</v>
      </c>
      <c r="B13" s="166"/>
      <c r="C13" s="167"/>
      <c r="D13" s="168"/>
      <c r="E13" s="166">
        <f t="shared" si="2"/>
        <v>0</v>
      </c>
      <c r="F13" s="166">
        <f t="shared" si="3"/>
        <v>0</v>
      </c>
      <c r="G13" s="162"/>
      <c r="H13" s="162"/>
      <c r="I13" s="162"/>
      <c r="J13" s="162"/>
      <c r="K13" s="162"/>
    </row>
    <row r="14" spans="1:11">
      <c r="A14" s="165" t="s">
        <v>19</v>
      </c>
      <c r="B14" s="166"/>
      <c r="C14" s="167"/>
      <c r="D14" s="168"/>
      <c r="E14" s="166">
        <f t="shared" ref="E14" si="4">B14*$E$9</f>
        <v>0</v>
      </c>
      <c r="F14" s="166">
        <f t="shared" ref="F14" si="5">D14-E14</f>
        <v>0</v>
      </c>
      <c r="G14" s="162"/>
      <c r="H14" s="162"/>
      <c r="I14" s="162"/>
      <c r="J14" s="162"/>
      <c r="K14" s="162"/>
    </row>
    <row r="15" spans="1:11">
      <c r="B15" s="169"/>
      <c r="C15" s="170"/>
      <c r="D15" s="171"/>
      <c r="E15" s="169"/>
      <c r="F15" s="169"/>
      <c r="G15" s="162"/>
      <c r="H15" s="162"/>
      <c r="I15" s="162"/>
      <c r="J15" s="162"/>
      <c r="K15" s="162"/>
    </row>
    <row r="16" spans="1:11">
      <c r="B16" s="169"/>
      <c r="C16" s="170"/>
      <c r="D16" s="171"/>
      <c r="E16" s="169"/>
      <c r="F16" s="169"/>
      <c r="G16" s="162"/>
      <c r="H16" s="162"/>
      <c r="I16" s="162"/>
      <c r="J16" s="162"/>
      <c r="K16" s="162"/>
    </row>
    <row r="17" spans="1:11">
      <c r="B17" s="169"/>
      <c r="C17" s="170"/>
      <c r="D17" s="171"/>
      <c r="E17" s="169"/>
      <c r="F17" s="169"/>
      <c r="G17" s="162"/>
      <c r="H17" s="162"/>
      <c r="I17" s="162"/>
      <c r="J17" s="162"/>
      <c r="K17" s="162"/>
    </row>
    <row r="18" spans="1:11">
      <c r="B18" s="169"/>
      <c r="C18" s="170"/>
      <c r="D18" s="171"/>
      <c r="E18" s="169"/>
      <c r="F18" s="169"/>
      <c r="G18" s="162"/>
      <c r="H18" s="162"/>
      <c r="I18" s="162"/>
      <c r="J18" s="162"/>
      <c r="K18" s="162"/>
    </row>
    <row r="19" spans="1:11">
      <c r="B19" s="169"/>
      <c r="C19" s="170"/>
      <c r="D19" s="171"/>
      <c r="E19" s="169"/>
      <c r="F19" s="169"/>
      <c r="G19" s="162"/>
      <c r="H19" s="162"/>
      <c r="I19" s="162"/>
      <c r="J19" s="162"/>
      <c r="K19" s="162"/>
    </row>
    <row r="20" spans="1:11">
      <c r="B20" s="169"/>
      <c r="C20" s="170"/>
      <c r="D20" s="171"/>
      <c r="E20" s="169"/>
      <c r="F20" s="169"/>
      <c r="G20" s="162"/>
      <c r="H20" s="162"/>
      <c r="I20" s="162"/>
      <c r="J20" s="162"/>
      <c r="K20" s="162"/>
    </row>
    <row r="21" spans="1:11">
      <c r="B21" s="169"/>
      <c r="C21" s="170"/>
      <c r="D21" s="171"/>
      <c r="E21" s="169"/>
      <c r="F21" s="169"/>
      <c r="G21" s="162"/>
      <c r="H21" s="162"/>
      <c r="I21" s="162"/>
      <c r="J21" s="162"/>
      <c r="K21" s="162"/>
    </row>
    <row r="22" spans="1:11">
      <c r="B22" s="169"/>
      <c r="C22" s="170"/>
      <c r="D22" s="171"/>
      <c r="E22" s="169"/>
      <c r="F22" s="169"/>
      <c r="G22" s="162"/>
      <c r="H22" s="162"/>
      <c r="I22" s="162"/>
      <c r="J22" s="162"/>
      <c r="K22" s="162"/>
    </row>
    <row r="23" spans="1:11">
      <c r="B23" s="169"/>
      <c r="C23" s="170"/>
      <c r="D23" s="171"/>
      <c r="E23" s="169"/>
      <c r="F23" s="169"/>
      <c r="G23" s="162"/>
      <c r="H23" s="162"/>
      <c r="I23" s="162"/>
      <c r="J23" s="162"/>
      <c r="K23" s="162"/>
    </row>
    <row r="24" spans="1:11">
      <c r="B24" s="169"/>
      <c r="C24" s="170"/>
      <c r="D24" s="171"/>
      <c r="E24" s="169"/>
      <c r="F24" s="169"/>
      <c r="G24" s="162"/>
      <c r="H24" s="162"/>
      <c r="I24" s="162"/>
      <c r="J24" s="162"/>
      <c r="K24" s="162"/>
    </row>
    <row r="25" spans="1:11">
      <c r="B25" s="169"/>
      <c r="C25" s="170"/>
      <c r="D25" s="171"/>
      <c r="E25" s="169"/>
      <c r="F25" s="169"/>
      <c r="G25" s="162"/>
      <c r="H25" s="162"/>
      <c r="I25" s="162"/>
      <c r="J25" s="162"/>
      <c r="K25" s="162"/>
    </row>
    <row r="26" spans="1:11">
      <c r="A26" s="170"/>
      <c r="B26" s="170"/>
      <c r="C26" s="172"/>
      <c r="D26" s="173"/>
      <c r="E26" s="173"/>
      <c r="F26" s="173"/>
    </row>
    <row r="27" spans="1:11" hidden="1">
      <c r="A27" s="174" t="s">
        <v>986</v>
      </c>
    </row>
    <row r="28" spans="1:11" hidden="1">
      <c r="A28" s="165" t="s">
        <v>987</v>
      </c>
      <c r="B28" s="175"/>
      <c r="C28" s="175"/>
      <c r="D28" s="175"/>
    </row>
    <row r="29" spans="1:11" hidden="1">
      <c r="A29" s="165" t="s">
        <v>204</v>
      </c>
      <c r="B29" s="176"/>
      <c r="C29" s="176"/>
      <c r="D29" s="176"/>
      <c r="F29" s="177"/>
    </row>
    <row r="30" spans="1:11" hidden="1">
      <c r="A30" s="165" t="s">
        <v>988</v>
      </c>
      <c r="B30" s="175"/>
      <c r="C30" s="175"/>
      <c r="D30" s="175"/>
    </row>
    <row r="31" spans="1:11" hidden="1">
      <c r="A31" s="178" t="s">
        <v>989</v>
      </c>
      <c r="B31" s="179"/>
      <c r="C31" s="179"/>
      <c r="D31" s="179"/>
      <c r="E31" s="180"/>
    </row>
    <row r="32" spans="1:11" hidden="1"/>
    <row r="139" spans="7:8">
      <c r="G139" s="181"/>
      <c r="H139" s="181"/>
    </row>
  </sheetData>
  <mergeCells count="7">
    <mergeCell ref="A9:D9"/>
    <mergeCell ref="A2:F2"/>
    <mergeCell ref="A3:F3"/>
    <mergeCell ref="A5:A6"/>
    <mergeCell ref="B5:B6"/>
    <mergeCell ref="C5:F6"/>
    <mergeCell ref="A7:F7"/>
  </mergeCells>
  <dataValidations disablePrompts="1" count="1">
    <dataValidation type="decimal" allowBlank="1" showInputMessage="1" showErrorMessage="1" promptTitle="Partic. do funcionário no ticket" prompt="Preencher com o valor da participação do funcionário no custeio do vale-alimentação." sqref="IW30:IZ30 SS30:SV30 ACO30:ACR30 AMK30:AMN30 AWG30:AWJ30 BGC30:BGF30 BPY30:BQB30 BZU30:BZX30 CJQ30:CJT30 CTM30:CTP30 DDI30:DDL30 DNE30:DNH30 DXA30:DXD30 EGW30:EGZ30 EQS30:EQV30 FAO30:FAR30 FKK30:FKN30 FUG30:FUJ30 GEC30:GEF30 GNY30:GOB30 GXU30:GXX30 HHQ30:HHT30 HRM30:HRP30 IBI30:IBL30 ILE30:ILH30 IVA30:IVD30 JEW30:JEZ30 JOS30:JOV30 JYO30:JYR30 KIK30:KIN30 KSG30:KSJ30 LCC30:LCF30 LLY30:LMB30 LVU30:LVX30 MFQ30:MFT30 MPM30:MPP30 MZI30:MZL30 NJE30:NJH30 NTA30:NTD30 OCW30:OCZ30 OMS30:OMV30 OWO30:OWR30 PGK30:PGN30 PQG30:PQJ30 QAC30:QAF30 QJY30:QKB30 QTU30:QTX30 RDQ30:RDT30 RNM30:RNP30 RXI30:RXL30 SHE30:SHH30 SRA30:SRD30 TAW30:TAZ30 TKS30:TKV30 TUO30:TUR30 UEK30:UEN30 UOG30:UOJ30 UYC30:UYF30 VHY30:VIB30 VRU30:VRX30 WBQ30:WBT30 WLM30:WLP30 WVI30:WVL30 IW65566:IZ65566 SS65566:SV65566 ACO65566:ACR65566 AMK65566:AMN65566 AWG65566:AWJ65566 BGC65566:BGF65566 BPY65566:BQB65566 BZU65566:BZX65566 CJQ65566:CJT65566 CTM65566:CTP65566 DDI65566:DDL65566 DNE65566:DNH65566 DXA65566:DXD65566 EGW65566:EGZ65566 EQS65566:EQV65566 FAO65566:FAR65566 FKK65566:FKN65566 FUG65566:FUJ65566 GEC65566:GEF65566 GNY65566:GOB65566 GXU65566:GXX65566 HHQ65566:HHT65566 HRM65566:HRP65566 IBI65566:IBL65566 ILE65566:ILH65566 IVA65566:IVD65566 JEW65566:JEZ65566 JOS65566:JOV65566 JYO65566:JYR65566 KIK65566:KIN65566 KSG65566:KSJ65566 LCC65566:LCF65566 LLY65566:LMB65566 LVU65566:LVX65566 MFQ65566:MFT65566 MPM65566:MPP65566 MZI65566:MZL65566 NJE65566:NJH65566 NTA65566:NTD65566 OCW65566:OCZ65566 OMS65566:OMV65566 OWO65566:OWR65566 PGK65566:PGN65566 PQG65566:PQJ65566 QAC65566:QAF65566 QJY65566:QKB65566 QTU65566:QTX65566 RDQ65566:RDT65566 RNM65566:RNP65566 RXI65566:RXL65566 SHE65566:SHH65566 SRA65566:SRD65566 TAW65566:TAZ65566 TKS65566:TKV65566 TUO65566:TUR65566 UEK65566:UEN65566 UOG65566:UOJ65566 UYC65566:UYF65566 VHY65566:VIB65566 VRU65566:VRX65566 WBQ65566:WBT65566 WLM65566:WLP65566 WVI65566:WVL65566 IW131102:IZ131102 SS131102:SV131102 ACO131102:ACR131102 AMK131102:AMN131102 AWG131102:AWJ131102 BGC131102:BGF131102 BPY131102:BQB131102 BZU131102:BZX131102 CJQ131102:CJT131102 CTM131102:CTP131102 DDI131102:DDL131102 DNE131102:DNH131102 DXA131102:DXD131102 EGW131102:EGZ131102 EQS131102:EQV131102 FAO131102:FAR131102 FKK131102:FKN131102 FUG131102:FUJ131102 GEC131102:GEF131102 GNY131102:GOB131102 GXU131102:GXX131102 HHQ131102:HHT131102 HRM131102:HRP131102 IBI131102:IBL131102 ILE131102:ILH131102 IVA131102:IVD131102 JEW131102:JEZ131102 JOS131102:JOV131102 JYO131102:JYR131102 KIK131102:KIN131102 KSG131102:KSJ131102 LCC131102:LCF131102 LLY131102:LMB131102 LVU131102:LVX131102 MFQ131102:MFT131102 MPM131102:MPP131102 MZI131102:MZL131102 NJE131102:NJH131102 NTA131102:NTD131102 OCW131102:OCZ131102 OMS131102:OMV131102 OWO131102:OWR131102 PGK131102:PGN131102 PQG131102:PQJ131102 QAC131102:QAF131102 QJY131102:QKB131102 QTU131102:QTX131102 RDQ131102:RDT131102 RNM131102:RNP131102 RXI131102:RXL131102 SHE131102:SHH131102 SRA131102:SRD131102 TAW131102:TAZ131102 TKS131102:TKV131102 TUO131102:TUR131102 UEK131102:UEN131102 UOG131102:UOJ131102 UYC131102:UYF131102 VHY131102:VIB131102 VRU131102:VRX131102 WBQ131102:WBT131102 WLM131102:WLP131102 WVI131102:WVL131102 IW196638:IZ196638 SS196638:SV196638 ACO196638:ACR196638 AMK196638:AMN196638 AWG196638:AWJ196638 BGC196638:BGF196638 BPY196638:BQB196638 BZU196638:BZX196638 CJQ196638:CJT196638 CTM196638:CTP196638 DDI196638:DDL196638 DNE196638:DNH196638 DXA196638:DXD196638 EGW196638:EGZ196638 EQS196638:EQV196638 FAO196638:FAR196638 FKK196638:FKN196638 FUG196638:FUJ196638 GEC196638:GEF196638 GNY196638:GOB196638 GXU196638:GXX196638 HHQ196638:HHT196638 HRM196638:HRP196638 IBI196638:IBL196638 ILE196638:ILH196638 IVA196638:IVD196638 JEW196638:JEZ196638 JOS196638:JOV196638 JYO196638:JYR196638 KIK196638:KIN196638 KSG196638:KSJ196638 LCC196638:LCF196638 LLY196638:LMB196638 LVU196638:LVX196638 MFQ196638:MFT196638 MPM196638:MPP196638 MZI196638:MZL196638 NJE196638:NJH196638 NTA196638:NTD196638 OCW196638:OCZ196638 OMS196638:OMV196638 OWO196638:OWR196638 PGK196638:PGN196638 PQG196638:PQJ196638 QAC196638:QAF196638 QJY196638:QKB196638 QTU196638:QTX196638 RDQ196638:RDT196638 RNM196638:RNP196638 RXI196638:RXL196638 SHE196638:SHH196638 SRA196638:SRD196638 TAW196638:TAZ196638 TKS196638:TKV196638 TUO196638:TUR196638 UEK196638:UEN196638 UOG196638:UOJ196638 UYC196638:UYF196638 VHY196638:VIB196638 VRU196638:VRX196638 WBQ196638:WBT196638 WLM196638:WLP196638 WVI196638:WVL196638 IW262174:IZ262174 SS262174:SV262174 ACO262174:ACR262174 AMK262174:AMN262174 AWG262174:AWJ262174 BGC262174:BGF262174 BPY262174:BQB262174 BZU262174:BZX262174 CJQ262174:CJT262174 CTM262174:CTP262174 DDI262174:DDL262174 DNE262174:DNH262174 DXA262174:DXD262174 EGW262174:EGZ262174 EQS262174:EQV262174 FAO262174:FAR262174 FKK262174:FKN262174 FUG262174:FUJ262174 GEC262174:GEF262174 GNY262174:GOB262174 GXU262174:GXX262174 HHQ262174:HHT262174 HRM262174:HRP262174 IBI262174:IBL262174 ILE262174:ILH262174 IVA262174:IVD262174 JEW262174:JEZ262174 JOS262174:JOV262174 JYO262174:JYR262174 KIK262174:KIN262174 KSG262174:KSJ262174 LCC262174:LCF262174 LLY262174:LMB262174 LVU262174:LVX262174 MFQ262174:MFT262174 MPM262174:MPP262174 MZI262174:MZL262174 NJE262174:NJH262174 NTA262174:NTD262174 OCW262174:OCZ262174 OMS262174:OMV262174 OWO262174:OWR262174 PGK262174:PGN262174 PQG262174:PQJ262174 QAC262174:QAF262174 QJY262174:QKB262174 QTU262174:QTX262174 RDQ262174:RDT262174 RNM262174:RNP262174 RXI262174:RXL262174 SHE262174:SHH262174 SRA262174:SRD262174 TAW262174:TAZ262174 TKS262174:TKV262174 TUO262174:TUR262174 UEK262174:UEN262174 UOG262174:UOJ262174 UYC262174:UYF262174 VHY262174:VIB262174 VRU262174:VRX262174 WBQ262174:WBT262174 WLM262174:WLP262174 WVI262174:WVL262174 IW327710:IZ327710 SS327710:SV327710 ACO327710:ACR327710 AMK327710:AMN327710 AWG327710:AWJ327710 BGC327710:BGF327710 BPY327710:BQB327710 BZU327710:BZX327710 CJQ327710:CJT327710 CTM327710:CTP327710 DDI327710:DDL327710 DNE327710:DNH327710 DXA327710:DXD327710 EGW327710:EGZ327710 EQS327710:EQV327710 FAO327710:FAR327710 FKK327710:FKN327710 FUG327710:FUJ327710 GEC327710:GEF327710 GNY327710:GOB327710 GXU327710:GXX327710 HHQ327710:HHT327710 HRM327710:HRP327710 IBI327710:IBL327710 ILE327710:ILH327710 IVA327710:IVD327710 JEW327710:JEZ327710 JOS327710:JOV327710 JYO327710:JYR327710 KIK327710:KIN327710 KSG327710:KSJ327710 LCC327710:LCF327710 LLY327710:LMB327710 LVU327710:LVX327710 MFQ327710:MFT327710 MPM327710:MPP327710 MZI327710:MZL327710 NJE327710:NJH327710 NTA327710:NTD327710 OCW327710:OCZ327710 OMS327710:OMV327710 OWO327710:OWR327710 PGK327710:PGN327710 PQG327710:PQJ327710 QAC327710:QAF327710 QJY327710:QKB327710 QTU327710:QTX327710 RDQ327710:RDT327710 RNM327710:RNP327710 RXI327710:RXL327710 SHE327710:SHH327710 SRA327710:SRD327710 TAW327710:TAZ327710 TKS327710:TKV327710 TUO327710:TUR327710 UEK327710:UEN327710 UOG327710:UOJ327710 UYC327710:UYF327710 VHY327710:VIB327710 VRU327710:VRX327710 WBQ327710:WBT327710 WLM327710:WLP327710 WVI327710:WVL327710 IW393246:IZ393246 SS393246:SV393246 ACO393246:ACR393246 AMK393246:AMN393246 AWG393246:AWJ393246 BGC393246:BGF393246 BPY393246:BQB393246 BZU393246:BZX393246 CJQ393246:CJT393246 CTM393246:CTP393246 DDI393246:DDL393246 DNE393246:DNH393246 DXA393246:DXD393246 EGW393246:EGZ393246 EQS393246:EQV393246 FAO393246:FAR393246 FKK393246:FKN393246 FUG393246:FUJ393246 GEC393246:GEF393246 GNY393246:GOB393246 GXU393246:GXX393246 HHQ393246:HHT393246 HRM393246:HRP393246 IBI393246:IBL393246 ILE393246:ILH393246 IVA393246:IVD393246 JEW393246:JEZ393246 JOS393246:JOV393246 JYO393246:JYR393246 KIK393246:KIN393246 KSG393246:KSJ393246 LCC393246:LCF393246 LLY393246:LMB393246 LVU393246:LVX393246 MFQ393246:MFT393246 MPM393246:MPP393246 MZI393246:MZL393246 NJE393246:NJH393246 NTA393246:NTD393246 OCW393246:OCZ393246 OMS393246:OMV393246 OWO393246:OWR393246 PGK393246:PGN393246 PQG393246:PQJ393246 QAC393246:QAF393246 QJY393246:QKB393246 QTU393246:QTX393246 RDQ393246:RDT393246 RNM393246:RNP393246 RXI393246:RXL393246 SHE393246:SHH393246 SRA393246:SRD393246 TAW393246:TAZ393246 TKS393246:TKV393246 TUO393246:TUR393246 UEK393246:UEN393246 UOG393246:UOJ393246 UYC393246:UYF393246 VHY393246:VIB393246 VRU393246:VRX393246 WBQ393246:WBT393246 WLM393246:WLP393246 WVI393246:WVL393246 IW458782:IZ458782 SS458782:SV458782 ACO458782:ACR458782 AMK458782:AMN458782 AWG458782:AWJ458782 BGC458782:BGF458782 BPY458782:BQB458782 BZU458782:BZX458782 CJQ458782:CJT458782 CTM458782:CTP458782 DDI458782:DDL458782 DNE458782:DNH458782 DXA458782:DXD458782 EGW458782:EGZ458782 EQS458782:EQV458782 FAO458782:FAR458782 FKK458782:FKN458782 FUG458782:FUJ458782 GEC458782:GEF458782 GNY458782:GOB458782 GXU458782:GXX458782 HHQ458782:HHT458782 HRM458782:HRP458782 IBI458782:IBL458782 ILE458782:ILH458782 IVA458782:IVD458782 JEW458782:JEZ458782 JOS458782:JOV458782 JYO458782:JYR458782 KIK458782:KIN458782 KSG458782:KSJ458782 LCC458782:LCF458782 LLY458782:LMB458782 LVU458782:LVX458782 MFQ458782:MFT458782 MPM458782:MPP458782 MZI458782:MZL458782 NJE458782:NJH458782 NTA458782:NTD458782 OCW458782:OCZ458782 OMS458782:OMV458782 OWO458782:OWR458782 PGK458782:PGN458782 PQG458782:PQJ458782 QAC458782:QAF458782 QJY458782:QKB458782 QTU458782:QTX458782 RDQ458782:RDT458782 RNM458782:RNP458782 RXI458782:RXL458782 SHE458782:SHH458782 SRA458782:SRD458782 TAW458782:TAZ458782 TKS458782:TKV458782 TUO458782:TUR458782 UEK458782:UEN458782 UOG458782:UOJ458782 UYC458782:UYF458782 VHY458782:VIB458782 VRU458782:VRX458782 WBQ458782:WBT458782 WLM458782:WLP458782 WVI458782:WVL458782 IW524318:IZ524318 SS524318:SV524318 ACO524318:ACR524318 AMK524318:AMN524318 AWG524318:AWJ524318 BGC524318:BGF524318 BPY524318:BQB524318 BZU524318:BZX524318 CJQ524318:CJT524318 CTM524318:CTP524318 DDI524318:DDL524318 DNE524318:DNH524318 DXA524318:DXD524318 EGW524318:EGZ524318 EQS524318:EQV524318 FAO524318:FAR524318 FKK524318:FKN524318 FUG524318:FUJ524318 GEC524318:GEF524318 GNY524318:GOB524318 GXU524318:GXX524318 HHQ524318:HHT524318 HRM524318:HRP524318 IBI524318:IBL524318 ILE524318:ILH524318 IVA524318:IVD524318 JEW524318:JEZ524318 JOS524318:JOV524318 JYO524318:JYR524318 KIK524318:KIN524318 KSG524318:KSJ524318 LCC524318:LCF524318 LLY524318:LMB524318 LVU524318:LVX524318 MFQ524318:MFT524318 MPM524318:MPP524318 MZI524318:MZL524318 NJE524318:NJH524318 NTA524318:NTD524318 OCW524318:OCZ524318 OMS524318:OMV524318 OWO524318:OWR524318 PGK524318:PGN524318 PQG524318:PQJ524318 QAC524318:QAF524318 QJY524318:QKB524318 QTU524318:QTX524318 RDQ524318:RDT524318 RNM524318:RNP524318 RXI524318:RXL524318 SHE524318:SHH524318 SRA524318:SRD524318 TAW524318:TAZ524318 TKS524318:TKV524318 TUO524318:TUR524318 UEK524318:UEN524318 UOG524318:UOJ524318 UYC524318:UYF524318 VHY524318:VIB524318 VRU524318:VRX524318 WBQ524318:WBT524318 WLM524318:WLP524318 WVI524318:WVL524318 IW589854:IZ589854 SS589854:SV589854 ACO589854:ACR589854 AMK589854:AMN589854 AWG589854:AWJ589854 BGC589854:BGF589854 BPY589854:BQB589854 BZU589854:BZX589854 CJQ589854:CJT589854 CTM589854:CTP589854 DDI589854:DDL589854 DNE589854:DNH589854 DXA589854:DXD589854 EGW589854:EGZ589854 EQS589854:EQV589854 FAO589854:FAR589854 FKK589854:FKN589854 FUG589854:FUJ589854 GEC589854:GEF589854 GNY589854:GOB589854 GXU589854:GXX589854 HHQ589854:HHT589854 HRM589854:HRP589854 IBI589854:IBL589854 ILE589854:ILH589854 IVA589854:IVD589854 JEW589854:JEZ589854 JOS589854:JOV589854 JYO589854:JYR589854 KIK589854:KIN589854 KSG589854:KSJ589854 LCC589854:LCF589854 LLY589854:LMB589854 LVU589854:LVX589854 MFQ589854:MFT589854 MPM589854:MPP589854 MZI589854:MZL589854 NJE589854:NJH589854 NTA589854:NTD589854 OCW589854:OCZ589854 OMS589854:OMV589854 OWO589854:OWR589854 PGK589854:PGN589854 PQG589854:PQJ589854 QAC589854:QAF589854 QJY589854:QKB589854 QTU589854:QTX589854 RDQ589854:RDT589854 RNM589854:RNP589854 RXI589854:RXL589854 SHE589854:SHH589854 SRA589854:SRD589854 TAW589854:TAZ589854 TKS589854:TKV589854 TUO589854:TUR589854 UEK589854:UEN589854 UOG589854:UOJ589854 UYC589854:UYF589854 VHY589854:VIB589854 VRU589854:VRX589854 WBQ589854:WBT589854 WLM589854:WLP589854 WVI589854:WVL589854 IW655390:IZ655390 SS655390:SV655390 ACO655390:ACR655390 AMK655390:AMN655390 AWG655390:AWJ655390 BGC655390:BGF655390 BPY655390:BQB655390 BZU655390:BZX655390 CJQ655390:CJT655390 CTM655390:CTP655390 DDI655390:DDL655390 DNE655390:DNH655390 DXA655390:DXD655390 EGW655390:EGZ655390 EQS655390:EQV655390 FAO655390:FAR655390 FKK655390:FKN655390 FUG655390:FUJ655390 GEC655390:GEF655390 GNY655390:GOB655390 GXU655390:GXX655390 HHQ655390:HHT655390 HRM655390:HRP655390 IBI655390:IBL655390 ILE655390:ILH655390 IVA655390:IVD655390 JEW655390:JEZ655390 JOS655390:JOV655390 JYO655390:JYR655390 KIK655390:KIN655390 KSG655390:KSJ655390 LCC655390:LCF655390 LLY655390:LMB655390 LVU655390:LVX655390 MFQ655390:MFT655390 MPM655390:MPP655390 MZI655390:MZL655390 NJE655390:NJH655390 NTA655390:NTD655390 OCW655390:OCZ655390 OMS655390:OMV655390 OWO655390:OWR655390 PGK655390:PGN655390 PQG655390:PQJ655390 QAC655390:QAF655390 QJY655390:QKB655390 QTU655390:QTX655390 RDQ655390:RDT655390 RNM655390:RNP655390 RXI655390:RXL655390 SHE655390:SHH655390 SRA655390:SRD655390 TAW655390:TAZ655390 TKS655390:TKV655390 TUO655390:TUR655390 UEK655390:UEN655390 UOG655390:UOJ655390 UYC655390:UYF655390 VHY655390:VIB655390 VRU655390:VRX655390 WBQ655390:WBT655390 WLM655390:WLP655390 WVI655390:WVL655390 IW720926:IZ720926 SS720926:SV720926 ACO720926:ACR720926 AMK720926:AMN720926 AWG720926:AWJ720926 BGC720926:BGF720926 BPY720926:BQB720926 BZU720926:BZX720926 CJQ720926:CJT720926 CTM720926:CTP720926 DDI720926:DDL720926 DNE720926:DNH720926 DXA720926:DXD720926 EGW720926:EGZ720926 EQS720926:EQV720926 FAO720926:FAR720926 FKK720926:FKN720926 FUG720926:FUJ720926 GEC720926:GEF720926 GNY720926:GOB720926 GXU720926:GXX720926 HHQ720926:HHT720926 HRM720926:HRP720926 IBI720926:IBL720926 ILE720926:ILH720926 IVA720926:IVD720926 JEW720926:JEZ720926 JOS720926:JOV720926 JYO720926:JYR720926 KIK720926:KIN720926 KSG720926:KSJ720926 LCC720926:LCF720926 LLY720926:LMB720926 LVU720926:LVX720926 MFQ720926:MFT720926 MPM720926:MPP720926 MZI720926:MZL720926 NJE720926:NJH720926 NTA720926:NTD720926 OCW720926:OCZ720926 OMS720926:OMV720926 OWO720926:OWR720926 PGK720926:PGN720926 PQG720926:PQJ720926 QAC720926:QAF720926 QJY720926:QKB720926 QTU720926:QTX720926 RDQ720926:RDT720926 RNM720926:RNP720926 RXI720926:RXL720926 SHE720926:SHH720926 SRA720926:SRD720926 TAW720926:TAZ720926 TKS720926:TKV720926 TUO720926:TUR720926 UEK720926:UEN720926 UOG720926:UOJ720926 UYC720926:UYF720926 VHY720926:VIB720926 VRU720926:VRX720926 WBQ720926:WBT720926 WLM720926:WLP720926 WVI720926:WVL720926 IW786462:IZ786462 SS786462:SV786462 ACO786462:ACR786462 AMK786462:AMN786462 AWG786462:AWJ786462 BGC786462:BGF786462 BPY786462:BQB786462 BZU786462:BZX786462 CJQ786462:CJT786462 CTM786462:CTP786462 DDI786462:DDL786462 DNE786462:DNH786462 DXA786462:DXD786462 EGW786462:EGZ786462 EQS786462:EQV786462 FAO786462:FAR786462 FKK786462:FKN786462 FUG786462:FUJ786462 GEC786462:GEF786462 GNY786462:GOB786462 GXU786462:GXX786462 HHQ786462:HHT786462 HRM786462:HRP786462 IBI786462:IBL786462 ILE786462:ILH786462 IVA786462:IVD786462 JEW786462:JEZ786462 JOS786462:JOV786462 JYO786462:JYR786462 KIK786462:KIN786462 KSG786462:KSJ786462 LCC786462:LCF786462 LLY786462:LMB786462 LVU786462:LVX786462 MFQ786462:MFT786462 MPM786462:MPP786462 MZI786462:MZL786462 NJE786462:NJH786462 NTA786462:NTD786462 OCW786462:OCZ786462 OMS786462:OMV786462 OWO786462:OWR786462 PGK786462:PGN786462 PQG786462:PQJ786462 QAC786462:QAF786462 QJY786462:QKB786462 QTU786462:QTX786462 RDQ786462:RDT786462 RNM786462:RNP786462 RXI786462:RXL786462 SHE786462:SHH786462 SRA786462:SRD786462 TAW786462:TAZ786462 TKS786462:TKV786462 TUO786462:TUR786462 UEK786462:UEN786462 UOG786462:UOJ786462 UYC786462:UYF786462 VHY786462:VIB786462 VRU786462:VRX786462 WBQ786462:WBT786462 WLM786462:WLP786462 WVI786462:WVL786462 IW851998:IZ851998 SS851998:SV851998 ACO851998:ACR851998 AMK851998:AMN851998 AWG851998:AWJ851998 BGC851998:BGF851998 BPY851998:BQB851998 BZU851998:BZX851998 CJQ851998:CJT851998 CTM851998:CTP851998 DDI851998:DDL851998 DNE851998:DNH851998 DXA851998:DXD851998 EGW851998:EGZ851998 EQS851998:EQV851998 FAO851998:FAR851998 FKK851998:FKN851998 FUG851998:FUJ851998 GEC851998:GEF851998 GNY851998:GOB851998 GXU851998:GXX851998 HHQ851998:HHT851998 HRM851998:HRP851998 IBI851998:IBL851998 ILE851998:ILH851998 IVA851998:IVD851998 JEW851998:JEZ851998 JOS851998:JOV851998 JYO851998:JYR851998 KIK851998:KIN851998 KSG851998:KSJ851998 LCC851998:LCF851998 LLY851998:LMB851998 LVU851998:LVX851998 MFQ851998:MFT851998 MPM851998:MPP851998 MZI851998:MZL851998 NJE851998:NJH851998 NTA851998:NTD851998 OCW851998:OCZ851998 OMS851998:OMV851998 OWO851998:OWR851998 PGK851998:PGN851998 PQG851998:PQJ851998 QAC851998:QAF851998 QJY851998:QKB851998 QTU851998:QTX851998 RDQ851998:RDT851998 RNM851998:RNP851998 RXI851998:RXL851998 SHE851998:SHH851998 SRA851998:SRD851998 TAW851998:TAZ851998 TKS851998:TKV851998 TUO851998:TUR851998 UEK851998:UEN851998 UOG851998:UOJ851998 UYC851998:UYF851998 VHY851998:VIB851998 VRU851998:VRX851998 WBQ851998:WBT851998 WLM851998:WLP851998 WVI851998:WVL851998 IW917534:IZ917534 SS917534:SV917534 ACO917534:ACR917534 AMK917534:AMN917534 AWG917534:AWJ917534 BGC917534:BGF917534 BPY917534:BQB917534 BZU917534:BZX917534 CJQ917534:CJT917534 CTM917534:CTP917534 DDI917534:DDL917534 DNE917534:DNH917534 DXA917534:DXD917534 EGW917534:EGZ917534 EQS917534:EQV917534 FAO917534:FAR917534 FKK917534:FKN917534 FUG917534:FUJ917534 GEC917534:GEF917534 GNY917534:GOB917534 GXU917534:GXX917534 HHQ917534:HHT917534 HRM917534:HRP917534 IBI917534:IBL917534 ILE917534:ILH917534 IVA917534:IVD917534 JEW917534:JEZ917534 JOS917534:JOV917534 JYO917534:JYR917534 KIK917534:KIN917534 KSG917534:KSJ917534 LCC917534:LCF917534 LLY917534:LMB917534 LVU917534:LVX917534 MFQ917534:MFT917534 MPM917534:MPP917534 MZI917534:MZL917534 NJE917534:NJH917534 NTA917534:NTD917534 OCW917534:OCZ917534 OMS917534:OMV917534 OWO917534:OWR917534 PGK917534:PGN917534 PQG917534:PQJ917534 QAC917534:QAF917534 QJY917534:QKB917534 QTU917534:QTX917534 RDQ917534:RDT917534 RNM917534:RNP917534 RXI917534:RXL917534 SHE917534:SHH917534 SRA917534:SRD917534 TAW917534:TAZ917534 TKS917534:TKV917534 TUO917534:TUR917534 UEK917534:UEN917534 UOG917534:UOJ917534 UYC917534:UYF917534 VHY917534:VIB917534 VRU917534:VRX917534 WBQ917534:WBT917534 WLM917534:WLP917534 WVI917534:WVL917534 IW983070:IZ983070 SS983070:SV983070 ACO983070:ACR983070 AMK983070:AMN983070 AWG983070:AWJ983070 BGC983070:BGF983070 BPY983070:BQB983070 BZU983070:BZX983070 CJQ983070:CJT983070 CTM983070:CTP983070 DDI983070:DDL983070 DNE983070:DNH983070 DXA983070:DXD983070 EGW983070:EGZ983070 EQS983070:EQV983070 FAO983070:FAR983070 FKK983070:FKN983070 FUG983070:FUJ983070 GEC983070:GEF983070 GNY983070:GOB983070 GXU983070:GXX983070 HHQ983070:HHT983070 HRM983070:HRP983070 IBI983070:IBL983070 ILE983070:ILH983070 IVA983070:IVD983070 JEW983070:JEZ983070 JOS983070:JOV983070 JYO983070:JYR983070 KIK983070:KIN983070 KSG983070:KSJ983070 LCC983070:LCF983070 LLY983070:LMB983070 LVU983070:LVX983070 MFQ983070:MFT983070 MPM983070:MPP983070 MZI983070:MZL983070 NJE983070:NJH983070 NTA983070:NTD983070 OCW983070:OCZ983070 OMS983070:OMV983070 OWO983070:OWR983070 PGK983070:PGN983070 PQG983070:PQJ983070 QAC983070:QAF983070 QJY983070:QKB983070 QTU983070:QTX983070 RDQ983070:RDT983070 RNM983070:RNP983070 RXI983070:RXL983070 SHE983070:SHH983070 SRA983070:SRD983070 TAW983070:TAZ983070 TKS983070:TKV983070 TUO983070:TUR983070 UEK983070:UEN983070 UOG983070:UOJ983070 UYC983070:UYF983070 VHY983070:VIB983070 VRU983070:VRX983070 WBQ983070:WBT983070 WLM983070:WLP983070 WVI983070:WVL983070 B983070:D983070 B917534:D917534 B851998:D851998 B786462:D786462 B720926:D720926 B655390:D655390 B589854:D589854 B524318:D524318 B458782:D458782 B393246:D393246 B327710:D327710 B262174:D262174 B196638:D196638 B131102:D131102 B65566:D65566 B30:D30" xr:uid="{00000000-0002-0000-0E00-000000000000}">
      <formula1>0</formula1>
      <formula2>50</formula2>
    </dataValidation>
  </dataValidation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2:M40"/>
  <sheetViews>
    <sheetView showGridLines="0" topLeftCell="A28" workbookViewId="0">
      <selection activeCell="B14" sqref="B14:G14"/>
    </sheetView>
  </sheetViews>
  <sheetFormatPr defaultRowHeight="15"/>
  <cols>
    <col min="1" max="1" width="3.140625" customWidth="1"/>
    <col min="2" max="2" width="5" bestFit="1" customWidth="1"/>
    <col min="3" max="3" width="11.140625" customWidth="1"/>
    <col min="4" max="4" width="17" customWidth="1"/>
    <col min="5" max="5" width="5" style="1" bestFit="1" customWidth="1"/>
    <col min="6" max="6" width="15.42578125" bestFit="1" customWidth="1"/>
    <col min="7" max="7" width="18.5703125" bestFit="1" customWidth="1"/>
    <col min="8" max="8" width="22.85546875" customWidth="1"/>
    <col min="9" max="10" width="12.7109375" bestFit="1" customWidth="1"/>
    <col min="11" max="11" width="11.7109375" bestFit="1" customWidth="1"/>
    <col min="12" max="12" width="13.85546875" bestFit="1" customWidth="1"/>
  </cols>
  <sheetData>
    <row r="2" spans="2:13">
      <c r="B2" s="351" t="s">
        <v>0</v>
      </c>
      <c r="C2" s="352"/>
      <c r="D2" s="352"/>
      <c r="E2" s="352"/>
      <c r="F2" s="352"/>
      <c r="G2" s="352"/>
      <c r="H2" s="353"/>
    </row>
    <row r="3" spans="2:13" s="201" customFormat="1" ht="25.5">
      <c r="B3" s="183" t="s">
        <v>1</v>
      </c>
      <c r="C3" s="183" t="s">
        <v>2</v>
      </c>
      <c r="D3" s="183" t="s">
        <v>3</v>
      </c>
      <c r="E3" s="183" t="s">
        <v>4</v>
      </c>
      <c r="F3" s="183" t="s">
        <v>5</v>
      </c>
      <c r="G3" s="182" t="s">
        <v>6</v>
      </c>
      <c r="H3" s="183" t="s">
        <v>7</v>
      </c>
    </row>
    <row r="4" spans="2:13">
      <c r="B4" s="354">
        <v>1</v>
      </c>
      <c r="C4" s="184" t="s">
        <v>8</v>
      </c>
      <c r="D4" s="149" t="s">
        <v>9</v>
      </c>
      <c r="E4" s="184" t="s">
        <v>10</v>
      </c>
      <c r="F4" s="223">
        <v>6</v>
      </c>
      <c r="G4" s="150">
        <f>AJUDANTE!G155</f>
        <v>0</v>
      </c>
      <c r="H4" s="151">
        <f>(F4*G4)</f>
        <v>0</v>
      </c>
      <c r="I4" s="237" t="s">
        <v>11</v>
      </c>
      <c r="J4" s="71"/>
    </row>
    <row r="5" spans="2:13">
      <c r="B5" s="355"/>
      <c r="C5" s="184" t="s">
        <v>12</v>
      </c>
      <c r="D5" s="149" t="s">
        <v>13</v>
      </c>
      <c r="E5" s="184" t="s">
        <v>10</v>
      </c>
      <c r="F5" s="223">
        <v>6</v>
      </c>
      <c r="G5" s="150">
        <f>PEDREIRO!G155</f>
        <v>0</v>
      </c>
      <c r="H5" s="151">
        <f t="shared" ref="H5:H8" si="0">(F5*G5)</f>
        <v>0</v>
      </c>
      <c r="I5" s="237" t="s">
        <v>11</v>
      </c>
      <c r="J5" s="71"/>
    </row>
    <row r="6" spans="2:13">
      <c r="B6" s="355"/>
      <c r="C6" s="184" t="s">
        <v>14</v>
      </c>
      <c r="D6" s="149" t="s">
        <v>15</v>
      </c>
      <c r="E6" s="184" t="s">
        <v>10</v>
      </c>
      <c r="F6" s="223">
        <v>6</v>
      </c>
      <c r="G6" s="150">
        <f>ELETRICISTA!G155</f>
        <v>0</v>
      </c>
      <c r="H6" s="151">
        <f t="shared" si="0"/>
        <v>0</v>
      </c>
      <c r="I6" s="237" t="s">
        <v>11</v>
      </c>
      <c r="J6" s="71"/>
    </row>
    <row r="7" spans="2:13">
      <c r="B7" s="355"/>
      <c r="C7" s="184" t="s">
        <v>16</v>
      </c>
      <c r="D7" s="149" t="s">
        <v>17</v>
      </c>
      <c r="E7" s="184" t="s">
        <v>10</v>
      </c>
      <c r="F7" s="223">
        <v>6</v>
      </c>
      <c r="G7" s="150">
        <f>BOMBEIRO!G155</f>
        <v>0</v>
      </c>
      <c r="H7" s="151">
        <f t="shared" si="0"/>
        <v>0</v>
      </c>
      <c r="I7" s="237" t="s">
        <v>11</v>
      </c>
      <c r="J7" s="71"/>
    </row>
    <row r="8" spans="2:13" ht="25.5">
      <c r="B8" s="356"/>
      <c r="C8" s="184" t="s">
        <v>18</v>
      </c>
      <c r="D8" s="149" t="s">
        <v>19</v>
      </c>
      <c r="E8" s="184" t="s">
        <v>10</v>
      </c>
      <c r="F8" s="223">
        <v>6</v>
      </c>
      <c r="G8" s="150">
        <f>'MEC. DE REFRIGERAÇÃO'!G155</f>
        <v>0</v>
      </c>
      <c r="H8" s="151">
        <f t="shared" si="0"/>
        <v>0</v>
      </c>
      <c r="I8" s="237" t="s">
        <v>11</v>
      </c>
      <c r="J8" s="71"/>
    </row>
    <row r="9" spans="2:13" ht="15" customHeight="1">
      <c r="B9" s="348" t="s">
        <v>20</v>
      </c>
      <c r="C9" s="349"/>
      <c r="D9" s="349"/>
      <c r="E9" s="349"/>
      <c r="F9" s="349"/>
      <c r="G9" s="350"/>
      <c r="H9" s="152">
        <f>SUM(H4:H8)</f>
        <v>0</v>
      </c>
      <c r="I9" s="71">
        <f>H9/6</f>
        <v>0</v>
      </c>
      <c r="J9" s="71"/>
    </row>
    <row r="10" spans="2:13">
      <c r="B10" s="351" t="s">
        <v>21</v>
      </c>
      <c r="C10" s="352"/>
      <c r="D10" s="352"/>
      <c r="E10" s="352"/>
      <c r="F10" s="352"/>
      <c r="G10" s="352"/>
      <c r="H10" s="353"/>
    </row>
    <row r="11" spans="2:13" ht="25.5">
      <c r="B11" s="183" t="s">
        <v>1</v>
      </c>
      <c r="C11" s="183" t="s">
        <v>2</v>
      </c>
      <c r="D11" s="183" t="s">
        <v>3</v>
      </c>
      <c r="E11" s="183" t="s">
        <v>4</v>
      </c>
      <c r="F11" s="183" t="s">
        <v>22</v>
      </c>
      <c r="G11" s="182" t="s">
        <v>6</v>
      </c>
      <c r="H11" s="183" t="s">
        <v>7</v>
      </c>
      <c r="M11" s="331"/>
    </row>
    <row r="12" spans="2:13">
      <c r="B12" s="359">
        <v>2</v>
      </c>
      <c r="C12" s="184" t="s">
        <v>23</v>
      </c>
      <c r="D12" s="149" t="s">
        <v>24</v>
      </c>
      <c r="E12" s="184" t="s">
        <v>10</v>
      </c>
      <c r="F12" s="184">
        <v>6</v>
      </c>
      <c r="G12" s="150">
        <f>'ENGENHEIRO CIVIL'!G155</f>
        <v>0</v>
      </c>
      <c r="H12" s="151">
        <f>F12*G12</f>
        <v>0</v>
      </c>
    </row>
    <row r="13" spans="2:13" ht="51">
      <c r="B13" s="360"/>
      <c r="C13" s="184" t="s">
        <v>25</v>
      </c>
      <c r="D13" s="149" t="s">
        <v>26</v>
      </c>
      <c r="E13" s="184" t="s">
        <v>10</v>
      </c>
      <c r="F13" s="184">
        <v>6</v>
      </c>
      <c r="G13" s="150">
        <f>G12</f>
        <v>0</v>
      </c>
      <c r="H13" s="151">
        <f>F13*G13</f>
        <v>0</v>
      </c>
    </row>
    <row r="14" spans="2:13" ht="15" customHeight="1">
      <c r="B14" s="348" t="s">
        <v>20</v>
      </c>
      <c r="C14" s="349"/>
      <c r="D14" s="349"/>
      <c r="E14" s="349"/>
      <c r="F14" s="349"/>
      <c r="G14" s="350"/>
      <c r="H14" s="152">
        <f>SUM(H12:H13)</f>
        <v>0</v>
      </c>
      <c r="I14" s="71">
        <f>H14/6</f>
        <v>0</v>
      </c>
    </row>
    <row r="15" spans="2:13">
      <c r="B15" s="351" t="s">
        <v>27</v>
      </c>
      <c r="C15" s="352"/>
      <c r="D15" s="352"/>
      <c r="E15" s="352"/>
      <c r="F15" s="352"/>
      <c r="G15" s="352"/>
      <c r="H15" s="353"/>
    </row>
    <row r="16" spans="2:13" ht="25.5">
      <c r="B16" s="183" t="s">
        <v>1</v>
      </c>
      <c r="C16" s="183" t="s">
        <v>2</v>
      </c>
      <c r="D16" s="183" t="s">
        <v>3</v>
      </c>
      <c r="E16" s="183" t="s">
        <v>4</v>
      </c>
      <c r="F16" s="183" t="s">
        <v>28</v>
      </c>
      <c r="G16" s="182" t="s">
        <v>29</v>
      </c>
      <c r="H16" s="183" t="s">
        <v>30</v>
      </c>
    </row>
    <row r="17" spans="2:12" ht="25.5">
      <c r="B17" s="354">
        <v>3</v>
      </c>
      <c r="C17" s="184" t="s">
        <v>31</v>
      </c>
      <c r="D17" s="149" t="s">
        <v>32</v>
      </c>
      <c r="E17" s="184" t="s">
        <v>10</v>
      </c>
      <c r="F17" s="223">
        <v>6</v>
      </c>
      <c r="G17" s="150" t="e">
        <f>DESLOCAMENTO!G51</f>
        <v>#DIV/0!</v>
      </c>
      <c r="H17" s="151" t="e">
        <f>(F17*G17)</f>
        <v>#DIV/0!</v>
      </c>
      <c r="I17" s="71" t="e">
        <f>H17+$I$9+$I$14</f>
        <v>#DIV/0!</v>
      </c>
      <c r="J17" s="71">
        <f>$H$26/6</f>
        <v>0</v>
      </c>
      <c r="K17" s="71" t="e">
        <f>$H$30/6</f>
        <v>#DIV/0!</v>
      </c>
      <c r="L17" s="332" t="e">
        <f>SUM(I17:K17)</f>
        <v>#DIV/0!</v>
      </c>
    </row>
    <row r="18" spans="2:12" ht="25.5">
      <c r="B18" s="355"/>
      <c r="C18" s="184" t="s">
        <v>33</v>
      </c>
      <c r="D18" s="149" t="s">
        <v>34</v>
      </c>
      <c r="E18" s="184" t="s">
        <v>10</v>
      </c>
      <c r="F18" s="223">
        <v>6</v>
      </c>
      <c r="G18" s="150" t="e">
        <f>DESLOCAMENTO!G52</f>
        <v>#DIV/0!</v>
      </c>
      <c r="H18" s="151" t="e">
        <f t="shared" ref="H18:H22" si="1">(F18*G18)</f>
        <v>#DIV/0!</v>
      </c>
      <c r="I18" s="71" t="e">
        <f t="shared" ref="I18:I22" si="2">H18+$I$9+$I$14</f>
        <v>#DIV/0!</v>
      </c>
      <c r="J18" s="71">
        <f t="shared" ref="J18:J22" si="3">$H$26/6</f>
        <v>0</v>
      </c>
      <c r="K18" s="71" t="e">
        <f t="shared" ref="K18:K22" si="4">$H$30/6</f>
        <v>#DIV/0!</v>
      </c>
      <c r="L18" s="332" t="e">
        <f t="shared" ref="L18:L22" si="5">SUM(I18:K18)</f>
        <v>#DIV/0!</v>
      </c>
    </row>
    <row r="19" spans="2:12" ht="25.5">
      <c r="B19" s="355"/>
      <c r="C19" s="184" t="s">
        <v>35</v>
      </c>
      <c r="D19" s="149" t="s">
        <v>36</v>
      </c>
      <c r="E19" s="184" t="s">
        <v>10</v>
      </c>
      <c r="F19" s="223">
        <v>6</v>
      </c>
      <c r="G19" s="150" t="e">
        <f>DESLOCAMENTO!G53</f>
        <v>#DIV/0!</v>
      </c>
      <c r="H19" s="151" t="e">
        <f t="shared" si="1"/>
        <v>#DIV/0!</v>
      </c>
      <c r="I19" s="71" t="e">
        <f t="shared" si="2"/>
        <v>#DIV/0!</v>
      </c>
      <c r="J19" s="71">
        <f t="shared" si="3"/>
        <v>0</v>
      </c>
      <c r="K19" s="71" t="e">
        <f t="shared" si="4"/>
        <v>#DIV/0!</v>
      </c>
      <c r="L19" s="332" t="e">
        <f t="shared" si="5"/>
        <v>#DIV/0!</v>
      </c>
    </row>
    <row r="20" spans="2:12">
      <c r="B20" s="355"/>
      <c r="C20" s="184" t="s">
        <v>37</v>
      </c>
      <c r="D20" s="149" t="s">
        <v>38</v>
      </c>
      <c r="E20" s="184" t="s">
        <v>10</v>
      </c>
      <c r="F20" s="223">
        <v>6</v>
      </c>
      <c r="G20" s="150" t="e">
        <f>DESLOCAMENTO!G54</f>
        <v>#DIV/0!</v>
      </c>
      <c r="H20" s="151" t="e">
        <f t="shared" si="1"/>
        <v>#DIV/0!</v>
      </c>
      <c r="I20" s="71" t="e">
        <f t="shared" si="2"/>
        <v>#DIV/0!</v>
      </c>
      <c r="J20" s="71">
        <f t="shared" si="3"/>
        <v>0</v>
      </c>
      <c r="K20" s="71" t="e">
        <f t="shared" si="4"/>
        <v>#DIV/0!</v>
      </c>
      <c r="L20" s="332" t="e">
        <f t="shared" si="5"/>
        <v>#DIV/0!</v>
      </c>
    </row>
    <row r="21" spans="2:12">
      <c r="B21" s="355"/>
      <c r="C21" s="184" t="s">
        <v>39</v>
      </c>
      <c r="D21" s="149" t="s">
        <v>40</v>
      </c>
      <c r="E21" s="184" t="s">
        <v>10</v>
      </c>
      <c r="F21" s="223">
        <v>6</v>
      </c>
      <c r="G21" s="150" t="e">
        <f>DESLOCAMENTO!G55</f>
        <v>#DIV/0!</v>
      </c>
      <c r="H21" s="151" t="e">
        <f t="shared" si="1"/>
        <v>#DIV/0!</v>
      </c>
      <c r="I21" s="71" t="e">
        <f t="shared" si="2"/>
        <v>#DIV/0!</v>
      </c>
      <c r="J21" s="71">
        <f t="shared" si="3"/>
        <v>0</v>
      </c>
      <c r="K21" s="71" t="e">
        <f t="shared" si="4"/>
        <v>#DIV/0!</v>
      </c>
      <c r="L21" s="332" t="e">
        <f t="shared" si="5"/>
        <v>#DIV/0!</v>
      </c>
    </row>
    <row r="22" spans="2:12">
      <c r="B22" s="356"/>
      <c r="C22" s="184" t="s">
        <v>41</v>
      </c>
      <c r="D22" s="149" t="s">
        <v>42</v>
      </c>
      <c r="E22" s="184" t="s">
        <v>10</v>
      </c>
      <c r="F22" s="223">
        <v>6</v>
      </c>
      <c r="G22" s="150" t="e">
        <f>DESLOCAMENTO!G56</f>
        <v>#DIV/0!</v>
      </c>
      <c r="H22" s="151" t="e">
        <f t="shared" si="1"/>
        <v>#DIV/0!</v>
      </c>
      <c r="I22" s="71" t="e">
        <f t="shared" si="2"/>
        <v>#DIV/0!</v>
      </c>
      <c r="J22" s="71">
        <f t="shared" si="3"/>
        <v>0</v>
      </c>
      <c r="K22" s="71" t="e">
        <f t="shared" si="4"/>
        <v>#DIV/0!</v>
      </c>
      <c r="L22" s="332" t="e">
        <f t="shared" si="5"/>
        <v>#DIV/0!</v>
      </c>
    </row>
    <row r="23" spans="2:12" ht="15" customHeight="1">
      <c r="B23" s="348" t="s">
        <v>20</v>
      </c>
      <c r="C23" s="349"/>
      <c r="D23" s="349"/>
      <c r="E23" s="349"/>
      <c r="F23" s="349"/>
      <c r="G23" s="350"/>
      <c r="H23" s="152" t="e">
        <f>SUM(H17:H22)</f>
        <v>#DIV/0!</v>
      </c>
      <c r="L23" s="333" t="e">
        <f>SUM(L17:L22)</f>
        <v>#DIV/0!</v>
      </c>
    </row>
    <row r="24" spans="2:12">
      <c r="B24" s="351" t="s">
        <v>43</v>
      </c>
      <c r="C24" s="352"/>
      <c r="D24" s="352"/>
      <c r="E24" s="352"/>
      <c r="F24" s="352"/>
      <c r="G24" s="352"/>
      <c r="H24" s="353"/>
    </row>
    <row r="25" spans="2:12" ht="25.5">
      <c r="B25" s="183" t="s">
        <v>1</v>
      </c>
      <c r="C25" s="183" t="s">
        <v>2</v>
      </c>
      <c r="D25" s="183" t="s">
        <v>3</v>
      </c>
      <c r="E25" s="183" t="s">
        <v>4</v>
      </c>
      <c r="F25" s="183" t="s">
        <v>44</v>
      </c>
      <c r="G25" s="182" t="s">
        <v>29</v>
      </c>
      <c r="H25" s="183" t="s">
        <v>30</v>
      </c>
    </row>
    <row r="26" spans="2:12">
      <c r="B26" s="184">
        <v>4</v>
      </c>
      <c r="C26" s="184" t="s">
        <v>45</v>
      </c>
      <c r="D26" s="149" t="s">
        <v>46</v>
      </c>
      <c r="E26" s="184" t="s">
        <v>47</v>
      </c>
      <c r="F26" s="184">
        <v>1</v>
      </c>
      <c r="G26" s="150">
        <f>INSUMOS!K223</f>
        <v>0</v>
      </c>
      <c r="H26" s="151">
        <f>F26*G26</f>
        <v>0</v>
      </c>
      <c r="I26" s="220" t="s">
        <v>48</v>
      </c>
    </row>
    <row r="27" spans="2:12" ht="15" customHeight="1">
      <c r="B27" s="348" t="s">
        <v>20</v>
      </c>
      <c r="C27" s="349"/>
      <c r="D27" s="349"/>
      <c r="E27" s="349"/>
      <c r="F27" s="349"/>
      <c r="G27" s="350"/>
      <c r="H27" s="152">
        <f>H26</f>
        <v>0</v>
      </c>
    </row>
    <row r="28" spans="2:12">
      <c r="B28" s="351" t="s">
        <v>49</v>
      </c>
      <c r="C28" s="352"/>
      <c r="D28" s="352"/>
      <c r="E28" s="352"/>
      <c r="F28" s="352"/>
      <c r="G28" s="352"/>
      <c r="H28" s="353"/>
    </row>
    <row r="29" spans="2:12" ht="25.5">
      <c r="B29" s="183" t="s">
        <v>1</v>
      </c>
      <c r="C29" s="183" t="s">
        <v>2</v>
      </c>
      <c r="D29" s="183" t="s">
        <v>3</v>
      </c>
      <c r="E29" s="183" t="s">
        <v>4</v>
      </c>
      <c r="F29" s="183" t="s">
        <v>44</v>
      </c>
      <c r="G29" s="182" t="s">
        <v>29</v>
      </c>
      <c r="H29" s="183" t="s">
        <v>30</v>
      </c>
    </row>
    <row r="30" spans="2:12" ht="204">
      <c r="B30" s="184">
        <v>5</v>
      </c>
      <c r="C30" s="184" t="s">
        <v>50</v>
      </c>
      <c r="D30" s="149" t="s">
        <v>51</v>
      </c>
      <c r="E30" s="184" t="s">
        <v>10</v>
      </c>
      <c r="F30" s="227">
        <v>0.3</v>
      </c>
      <c r="G30" s="150" t="e">
        <f>H35+H36+H37+H38</f>
        <v>#DIV/0!</v>
      </c>
      <c r="H30" s="151" t="e">
        <f>F30*G30</f>
        <v>#DIV/0!</v>
      </c>
    </row>
    <row r="31" spans="2:12" ht="15" customHeight="1">
      <c r="B31" s="348" t="s">
        <v>20</v>
      </c>
      <c r="C31" s="349"/>
      <c r="D31" s="349"/>
      <c r="E31" s="349"/>
      <c r="F31" s="349"/>
      <c r="G31" s="350"/>
      <c r="H31" s="152" t="e">
        <f>H30</f>
        <v>#DIV/0!</v>
      </c>
    </row>
    <row r="33" spans="2:9">
      <c r="B33" s="357" t="s">
        <v>52</v>
      </c>
      <c r="C33" s="357"/>
      <c r="D33" s="357"/>
      <c r="E33" s="357"/>
      <c r="F33" s="357"/>
      <c r="G33" s="357"/>
      <c r="H33" s="357"/>
    </row>
    <row r="34" spans="2:9">
      <c r="B34" s="182" t="s">
        <v>53</v>
      </c>
      <c r="C34" s="358" t="s">
        <v>54</v>
      </c>
      <c r="D34" s="358"/>
      <c r="E34" s="358"/>
      <c r="F34" s="358"/>
      <c r="G34" s="358"/>
      <c r="H34" s="182" t="s">
        <v>55</v>
      </c>
    </row>
    <row r="35" spans="2:9" ht="15.75">
      <c r="B35" s="202" t="s">
        <v>56</v>
      </c>
      <c r="C35" s="346" t="s">
        <v>0</v>
      </c>
      <c r="D35" s="346"/>
      <c r="E35" s="346"/>
      <c r="F35" s="346"/>
      <c r="G35" s="346"/>
      <c r="H35" s="203">
        <f>H9</f>
        <v>0</v>
      </c>
    </row>
    <row r="36" spans="2:9" ht="15.75">
      <c r="B36" s="202" t="s">
        <v>57</v>
      </c>
      <c r="C36" s="346" t="s">
        <v>21</v>
      </c>
      <c r="D36" s="346"/>
      <c r="E36" s="346"/>
      <c r="F36" s="346"/>
      <c r="G36" s="346"/>
      <c r="H36" s="203">
        <f>H14</f>
        <v>0</v>
      </c>
    </row>
    <row r="37" spans="2:9" ht="15.75">
      <c r="B37" s="202" t="s">
        <v>58</v>
      </c>
      <c r="C37" s="346" t="s">
        <v>27</v>
      </c>
      <c r="D37" s="346"/>
      <c r="E37" s="346"/>
      <c r="F37" s="346"/>
      <c r="G37" s="346"/>
      <c r="H37" s="203" t="e">
        <f>H23</f>
        <v>#DIV/0!</v>
      </c>
      <c r="I37" s="220"/>
    </row>
    <row r="38" spans="2:9" ht="15.75">
      <c r="B38" s="202" t="s">
        <v>59</v>
      </c>
      <c r="C38" s="346" t="s">
        <v>43</v>
      </c>
      <c r="D38" s="346"/>
      <c r="E38" s="346"/>
      <c r="F38" s="346"/>
      <c r="G38" s="346"/>
      <c r="H38" s="203">
        <f>H27</f>
        <v>0</v>
      </c>
      <c r="I38" s="220" t="s">
        <v>48</v>
      </c>
    </row>
    <row r="39" spans="2:9" ht="15.75">
      <c r="B39" s="202" t="s">
        <v>60</v>
      </c>
      <c r="C39" s="346" t="s">
        <v>49</v>
      </c>
      <c r="D39" s="346"/>
      <c r="E39" s="346"/>
      <c r="F39" s="346"/>
      <c r="G39" s="346"/>
      <c r="H39" s="203" t="e">
        <f>H31</f>
        <v>#DIV/0!</v>
      </c>
      <c r="I39" s="220"/>
    </row>
    <row r="40" spans="2:9" ht="15.75">
      <c r="B40" s="347" t="s">
        <v>61</v>
      </c>
      <c r="C40" s="347"/>
      <c r="D40" s="347"/>
      <c r="E40" s="347"/>
      <c r="F40" s="347"/>
      <c r="G40" s="347"/>
      <c r="H40" s="219" t="e">
        <f>SUM(H35:H39)</f>
        <v>#DIV/0!</v>
      </c>
    </row>
  </sheetData>
  <mergeCells count="21">
    <mergeCell ref="B2:H2"/>
    <mergeCell ref="B24:H24"/>
    <mergeCell ref="B27:G27"/>
    <mergeCell ref="B33:H33"/>
    <mergeCell ref="C34:G34"/>
    <mergeCell ref="B10:H10"/>
    <mergeCell ref="B14:G14"/>
    <mergeCell ref="B12:B13"/>
    <mergeCell ref="B4:B8"/>
    <mergeCell ref="C36:G36"/>
    <mergeCell ref="C37:G37"/>
    <mergeCell ref="B40:G40"/>
    <mergeCell ref="B9:G9"/>
    <mergeCell ref="B15:H15"/>
    <mergeCell ref="B23:G23"/>
    <mergeCell ref="C35:G35"/>
    <mergeCell ref="C38:G38"/>
    <mergeCell ref="B28:H28"/>
    <mergeCell ref="B31:G31"/>
    <mergeCell ref="C39:G39"/>
    <mergeCell ref="B17:B22"/>
  </mergeCells>
  <phoneticPr fontId="4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249977111117893"/>
  </sheetPr>
  <dimension ref="A1:C7"/>
  <sheetViews>
    <sheetView workbookViewId="0">
      <selection activeCell="A7" sqref="A7"/>
    </sheetView>
  </sheetViews>
  <sheetFormatPr defaultRowHeight="15"/>
  <cols>
    <col min="1" max="1" width="20" bestFit="1" customWidth="1"/>
    <col min="3" max="3" width="45" customWidth="1"/>
  </cols>
  <sheetData>
    <row r="1" spans="1:3" ht="17.25">
      <c r="A1" s="267" t="s">
        <v>62</v>
      </c>
      <c r="B1" s="267" t="s">
        <v>63</v>
      </c>
      <c r="C1" s="267" t="s">
        <v>64</v>
      </c>
    </row>
    <row r="2" spans="1:3" ht="135">
      <c r="A2" s="268" t="s">
        <v>990</v>
      </c>
      <c r="B2" s="144" t="s">
        <v>65</v>
      </c>
      <c r="C2" s="234" t="s">
        <v>66</v>
      </c>
    </row>
    <row r="3" spans="1:3" ht="45">
      <c r="A3" s="268" t="s">
        <v>67</v>
      </c>
      <c r="B3" s="144" t="s">
        <v>68</v>
      </c>
      <c r="C3" s="234" t="s">
        <v>69</v>
      </c>
    </row>
    <row r="4" spans="1:3" ht="105">
      <c r="A4" s="269" t="s">
        <v>70</v>
      </c>
      <c r="B4" s="144" t="s">
        <v>71</v>
      </c>
      <c r="C4" s="234" t="s">
        <v>72</v>
      </c>
    </row>
    <row r="5" spans="1:3" ht="135">
      <c r="A5" s="269" t="s">
        <v>73</v>
      </c>
      <c r="B5" s="144" t="s">
        <v>74</v>
      </c>
      <c r="C5" s="234" t="s">
        <v>75</v>
      </c>
    </row>
    <row r="6" spans="1:3" ht="150">
      <c r="A6" s="269" t="s">
        <v>76</v>
      </c>
      <c r="B6" s="298" t="s">
        <v>77</v>
      </c>
      <c r="C6" s="297" t="s">
        <v>78</v>
      </c>
    </row>
    <row r="7" spans="1:3" ht="90">
      <c r="A7" s="269" t="s">
        <v>991</v>
      </c>
      <c r="B7" s="144" t="s">
        <v>992</v>
      </c>
      <c r="C7" s="234" t="s">
        <v>993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249977111117893"/>
  </sheetPr>
  <dimension ref="B1:N162"/>
  <sheetViews>
    <sheetView showGridLines="0" zoomScaleNormal="100" workbookViewId="0">
      <selection activeCell="F8" sqref="F8:G8"/>
    </sheetView>
  </sheetViews>
  <sheetFormatPr defaultRowHeight="26.25" customHeight="1"/>
  <cols>
    <col min="1" max="1" width="2.7109375" customWidth="1"/>
    <col min="2" max="2" width="15" style="3" customWidth="1"/>
    <col min="3" max="3" width="13.42578125" customWidth="1"/>
    <col min="4" max="4" width="30.7109375" customWidth="1"/>
    <col min="5" max="5" width="15.7109375" customWidth="1"/>
    <col min="6" max="6" width="14.42578125" customWidth="1"/>
    <col min="7" max="7" width="19.140625" bestFit="1" customWidth="1"/>
    <col min="8" max="8" width="8.5703125" customWidth="1"/>
    <col min="9" max="9" width="14" customWidth="1"/>
    <col min="10" max="10" width="10.5703125" bestFit="1" customWidth="1"/>
    <col min="11" max="11" width="45.85546875" customWidth="1"/>
    <col min="12" max="12" width="10.5703125" bestFit="1" customWidth="1"/>
    <col min="13" max="13" width="9.5703125" bestFit="1" customWidth="1"/>
  </cols>
  <sheetData>
    <row r="1" spans="2:11" ht="15">
      <c r="B1" s="134" t="s">
        <v>79</v>
      </c>
      <c r="C1" s="424"/>
      <c r="D1" s="425"/>
      <c r="E1" s="2"/>
      <c r="F1" s="2"/>
    </row>
    <row r="2" spans="2:11" ht="15">
      <c r="B2" s="134" t="s">
        <v>80</v>
      </c>
      <c r="C2" s="426"/>
      <c r="D2" s="425"/>
      <c r="E2" s="2"/>
      <c r="F2" s="2"/>
    </row>
    <row r="3" spans="2:11" ht="15">
      <c r="C3" s="2"/>
      <c r="D3" s="2"/>
      <c r="E3" s="2"/>
      <c r="F3" s="2"/>
    </row>
    <row r="4" spans="2:11" ht="15">
      <c r="B4" s="427" t="s">
        <v>81</v>
      </c>
      <c r="C4" s="427"/>
      <c r="D4" s="427"/>
      <c r="E4" s="427"/>
      <c r="F4" s="427"/>
      <c r="G4" s="427"/>
    </row>
    <row r="5" spans="2:11" ht="15">
      <c r="C5" s="2"/>
    </row>
    <row r="6" spans="2:11" ht="15" customHeight="1">
      <c r="B6" s="85" t="s">
        <v>56</v>
      </c>
      <c r="C6" s="416" t="s">
        <v>82</v>
      </c>
      <c r="D6" s="416"/>
      <c r="E6" s="416"/>
      <c r="F6" s="428" t="s">
        <v>83</v>
      </c>
      <c r="G6" s="418"/>
      <c r="I6" s="69"/>
      <c r="J6" s="69"/>
      <c r="K6" s="69"/>
    </row>
    <row r="7" spans="2:11" ht="15">
      <c r="B7" s="85" t="s">
        <v>57</v>
      </c>
      <c r="C7" s="416" t="s">
        <v>84</v>
      </c>
      <c r="D7" s="416"/>
      <c r="E7" s="416"/>
      <c r="F7" s="429" t="s">
        <v>85</v>
      </c>
      <c r="G7" s="425"/>
      <c r="I7" s="69"/>
      <c r="J7" s="69"/>
      <c r="K7" s="69"/>
    </row>
    <row r="8" spans="2:11" ht="15">
      <c r="B8" s="85" t="s">
        <v>58</v>
      </c>
      <c r="C8" s="416" t="s">
        <v>86</v>
      </c>
      <c r="D8" s="416"/>
      <c r="E8" s="416"/>
      <c r="F8" s="417"/>
      <c r="G8" s="418"/>
      <c r="I8" s="69"/>
      <c r="J8" s="69"/>
      <c r="K8" s="69"/>
    </row>
    <row r="9" spans="2:11" ht="15">
      <c r="B9" s="85" t="s">
        <v>59</v>
      </c>
      <c r="C9" s="416" t="s">
        <v>87</v>
      </c>
      <c r="D9" s="416"/>
      <c r="E9" s="416"/>
      <c r="F9" s="417">
        <v>12</v>
      </c>
      <c r="G9" s="418"/>
      <c r="I9" s="69"/>
      <c r="J9" s="69"/>
      <c r="K9" s="69"/>
    </row>
    <row r="10" spans="2:11" ht="15">
      <c r="B10" s="85" t="s">
        <v>60</v>
      </c>
      <c r="C10" s="416" t="s">
        <v>88</v>
      </c>
      <c r="D10" s="416"/>
      <c r="E10" s="416"/>
      <c r="F10" s="429" t="s">
        <v>89</v>
      </c>
      <c r="G10" s="425"/>
      <c r="I10" s="69"/>
      <c r="J10" s="69"/>
      <c r="K10" s="69"/>
    </row>
    <row r="11" spans="2:11" ht="15">
      <c r="C11" s="2"/>
      <c r="D11" s="2"/>
      <c r="E11" s="2"/>
      <c r="F11" s="2"/>
      <c r="G11" s="3"/>
      <c r="I11" s="69"/>
      <c r="J11" s="69"/>
      <c r="K11" s="69"/>
    </row>
    <row r="12" spans="2:11" ht="15">
      <c r="B12" s="434" t="s">
        <v>90</v>
      </c>
      <c r="C12" s="434"/>
      <c r="D12" s="434"/>
      <c r="E12" s="434"/>
      <c r="F12" s="434"/>
      <c r="G12" s="434"/>
      <c r="I12" s="69"/>
      <c r="J12" s="69"/>
      <c r="K12" s="69"/>
    </row>
    <row r="13" spans="2:11" ht="36" customHeight="1">
      <c r="B13" s="431" t="s">
        <v>91</v>
      </c>
      <c r="C13" s="431"/>
      <c r="D13" s="431" t="s">
        <v>92</v>
      </c>
      <c r="E13" s="431"/>
      <c r="F13" s="432" t="s">
        <v>93</v>
      </c>
      <c r="G13" s="432"/>
    </row>
    <row r="14" spans="2:11" ht="15" customHeight="1">
      <c r="B14" s="435" t="s">
        <v>94</v>
      </c>
      <c r="C14" s="435"/>
      <c r="D14" s="436" t="s">
        <v>95</v>
      </c>
      <c r="E14" s="436"/>
      <c r="F14" s="437">
        <v>1</v>
      </c>
      <c r="G14" s="437"/>
    </row>
    <row r="15" spans="2:11" ht="18">
      <c r="B15" s="59"/>
      <c r="C15" s="4"/>
      <c r="D15" s="4"/>
      <c r="E15" s="4"/>
      <c r="F15" s="4"/>
    </row>
    <row r="16" spans="2:11" ht="15">
      <c r="B16" s="438" t="s">
        <v>96</v>
      </c>
      <c r="C16" s="438"/>
      <c r="D16" s="438"/>
      <c r="E16" s="438"/>
      <c r="F16" s="438"/>
      <c r="G16" s="438"/>
    </row>
    <row r="17" spans="2:7" ht="15">
      <c r="B17" s="5">
        <v>1</v>
      </c>
      <c r="C17" s="433" t="s">
        <v>97</v>
      </c>
      <c r="D17" s="433"/>
      <c r="E17" s="433"/>
      <c r="F17" s="433"/>
      <c r="G17" s="6" t="str">
        <f>B14</f>
        <v>Manutenção Predial</v>
      </c>
    </row>
    <row r="18" spans="2:7" ht="15">
      <c r="B18" s="51">
        <v>2</v>
      </c>
      <c r="C18" s="361" t="s">
        <v>98</v>
      </c>
      <c r="D18" s="361"/>
      <c r="E18" s="361"/>
      <c r="F18" s="361"/>
      <c r="G18" s="125"/>
    </row>
    <row r="19" spans="2:7" s="77" customFormat="1" ht="15">
      <c r="B19" s="135">
        <v>3</v>
      </c>
      <c r="C19" s="430" t="s">
        <v>99</v>
      </c>
      <c r="D19" s="430"/>
      <c r="E19" s="430"/>
      <c r="F19" s="430"/>
      <c r="G19" s="136" t="s">
        <v>9</v>
      </c>
    </row>
    <row r="20" spans="2:7" ht="15">
      <c r="B20" s="51">
        <v>4</v>
      </c>
      <c r="C20" s="363" t="s">
        <v>100</v>
      </c>
      <c r="D20" s="364"/>
      <c r="E20" s="364"/>
      <c r="F20" s="365"/>
      <c r="G20" s="126" t="s">
        <v>89</v>
      </c>
    </row>
    <row r="21" spans="2:7" ht="15">
      <c r="B21" s="51">
        <v>5</v>
      </c>
      <c r="C21" s="361" t="s">
        <v>101</v>
      </c>
      <c r="D21" s="361"/>
      <c r="E21" s="361"/>
      <c r="F21" s="361"/>
      <c r="G21" s="127"/>
    </row>
    <row r="22" spans="2:7" ht="15">
      <c r="C22" s="3"/>
      <c r="D22" s="422"/>
      <c r="E22" s="422"/>
      <c r="F22" s="422"/>
      <c r="G22" s="3"/>
    </row>
    <row r="23" spans="2:7" ht="15">
      <c r="B23" s="99">
        <v>1</v>
      </c>
      <c r="C23" s="419" t="s">
        <v>102</v>
      </c>
      <c r="D23" s="420"/>
      <c r="E23" s="421"/>
      <c r="F23" s="99" t="s">
        <v>103</v>
      </c>
      <c r="G23" s="99" t="s">
        <v>104</v>
      </c>
    </row>
    <row r="24" spans="2:7" ht="15">
      <c r="B24" s="8" t="s">
        <v>56</v>
      </c>
      <c r="C24" s="361" t="s">
        <v>105</v>
      </c>
      <c r="D24" s="361"/>
      <c r="E24" s="361"/>
      <c r="F24" s="8">
        <v>100</v>
      </c>
      <c r="G24" s="9">
        <f>G18</f>
        <v>0</v>
      </c>
    </row>
    <row r="25" spans="2:7" ht="15">
      <c r="B25" s="8" t="s">
        <v>57</v>
      </c>
      <c r="C25" s="361" t="s">
        <v>106</v>
      </c>
      <c r="D25" s="361"/>
      <c r="E25" s="361"/>
      <c r="F25" s="10">
        <v>0</v>
      </c>
      <c r="G25" s="11">
        <v>0</v>
      </c>
    </row>
    <row r="26" spans="2:7" ht="15">
      <c r="B26" s="8" t="s">
        <v>58</v>
      </c>
      <c r="C26" s="361" t="s">
        <v>107</v>
      </c>
      <c r="D26" s="361"/>
      <c r="E26" s="361"/>
      <c r="F26" s="10"/>
      <c r="G26" s="11">
        <f>G24*F26</f>
        <v>0</v>
      </c>
    </row>
    <row r="27" spans="2:7" ht="15">
      <c r="B27" s="8" t="s">
        <v>59</v>
      </c>
      <c r="C27" s="361" t="s">
        <v>108</v>
      </c>
      <c r="D27" s="361"/>
      <c r="E27" s="361"/>
      <c r="F27" s="10"/>
      <c r="G27" s="11">
        <f>G26*F27</f>
        <v>0</v>
      </c>
    </row>
    <row r="28" spans="2:7" ht="15">
      <c r="B28" s="8" t="s">
        <v>109</v>
      </c>
      <c r="C28" s="361" t="s">
        <v>110</v>
      </c>
      <c r="D28" s="361"/>
      <c r="E28" s="361"/>
      <c r="F28" s="10"/>
      <c r="G28" s="11">
        <f>G27*F28</f>
        <v>0</v>
      </c>
    </row>
    <row r="29" spans="2:7" ht="15">
      <c r="B29" s="8" t="s">
        <v>111</v>
      </c>
      <c r="C29" s="361" t="s">
        <v>112</v>
      </c>
      <c r="D29" s="361"/>
      <c r="E29" s="361"/>
      <c r="F29" s="10">
        <v>0</v>
      </c>
      <c r="G29" s="11">
        <f>G28*F29</f>
        <v>0</v>
      </c>
    </row>
    <row r="30" spans="2:7" ht="15">
      <c r="B30" s="12" t="s">
        <v>113</v>
      </c>
      <c r="C30" s="423" t="s">
        <v>114</v>
      </c>
      <c r="D30" s="423"/>
      <c r="E30" s="423"/>
      <c r="F30" s="13">
        <v>0</v>
      </c>
      <c r="G30" s="14">
        <f>G24*F30</f>
        <v>0</v>
      </c>
    </row>
    <row r="31" spans="2:7" ht="15">
      <c r="B31" s="15"/>
      <c r="C31" s="407" t="s">
        <v>115</v>
      </c>
      <c r="D31" s="407"/>
      <c r="E31" s="407"/>
      <c r="F31" s="15"/>
      <c r="G31" s="16">
        <f>SUM(G24,G25,G26,G27,G28,G29,G30)</f>
        <v>0</v>
      </c>
    </row>
    <row r="32" spans="2:7" ht="15" customHeight="1">
      <c r="C32" s="17"/>
      <c r="D32" s="17"/>
      <c r="E32" s="17"/>
      <c r="F32" s="3"/>
      <c r="G32" s="18"/>
    </row>
    <row r="33" spans="2:14" ht="15" customHeight="1">
      <c r="B33" s="408" t="s">
        <v>116</v>
      </c>
      <c r="C33" s="409"/>
      <c r="D33" s="409"/>
      <c r="E33" s="409"/>
      <c r="F33" s="409"/>
      <c r="G33" s="410"/>
      <c r="N33" s="69"/>
    </row>
    <row r="34" spans="2:14" ht="15">
      <c r="B34" s="17"/>
      <c r="C34" s="3"/>
      <c r="D34" s="3"/>
      <c r="E34" s="3"/>
      <c r="F34" s="3"/>
      <c r="G34" s="3"/>
      <c r="N34" s="69"/>
    </row>
    <row r="35" spans="2:14" ht="15" customHeight="1">
      <c r="B35" s="411" t="s">
        <v>117</v>
      </c>
      <c r="C35" s="411"/>
      <c r="D35" s="411"/>
      <c r="E35" s="411"/>
      <c r="F35" s="101" t="s">
        <v>103</v>
      </c>
      <c r="G35" s="101" t="s">
        <v>118</v>
      </c>
      <c r="N35" s="69"/>
    </row>
    <row r="36" spans="2:14" ht="15">
      <c r="B36" s="8" t="s">
        <v>56</v>
      </c>
      <c r="C36" s="385" t="s">
        <v>119</v>
      </c>
      <c r="D36" s="385"/>
      <c r="E36" s="385"/>
      <c r="F36" s="19">
        <v>8.3299999999999999E-2</v>
      </c>
      <c r="G36" s="20">
        <f>F36*G31</f>
        <v>0</v>
      </c>
      <c r="N36" s="69"/>
    </row>
    <row r="37" spans="2:14" ht="15">
      <c r="B37" s="8" t="s">
        <v>57</v>
      </c>
      <c r="C37" s="385" t="s">
        <v>120</v>
      </c>
      <c r="D37" s="385"/>
      <c r="E37" s="385"/>
      <c r="F37" s="19">
        <f>(1/12)+((1/3)/12)</f>
        <v>0.1111111111111111</v>
      </c>
      <c r="G37" s="20">
        <f>F37*G31</f>
        <v>0</v>
      </c>
      <c r="N37" s="69"/>
    </row>
    <row r="38" spans="2:14" ht="15.75">
      <c r="B38" s="406" t="s">
        <v>121</v>
      </c>
      <c r="C38" s="406"/>
      <c r="D38" s="406"/>
      <c r="E38" s="406"/>
      <c r="F38" s="130">
        <f>SUM(F36:F37)</f>
        <v>0.19441111111111109</v>
      </c>
      <c r="G38" s="185">
        <f>SUM(G36:G37)</f>
        <v>0</v>
      </c>
      <c r="N38" s="69"/>
    </row>
    <row r="39" spans="2:14" ht="15.75">
      <c r="B39" s="22"/>
      <c r="C39" s="22"/>
      <c r="D39" s="22"/>
      <c r="E39" s="22"/>
      <c r="F39" s="23"/>
      <c r="G39" s="24"/>
      <c r="N39" s="69"/>
    </row>
    <row r="40" spans="2:14" ht="15">
      <c r="B40" s="411" t="s">
        <v>122</v>
      </c>
      <c r="C40" s="411"/>
      <c r="D40" s="411"/>
      <c r="E40" s="411"/>
      <c r="F40" s="101" t="s">
        <v>103</v>
      </c>
      <c r="G40" s="101" t="s">
        <v>118</v>
      </c>
      <c r="N40" s="69"/>
    </row>
    <row r="41" spans="2:14" ht="15">
      <c r="B41" s="8" t="s">
        <v>56</v>
      </c>
      <c r="C41" s="361" t="s">
        <v>123</v>
      </c>
      <c r="D41" s="361"/>
      <c r="E41" s="361"/>
      <c r="F41" s="19">
        <v>0.2</v>
      </c>
      <c r="G41" s="25">
        <f>($G$31+$G$38)*F41</f>
        <v>0</v>
      </c>
      <c r="N41" s="69"/>
    </row>
    <row r="42" spans="2:14" ht="15">
      <c r="B42" s="8" t="s">
        <v>57</v>
      </c>
      <c r="C42" s="361" t="s">
        <v>124</v>
      </c>
      <c r="D42" s="361"/>
      <c r="E42" s="361"/>
      <c r="F42" s="19">
        <v>2.5000000000000001E-2</v>
      </c>
      <c r="G42" s="25">
        <f t="shared" ref="G42:G48" si="0">($G$31+$G$38)*F42</f>
        <v>0</v>
      </c>
      <c r="N42" s="69"/>
    </row>
    <row r="43" spans="2:14" ht="15">
      <c r="B43" s="8" t="s">
        <v>58</v>
      </c>
      <c r="C43" s="361" t="s">
        <v>125</v>
      </c>
      <c r="D43" s="361"/>
      <c r="E43" s="361"/>
      <c r="F43" s="70">
        <v>0.03</v>
      </c>
      <c r="G43" s="25">
        <f t="shared" si="0"/>
        <v>0</v>
      </c>
      <c r="N43" s="69"/>
    </row>
    <row r="44" spans="2:14" ht="15">
      <c r="B44" s="8" t="s">
        <v>59</v>
      </c>
      <c r="C44" s="361" t="s">
        <v>126</v>
      </c>
      <c r="D44" s="361"/>
      <c r="E44" s="361"/>
      <c r="F44" s="19">
        <v>1.4999999999999999E-2</v>
      </c>
      <c r="G44" s="25">
        <f t="shared" si="0"/>
        <v>0</v>
      </c>
      <c r="N44" s="69"/>
    </row>
    <row r="45" spans="2:14" ht="15">
      <c r="B45" s="8" t="s">
        <v>60</v>
      </c>
      <c r="C45" s="361" t="s">
        <v>127</v>
      </c>
      <c r="D45" s="361"/>
      <c r="E45" s="361"/>
      <c r="F45" s="19">
        <v>0.01</v>
      </c>
      <c r="G45" s="25">
        <f t="shared" si="0"/>
        <v>0</v>
      </c>
      <c r="N45" s="69"/>
    </row>
    <row r="46" spans="2:14" ht="15">
      <c r="B46" s="8" t="s">
        <v>111</v>
      </c>
      <c r="C46" s="361" t="s">
        <v>128</v>
      </c>
      <c r="D46" s="361"/>
      <c r="E46" s="361"/>
      <c r="F46" s="19">
        <v>6.0000000000000001E-3</v>
      </c>
      <c r="G46" s="25">
        <f t="shared" si="0"/>
        <v>0</v>
      </c>
      <c r="N46" s="69"/>
    </row>
    <row r="47" spans="2:14" ht="15">
      <c r="B47" s="8" t="s">
        <v>113</v>
      </c>
      <c r="C47" s="361" t="s">
        <v>129</v>
      </c>
      <c r="D47" s="361"/>
      <c r="E47" s="361"/>
      <c r="F47" s="19">
        <v>2E-3</v>
      </c>
      <c r="G47" s="25">
        <f t="shared" si="0"/>
        <v>0</v>
      </c>
      <c r="N47" s="69"/>
    </row>
    <row r="48" spans="2:14" ht="15">
      <c r="B48" s="8" t="s">
        <v>130</v>
      </c>
      <c r="C48" s="361" t="s">
        <v>131</v>
      </c>
      <c r="D48" s="361"/>
      <c r="E48" s="361"/>
      <c r="F48" s="19">
        <v>0.08</v>
      </c>
      <c r="G48" s="25">
        <f t="shared" si="0"/>
        <v>0</v>
      </c>
      <c r="N48" s="69"/>
    </row>
    <row r="49" spans="2:14" ht="15.75">
      <c r="B49" s="406" t="s">
        <v>132</v>
      </c>
      <c r="C49" s="406"/>
      <c r="D49" s="406"/>
      <c r="E49" s="406"/>
      <c r="F49" s="128">
        <f>SUM(F41:F48)</f>
        <v>0.36800000000000005</v>
      </c>
      <c r="G49" s="129">
        <f>SUM(G41:G48)</f>
        <v>0</v>
      </c>
      <c r="N49" s="69"/>
    </row>
    <row r="50" spans="2:14" ht="15">
      <c r="B50" s="26"/>
      <c r="C50" s="27"/>
      <c r="D50" s="28"/>
      <c r="E50" s="28"/>
      <c r="F50" s="28"/>
      <c r="G50" s="29"/>
      <c r="N50" s="69"/>
    </row>
    <row r="51" spans="2:14" ht="15.75">
      <c r="B51" s="392" t="s">
        <v>133</v>
      </c>
      <c r="C51" s="393"/>
      <c r="D51" s="393"/>
      <c r="E51" s="393"/>
      <c r="F51" s="394"/>
      <c r="G51" s="100" t="s">
        <v>104</v>
      </c>
      <c r="N51" s="69"/>
    </row>
    <row r="52" spans="2:14" ht="15">
      <c r="B52" s="8" t="s">
        <v>56</v>
      </c>
      <c r="C52" s="361" t="s">
        <v>134</v>
      </c>
      <c r="D52" s="361"/>
      <c r="E52" s="361"/>
      <c r="F52" s="361"/>
      <c r="G52" s="25"/>
      <c r="H52" s="31"/>
      <c r="I52" s="69"/>
      <c r="J52" s="69"/>
      <c r="K52" s="69"/>
      <c r="L52" s="69"/>
      <c r="M52" s="69"/>
      <c r="N52" s="69"/>
    </row>
    <row r="53" spans="2:14" ht="15">
      <c r="B53" s="56" t="s">
        <v>57</v>
      </c>
      <c r="C53" s="395" t="s">
        <v>135</v>
      </c>
      <c r="D53" s="395"/>
      <c r="E53" s="395"/>
      <c r="F53" s="395"/>
      <c r="G53" s="72"/>
      <c r="H53" s="71"/>
      <c r="I53" s="69"/>
      <c r="J53" s="69"/>
      <c r="K53" s="69"/>
      <c r="L53" s="69"/>
      <c r="M53" s="69"/>
      <c r="N53" s="69"/>
    </row>
    <row r="54" spans="2:14" ht="15">
      <c r="B54" s="8" t="s">
        <v>58</v>
      </c>
      <c r="C54" s="361" t="s">
        <v>136</v>
      </c>
      <c r="D54" s="361"/>
      <c r="E54" s="361"/>
      <c r="F54" s="361"/>
      <c r="G54" s="20"/>
      <c r="I54" s="69"/>
      <c r="J54" s="69"/>
      <c r="K54" s="69"/>
      <c r="L54" s="69"/>
      <c r="M54" s="69"/>
      <c r="N54" s="69"/>
    </row>
    <row r="55" spans="2:14" ht="15">
      <c r="B55" s="8" t="s">
        <v>59</v>
      </c>
      <c r="C55" s="440" t="s">
        <v>137</v>
      </c>
      <c r="D55" s="441"/>
      <c r="E55" s="441"/>
      <c r="F55" s="442"/>
      <c r="G55" s="20"/>
      <c r="I55" s="69"/>
      <c r="J55" s="69"/>
      <c r="K55" s="69"/>
      <c r="L55" s="69"/>
      <c r="M55" s="69"/>
    </row>
    <row r="56" spans="2:14" ht="15">
      <c r="B56" s="8" t="s">
        <v>111</v>
      </c>
      <c r="C56" s="361" t="s">
        <v>138</v>
      </c>
      <c r="D56" s="361"/>
      <c r="E56" s="361"/>
      <c r="F56" s="361"/>
      <c r="G56" s="20">
        <v>0</v>
      </c>
    </row>
    <row r="57" spans="2:14" ht="15">
      <c r="B57" s="8"/>
      <c r="C57" s="412" t="s">
        <v>139</v>
      </c>
      <c r="D57" s="412"/>
      <c r="E57" s="412"/>
      <c r="F57" s="412"/>
      <c r="G57" s="131">
        <f>SUM(G52:G56)</f>
        <v>0</v>
      </c>
    </row>
    <row r="58" spans="2:14" ht="15">
      <c r="B58" s="86"/>
      <c r="C58" s="61"/>
      <c r="D58" s="61"/>
      <c r="E58" s="61"/>
      <c r="F58" s="61"/>
      <c r="G58" s="62"/>
    </row>
    <row r="59" spans="2:14" ht="15.75">
      <c r="B59" s="102">
        <v>2</v>
      </c>
      <c r="C59" s="382" t="s">
        <v>140</v>
      </c>
      <c r="D59" s="382"/>
      <c r="E59" s="382"/>
      <c r="F59" s="382"/>
      <c r="G59" s="103" t="s">
        <v>104</v>
      </c>
    </row>
    <row r="60" spans="2:14" ht="15.75">
      <c r="B60" s="74"/>
      <c r="C60" s="396"/>
      <c r="D60" s="396"/>
      <c r="E60" s="396"/>
      <c r="F60" s="396"/>
      <c r="G60" s="73" t="s">
        <v>141</v>
      </c>
    </row>
    <row r="61" spans="2:14" ht="15.75">
      <c r="B61" s="74" t="s">
        <v>23</v>
      </c>
      <c r="C61" s="396" t="s">
        <v>142</v>
      </c>
      <c r="D61" s="396"/>
      <c r="E61" s="396"/>
      <c r="F61" s="396"/>
      <c r="G61" s="75">
        <f>G38</f>
        <v>0</v>
      </c>
    </row>
    <row r="62" spans="2:14" ht="15.75">
      <c r="B62" s="74" t="s">
        <v>25</v>
      </c>
      <c r="C62" s="396" t="s">
        <v>143</v>
      </c>
      <c r="D62" s="396"/>
      <c r="E62" s="396"/>
      <c r="F62" s="396"/>
      <c r="G62" s="75">
        <f>G49</f>
        <v>0</v>
      </c>
    </row>
    <row r="63" spans="2:14" ht="15.75">
      <c r="B63" s="74" t="s">
        <v>144</v>
      </c>
      <c r="C63" s="396" t="s">
        <v>145</v>
      </c>
      <c r="D63" s="396"/>
      <c r="E63" s="396"/>
      <c r="F63" s="396"/>
      <c r="G63" s="75">
        <f>G57</f>
        <v>0</v>
      </c>
    </row>
    <row r="64" spans="2:14" ht="15.75">
      <c r="B64" s="397" t="s">
        <v>20</v>
      </c>
      <c r="C64" s="397"/>
      <c r="D64" s="397"/>
      <c r="E64" s="397"/>
      <c r="F64" s="397"/>
      <c r="G64" s="104">
        <f>SUM(G61:G63)</f>
        <v>0</v>
      </c>
    </row>
    <row r="65" spans="2:13" ht="26.25" customHeight="1">
      <c r="B65" s="63"/>
      <c r="C65" s="63"/>
      <c r="D65" s="64"/>
    </row>
    <row r="66" spans="2:13" s="77" customFormat="1" ht="15">
      <c r="B66" s="398" t="s">
        <v>146</v>
      </c>
      <c r="C66" s="399"/>
      <c r="D66" s="399"/>
      <c r="E66" s="399"/>
      <c r="F66" s="399"/>
      <c r="G66" s="400"/>
    </row>
    <row r="67" spans="2:13" s="77" customFormat="1" ht="15">
      <c r="B67" s="401" t="s">
        <v>147</v>
      </c>
      <c r="C67" s="401"/>
      <c r="D67" s="401"/>
      <c r="E67" s="401"/>
      <c r="F67" s="105" t="s">
        <v>103</v>
      </c>
      <c r="G67" s="105" t="s">
        <v>118</v>
      </c>
      <c r="I67" s="79"/>
    </row>
    <row r="68" spans="2:13" s="77" customFormat="1" ht="31.5" customHeight="1">
      <c r="B68" s="82" t="s">
        <v>56</v>
      </c>
      <c r="C68" s="402" t="s">
        <v>148</v>
      </c>
      <c r="D68" s="402"/>
      <c r="E68" s="402"/>
      <c r="F68" s="80">
        <v>4.5999999999999999E-3</v>
      </c>
      <c r="G68" s="81">
        <f>ROUND(F68*$G$31,2)</f>
        <v>0</v>
      </c>
      <c r="I68"/>
      <c r="J68"/>
      <c r="K68"/>
      <c r="L68"/>
      <c r="M68"/>
    </row>
    <row r="69" spans="2:13" s="77" customFormat="1" ht="33" customHeight="1">
      <c r="B69" s="82" t="s">
        <v>57</v>
      </c>
      <c r="C69" s="402" t="s">
        <v>149</v>
      </c>
      <c r="D69" s="402"/>
      <c r="E69" s="402"/>
      <c r="F69" s="80">
        <v>8.9999999999999998E-4</v>
      </c>
      <c r="G69" s="81">
        <f t="shared" ref="G69:G73" si="1">ROUND(F69*$G$31,2)</f>
        <v>0</v>
      </c>
      <c r="H69" s="78"/>
      <c r="I69"/>
      <c r="J69"/>
      <c r="K69"/>
      <c r="L69"/>
      <c r="M69"/>
    </row>
    <row r="70" spans="2:13" s="77" customFormat="1" ht="15">
      <c r="B70" s="82" t="s">
        <v>58</v>
      </c>
      <c r="C70" s="402" t="s">
        <v>150</v>
      </c>
      <c r="D70" s="439"/>
      <c r="E70" s="439"/>
      <c r="F70" s="80">
        <v>2.2200000000000001E-2</v>
      </c>
      <c r="G70" s="81">
        <f t="shared" si="1"/>
        <v>0</v>
      </c>
      <c r="I70"/>
      <c r="J70"/>
      <c r="K70"/>
      <c r="L70"/>
      <c r="M70"/>
    </row>
    <row r="71" spans="2:13" s="77" customFormat="1" ht="48" customHeight="1">
      <c r="B71" s="82" t="s">
        <v>59</v>
      </c>
      <c r="C71" s="402" t="s">
        <v>151</v>
      </c>
      <c r="D71" s="402"/>
      <c r="E71" s="402"/>
      <c r="F71" s="80">
        <v>1.9400000000000001E-2</v>
      </c>
      <c r="G71" s="81">
        <f t="shared" si="1"/>
        <v>0</v>
      </c>
      <c r="I71"/>
      <c r="J71"/>
      <c r="K71"/>
      <c r="L71"/>
      <c r="M71"/>
    </row>
    <row r="72" spans="2:13" s="77" customFormat="1" ht="35.25" customHeight="1">
      <c r="B72" s="82" t="s">
        <v>60</v>
      </c>
      <c r="C72" s="402" t="s">
        <v>152</v>
      </c>
      <c r="D72" s="402"/>
      <c r="E72" s="402"/>
      <c r="F72" s="80">
        <f>ROUND(F49*F71,4)</f>
        <v>7.1000000000000004E-3</v>
      </c>
      <c r="G72" s="81">
        <f t="shared" si="1"/>
        <v>0</v>
      </c>
      <c r="H72" s="78"/>
      <c r="I72"/>
      <c r="J72"/>
      <c r="K72"/>
      <c r="L72"/>
      <c r="M72"/>
    </row>
    <row r="73" spans="2:13" s="77" customFormat="1" ht="33.75" customHeight="1">
      <c r="B73" s="82" t="s">
        <v>111</v>
      </c>
      <c r="C73" s="402" t="s">
        <v>153</v>
      </c>
      <c r="D73" s="439"/>
      <c r="E73" s="439"/>
      <c r="F73" s="80">
        <v>3.2000000000000001E-2</v>
      </c>
      <c r="G73" s="81">
        <f t="shared" si="1"/>
        <v>0</v>
      </c>
      <c r="I73"/>
      <c r="J73"/>
      <c r="K73"/>
      <c r="L73"/>
      <c r="M73"/>
    </row>
    <row r="74" spans="2:13" s="77" customFormat="1" ht="15.75">
      <c r="B74" s="403" t="s">
        <v>154</v>
      </c>
      <c r="C74" s="403"/>
      <c r="D74" s="403"/>
      <c r="E74" s="403"/>
      <c r="F74" s="106">
        <f>SUM(F68:F73)</f>
        <v>8.6199999999999999E-2</v>
      </c>
      <c r="G74" s="107">
        <f>SUM(G68:G73)</f>
        <v>0</v>
      </c>
      <c r="I74"/>
      <c r="J74"/>
      <c r="K74"/>
      <c r="L74"/>
      <c r="M74"/>
    </row>
    <row r="75" spans="2:13" ht="26.25" customHeight="1">
      <c r="B75" s="22"/>
      <c r="C75" s="22"/>
      <c r="D75" s="22"/>
      <c r="E75" s="22"/>
      <c r="F75" s="23"/>
      <c r="G75" s="18"/>
    </row>
    <row r="76" spans="2:13" ht="15.75">
      <c r="B76" s="404" t="s">
        <v>155</v>
      </c>
      <c r="C76" s="404"/>
      <c r="D76" s="404"/>
      <c r="E76" s="404"/>
      <c r="F76" s="404"/>
      <c r="G76" s="404"/>
    </row>
    <row r="77" spans="2:13" ht="15">
      <c r="B77" s="405" t="s">
        <v>156</v>
      </c>
      <c r="C77" s="405"/>
      <c r="D77" s="405"/>
      <c r="E77" s="405"/>
      <c r="F77" s="5" t="s">
        <v>103</v>
      </c>
      <c r="G77" s="5" t="s">
        <v>118</v>
      </c>
    </row>
    <row r="78" spans="2:13" ht="15">
      <c r="B78" s="32" t="s">
        <v>56</v>
      </c>
      <c r="C78" s="385" t="s">
        <v>157</v>
      </c>
      <c r="D78" s="385"/>
      <c r="E78" s="385"/>
      <c r="F78" s="33">
        <v>8.3299999999999999E-2</v>
      </c>
      <c r="G78" s="34">
        <f>G$31*F78</f>
        <v>0</v>
      </c>
      <c r="I78" s="21"/>
      <c r="J78" s="21"/>
    </row>
    <row r="79" spans="2:13" ht="15">
      <c r="B79" s="32" t="s">
        <v>57</v>
      </c>
      <c r="C79" s="363" t="s">
        <v>158</v>
      </c>
      <c r="D79" s="363"/>
      <c r="E79" s="35"/>
      <c r="F79" s="36">
        <v>1.7500000000000002E-2</v>
      </c>
      <c r="G79" s="34">
        <f t="shared" ref="G79:G83" si="2">G$31*F79</f>
        <v>0</v>
      </c>
      <c r="J79" s="21"/>
      <c r="K79" s="21"/>
    </row>
    <row r="80" spans="2:13" ht="15">
      <c r="B80" s="32" t="s">
        <v>58</v>
      </c>
      <c r="C80" s="363" t="s">
        <v>159</v>
      </c>
      <c r="D80" s="363"/>
      <c r="E80" s="35"/>
      <c r="F80" s="36">
        <v>5.0000000000000001E-4</v>
      </c>
      <c r="G80" s="34">
        <f t="shared" si="2"/>
        <v>0</v>
      </c>
      <c r="J80" s="21"/>
    </row>
    <row r="81" spans="2:10" ht="15">
      <c r="B81" s="32" t="s">
        <v>59</v>
      </c>
      <c r="C81" s="363" t="s">
        <v>160</v>
      </c>
      <c r="D81" s="363"/>
      <c r="E81" s="35"/>
      <c r="F81" s="36">
        <v>4.0000000000000002E-4</v>
      </c>
      <c r="G81" s="34">
        <f t="shared" si="2"/>
        <v>0</v>
      </c>
      <c r="J81" s="21"/>
    </row>
    <row r="82" spans="2:10" ht="15">
      <c r="B82" s="32" t="s">
        <v>60</v>
      </c>
      <c r="C82" s="363" t="s">
        <v>161</v>
      </c>
      <c r="D82" s="363"/>
      <c r="E82" s="35"/>
      <c r="F82" s="36">
        <v>4.0000000000000002E-4</v>
      </c>
      <c r="G82" s="34">
        <f t="shared" si="2"/>
        <v>0</v>
      </c>
      <c r="J82" s="21"/>
    </row>
    <row r="83" spans="2:10" ht="15">
      <c r="B83" s="32" t="s">
        <v>111</v>
      </c>
      <c r="C83" s="363" t="s">
        <v>162</v>
      </c>
      <c r="D83" s="363"/>
      <c r="E83" s="35"/>
      <c r="F83" s="36">
        <v>0</v>
      </c>
      <c r="G83" s="34">
        <f t="shared" si="2"/>
        <v>0</v>
      </c>
    </row>
    <row r="84" spans="2:10" ht="15.75">
      <c r="B84" s="406" t="s">
        <v>163</v>
      </c>
      <c r="C84" s="406"/>
      <c r="D84" s="406"/>
      <c r="E84" s="406"/>
      <c r="F84" s="108">
        <f>SUM(F78:F83)</f>
        <v>0.1021</v>
      </c>
      <c r="G84" s="109">
        <f>SUM(G78:G83)</f>
        <v>0</v>
      </c>
      <c r="J84" s="21"/>
    </row>
    <row r="85" spans="2:10" ht="15.75">
      <c r="B85" s="65"/>
      <c r="C85" s="65"/>
      <c r="D85" s="65"/>
      <c r="E85" s="65"/>
      <c r="F85" s="66"/>
      <c r="G85" s="67"/>
      <c r="J85" s="21"/>
    </row>
    <row r="86" spans="2:10" ht="15">
      <c r="J86" s="21"/>
    </row>
    <row r="87" spans="2:10" ht="15.75">
      <c r="B87" s="103" t="s">
        <v>164</v>
      </c>
      <c r="C87" s="382" t="s">
        <v>165</v>
      </c>
      <c r="D87" s="382"/>
      <c r="E87" s="382"/>
      <c r="F87" s="382"/>
      <c r="G87" s="110" t="s">
        <v>104</v>
      </c>
      <c r="J87" s="21"/>
    </row>
    <row r="88" spans="2:10" ht="15.75">
      <c r="B88" s="74"/>
      <c r="C88" s="396"/>
      <c r="D88" s="396"/>
      <c r="E88" s="396"/>
      <c r="F88" s="396"/>
      <c r="G88" s="83" t="s">
        <v>141</v>
      </c>
      <c r="J88" s="21"/>
    </row>
    <row r="89" spans="2:10" ht="15.75">
      <c r="B89" s="73" t="s">
        <v>56</v>
      </c>
      <c r="C89" s="396" t="s">
        <v>166</v>
      </c>
      <c r="D89" s="396"/>
      <c r="E89" s="396"/>
      <c r="F89" s="396"/>
      <c r="G89" s="84">
        <v>0</v>
      </c>
      <c r="J89" s="21"/>
    </row>
    <row r="90" spans="2:10" ht="15.75">
      <c r="B90" s="379" t="s">
        <v>20</v>
      </c>
      <c r="C90" s="380"/>
      <c r="D90" s="380"/>
      <c r="E90" s="380"/>
      <c r="F90" s="381"/>
      <c r="G90" s="84">
        <v>0</v>
      </c>
      <c r="J90" s="21"/>
    </row>
    <row r="91" spans="2:10" ht="15">
      <c r="J91" s="21"/>
    </row>
    <row r="92" spans="2:10" ht="15.75">
      <c r="B92" s="103">
        <v>4</v>
      </c>
      <c r="C92" s="382" t="s">
        <v>167</v>
      </c>
      <c r="D92" s="382"/>
      <c r="E92" s="382"/>
      <c r="F92" s="382"/>
      <c r="G92" s="110" t="s">
        <v>104</v>
      </c>
      <c r="J92" s="21"/>
    </row>
    <row r="93" spans="2:10" ht="15.75">
      <c r="B93" s="74"/>
      <c r="C93" s="396"/>
      <c r="D93" s="396"/>
      <c r="E93" s="396"/>
      <c r="F93" s="396"/>
      <c r="G93" s="83" t="s">
        <v>141</v>
      </c>
      <c r="J93" s="21"/>
    </row>
    <row r="94" spans="2:10" ht="15.75">
      <c r="B94" s="74" t="s">
        <v>45</v>
      </c>
      <c r="C94" s="396" t="s">
        <v>168</v>
      </c>
      <c r="D94" s="396"/>
      <c r="E94" s="396"/>
      <c r="F94" s="396"/>
      <c r="G94" s="75">
        <f>G84</f>
        <v>0</v>
      </c>
      <c r="J94" s="21"/>
    </row>
    <row r="95" spans="2:10" ht="15.75">
      <c r="B95" s="74" t="s">
        <v>164</v>
      </c>
      <c r="C95" s="396" t="s">
        <v>165</v>
      </c>
      <c r="D95" s="396"/>
      <c r="E95" s="396"/>
      <c r="F95" s="396"/>
      <c r="G95" s="84">
        <v>0</v>
      </c>
      <c r="J95" s="21"/>
    </row>
    <row r="96" spans="2:10" s="37" customFormat="1" ht="15.75">
      <c r="B96" s="379" t="s">
        <v>20</v>
      </c>
      <c r="C96" s="380"/>
      <c r="D96" s="380"/>
      <c r="E96" s="380"/>
      <c r="F96" s="381"/>
      <c r="G96" s="76">
        <f>SUM(G94:G95)</f>
        <v>0</v>
      </c>
    </row>
    <row r="97" spans="2:7" s="37" customFormat="1" ht="15.75">
      <c r="B97" s="68"/>
      <c r="C97" s="68"/>
      <c r="D97" s="68"/>
      <c r="E97" s="68"/>
      <c r="F97" s="68"/>
      <c r="G97" s="88"/>
    </row>
    <row r="98" spans="2:7" s="37" customFormat="1" ht="12.75">
      <c r="B98" s="383" t="s">
        <v>169</v>
      </c>
      <c r="C98" s="383"/>
      <c r="D98" s="383"/>
      <c r="E98" s="383"/>
      <c r="F98" s="383"/>
      <c r="G98" s="383"/>
    </row>
    <row r="99" spans="2:7" ht="15.75">
      <c r="B99" s="384" t="s">
        <v>170</v>
      </c>
      <c r="C99" s="384"/>
      <c r="D99" s="384"/>
      <c r="E99" s="384"/>
      <c r="F99" s="384"/>
      <c r="G99" s="90" t="s">
        <v>104</v>
      </c>
    </row>
    <row r="100" spans="2:7" ht="15">
      <c r="B100" s="85" t="s">
        <v>56</v>
      </c>
      <c r="C100" s="416" t="s">
        <v>171</v>
      </c>
      <c r="D100" s="416"/>
      <c r="E100" s="416"/>
      <c r="F100" s="416"/>
      <c r="G100" s="91"/>
    </row>
    <row r="101" spans="2:7" ht="15">
      <c r="B101" s="26" t="s">
        <v>57</v>
      </c>
      <c r="C101" s="413" t="s">
        <v>172</v>
      </c>
      <c r="D101" s="414"/>
      <c r="E101" s="414"/>
      <c r="F101" s="415"/>
      <c r="G101" s="89">
        <v>0</v>
      </c>
    </row>
    <row r="102" spans="2:7" ht="15">
      <c r="B102" s="32" t="s">
        <v>58</v>
      </c>
      <c r="C102" s="363" t="s">
        <v>173</v>
      </c>
      <c r="D102" s="364"/>
      <c r="E102" s="364"/>
      <c r="F102" s="365"/>
      <c r="G102" s="20"/>
    </row>
    <row r="103" spans="2:7" ht="15">
      <c r="B103" s="38" t="s">
        <v>59</v>
      </c>
      <c r="C103" s="385" t="s">
        <v>138</v>
      </c>
      <c r="D103" s="385"/>
      <c r="E103" s="385"/>
      <c r="F103" s="385"/>
      <c r="G103" s="20"/>
    </row>
    <row r="104" spans="2:7" ht="15.75" customHeight="1">
      <c r="B104" s="386" t="s">
        <v>174</v>
      </c>
      <c r="C104" s="387"/>
      <c r="D104" s="387"/>
      <c r="E104" s="387"/>
      <c r="F104" s="388"/>
      <c r="G104" s="111">
        <f>G100+G101+G102+G103</f>
        <v>0</v>
      </c>
    </row>
    <row r="105" spans="2:7" ht="15"/>
    <row r="106" spans="2:7" ht="18">
      <c r="B106" s="368" t="s">
        <v>175</v>
      </c>
      <c r="C106" s="369"/>
      <c r="D106" s="369"/>
      <c r="E106" s="369"/>
      <c r="F106" s="369"/>
      <c r="G106" s="370"/>
    </row>
    <row r="107" spans="2:7" ht="18">
      <c r="D107" s="39"/>
      <c r="E107" s="39"/>
      <c r="F107" s="39"/>
    </row>
    <row r="108" spans="2:7" ht="15.75">
      <c r="B108" s="30"/>
      <c r="C108" s="386" t="s">
        <v>176</v>
      </c>
      <c r="D108" s="387"/>
      <c r="E108" s="387"/>
      <c r="F108" s="388"/>
      <c r="G108" s="30" t="s">
        <v>104</v>
      </c>
    </row>
    <row r="109" spans="2:7" ht="15">
      <c r="B109" s="8">
        <v>1</v>
      </c>
      <c r="C109" s="361" t="s">
        <v>177</v>
      </c>
      <c r="D109" s="361"/>
      <c r="E109" s="361"/>
      <c r="F109" s="361"/>
      <c r="G109" s="40">
        <f>G31</f>
        <v>0</v>
      </c>
    </row>
    <row r="110" spans="2:7" ht="15">
      <c r="B110" s="8">
        <v>2</v>
      </c>
      <c r="C110" s="361" t="s">
        <v>178</v>
      </c>
      <c r="D110" s="361"/>
      <c r="E110" s="361"/>
      <c r="F110" s="361"/>
      <c r="G110" s="40">
        <f>G38+G49+G57</f>
        <v>0</v>
      </c>
    </row>
    <row r="111" spans="2:7" ht="15">
      <c r="B111" s="8">
        <v>3</v>
      </c>
      <c r="C111" s="361" t="s">
        <v>179</v>
      </c>
      <c r="D111" s="361"/>
      <c r="E111" s="361"/>
      <c r="F111" s="361"/>
      <c r="G111" s="40">
        <f>G74</f>
        <v>0</v>
      </c>
    </row>
    <row r="112" spans="2:7" ht="15">
      <c r="B112" s="8">
        <v>4</v>
      </c>
      <c r="C112" s="361" t="s">
        <v>180</v>
      </c>
      <c r="D112" s="361"/>
      <c r="E112" s="361"/>
      <c r="F112" s="361"/>
      <c r="G112" s="40">
        <f>G84</f>
        <v>0</v>
      </c>
    </row>
    <row r="113" spans="2:11" ht="15">
      <c r="B113" s="8">
        <v>5</v>
      </c>
      <c r="C113" s="361" t="s">
        <v>181</v>
      </c>
      <c r="D113" s="361"/>
      <c r="E113" s="361"/>
      <c r="F113" s="361"/>
      <c r="G113" s="40">
        <f>G104</f>
        <v>0</v>
      </c>
    </row>
    <row r="114" spans="2:11" ht="15">
      <c r="B114" s="8">
        <v>6</v>
      </c>
      <c r="C114" s="361" t="s">
        <v>162</v>
      </c>
      <c r="D114" s="361"/>
      <c r="E114" s="361"/>
      <c r="F114" s="361"/>
      <c r="G114" s="25"/>
    </row>
    <row r="115" spans="2:11" ht="15.75">
      <c r="B115" s="406" t="s">
        <v>20</v>
      </c>
      <c r="C115" s="406"/>
      <c r="D115" s="406"/>
      <c r="E115" s="406"/>
      <c r="F115" s="406"/>
      <c r="G115" s="41">
        <f>SUM(G109:G114)</f>
        <v>0</v>
      </c>
    </row>
    <row r="116" spans="2:11" ht="15.75">
      <c r="B116" s="22"/>
      <c r="C116" s="22"/>
      <c r="D116" s="22"/>
      <c r="E116" s="22"/>
      <c r="F116" s="22"/>
      <c r="G116" s="42"/>
    </row>
    <row r="117" spans="2:11" ht="15">
      <c r="B117" s="389" t="s">
        <v>182</v>
      </c>
      <c r="C117" s="390"/>
      <c r="D117" s="390"/>
      <c r="E117" s="390"/>
      <c r="F117" s="390"/>
      <c r="G117" s="391"/>
    </row>
    <row r="118" spans="2:11" ht="15.75">
      <c r="B118" s="43">
        <v>6</v>
      </c>
      <c r="C118" s="44" t="s">
        <v>183</v>
      </c>
      <c r="D118" s="45"/>
      <c r="E118" s="46"/>
      <c r="F118" s="47" t="s">
        <v>103</v>
      </c>
      <c r="G118" s="6" t="s">
        <v>118</v>
      </c>
    </row>
    <row r="119" spans="2:11" ht="15.75">
      <c r="B119" s="8" t="s">
        <v>56</v>
      </c>
      <c r="C119" s="361" t="s">
        <v>184</v>
      </c>
      <c r="D119" s="361"/>
      <c r="E119" s="361"/>
      <c r="F119" s="132">
        <v>0.1</v>
      </c>
      <c r="G119" s="48">
        <f>G115*F119</f>
        <v>0</v>
      </c>
      <c r="J119" s="92">
        <f>SUM(F122:F124)</f>
        <v>8.6499999999999994E-2</v>
      </c>
      <c r="K119" s="93"/>
    </row>
    <row r="120" spans="2:11" ht="15.75">
      <c r="B120" s="8" t="s">
        <v>57</v>
      </c>
      <c r="C120" s="363" t="s">
        <v>185</v>
      </c>
      <c r="D120" s="364"/>
      <c r="E120" s="365"/>
      <c r="F120" s="132">
        <v>0.1</v>
      </c>
      <c r="G120" s="48">
        <f>(G119+G115)*F120</f>
        <v>0</v>
      </c>
      <c r="J120" s="94">
        <f>G136</f>
        <v>0</v>
      </c>
      <c r="K120" s="95"/>
    </row>
    <row r="121" spans="2:11" ht="15.75">
      <c r="B121" s="8" t="s">
        <v>58</v>
      </c>
      <c r="C121" s="361" t="s">
        <v>186</v>
      </c>
      <c r="D121" s="361"/>
      <c r="E121" s="361"/>
      <c r="F121" s="49"/>
      <c r="G121" s="50">
        <v>0</v>
      </c>
      <c r="J121" s="96">
        <f>G119+G120</f>
        <v>0</v>
      </c>
      <c r="K121" s="97"/>
    </row>
    <row r="122" spans="2:11" ht="15.75">
      <c r="B122" s="8"/>
      <c r="C122" s="361" t="s">
        <v>187</v>
      </c>
      <c r="D122" s="361"/>
      <c r="E122" s="361"/>
      <c r="F122" s="19">
        <v>6.4999999999999997E-3</v>
      </c>
      <c r="G122" s="50">
        <f>F122*I123</f>
        <v>0</v>
      </c>
      <c r="I122" s="50"/>
      <c r="J122" s="96">
        <f>SUM(J120:J121)</f>
        <v>0</v>
      </c>
      <c r="K122" s="98"/>
    </row>
    <row r="123" spans="2:11" ht="15.75">
      <c r="B123" s="8"/>
      <c r="C123" s="361" t="s">
        <v>188</v>
      </c>
      <c r="D123" s="361"/>
      <c r="E123" s="361"/>
      <c r="F123" s="19">
        <v>0.03</v>
      </c>
      <c r="G123" s="50">
        <f>F123*I123</f>
        <v>0</v>
      </c>
      <c r="I123" s="50">
        <f>(G115+G119+G120)/0.9135</f>
        <v>0</v>
      </c>
      <c r="J123" s="96">
        <f>J122/(1-J119)</f>
        <v>0</v>
      </c>
      <c r="K123" s="98"/>
    </row>
    <row r="124" spans="2:11" ht="15.75">
      <c r="B124" s="8"/>
      <c r="C124" s="361" t="s">
        <v>189</v>
      </c>
      <c r="D124" s="361"/>
      <c r="E124" s="361"/>
      <c r="F124" s="19">
        <v>0.05</v>
      </c>
      <c r="G124" s="50">
        <f>F124*I123</f>
        <v>0</v>
      </c>
      <c r="J124" s="98"/>
      <c r="K124" s="98"/>
    </row>
    <row r="125" spans="2:11" ht="15.75">
      <c r="B125" s="8"/>
      <c r="C125" s="376" t="s">
        <v>190</v>
      </c>
      <c r="D125" s="377"/>
      <c r="E125" s="378"/>
      <c r="F125" s="19">
        <v>0</v>
      </c>
      <c r="G125" s="50">
        <f>F125*I123</f>
        <v>0</v>
      </c>
      <c r="J125" s="96">
        <f>SUM(H123:H125)</f>
        <v>0</v>
      </c>
      <c r="K125" s="96"/>
    </row>
    <row r="126" spans="2:11" ht="15">
      <c r="B126" s="8"/>
      <c r="C126" s="412" t="s">
        <v>191</v>
      </c>
      <c r="D126" s="412"/>
      <c r="E126" s="412"/>
      <c r="F126" s="52">
        <f>SUM(F119:F125)</f>
        <v>0.28650000000000003</v>
      </c>
      <c r="G126" s="53">
        <f>SUM(G119:G125)</f>
        <v>0</v>
      </c>
    </row>
    <row r="127" spans="2:11" ht="15"/>
    <row r="128" spans="2:11" ht="18">
      <c r="B128" s="368" t="s">
        <v>192</v>
      </c>
      <c r="C128" s="369"/>
      <c r="D128" s="369"/>
      <c r="E128" s="369"/>
      <c r="F128" s="369"/>
      <c r="G128" s="370"/>
    </row>
    <row r="129" spans="2:7" ht="15"/>
    <row r="130" spans="2:7" ht="15">
      <c r="B130" s="112"/>
      <c r="C130" s="373" t="s">
        <v>193</v>
      </c>
      <c r="D130" s="374"/>
      <c r="E130" s="374"/>
      <c r="F130" s="375"/>
      <c r="G130" s="112" t="s">
        <v>118</v>
      </c>
    </row>
    <row r="131" spans="2:7" ht="15">
      <c r="B131" s="8" t="s">
        <v>56</v>
      </c>
      <c r="C131" s="361" t="s">
        <v>194</v>
      </c>
      <c r="D131" s="361"/>
      <c r="E131" s="361"/>
      <c r="F131" s="361"/>
      <c r="G131" s="7">
        <f>G109</f>
        <v>0</v>
      </c>
    </row>
    <row r="132" spans="2:7" ht="15">
      <c r="B132" s="8" t="s">
        <v>57</v>
      </c>
      <c r="C132" s="361" t="s">
        <v>116</v>
      </c>
      <c r="D132" s="361"/>
      <c r="E132" s="361"/>
      <c r="F132" s="361"/>
      <c r="G132" s="7">
        <f>G110</f>
        <v>0</v>
      </c>
    </row>
    <row r="133" spans="2:7" ht="15">
      <c r="B133" s="8" t="s">
        <v>58</v>
      </c>
      <c r="C133" s="361" t="s">
        <v>146</v>
      </c>
      <c r="D133" s="361"/>
      <c r="E133" s="361"/>
      <c r="F133" s="361"/>
      <c r="G133" s="7">
        <f>G111</f>
        <v>0</v>
      </c>
    </row>
    <row r="134" spans="2:7" ht="15">
      <c r="B134" s="8" t="s">
        <v>59</v>
      </c>
      <c r="C134" s="361" t="s">
        <v>195</v>
      </c>
      <c r="D134" s="361"/>
      <c r="E134" s="361"/>
      <c r="F134" s="361"/>
      <c r="G134" s="7">
        <f>G112</f>
        <v>0</v>
      </c>
    </row>
    <row r="135" spans="2:7" ht="15">
      <c r="B135" s="8" t="s">
        <v>60</v>
      </c>
      <c r="C135" s="363" t="s">
        <v>181</v>
      </c>
      <c r="D135" s="364"/>
      <c r="E135" s="364"/>
      <c r="F135" s="365"/>
      <c r="G135" s="7">
        <f>G113</f>
        <v>0</v>
      </c>
    </row>
    <row r="136" spans="2:7" ht="15">
      <c r="B136" s="366" t="s">
        <v>196</v>
      </c>
      <c r="C136" s="366"/>
      <c r="D136" s="366"/>
      <c r="E136" s="366"/>
      <c r="F136" s="366"/>
      <c r="G136" s="7">
        <f>SUM(G131:G135)</f>
        <v>0</v>
      </c>
    </row>
    <row r="137" spans="2:7" ht="15">
      <c r="B137" s="8" t="s">
        <v>111</v>
      </c>
      <c r="C137" s="361" t="s">
        <v>197</v>
      </c>
      <c r="D137" s="361"/>
      <c r="E137" s="361"/>
      <c r="F137" s="361"/>
      <c r="G137" s="7">
        <f>G126</f>
        <v>0</v>
      </c>
    </row>
    <row r="138" spans="2:7" ht="15">
      <c r="B138" s="367" t="s">
        <v>198</v>
      </c>
      <c r="C138" s="367"/>
      <c r="D138" s="367"/>
      <c r="E138" s="367"/>
      <c r="F138" s="367"/>
      <c r="G138" s="54">
        <f>ROUNDDOWN(G136+G137,2)</f>
        <v>0</v>
      </c>
    </row>
    <row r="139" spans="2:7" ht="15">
      <c r="F139" s="3"/>
      <c r="G139" s="3"/>
    </row>
    <row r="140" spans="2:7" ht="18">
      <c r="B140" s="368" t="s">
        <v>199</v>
      </c>
      <c r="C140" s="369"/>
      <c r="D140" s="369"/>
      <c r="E140" s="369"/>
      <c r="F140" s="369"/>
      <c r="G140" s="370"/>
    </row>
    <row r="141" spans="2:7" ht="15">
      <c r="F141" s="3"/>
      <c r="G141" s="3"/>
    </row>
    <row r="142" spans="2:7" ht="15">
      <c r="B142" s="12" t="s">
        <v>200</v>
      </c>
      <c r="C142" s="12" t="s">
        <v>201</v>
      </c>
      <c r="D142" s="12" t="s">
        <v>202</v>
      </c>
      <c r="E142" s="12" t="s">
        <v>203</v>
      </c>
      <c r="F142" s="12" t="s">
        <v>204</v>
      </c>
      <c r="G142" s="12" t="s">
        <v>205</v>
      </c>
    </row>
    <row r="143" spans="2:7" ht="15">
      <c r="B143" s="87"/>
      <c r="C143" s="6" t="s">
        <v>206</v>
      </c>
      <c r="D143" s="6" t="s">
        <v>207</v>
      </c>
      <c r="E143" s="6" t="s">
        <v>208</v>
      </c>
      <c r="F143" s="6" t="s">
        <v>209</v>
      </c>
      <c r="G143" s="6" t="s">
        <v>210</v>
      </c>
    </row>
    <row r="144" spans="2:7" ht="15">
      <c r="B144" s="113" t="str">
        <f>G19</f>
        <v>AJUDANTE</v>
      </c>
      <c r="C144" s="55">
        <f>G138</f>
        <v>0</v>
      </c>
      <c r="D144" s="56">
        <f>F14</f>
        <v>1</v>
      </c>
      <c r="E144" s="57">
        <f>C144</f>
        <v>0</v>
      </c>
      <c r="F144" s="133">
        <v>1</v>
      </c>
      <c r="G144" s="57">
        <f>E144*F144</f>
        <v>0</v>
      </c>
    </row>
    <row r="145" spans="2:7" ht="15">
      <c r="B145" s="6"/>
      <c r="C145" s="49"/>
      <c r="D145" s="49"/>
      <c r="E145" s="49"/>
      <c r="F145" s="8"/>
      <c r="G145" s="8"/>
    </row>
    <row r="146" spans="2:7" ht="15">
      <c r="B146" s="8"/>
      <c r="C146" s="49"/>
      <c r="D146" s="49"/>
      <c r="E146" s="49"/>
      <c r="F146" s="8"/>
      <c r="G146" s="8"/>
    </row>
    <row r="147" spans="2:7" ht="15">
      <c r="B147" s="8"/>
      <c r="C147" s="49"/>
      <c r="D147" s="49"/>
      <c r="E147" s="49"/>
      <c r="F147" s="8"/>
      <c r="G147" s="8"/>
    </row>
    <row r="148" spans="2:7" ht="15">
      <c r="B148" s="8"/>
      <c r="C148" s="49"/>
      <c r="D148" s="49"/>
      <c r="E148" s="49"/>
      <c r="F148" s="8"/>
      <c r="G148" s="8"/>
    </row>
    <row r="149" spans="2:7" ht="18">
      <c r="C149" s="59"/>
      <c r="D149" s="59"/>
      <c r="E149" s="59"/>
      <c r="F149" s="59"/>
      <c r="G149" s="59"/>
    </row>
    <row r="150" spans="2:7" ht="18">
      <c r="B150" s="368" t="s">
        <v>211</v>
      </c>
      <c r="C150" s="369"/>
      <c r="D150" s="369"/>
      <c r="E150" s="369"/>
      <c r="F150" s="369"/>
      <c r="G150" s="370"/>
    </row>
    <row r="151" spans="2:7" ht="18">
      <c r="B151" s="59"/>
      <c r="C151" s="59"/>
      <c r="D151" s="59"/>
      <c r="E151" s="59"/>
      <c r="F151" s="59"/>
      <c r="G151" s="59"/>
    </row>
    <row r="152" spans="2:7" ht="18">
      <c r="B152" s="60"/>
      <c r="C152" s="371" t="s">
        <v>212</v>
      </c>
      <c r="D152" s="371"/>
      <c r="E152" s="371"/>
      <c r="F152" s="371"/>
      <c r="G152" s="371"/>
    </row>
    <row r="153" spans="2:7" ht="15">
      <c r="B153" s="8"/>
      <c r="C153" s="372" t="s">
        <v>54</v>
      </c>
      <c r="D153" s="372"/>
      <c r="E153" s="372"/>
      <c r="F153" s="372"/>
      <c r="G153" s="51" t="s">
        <v>118</v>
      </c>
    </row>
    <row r="154" spans="2:7" ht="15">
      <c r="B154" s="8" t="s">
        <v>56</v>
      </c>
      <c r="C154" s="361" t="s">
        <v>213</v>
      </c>
      <c r="D154" s="361"/>
      <c r="E154" s="361"/>
      <c r="F154" s="361"/>
      <c r="G154" s="25">
        <f>C144</f>
        <v>0</v>
      </c>
    </row>
    <row r="155" spans="2:7" ht="15">
      <c r="B155" s="58" t="s">
        <v>57</v>
      </c>
      <c r="C155" s="362" t="s">
        <v>214</v>
      </c>
      <c r="D155" s="362"/>
      <c r="E155" s="362"/>
      <c r="F155" s="362"/>
      <c r="G155" s="217">
        <f>G154/21</f>
        <v>0</v>
      </c>
    </row>
    <row r="156" spans="2:7" ht="15"/>
    <row r="157" spans="2:7" ht="15"/>
    <row r="158" spans="2:7" ht="15"/>
    <row r="160" spans="2:7" ht="15"/>
    <row r="161" ht="15"/>
    <row r="162" ht="15"/>
  </sheetData>
  <mergeCells count="132">
    <mergeCell ref="C70:E70"/>
    <mergeCell ref="C71:E71"/>
    <mergeCell ref="C72:E72"/>
    <mergeCell ref="C73:E73"/>
    <mergeCell ref="C56:F56"/>
    <mergeCell ref="C57:F57"/>
    <mergeCell ref="C54:F54"/>
    <mergeCell ref="C55:F55"/>
    <mergeCell ref="C59:F59"/>
    <mergeCell ref="C1:D1"/>
    <mergeCell ref="C2:D2"/>
    <mergeCell ref="B4:G4"/>
    <mergeCell ref="C6:E6"/>
    <mergeCell ref="F6:G6"/>
    <mergeCell ref="C7:E7"/>
    <mergeCell ref="F7:G7"/>
    <mergeCell ref="C18:F18"/>
    <mergeCell ref="C19:F19"/>
    <mergeCell ref="B13:C13"/>
    <mergeCell ref="D13:E13"/>
    <mergeCell ref="F13:G13"/>
    <mergeCell ref="C17:F17"/>
    <mergeCell ref="C10:E10"/>
    <mergeCell ref="F10:G10"/>
    <mergeCell ref="B12:G12"/>
    <mergeCell ref="B14:C14"/>
    <mergeCell ref="D14:E14"/>
    <mergeCell ref="F14:G14"/>
    <mergeCell ref="B16:G16"/>
    <mergeCell ref="C8:E8"/>
    <mergeCell ref="B49:E49"/>
    <mergeCell ref="F8:G8"/>
    <mergeCell ref="C9:E9"/>
    <mergeCell ref="F9:G9"/>
    <mergeCell ref="C20:F20"/>
    <mergeCell ref="C44:E44"/>
    <mergeCell ref="C45:E45"/>
    <mergeCell ref="C46:E46"/>
    <mergeCell ref="C47:E47"/>
    <mergeCell ref="C48:E48"/>
    <mergeCell ref="C21:F21"/>
    <mergeCell ref="C43:E43"/>
    <mergeCell ref="C37:E37"/>
    <mergeCell ref="B38:E38"/>
    <mergeCell ref="B40:E40"/>
    <mergeCell ref="C23:E23"/>
    <mergeCell ref="D22:F22"/>
    <mergeCell ref="C29:E29"/>
    <mergeCell ref="C30:E30"/>
    <mergeCell ref="C36:E36"/>
    <mergeCell ref="C24:E24"/>
    <mergeCell ref="C25:E25"/>
    <mergeCell ref="C26:E26"/>
    <mergeCell ref="C27:E27"/>
    <mergeCell ref="C28:E28"/>
    <mergeCell ref="C31:E31"/>
    <mergeCell ref="B33:G33"/>
    <mergeCell ref="B35:E35"/>
    <mergeCell ref="C41:E41"/>
    <mergeCell ref="C42:E42"/>
    <mergeCell ref="C114:F114"/>
    <mergeCell ref="C137:F137"/>
    <mergeCell ref="C126:E126"/>
    <mergeCell ref="C108:F108"/>
    <mergeCell ref="C101:F101"/>
    <mergeCell ref="B96:F96"/>
    <mergeCell ref="C87:F87"/>
    <mergeCell ref="C88:F88"/>
    <mergeCell ref="C89:F89"/>
    <mergeCell ref="C94:F94"/>
    <mergeCell ref="C100:F100"/>
    <mergeCell ref="C93:F93"/>
    <mergeCell ref="C95:F95"/>
    <mergeCell ref="C109:F109"/>
    <mergeCell ref="C111:F111"/>
    <mergeCell ref="C112:F112"/>
    <mergeCell ref="C113:F113"/>
    <mergeCell ref="B115:F115"/>
    <mergeCell ref="B117:G117"/>
    <mergeCell ref="C119:E119"/>
    <mergeCell ref="B51:F51"/>
    <mergeCell ref="C52:F52"/>
    <mergeCell ref="C53:F53"/>
    <mergeCell ref="C60:F60"/>
    <mergeCell ref="B64:F64"/>
    <mergeCell ref="B66:G66"/>
    <mergeCell ref="B67:E67"/>
    <mergeCell ref="C68:E68"/>
    <mergeCell ref="C69:E69"/>
    <mergeCell ref="C61:F61"/>
    <mergeCell ref="C62:F62"/>
    <mergeCell ref="C63:F63"/>
    <mergeCell ref="B74:E74"/>
    <mergeCell ref="B76:G76"/>
    <mergeCell ref="B77:E77"/>
    <mergeCell ref="C78:E78"/>
    <mergeCell ref="C79:D79"/>
    <mergeCell ref="C80:D80"/>
    <mergeCell ref="C81:D81"/>
    <mergeCell ref="C82:D82"/>
    <mergeCell ref="B84:E84"/>
    <mergeCell ref="C83:D83"/>
    <mergeCell ref="B90:F90"/>
    <mergeCell ref="C92:F92"/>
    <mergeCell ref="B98:G98"/>
    <mergeCell ref="B99:F99"/>
    <mergeCell ref="C102:F102"/>
    <mergeCell ref="C103:F103"/>
    <mergeCell ref="B104:F104"/>
    <mergeCell ref="B106:G106"/>
    <mergeCell ref="C110:F110"/>
    <mergeCell ref="C120:E120"/>
    <mergeCell ref="C121:E121"/>
    <mergeCell ref="C122:E122"/>
    <mergeCell ref="C123:E123"/>
    <mergeCell ref="C124:E124"/>
    <mergeCell ref="B128:G128"/>
    <mergeCell ref="C130:F130"/>
    <mergeCell ref="C131:F131"/>
    <mergeCell ref="C132:F132"/>
    <mergeCell ref="C125:E125"/>
    <mergeCell ref="C154:F154"/>
    <mergeCell ref="C155:F155"/>
    <mergeCell ref="C133:F133"/>
    <mergeCell ref="C134:F134"/>
    <mergeCell ref="C135:F135"/>
    <mergeCell ref="B136:F136"/>
    <mergeCell ref="B138:F138"/>
    <mergeCell ref="B140:G140"/>
    <mergeCell ref="B150:G150"/>
    <mergeCell ref="C152:G152"/>
    <mergeCell ref="C153:F153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B1:N155"/>
  <sheetViews>
    <sheetView showGridLines="0" topLeftCell="A116" workbookViewId="0">
      <selection activeCell="G102" sqref="G102"/>
    </sheetView>
  </sheetViews>
  <sheetFormatPr defaultRowHeight="15"/>
  <cols>
    <col min="1" max="1" width="2.7109375" customWidth="1"/>
    <col min="2" max="2" width="15" style="3" customWidth="1"/>
    <col min="3" max="3" width="13.42578125" customWidth="1"/>
    <col min="4" max="4" width="30.7109375" customWidth="1"/>
    <col min="5" max="5" width="15.7109375" customWidth="1"/>
    <col min="6" max="6" width="14.42578125" customWidth="1"/>
    <col min="7" max="7" width="19.140625" bestFit="1" customWidth="1"/>
    <col min="8" max="8" width="8.5703125" customWidth="1"/>
    <col min="9" max="9" width="14" customWidth="1"/>
    <col min="10" max="10" width="10.5703125" bestFit="1" customWidth="1"/>
    <col min="11" max="11" width="11.42578125" customWidth="1"/>
    <col min="12" max="12" width="10.5703125" bestFit="1" customWidth="1"/>
    <col min="13" max="13" width="9.5703125" bestFit="1" customWidth="1"/>
  </cols>
  <sheetData>
    <row r="1" spans="2:11">
      <c r="B1" s="134" t="s">
        <v>79</v>
      </c>
      <c r="C1" s="424"/>
      <c r="D1" s="425"/>
      <c r="E1" s="2"/>
      <c r="F1" s="2"/>
    </row>
    <row r="2" spans="2:11">
      <c r="B2" s="134" t="s">
        <v>80</v>
      </c>
      <c r="C2" s="426"/>
      <c r="D2" s="425"/>
      <c r="E2" s="2"/>
      <c r="F2" s="2"/>
    </row>
    <row r="3" spans="2:11">
      <c r="C3" s="2"/>
      <c r="D3" s="2"/>
      <c r="E3" s="2"/>
      <c r="F3" s="2"/>
    </row>
    <row r="4" spans="2:11">
      <c r="B4" s="427" t="s">
        <v>81</v>
      </c>
      <c r="C4" s="427"/>
      <c r="D4" s="427"/>
      <c r="E4" s="427"/>
      <c r="F4" s="427"/>
      <c r="G4" s="427"/>
    </row>
    <row r="5" spans="2:11">
      <c r="C5" s="2"/>
    </row>
    <row r="6" spans="2:11" ht="15" customHeight="1">
      <c r="B6" s="85" t="s">
        <v>56</v>
      </c>
      <c r="C6" s="416" t="s">
        <v>82</v>
      </c>
      <c r="D6" s="416"/>
      <c r="E6" s="416"/>
      <c r="F6" s="428" t="s">
        <v>83</v>
      </c>
      <c r="G6" s="418"/>
      <c r="I6" s="69"/>
      <c r="J6" s="69"/>
      <c r="K6" s="69"/>
    </row>
    <row r="7" spans="2:11">
      <c r="B7" s="85" t="s">
        <v>57</v>
      </c>
      <c r="C7" s="416" t="s">
        <v>84</v>
      </c>
      <c r="D7" s="416"/>
      <c r="E7" s="416"/>
      <c r="F7" s="429" t="s">
        <v>85</v>
      </c>
      <c r="G7" s="425"/>
      <c r="I7" s="69"/>
      <c r="J7" s="69"/>
      <c r="K7" s="69"/>
    </row>
    <row r="8" spans="2:11">
      <c r="B8" s="85" t="s">
        <v>58</v>
      </c>
      <c r="C8" s="416" t="s">
        <v>86</v>
      </c>
      <c r="D8" s="416"/>
      <c r="E8" s="416"/>
      <c r="F8" s="417"/>
      <c r="G8" s="418"/>
      <c r="I8" s="69"/>
      <c r="J8" s="69"/>
      <c r="K8" s="69"/>
    </row>
    <row r="9" spans="2:11">
      <c r="B9" s="85" t="s">
        <v>59</v>
      </c>
      <c r="C9" s="416" t="s">
        <v>87</v>
      </c>
      <c r="D9" s="416"/>
      <c r="E9" s="416"/>
      <c r="F9" s="417">
        <v>12</v>
      </c>
      <c r="G9" s="418"/>
      <c r="I9" s="69"/>
      <c r="J9" s="69"/>
      <c r="K9" s="69"/>
    </row>
    <row r="10" spans="2:11">
      <c r="B10" s="85" t="s">
        <v>60</v>
      </c>
      <c r="C10" s="416" t="s">
        <v>88</v>
      </c>
      <c r="D10" s="416"/>
      <c r="E10" s="416"/>
      <c r="F10" s="429" t="s">
        <v>89</v>
      </c>
      <c r="G10" s="425"/>
      <c r="I10" s="69"/>
      <c r="J10" s="69"/>
      <c r="K10" s="69"/>
    </row>
    <row r="11" spans="2:11">
      <c r="C11" s="2"/>
      <c r="D11" s="2"/>
      <c r="E11" s="2"/>
      <c r="F11" s="2"/>
      <c r="G11" s="3"/>
      <c r="I11" s="69"/>
      <c r="J11" s="69"/>
      <c r="K11" s="69"/>
    </row>
    <row r="12" spans="2:11">
      <c r="B12" s="434" t="s">
        <v>90</v>
      </c>
      <c r="C12" s="434"/>
      <c r="D12" s="434"/>
      <c r="E12" s="434"/>
      <c r="F12" s="434"/>
      <c r="G12" s="434"/>
      <c r="I12" s="69"/>
      <c r="J12" s="69"/>
      <c r="K12" s="69"/>
    </row>
    <row r="13" spans="2:11" ht="36" customHeight="1">
      <c r="B13" s="431" t="s">
        <v>91</v>
      </c>
      <c r="C13" s="431"/>
      <c r="D13" s="431" t="s">
        <v>92</v>
      </c>
      <c r="E13" s="431"/>
      <c r="F13" s="432" t="s">
        <v>93</v>
      </c>
      <c r="G13" s="432"/>
    </row>
    <row r="14" spans="2:11" ht="15" customHeight="1">
      <c r="B14" s="435" t="s">
        <v>94</v>
      </c>
      <c r="C14" s="435"/>
      <c r="D14" s="436" t="s">
        <v>95</v>
      </c>
      <c r="E14" s="436"/>
      <c r="F14" s="437">
        <v>1</v>
      </c>
      <c r="G14" s="437"/>
    </row>
    <row r="15" spans="2:11" ht="18">
      <c r="B15" s="59"/>
      <c r="C15" s="4"/>
      <c r="D15" s="4"/>
      <c r="E15" s="4"/>
      <c r="F15" s="4"/>
    </row>
    <row r="16" spans="2:11">
      <c r="B16" s="438" t="s">
        <v>96</v>
      </c>
      <c r="C16" s="438"/>
      <c r="D16" s="438"/>
      <c r="E16" s="438"/>
      <c r="F16" s="438"/>
      <c r="G16" s="438"/>
    </row>
    <row r="17" spans="2:7">
      <c r="B17" s="5">
        <v>1</v>
      </c>
      <c r="C17" s="433" t="s">
        <v>97</v>
      </c>
      <c r="D17" s="433"/>
      <c r="E17" s="433"/>
      <c r="F17" s="433"/>
      <c r="G17" s="6" t="str">
        <f>B14</f>
        <v>Manutenção Predial</v>
      </c>
    </row>
    <row r="18" spans="2:7">
      <c r="B18" s="51">
        <v>2</v>
      </c>
      <c r="C18" s="361" t="s">
        <v>98</v>
      </c>
      <c r="D18" s="361"/>
      <c r="E18" s="361"/>
      <c r="F18" s="361"/>
      <c r="G18" s="125"/>
    </row>
    <row r="19" spans="2:7" s="77" customFormat="1">
      <c r="B19" s="135">
        <v>3</v>
      </c>
      <c r="C19" s="430" t="s">
        <v>99</v>
      </c>
      <c r="D19" s="430"/>
      <c r="E19" s="430"/>
      <c r="F19" s="430"/>
      <c r="G19" s="136" t="s">
        <v>13</v>
      </c>
    </row>
    <row r="20" spans="2:7">
      <c r="B20" s="51">
        <v>4</v>
      </c>
      <c r="C20" s="363" t="s">
        <v>100</v>
      </c>
      <c r="D20" s="364"/>
      <c r="E20" s="364"/>
      <c r="F20" s="365"/>
      <c r="G20" s="126" t="s">
        <v>89</v>
      </c>
    </row>
    <row r="21" spans="2:7">
      <c r="B21" s="51">
        <v>5</v>
      </c>
      <c r="C21" s="361" t="s">
        <v>101</v>
      </c>
      <c r="D21" s="361"/>
      <c r="E21" s="361"/>
      <c r="F21" s="361"/>
      <c r="G21" s="127"/>
    </row>
    <row r="22" spans="2:7">
      <c r="C22" s="3"/>
      <c r="D22" s="422"/>
      <c r="E22" s="422"/>
      <c r="F22" s="422"/>
      <c r="G22" s="3"/>
    </row>
    <row r="23" spans="2:7">
      <c r="B23" s="99">
        <v>1</v>
      </c>
      <c r="C23" s="419" t="s">
        <v>102</v>
      </c>
      <c r="D23" s="420"/>
      <c r="E23" s="421"/>
      <c r="F23" s="99" t="s">
        <v>103</v>
      </c>
      <c r="G23" s="99" t="s">
        <v>104</v>
      </c>
    </row>
    <row r="24" spans="2:7">
      <c r="B24" s="8" t="s">
        <v>56</v>
      </c>
      <c r="C24" s="361" t="s">
        <v>105</v>
      </c>
      <c r="D24" s="361"/>
      <c r="E24" s="361"/>
      <c r="F24" s="8">
        <v>100</v>
      </c>
      <c r="G24" s="9">
        <f>G18</f>
        <v>0</v>
      </c>
    </row>
    <row r="25" spans="2:7">
      <c r="B25" s="8" t="s">
        <v>57</v>
      </c>
      <c r="C25" s="361" t="s">
        <v>106</v>
      </c>
      <c r="D25" s="361"/>
      <c r="E25" s="361"/>
      <c r="F25" s="10">
        <v>0</v>
      </c>
      <c r="G25" s="11">
        <v>0</v>
      </c>
    </row>
    <row r="26" spans="2:7">
      <c r="B26" s="8" t="s">
        <v>58</v>
      </c>
      <c r="C26" s="361" t="s">
        <v>107</v>
      </c>
      <c r="D26" s="361"/>
      <c r="E26" s="361"/>
      <c r="F26" s="10"/>
      <c r="G26" s="11">
        <f>G24*F26</f>
        <v>0</v>
      </c>
    </row>
    <row r="27" spans="2:7">
      <c r="B27" s="8" t="s">
        <v>59</v>
      </c>
      <c r="C27" s="361" t="s">
        <v>108</v>
      </c>
      <c r="D27" s="361"/>
      <c r="E27" s="361"/>
      <c r="F27" s="10"/>
      <c r="G27" s="11">
        <f>G26*F27</f>
        <v>0</v>
      </c>
    </row>
    <row r="28" spans="2:7">
      <c r="B28" s="8" t="s">
        <v>109</v>
      </c>
      <c r="C28" s="361" t="s">
        <v>110</v>
      </c>
      <c r="D28" s="361"/>
      <c r="E28" s="361"/>
      <c r="F28" s="10"/>
      <c r="G28" s="11">
        <f>G27*F28</f>
        <v>0</v>
      </c>
    </row>
    <row r="29" spans="2:7">
      <c r="B29" s="8" t="s">
        <v>111</v>
      </c>
      <c r="C29" s="361" t="s">
        <v>112</v>
      </c>
      <c r="D29" s="361"/>
      <c r="E29" s="361"/>
      <c r="F29" s="10">
        <v>0</v>
      </c>
      <c r="G29" s="11">
        <f>G28*F29</f>
        <v>0</v>
      </c>
    </row>
    <row r="30" spans="2:7">
      <c r="B30" s="12" t="s">
        <v>113</v>
      </c>
      <c r="C30" s="423" t="s">
        <v>114</v>
      </c>
      <c r="D30" s="423"/>
      <c r="E30" s="423"/>
      <c r="F30" s="13">
        <v>0</v>
      </c>
      <c r="G30" s="14">
        <f>G24*F30</f>
        <v>0</v>
      </c>
    </row>
    <row r="31" spans="2:7">
      <c r="B31" s="15"/>
      <c r="C31" s="407" t="s">
        <v>115</v>
      </c>
      <c r="D31" s="407"/>
      <c r="E31" s="407"/>
      <c r="F31" s="15"/>
      <c r="G31" s="16">
        <f>SUM(G24,G25,G26,G27,G28,G29,G30)</f>
        <v>0</v>
      </c>
    </row>
    <row r="32" spans="2:7" ht="15" customHeight="1">
      <c r="C32" s="17"/>
      <c r="D32" s="17"/>
      <c r="E32" s="17"/>
      <c r="F32" s="3"/>
      <c r="G32" s="18"/>
    </row>
    <row r="33" spans="2:14" ht="15" customHeight="1">
      <c r="B33" s="408" t="s">
        <v>116</v>
      </c>
      <c r="C33" s="409"/>
      <c r="D33" s="409"/>
      <c r="E33" s="409"/>
      <c r="F33" s="409"/>
      <c r="G33" s="410"/>
      <c r="N33" s="69"/>
    </row>
    <row r="34" spans="2:14">
      <c r="B34" s="17"/>
      <c r="C34" s="3"/>
      <c r="D34" s="3"/>
      <c r="E34" s="3"/>
      <c r="F34" s="3"/>
      <c r="G34" s="3"/>
      <c r="N34" s="69"/>
    </row>
    <row r="35" spans="2:14" ht="15" customHeight="1">
      <c r="B35" s="411" t="s">
        <v>117</v>
      </c>
      <c r="C35" s="411"/>
      <c r="D35" s="411"/>
      <c r="E35" s="411"/>
      <c r="F35" s="101" t="s">
        <v>103</v>
      </c>
      <c r="G35" s="101" t="s">
        <v>118</v>
      </c>
      <c r="N35" s="69"/>
    </row>
    <row r="36" spans="2:14">
      <c r="B36" s="8" t="s">
        <v>56</v>
      </c>
      <c r="C36" s="385" t="s">
        <v>119</v>
      </c>
      <c r="D36" s="385"/>
      <c r="E36" s="385"/>
      <c r="F36" s="19">
        <v>8.3299999999999999E-2</v>
      </c>
      <c r="G36" s="20">
        <f>F36*G31</f>
        <v>0</v>
      </c>
      <c r="N36" s="69"/>
    </row>
    <row r="37" spans="2:14">
      <c r="B37" s="8" t="s">
        <v>57</v>
      </c>
      <c r="C37" s="385" t="s">
        <v>120</v>
      </c>
      <c r="D37" s="385"/>
      <c r="E37" s="385"/>
      <c r="F37" s="19">
        <f>(1/12)+((1/3)/12)</f>
        <v>0.1111111111111111</v>
      </c>
      <c r="G37" s="20">
        <f>F37*G31</f>
        <v>0</v>
      </c>
      <c r="N37" s="69"/>
    </row>
    <row r="38" spans="2:14" ht="15.75">
      <c r="B38" s="406" t="s">
        <v>121</v>
      </c>
      <c r="C38" s="406"/>
      <c r="D38" s="406"/>
      <c r="E38" s="406"/>
      <c r="F38" s="130">
        <f>SUM(F36:F37)</f>
        <v>0.19441111111111109</v>
      </c>
      <c r="G38" s="185">
        <f>SUM(G36:G37)</f>
        <v>0</v>
      </c>
      <c r="N38" s="69"/>
    </row>
    <row r="39" spans="2:14" ht="15.75">
      <c r="B39" s="22"/>
      <c r="C39" s="22"/>
      <c r="D39" s="22"/>
      <c r="E39" s="22"/>
      <c r="F39" s="23"/>
      <c r="G39" s="24"/>
      <c r="N39" s="69"/>
    </row>
    <row r="40" spans="2:14">
      <c r="B40" s="411" t="s">
        <v>122</v>
      </c>
      <c r="C40" s="411"/>
      <c r="D40" s="411"/>
      <c r="E40" s="411"/>
      <c r="F40" s="101" t="s">
        <v>103</v>
      </c>
      <c r="G40" s="101" t="s">
        <v>118</v>
      </c>
      <c r="N40" s="69"/>
    </row>
    <row r="41" spans="2:14">
      <c r="B41" s="8" t="s">
        <v>56</v>
      </c>
      <c r="C41" s="361" t="s">
        <v>123</v>
      </c>
      <c r="D41" s="361"/>
      <c r="E41" s="361"/>
      <c r="F41" s="19">
        <v>0.2</v>
      </c>
      <c r="G41" s="25">
        <f>($G$31+$G$38)*F41</f>
        <v>0</v>
      </c>
      <c r="N41" s="69"/>
    </row>
    <row r="42" spans="2:14">
      <c r="B42" s="8" t="s">
        <v>57</v>
      </c>
      <c r="C42" s="361" t="s">
        <v>124</v>
      </c>
      <c r="D42" s="361"/>
      <c r="E42" s="361"/>
      <c r="F42" s="19">
        <v>2.5000000000000001E-2</v>
      </c>
      <c r="G42" s="25">
        <f t="shared" ref="G42:G48" si="0">($G$31+$G$38)*F42</f>
        <v>0</v>
      </c>
      <c r="N42" s="69"/>
    </row>
    <row r="43" spans="2:14">
      <c r="B43" s="8" t="s">
        <v>58</v>
      </c>
      <c r="C43" s="361" t="s">
        <v>125</v>
      </c>
      <c r="D43" s="361"/>
      <c r="E43" s="361"/>
      <c r="F43" s="70">
        <v>0.03</v>
      </c>
      <c r="G43" s="25">
        <f t="shared" si="0"/>
        <v>0</v>
      </c>
      <c r="N43" s="69"/>
    </row>
    <row r="44" spans="2:14">
      <c r="B44" s="8" t="s">
        <v>59</v>
      </c>
      <c r="C44" s="361" t="s">
        <v>126</v>
      </c>
      <c r="D44" s="361"/>
      <c r="E44" s="361"/>
      <c r="F44" s="19">
        <v>1.4999999999999999E-2</v>
      </c>
      <c r="G44" s="25">
        <f t="shared" si="0"/>
        <v>0</v>
      </c>
      <c r="N44" s="69"/>
    </row>
    <row r="45" spans="2:14">
      <c r="B45" s="8" t="s">
        <v>60</v>
      </c>
      <c r="C45" s="361" t="s">
        <v>127</v>
      </c>
      <c r="D45" s="361"/>
      <c r="E45" s="361"/>
      <c r="F45" s="19">
        <v>0.01</v>
      </c>
      <c r="G45" s="25">
        <f t="shared" si="0"/>
        <v>0</v>
      </c>
      <c r="N45" s="69"/>
    </row>
    <row r="46" spans="2:14">
      <c r="B46" s="8" t="s">
        <v>111</v>
      </c>
      <c r="C46" s="361" t="s">
        <v>128</v>
      </c>
      <c r="D46" s="361"/>
      <c r="E46" s="361"/>
      <c r="F46" s="19">
        <v>6.0000000000000001E-3</v>
      </c>
      <c r="G46" s="25">
        <f t="shared" si="0"/>
        <v>0</v>
      </c>
      <c r="N46" s="69"/>
    </row>
    <row r="47" spans="2:14">
      <c r="B47" s="8" t="s">
        <v>113</v>
      </c>
      <c r="C47" s="361" t="s">
        <v>129</v>
      </c>
      <c r="D47" s="361"/>
      <c r="E47" s="361"/>
      <c r="F47" s="19">
        <v>2E-3</v>
      </c>
      <c r="G47" s="25">
        <f t="shared" si="0"/>
        <v>0</v>
      </c>
      <c r="N47" s="69"/>
    </row>
    <row r="48" spans="2:14">
      <c r="B48" s="8" t="s">
        <v>130</v>
      </c>
      <c r="C48" s="361" t="s">
        <v>131</v>
      </c>
      <c r="D48" s="361"/>
      <c r="E48" s="361"/>
      <c r="F48" s="19">
        <v>0.08</v>
      </c>
      <c r="G48" s="25">
        <f t="shared" si="0"/>
        <v>0</v>
      </c>
      <c r="N48" s="69"/>
    </row>
    <row r="49" spans="2:14" ht="15.75">
      <c r="B49" s="406" t="s">
        <v>132</v>
      </c>
      <c r="C49" s="406"/>
      <c r="D49" s="406"/>
      <c r="E49" s="406"/>
      <c r="F49" s="128">
        <f>SUM(F41:F48)</f>
        <v>0.36800000000000005</v>
      </c>
      <c r="G49" s="129">
        <f>SUM(G41:G48)</f>
        <v>0</v>
      </c>
      <c r="N49" s="69"/>
    </row>
    <row r="50" spans="2:14">
      <c r="B50" s="26"/>
      <c r="C50" s="27"/>
      <c r="D50" s="28"/>
      <c r="E50" s="28"/>
      <c r="F50" s="28"/>
      <c r="G50" s="29"/>
      <c r="N50" s="69"/>
    </row>
    <row r="51" spans="2:14" ht="15.75">
      <c r="B51" s="392" t="s">
        <v>133</v>
      </c>
      <c r="C51" s="393"/>
      <c r="D51" s="393"/>
      <c r="E51" s="393"/>
      <c r="F51" s="394"/>
      <c r="G51" s="100" t="s">
        <v>104</v>
      </c>
      <c r="N51" s="69"/>
    </row>
    <row r="52" spans="2:14">
      <c r="B52" s="8" t="s">
        <v>56</v>
      </c>
      <c r="C52" s="361" t="s">
        <v>134</v>
      </c>
      <c r="D52" s="361"/>
      <c r="E52" s="361"/>
      <c r="F52" s="361"/>
      <c r="G52" s="25"/>
      <c r="H52" s="31"/>
      <c r="I52" s="69"/>
      <c r="J52" s="69"/>
      <c r="K52" s="69"/>
      <c r="L52" s="69"/>
      <c r="M52" s="69"/>
      <c r="N52" s="69"/>
    </row>
    <row r="53" spans="2:14">
      <c r="B53" s="56" t="s">
        <v>57</v>
      </c>
      <c r="C53" s="395" t="s">
        <v>135</v>
      </c>
      <c r="D53" s="395"/>
      <c r="E53" s="395"/>
      <c r="F53" s="395"/>
      <c r="G53" s="72"/>
      <c r="H53" s="71"/>
      <c r="I53" s="69"/>
      <c r="J53" s="69"/>
      <c r="K53" s="69"/>
      <c r="L53" s="69"/>
      <c r="M53" s="69"/>
      <c r="N53" s="69"/>
    </row>
    <row r="54" spans="2:14">
      <c r="B54" s="8" t="s">
        <v>58</v>
      </c>
      <c r="C54" s="361" t="s">
        <v>136</v>
      </c>
      <c r="D54" s="361"/>
      <c r="E54" s="361"/>
      <c r="F54" s="361"/>
      <c r="G54" s="20"/>
      <c r="I54" s="69"/>
      <c r="J54" s="69"/>
      <c r="K54" s="69"/>
      <c r="L54" s="69"/>
      <c r="M54" s="69"/>
      <c r="N54" s="69"/>
    </row>
    <row r="55" spans="2:14">
      <c r="B55" s="8" t="s">
        <v>59</v>
      </c>
      <c r="C55" s="440" t="s">
        <v>137</v>
      </c>
      <c r="D55" s="441"/>
      <c r="E55" s="441"/>
      <c r="F55" s="442"/>
      <c r="G55" s="20"/>
      <c r="I55" s="69"/>
      <c r="J55" s="69"/>
      <c r="K55" s="69"/>
      <c r="L55" s="69"/>
      <c r="M55" s="69"/>
    </row>
    <row r="56" spans="2:14">
      <c r="B56" s="8" t="s">
        <v>111</v>
      </c>
      <c r="C56" s="361" t="s">
        <v>138</v>
      </c>
      <c r="D56" s="361"/>
      <c r="E56" s="361"/>
      <c r="F56" s="361"/>
      <c r="G56" s="20">
        <v>0</v>
      </c>
    </row>
    <row r="57" spans="2:14">
      <c r="B57" s="8"/>
      <c r="C57" s="412" t="s">
        <v>139</v>
      </c>
      <c r="D57" s="412"/>
      <c r="E57" s="412"/>
      <c r="F57" s="412"/>
      <c r="G57" s="131">
        <f>SUM(G52:G56)</f>
        <v>0</v>
      </c>
    </row>
    <row r="58" spans="2:14">
      <c r="B58" s="86"/>
      <c r="C58" s="61"/>
      <c r="D58" s="61"/>
      <c r="E58" s="61"/>
      <c r="F58" s="61"/>
      <c r="G58" s="62"/>
    </row>
    <row r="59" spans="2:14" ht="15.75">
      <c r="B59" s="102">
        <v>2</v>
      </c>
      <c r="C59" s="382" t="s">
        <v>140</v>
      </c>
      <c r="D59" s="382"/>
      <c r="E59" s="382"/>
      <c r="F59" s="382"/>
      <c r="G59" s="103" t="s">
        <v>104</v>
      </c>
    </row>
    <row r="60" spans="2:14" ht="15.75">
      <c r="B60" s="74"/>
      <c r="C60" s="396"/>
      <c r="D60" s="396"/>
      <c r="E60" s="396"/>
      <c r="F60" s="396"/>
      <c r="G60" s="73" t="s">
        <v>141</v>
      </c>
    </row>
    <row r="61" spans="2:14" ht="15.75">
      <c r="B61" s="74" t="s">
        <v>23</v>
      </c>
      <c r="C61" s="396" t="s">
        <v>142</v>
      </c>
      <c r="D61" s="396"/>
      <c r="E61" s="396"/>
      <c r="F61" s="396"/>
      <c r="G61" s="75">
        <f>G38</f>
        <v>0</v>
      </c>
    </row>
    <row r="62" spans="2:14" ht="15.75">
      <c r="B62" s="74" t="s">
        <v>25</v>
      </c>
      <c r="C62" s="396" t="s">
        <v>143</v>
      </c>
      <c r="D62" s="396"/>
      <c r="E62" s="396"/>
      <c r="F62" s="396"/>
      <c r="G62" s="75">
        <f>G49</f>
        <v>0</v>
      </c>
    </row>
    <row r="63" spans="2:14" ht="15.75">
      <c r="B63" s="74" t="s">
        <v>144</v>
      </c>
      <c r="C63" s="396" t="s">
        <v>145</v>
      </c>
      <c r="D63" s="396"/>
      <c r="E63" s="396"/>
      <c r="F63" s="396"/>
      <c r="G63" s="75">
        <f>G57</f>
        <v>0</v>
      </c>
    </row>
    <row r="64" spans="2:14" ht="15.75">
      <c r="B64" s="397" t="s">
        <v>20</v>
      </c>
      <c r="C64" s="397"/>
      <c r="D64" s="397"/>
      <c r="E64" s="397"/>
      <c r="F64" s="397"/>
      <c r="G64" s="104">
        <f>SUM(G61:G63)</f>
        <v>0</v>
      </c>
    </row>
    <row r="65" spans="2:13" ht="26.25" customHeight="1">
      <c r="B65" s="63"/>
      <c r="C65" s="63"/>
      <c r="D65" s="64"/>
    </row>
    <row r="66" spans="2:13" s="77" customFormat="1">
      <c r="B66" s="398" t="s">
        <v>146</v>
      </c>
      <c r="C66" s="399"/>
      <c r="D66" s="399"/>
      <c r="E66" s="399"/>
      <c r="F66" s="399"/>
      <c r="G66" s="400"/>
    </row>
    <row r="67" spans="2:13" s="77" customFormat="1">
      <c r="B67" s="401" t="s">
        <v>147</v>
      </c>
      <c r="C67" s="401"/>
      <c r="D67" s="401"/>
      <c r="E67" s="401"/>
      <c r="F67" s="105" t="s">
        <v>103</v>
      </c>
      <c r="G67" s="105" t="s">
        <v>118</v>
      </c>
      <c r="I67" s="79"/>
    </row>
    <row r="68" spans="2:13" s="77" customFormat="1" ht="31.5" customHeight="1">
      <c r="B68" s="82" t="s">
        <v>56</v>
      </c>
      <c r="C68" s="402" t="s">
        <v>148</v>
      </c>
      <c r="D68" s="402"/>
      <c r="E68" s="402"/>
      <c r="F68" s="80">
        <v>4.5999999999999999E-3</v>
      </c>
      <c r="G68" s="81">
        <f>ROUND(F68*$G$31,2)</f>
        <v>0</v>
      </c>
      <c r="I68"/>
      <c r="J68"/>
      <c r="K68"/>
      <c r="L68"/>
      <c r="M68"/>
    </row>
    <row r="69" spans="2:13" s="77" customFormat="1" ht="33" customHeight="1">
      <c r="B69" s="82" t="s">
        <v>57</v>
      </c>
      <c r="C69" s="402" t="s">
        <v>149</v>
      </c>
      <c r="D69" s="402"/>
      <c r="E69" s="402"/>
      <c r="F69" s="80">
        <v>8.9999999999999998E-4</v>
      </c>
      <c r="G69" s="81">
        <f t="shared" ref="G69:G73" si="1">ROUND(F69*$G$31,2)</f>
        <v>0</v>
      </c>
      <c r="H69" s="78"/>
      <c r="I69"/>
      <c r="J69"/>
      <c r="K69"/>
      <c r="L69"/>
      <c r="M69"/>
    </row>
    <row r="70" spans="2:13" s="77" customFormat="1">
      <c r="B70" s="82" t="s">
        <v>58</v>
      </c>
      <c r="C70" s="402" t="s">
        <v>150</v>
      </c>
      <c r="D70" s="439"/>
      <c r="E70" s="439"/>
      <c r="F70" s="80">
        <v>2.2200000000000001E-2</v>
      </c>
      <c r="G70" s="81">
        <f t="shared" si="1"/>
        <v>0</v>
      </c>
      <c r="I70"/>
      <c r="J70"/>
      <c r="K70"/>
      <c r="L70"/>
      <c r="M70"/>
    </row>
    <row r="71" spans="2:13" s="77" customFormat="1" ht="48" customHeight="1">
      <c r="B71" s="82" t="s">
        <v>59</v>
      </c>
      <c r="C71" s="402" t="s">
        <v>151</v>
      </c>
      <c r="D71" s="402"/>
      <c r="E71" s="402"/>
      <c r="F71" s="80">
        <v>1.9400000000000001E-2</v>
      </c>
      <c r="G71" s="81">
        <f t="shared" si="1"/>
        <v>0</v>
      </c>
      <c r="I71"/>
      <c r="J71"/>
      <c r="K71"/>
      <c r="L71"/>
      <c r="M71"/>
    </row>
    <row r="72" spans="2:13" s="77" customFormat="1" ht="35.25" customHeight="1">
      <c r="B72" s="82" t="s">
        <v>60</v>
      </c>
      <c r="C72" s="402" t="s">
        <v>152</v>
      </c>
      <c r="D72" s="402"/>
      <c r="E72" s="402"/>
      <c r="F72" s="80">
        <f>ROUND(F49*F71,4)</f>
        <v>7.1000000000000004E-3</v>
      </c>
      <c r="G72" s="81">
        <f t="shared" si="1"/>
        <v>0</v>
      </c>
      <c r="H72" s="78"/>
      <c r="I72"/>
      <c r="J72"/>
      <c r="K72"/>
      <c r="L72"/>
      <c r="M72"/>
    </row>
    <row r="73" spans="2:13" s="77" customFormat="1" ht="33.75" customHeight="1">
      <c r="B73" s="82" t="s">
        <v>111</v>
      </c>
      <c r="C73" s="402" t="s">
        <v>153</v>
      </c>
      <c r="D73" s="439"/>
      <c r="E73" s="439"/>
      <c r="F73" s="80">
        <v>3.2000000000000001E-2</v>
      </c>
      <c r="G73" s="81">
        <f t="shared" si="1"/>
        <v>0</v>
      </c>
      <c r="I73"/>
      <c r="J73"/>
      <c r="K73"/>
      <c r="L73"/>
      <c r="M73"/>
    </row>
    <row r="74" spans="2:13" s="77" customFormat="1" ht="15.75">
      <c r="B74" s="403" t="s">
        <v>154</v>
      </c>
      <c r="C74" s="403"/>
      <c r="D74" s="403"/>
      <c r="E74" s="403"/>
      <c r="F74" s="106">
        <f>SUM(F68:F73)</f>
        <v>8.6199999999999999E-2</v>
      </c>
      <c r="G74" s="107">
        <f>SUM(G68:G73)</f>
        <v>0</v>
      </c>
      <c r="I74"/>
      <c r="J74"/>
      <c r="K74"/>
      <c r="L74"/>
      <c r="M74"/>
    </row>
    <row r="75" spans="2:13" ht="26.25" customHeight="1">
      <c r="B75" s="22"/>
      <c r="C75" s="22"/>
      <c r="D75" s="22"/>
      <c r="E75" s="22"/>
      <c r="F75" s="23"/>
      <c r="G75" s="18"/>
    </row>
    <row r="76" spans="2:13" ht="15.75">
      <c r="B76" s="404" t="s">
        <v>155</v>
      </c>
      <c r="C76" s="404"/>
      <c r="D76" s="404"/>
      <c r="E76" s="404"/>
      <c r="F76" s="404"/>
      <c r="G76" s="404"/>
    </row>
    <row r="77" spans="2:13">
      <c r="B77" s="405" t="s">
        <v>156</v>
      </c>
      <c r="C77" s="405"/>
      <c r="D77" s="405"/>
      <c r="E77" s="405"/>
      <c r="F77" s="5" t="s">
        <v>103</v>
      </c>
      <c r="G77" s="5" t="s">
        <v>118</v>
      </c>
    </row>
    <row r="78" spans="2:13">
      <c r="B78" s="32" t="s">
        <v>56</v>
      </c>
      <c r="C78" s="385" t="s">
        <v>157</v>
      </c>
      <c r="D78" s="385"/>
      <c r="E78" s="385"/>
      <c r="F78" s="33">
        <v>8.3299999999999999E-2</v>
      </c>
      <c r="G78" s="34">
        <f>G$31*F78</f>
        <v>0</v>
      </c>
      <c r="I78" s="21"/>
      <c r="J78" s="21"/>
    </row>
    <row r="79" spans="2:13">
      <c r="B79" s="32" t="s">
        <v>57</v>
      </c>
      <c r="C79" s="363" t="s">
        <v>158</v>
      </c>
      <c r="D79" s="363"/>
      <c r="E79" s="35"/>
      <c r="F79" s="36">
        <v>1.7500000000000002E-2</v>
      </c>
      <c r="G79" s="34">
        <f t="shared" ref="G79:G83" si="2">G$31*F79</f>
        <v>0</v>
      </c>
      <c r="J79" s="21"/>
      <c r="K79" s="21"/>
    </row>
    <row r="80" spans="2:13">
      <c r="B80" s="32" t="s">
        <v>58</v>
      </c>
      <c r="C80" s="363" t="s">
        <v>159</v>
      </c>
      <c r="D80" s="363"/>
      <c r="E80" s="35"/>
      <c r="F80" s="36">
        <v>5.0000000000000001E-4</v>
      </c>
      <c r="G80" s="34">
        <f t="shared" si="2"/>
        <v>0</v>
      </c>
      <c r="J80" s="21"/>
    </row>
    <row r="81" spans="2:10">
      <c r="B81" s="32" t="s">
        <v>59</v>
      </c>
      <c r="C81" s="363" t="s">
        <v>160</v>
      </c>
      <c r="D81" s="363"/>
      <c r="E81" s="35"/>
      <c r="F81" s="36">
        <v>4.0000000000000002E-4</v>
      </c>
      <c r="G81" s="34">
        <f t="shared" si="2"/>
        <v>0</v>
      </c>
      <c r="J81" s="21"/>
    </row>
    <row r="82" spans="2:10">
      <c r="B82" s="32" t="s">
        <v>60</v>
      </c>
      <c r="C82" s="363" t="s">
        <v>161</v>
      </c>
      <c r="D82" s="363"/>
      <c r="E82" s="35"/>
      <c r="F82" s="36">
        <v>4.0000000000000002E-4</v>
      </c>
      <c r="G82" s="34">
        <f t="shared" si="2"/>
        <v>0</v>
      </c>
      <c r="J82" s="21"/>
    </row>
    <row r="83" spans="2:10">
      <c r="B83" s="32" t="s">
        <v>111</v>
      </c>
      <c r="C83" s="363" t="s">
        <v>162</v>
      </c>
      <c r="D83" s="363"/>
      <c r="E83" s="35"/>
      <c r="F83" s="36">
        <v>0</v>
      </c>
      <c r="G83" s="34">
        <f t="shared" si="2"/>
        <v>0</v>
      </c>
    </row>
    <row r="84" spans="2:10" ht="15.75">
      <c r="B84" s="406" t="s">
        <v>163</v>
      </c>
      <c r="C84" s="406"/>
      <c r="D84" s="406"/>
      <c r="E84" s="406"/>
      <c r="F84" s="108">
        <f>SUM(F78:F83)</f>
        <v>0.1021</v>
      </c>
      <c r="G84" s="109">
        <f>SUM(G78:G83)</f>
        <v>0</v>
      </c>
      <c r="J84" s="21"/>
    </row>
    <row r="85" spans="2:10" ht="15.75">
      <c r="B85" s="65"/>
      <c r="C85" s="65"/>
      <c r="D85" s="65"/>
      <c r="E85" s="65"/>
      <c r="F85" s="66"/>
      <c r="G85" s="67"/>
      <c r="J85" s="21"/>
    </row>
    <row r="86" spans="2:10">
      <c r="J86" s="21"/>
    </row>
    <row r="87" spans="2:10" ht="15.75">
      <c r="B87" s="103" t="s">
        <v>164</v>
      </c>
      <c r="C87" s="382" t="s">
        <v>165</v>
      </c>
      <c r="D87" s="382"/>
      <c r="E87" s="382"/>
      <c r="F87" s="382"/>
      <c r="G87" s="110" t="s">
        <v>104</v>
      </c>
      <c r="J87" s="21"/>
    </row>
    <row r="88" spans="2:10" ht="15.75">
      <c r="B88" s="74"/>
      <c r="C88" s="396"/>
      <c r="D88" s="396"/>
      <c r="E88" s="396"/>
      <c r="F88" s="396"/>
      <c r="G88" s="83" t="s">
        <v>141</v>
      </c>
      <c r="J88" s="21"/>
    </row>
    <row r="89" spans="2:10" ht="15.75">
      <c r="B89" s="73" t="s">
        <v>56</v>
      </c>
      <c r="C89" s="396" t="s">
        <v>166</v>
      </c>
      <c r="D89" s="396"/>
      <c r="E89" s="396"/>
      <c r="F89" s="396"/>
      <c r="G89" s="84">
        <v>0</v>
      </c>
      <c r="J89" s="21"/>
    </row>
    <row r="90" spans="2:10" ht="15.75">
      <c r="B90" s="379" t="s">
        <v>20</v>
      </c>
      <c r="C90" s="380"/>
      <c r="D90" s="380"/>
      <c r="E90" s="380"/>
      <c r="F90" s="381"/>
      <c r="G90" s="84">
        <v>0</v>
      </c>
      <c r="J90" s="21"/>
    </row>
    <row r="91" spans="2:10">
      <c r="J91" s="21"/>
    </row>
    <row r="92" spans="2:10" ht="15.75">
      <c r="B92" s="103">
        <v>4</v>
      </c>
      <c r="C92" s="382" t="s">
        <v>167</v>
      </c>
      <c r="D92" s="382"/>
      <c r="E92" s="382"/>
      <c r="F92" s="382"/>
      <c r="G92" s="110" t="s">
        <v>104</v>
      </c>
      <c r="J92" s="21"/>
    </row>
    <row r="93" spans="2:10" ht="15.75">
      <c r="B93" s="74"/>
      <c r="C93" s="396"/>
      <c r="D93" s="396"/>
      <c r="E93" s="396"/>
      <c r="F93" s="396"/>
      <c r="G93" s="83" t="s">
        <v>141</v>
      </c>
      <c r="J93" s="21"/>
    </row>
    <row r="94" spans="2:10" ht="15.75">
      <c r="B94" s="74" t="s">
        <v>45</v>
      </c>
      <c r="C94" s="396" t="s">
        <v>168</v>
      </c>
      <c r="D94" s="396"/>
      <c r="E94" s="396"/>
      <c r="F94" s="396"/>
      <c r="G94" s="75">
        <f>G84</f>
        <v>0</v>
      </c>
      <c r="J94" s="21"/>
    </row>
    <row r="95" spans="2:10" ht="15.75">
      <c r="B95" s="74" t="s">
        <v>164</v>
      </c>
      <c r="C95" s="396" t="s">
        <v>165</v>
      </c>
      <c r="D95" s="396"/>
      <c r="E95" s="396"/>
      <c r="F95" s="396"/>
      <c r="G95" s="84">
        <v>0</v>
      </c>
      <c r="J95" s="21"/>
    </row>
    <row r="96" spans="2:10" s="37" customFormat="1" ht="15.75">
      <c r="B96" s="379" t="s">
        <v>20</v>
      </c>
      <c r="C96" s="380"/>
      <c r="D96" s="380"/>
      <c r="E96" s="380"/>
      <c r="F96" s="381"/>
      <c r="G96" s="76">
        <f>SUM(G94:G95)</f>
        <v>0</v>
      </c>
    </row>
    <row r="97" spans="2:7" s="37" customFormat="1" ht="15.75">
      <c r="B97" s="68"/>
      <c r="C97" s="68"/>
      <c r="D97" s="68"/>
      <c r="E97" s="68"/>
      <c r="F97" s="68"/>
      <c r="G97" s="88"/>
    </row>
    <row r="98" spans="2:7" s="37" customFormat="1" ht="12.75">
      <c r="B98" s="383" t="s">
        <v>169</v>
      </c>
      <c r="C98" s="383"/>
      <c r="D98" s="383"/>
      <c r="E98" s="383"/>
      <c r="F98" s="383"/>
      <c r="G98" s="383"/>
    </row>
    <row r="99" spans="2:7" ht="15.75">
      <c r="B99" s="384" t="s">
        <v>170</v>
      </c>
      <c r="C99" s="384"/>
      <c r="D99" s="384"/>
      <c r="E99" s="384"/>
      <c r="F99" s="384"/>
      <c r="G99" s="90" t="s">
        <v>104</v>
      </c>
    </row>
    <row r="100" spans="2:7">
      <c r="B100" s="85" t="s">
        <v>56</v>
      </c>
      <c r="C100" s="416" t="s">
        <v>171</v>
      </c>
      <c r="D100" s="416"/>
      <c r="E100" s="416"/>
      <c r="F100" s="416"/>
      <c r="G100" s="91"/>
    </row>
    <row r="101" spans="2:7">
      <c r="B101" s="26" t="s">
        <v>57</v>
      </c>
      <c r="C101" s="413" t="s">
        <v>172</v>
      </c>
      <c r="D101" s="414"/>
      <c r="E101" s="414"/>
      <c r="F101" s="415"/>
      <c r="G101" s="89">
        <v>0</v>
      </c>
    </row>
    <row r="102" spans="2:7">
      <c r="B102" s="32" t="s">
        <v>58</v>
      </c>
      <c r="C102" s="363" t="s">
        <v>173</v>
      </c>
      <c r="D102" s="364"/>
      <c r="E102" s="364"/>
      <c r="F102" s="365"/>
      <c r="G102" s="20"/>
    </row>
    <row r="103" spans="2:7">
      <c r="B103" s="38" t="s">
        <v>59</v>
      </c>
      <c r="C103" s="385" t="s">
        <v>138</v>
      </c>
      <c r="D103" s="385"/>
      <c r="E103" s="385"/>
      <c r="F103" s="385"/>
      <c r="G103" s="20"/>
    </row>
    <row r="104" spans="2:7" ht="15.75" customHeight="1">
      <c r="B104" s="386" t="s">
        <v>174</v>
      </c>
      <c r="C104" s="387"/>
      <c r="D104" s="387"/>
      <c r="E104" s="387"/>
      <c r="F104" s="388"/>
      <c r="G104" s="111">
        <f>G100+G101+G102+G103</f>
        <v>0</v>
      </c>
    </row>
    <row r="106" spans="2:7" ht="18">
      <c r="B106" s="368" t="s">
        <v>175</v>
      </c>
      <c r="C106" s="369"/>
      <c r="D106" s="369"/>
      <c r="E106" s="369"/>
      <c r="F106" s="369"/>
      <c r="G106" s="370"/>
    </row>
    <row r="107" spans="2:7" ht="18">
      <c r="D107" s="39"/>
      <c r="E107" s="39"/>
      <c r="F107" s="39"/>
    </row>
    <row r="108" spans="2:7" ht="15.75">
      <c r="B108" s="30"/>
      <c r="C108" s="386" t="s">
        <v>176</v>
      </c>
      <c r="D108" s="387"/>
      <c r="E108" s="387"/>
      <c r="F108" s="388"/>
      <c r="G108" s="30" t="s">
        <v>104</v>
      </c>
    </row>
    <row r="109" spans="2:7">
      <c r="B109" s="8">
        <v>1</v>
      </c>
      <c r="C109" s="361" t="s">
        <v>177</v>
      </c>
      <c r="D109" s="361"/>
      <c r="E109" s="361"/>
      <c r="F109" s="361"/>
      <c r="G109" s="40">
        <f>G31</f>
        <v>0</v>
      </c>
    </row>
    <row r="110" spans="2:7">
      <c r="B110" s="8">
        <v>2</v>
      </c>
      <c r="C110" s="361" t="s">
        <v>178</v>
      </c>
      <c r="D110" s="361"/>
      <c r="E110" s="361"/>
      <c r="F110" s="361"/>
      <c r="G110" s="40">
        <f>G38+G49+G57</f>
        <v>0</v>
      </c>
    </row>
    <row r="111" spans="2:7">
      <c r="B111" s="8">
        <v>3</v>
      </c>
      <c r="C111" s="361" t="s">
        <v>179</v>
      </c>
      <c r="D111" s="361"/>
      <c r="E111" s="361"/>
      <c r="F111" s="361"/>
      <c r="G111" s="40">
        <f>G74</f>
        <v>0</v>
      </c>
    </row>
    <row r="112" spans="2:7">
      <c r="B112" s="8">
        <v>4</v>
      </c>
      <c r="C112" s="361" t="s">
        <v>180</v>
      </c>
      <c r="D112" s="361"/>
      <c r="E112" s="361"/>
      <c r="F112" s="361"/>
      <c r="G112" s="40">
        <f>G84</f>
        <v>0</v>
      </c>
    </row>
    <row r="113" spans="2:11">
      <c r="B113" s="8">
        <v>5</v>
      </c>
      <c r="C113" s="361" t="s">
        <v>181</v>
      </c>
      <c r="D113" s="361"/>
      <c r="E113" s="361"/>
      <c r="F113" s="361"/>
      <c r="G113" s="40">
        <f>G104</f>
        <v>0</v>
      </c>
    </row>
    <row r="114" spans="2:11">
      <c r="B114" s="8">
        <v>6</v>
      </c>
      <c r="C114" s="361" t="s">
        <v>162</v>
      </c>
      <c r="D114" s="361"/>
      <c r="E114" s="361"/>
      <c r="F114" s="361"/>
      <c r="G114" s="25"/>
    </row>
    <row r="115" spans="2:11" ht="15.75">
      <c r="B115" s="406" t="s">
        <v>20</v>
      </c>
      <c r="C115" s="406"/>
      <c r="D115" s="406"/>
      <c r="E115" s="406"/>
      <c r="F115" s="406"/>
      <c r="G115" s="41">
        <f>SUM(G109:G114)</f>
        <v>0</v>
      </c>
    </row>
    <row r="116" spans="2:11" ht="15.75">
      <c r="B116" s="22"/>
      <c r="C116" s="22"/>
      <c r="D116" s="22"/>
      <c r="E116" s="22"/>
      <c r="F116" s="22"/>
      <c r="G116" s="42"/>
    </row>
    <row r="117" spans="2:11">
      <c r="B117" s="389" t="s">
        <v>182</v>
      </c>
      <c r="C117" s="390"/>
      <c r="D117" s="390"/>
      <c r="E117" s="390"/>
      <c r="F117" s="390"/>
      <c r="G117" s="391"/>
    </row>
    <row r="118" spans="2:11" ht="15.75">
      <c r="B118" s="43">
        <v>6</v>
      </c>
      <c r="C118" s="44" t="s">
        <v>183</v>
      </c>
      <c r="D118" s="45"/>
      <c r="E118" s="46"/>
      <c r="F118" s="47" t="s">
        <v>103</v>
      </c>
      <c r="G118" s="6" t="s">
        <v>118</v>
      </c>
    </row>
    <row r="119" spans="2:11" ht="15.75">
      <c r="B119" s="8" t="s">
        <v>56</v>
      </c>
      <c r="C119" s="361" t="s">
        <v>184</v>
      </c>
      <c r="D119" s="361"/>
      <c r="E119" s="361"/>
      <c r="F119" s="132">
        <v>0.1</v>
      </c>
      <c r="G119" s="48">
        <f>G115*F119</f>
        <v>0</v>
      </c>
      <c r="J119" s="92">
        <f>SUM(F122:F124)</f>
        <v>8.6499999999999994E-2</v>
      </c>
      <c r="K119" s="93"/>
    </row>
    <row r="120" spans="2:11" ht="15.75">
      <c r="B120" s="8" t="s">
        <v>57</v>
      </c>
      <c r="C120" s="363" t="s">
        <v>185</v>
      </c>
      <c r="D120" s="364"/>
      <c r="E120" s="365"/>
      <c r="F120" s="132">
        <v>0.1</v>
      </c>
      <c r="G120" s="48">
        <f>(G119+G115)*F120</f>
        <v>0</v>
      </c>
      <c r="J120" s="94">
        <f>G136</f>
        <v>0</v>
      </c>
      <c r="K120" s="95"/>
    </row>
    <row r="121" spans="2:11" ht="15.75">
      <c r="B121" s="8" t="s">
        <v>58</v>
      </c>
      <c r="C121" s="361" t="s">
        <v>186</v>
      </c>
      <c r="D121" s="361"/>
      <c r="E121" s="361"/>
      <c r="F121" s="49"/>
      <c r="G121" s="50">
        <v>0</v>
      </c>
      <c r="J121" s="96">
        <f>G119+G120</f>
        <v>0</v>
      </c>
      <c r="K121" s="97"/>
    </row>
    <row r="122" spans="2:11" ht="15.75">
      <c r="B122" s="8"/>
      <c r="C122" s="361" t="s">
        <v>187</v>
      </c>
      <c r="D122" s="361"/>
      <c r="E122" s="361"/>
      <c r="F122" s="19">
        <v>6.4999999999999997E-3</v>
      </c>
      <c r="G122" s="50">
        <f>F122*I123</f>
        <v>0</v>
      </c>
      <c r="I122" s="50"/>
      <c r="J122" s="96">
        <f>SUM(J120:J121)</f>
        <v>0</v>
      </c>
      <c r="K122" s="98"/>
    </row>
    <row r="123" spans="2:11" ht="15.75">
      <c r="B123" s="8"/>
      <c r="C123" s="361" t="s">
        <v>188</v>
      </c>
      <c r="D123" s="361"/>
      <c r="E123" s="361"/>
      <c r="F123" s="19">
        <v>0.03</v>
      </c>
      <c r="G123" s="50">
        <f>F123*I123</f>
        <v>0</v>
      </c>
      <c r="I123" s="50">
        <f>(G115+G119+G120)/0.9135</f>
        <v>0</v>
      </c>
      <c r="J123" s="96">
        <f>J122/(1-J119)</f>
        <v>0</v>
      </c>
      <c r="K123" s="98"/>
    </row>
    <row r="124" spans="2:11" ht="15.75">
      <c r="B124" s="8"/>
      <c r="C124" s="361" t="s">
        <v>189</v>
      </c>
      <c r="D124" s="361"/>
      <c r="E124" s="361"/>
      <c r="F124" s="19">
        <v>0.05</v>
      </c>
      <c r="G124" s="50">
        <f>F124*I123</f>
        <v>0</v>
      </c>
      <c r="J124" s="98"/>
      <c r="K124" s="98"/>
    </row>
    <row r="125" spans="2:11" ht="15.75">
      <c r="B125" s="8"/>
      <c r="C125" s="376" t="s">
        <v>190</v>
      </c>
      <c r="D125" s="377"/>
      <c r="E125" s="378"/>
      <c r="F125" s="19">
        <v>0</v>
      </c>
      <c r="G125" s="50">
        <f>F125*I123</f>
        <v>0</v>
      </c>
      <c r="J125" s="96">
        <f>SUM(H123:H125)</f>
        <v>0</v>
      </c>
      <c r="K125" s="96"/>
    </row>
    <row r="126" spans="2:11">
      <c r="B126" s="8"/>
      <c r="C126" s="412" t="s">
        <v>191</v>
      </c>
      <c r="D126" s="412"/>
      <c r="E126" s="412"/>
      <c r="F126" s="52">
        <f>SUM(F119:F125)</f>
        <v>0.28650000000000003</v>
      </c>
      <c r="G126" s="53">
        <f>SUM(G119:G125)</f>
        <v>0</v>
      </c>
    </row>
    <row r="128" spans="2:11" ht="18">
      <c r="B128" s="368" t="s">
        <v>192</v>
      </c>
      <c r="C128" s="369"/>
      <c r="D128" s="369"/>
      <c r="E128" s="369"/>
      <c r="F128" s="369"/>
      <c r="G128" s="370"/>
    </row>
    <row r="130" spans="2:7">
      <c r="B130" s="112"/>
      <c r="C130" s="373" t="s">
        <v>193</v>
      </c>
      <c r="D130" s="374"/>
      <c r="E130" s="374"/>
      <c r="F130" s="375"/>
      <c r="G130" s="112" t="s">
        <v>118</v>
      </c>
    </row>
    <row r="131" spans="2:7">
      <c r="B131" s="8" t="s">
        <v>56</v>
      </c>
      <c r="C131" s="361" t="s">
        <v>194</v>
      </c>
      <c r="D131" s="361"/>
      <c r="E131" s="361"/>
      <c r="F131" s="361"/>
      <c r="G131" s="7">
        <f>G109</f>
        <v>0</v>
      </c>
    </row>
    <row r="132" spans="2:7">
      <c r="B132" s="8" t="s">
        <v>57</v>
      </c>
      <c r="C132" s="361" t="s">
        <v>116</v>
      </c>
      <c r="D132" s="361"/>
      <c r="E132" s="361"/>
      <c r="F132" s="361"/>
      <c r="G132" s="7">
        <f>G110</f>
        <v>0</v>
      </c>
    </row>
    <row r="133" spans="2:7">
      <c r="B133" s="8" t="s">
        <v>58</v>
      </c>
      <c r="C133" s="361" t="s">
        <v>146</v>
      </c>
      <c r="D133" s="361"/>
      <c r="E133" s="361"/>
      <c r="F133" s="361"/>
      <c r="G133" s="7">
        <f>G111</f>
        <v>0</v>
      </c>
    </row>
    <row r="134" spans="2:7">
      <c r="B134" s="8" t="s">
        <v>59</v>
      </c>
      <c r="C134" s="361" t="s">
        <v>195</v>
      </c>
      <c r="D134" s="361"/>
      <c r="E134" s="361"/>
      <c r="F134" s="361"/>
      <c r="G134" s="7">
        <f>G112</f>
        <v>0</v>
      </c>
    </row>
    <row r="135" spans="2:7">
      <c r="B135" s="8" t="s">
        <v>60</v>
      </c>
      <c r="C135" s="363" t="s">
        <v>181</v>
      </c>
      <c r="D135" s="364"/>
      <c r="E135" s="364"/>
      <c r="F135" s="365"/>
      <c r="G135" s="7">
        <f>G113</f>
        <v>0</v>
      </c>
    </row>
    <row r="136" spans="2:7">
      <c r="B136" s="366" t="s">
        <v>196</v>
      </c>
      <c r="C136" s="366"/>
      <c r="D136" s="366"/>
      <c r="E136" s="366"/>
      <c r="F136" s="366"/>
      <c r="G136" s="7">
        <f>SUM(G131:G135)</f>
        <v>0</v>
      </c>
    </row>
    <row r="137" spans="2:7">
      <c r="B137" s="8" t="s">
        <v>111</v>
      </c>
      <c r="C137" s="361" t="s">
        <v>197</v>
      </c>
      <c r="D137" s="361"/>
      <c r="E137" s="361"/>
      <c r="F137" s="361"/>
      <c r="G137" s="7">
        <f>G126</f>
        <v>0</v>
      </c>
    </row>
    <row r="138" spans="2:7">
      <c r="B138" s="367" t="s">
        <v>198</v>
      </c>
      <c r="C138" s="367"/>
      <c r="D138" s="367"/>
      <c r="E138" s="367"/>
      <c r="F138" s="367"/>
      <c r="G138" s="54">
        <f>ROUNDDOWN(G136+G137,2)</f>
        <v>0</v>
      </c>
    </row>
    <row r="139" spans="2:7">
      <c r="F139" s="3"/>
      <c r="G139" s="3"/>
    </row>
    <row r="140" spans="2:7" ht="18">
      <c r="B140" s="368" t="s">
        <v>199</v>
      </c>
      <c r="C140" s="369"/>
      <c r="D140" s="369"/>
      <c r="E140" s="369"/>
      <c r="F140" s="369"/>
      <c r="G140" s="370"/>
    </row>
    <row r="141" spans="2:7">
      <c r="F141" s="3"/>
      <c r="G141" s="3"/>
    </row>
    <row r="142" spans="2:7">
      <c r="B142" s="12" t="s">
        <v>200</v>
      </c>
      <c r="C142" s="12" t="s">
        <v>201</v>
      </c>
      <c r="D142" s="12" t="s">
        <v>202</v>
      </c>
      <c r="E142" s="12" t="s">
        <v>203</v>
      </c>
      <c r="F142" s="12" t="s">
        <v>204</v>
      </c>
      <c r="G142" s="12" t="s">
        <v>205</v>
      </c>
    </row>
    <row r="143" spans="2:7">
      <c r="B143" s="87"/>
      <c r="C143" s="6" t="s">
        <v>206</v>
      </c>
      <c r="D143" s="6" t="s">
        <v>207</v>
      </c>
      <c r="E143" s="6" t="s">
        <v>208</v>
      </c>
      <c r="F143" s="6" t="s">
        <v>209</v>
      </c>
      <c r="G143" s="6" t="s">
        <v>210</v>
      </c>
    </row>
    <row r="144" spans="2:7">
      <c r="B144" s="113" t="str">
        <f>G19</f>
        <v>PEDREIRO</v>
      </c>
      <c r="C144" s="55">
        <f>G138</f>
        <v>0</v>
      </c>
      <c r="D144" s="56">
        <f>F14</f>
        <v>1</v>
      </c>
      <c r="E144" s="57">
        <f>C144</f>
        <v>0</v>
      </c>
      <c r="F144" s="133">
        <v>1</v>
      </c>
      <c r="G144" s="57">
        <f>E144*F144</f>
        <v>0</v>
      </c>
    </row>
    <row r="145" spans="2:7">
      <c r="B145" s="6"/>
      <c r="C145" s="49"/>
      <c r="D145" s="49"/>
      <c r="E145" s="49"/>
      <c r="F145" s="8"/>
      <c r="G145" s="8"/>
    </row>
    <row r="146" spans="2:7">
      <c r="B146" s="8"/>
      <c r="C146" s="49"/>
      <c r="D146" s="49"/>
      <c r="E146" s="49"/>
      <c r="F146" s="8"/>
      <c r="G146" s="8"/>
    </row>
    <row r="147" spans="2:7">
      <c r="B147" s="8"/>
      <c r="C147" s="49"/>
      <c r="D147" s="49"/>
      <c r="E147" s="49"/>
      <c r="F147" s="8"/>
      <c r="G147" s="8"/>
    </row>
    <row r="148" spans="2:7">
      <c r="B148" s="8"/>
      <c r="C148" s="49"/>
      <c r="D148" s="49"/>
      <c r="E148" s="49"/>
      <c r="F148" s="8"/>
      <c r="G148" s="8"/>
    </row>
    <row r="149" spans="2:7" ht="18">
      <c r="C149" s="59"/>
      <c r="D149" s="59"/>
      <c r="E149" s="59"/>
      <c r="F149" s="59"/>
      <c r="G149" s="59"/>
    </row>
    <row r="150" spans="2:7" ht="18">
      <c r="B150" s="368" t="s">
        <v>211</v>
      </c>
      <c r="C150" s="369"/>
      <c r="D150" s="369"/>
      <c r="E150" s="369"/>
      <c r="F150" s="369"/>
      <c r="G150" s="370"/>
    </row>
    <row r="151" spans="2:7" ht="18">
      <c r="B151" s="59"/>
      <c r="C151" s="59"/>
      <c r="D151" s="59"/>
      <c r="E151" s="59"/>
      <c r="F151" s="59"/>
      <c r="G151" s="59"/>
    </row>
    <row r="152" spans="2:7" ht="18">
      <c r="B152" s="60"/>
      <c r="C152" s="371" t="s">
        <v>212</v>
      </c>
      <c r="D152" s="371"/>
      <c r="E152" s="371"/>
      <c r="F152" s="371"/>
      <c r="G152" s="371"/>
    </row>
    <row r="153" spans="2:7">
      <c r="B153" s="8"/>
      <c r="C153" s="372" t="s">
        <v>54</v>
      </c>
      <c r="D153" s="372"/>
      <c r="E153" s="372"/>
      <c r="F153" s="372"/>
      <c r="G153" s="51" t="s">
        <v>118</v>
      </c>
    </row>
    <row r="154" spans="2:7">
      <c r="B154" s="8" t="s">
        <v>56</v>
      </c>
      <c r="C154" s="361" t="s">
        <v>213</v>
      </c>
      <c r="D154" s="361"/>
      <c r="E154" s="361"/>
      <c r="F154" s="361"/>
      <c r="G154" s="25">
        <f>C144</f>
        <v>0</v>
      </c>
    </row>
    <row r="155" spans="2:7">
      <c r="B155" s="58" t="s">
        <v>57</v>
      </c>
      <c r="C155" s="362" t="s">
        <v>214</v>
      </c>
      <c r="D155" s="362"/>
      <c r="E155" s="362"/>
      <c r="F155" s="362"/>
      <c r="G155" s="217">
        <f>G154/21</f>
        <v>0</v>
      </c>
    </row>
  </sheetData>
  <mergeCells count="132">
    <mergeCell ref="C153:F153"/>
    <mergeCell ref="C154:F154"/>
    <mergeCell ref="C155:F155"/>
    <mergeCell ref="C10:E10"/>
    <mergeCell ref="F10:G10"/>
    <mergeCell ref="B136:F136"/>
    <mergeCell ref="C137:F137"/>
    <mergeCell ref="B138:F138"/>
    <mergeCell ref="B140:G140"/>
    <mergeCell ref="B150:G150"/>
    <mergeCell ref="C152:G152"/>
    <mergeCell ref="C130:F130"/>
    <mergeCell ref="C131:F131"/>
    <mergeCell ref="C132:F132"/>
    <mergeCell ref="C133:F133"/>
    <mergeCell ref="C134:F134"/>
    <mergeCell ref="C135:F135"/>
    <mergeCell ref="C123:E123"/>
    <mergeCell ref="C124:E124"/>
    <mergeCell ref="C125:E125"/>
    <mergeCell ref="C126:E126"/>
    <mergeCell ref="B128:G128"/>
    <mergeCell ref="B115:F115"/>
    <mergeCell ref="B117:G117"/>
    <mergeCell ref="C119:E119"/>
    <mergeCell ref="C120:E120"/>
    <mergeCell ref="C121:E121"/>
    <mergeCell ref="C122:E122"/>
    <mergeCell ref="C109:F109"/>
    <mergeCell ref="C110:F110"/>
    <mergeCell ref="C111:F111"/>
    <mergeCell ref="C112:F112"/>
    <mergeCell ref="C113:F113"/>
    <mergeCell ref="C114:F114"/>
    <mergeCell ref="C101:F101"/>
    <mergeCell ref="C102:F102"/>
    <mergeCell ref="C103:F103"/>
    <mergeCell ref="B106:G106"/>
    <mergeCell ref="C108:F108"/>
    <mergeCell ref="C94:F94"/>
    <mergeCell ref="C95:F95"/>
    <mergeCell ref="B98:G98"/>
    <mergeCell ref="B99:F99"/>
    <mergeCell ref="C100:F100"/>
    <mergeCell ref="B96:F96"/>
    <mergeCell ref="B104:F104"/>
    <mergeCell ref="C88:F88"/>
    <mergeCell ref="C89:F89"/>
    <mergeCell ref="C93:F93"/>
    <mergeCell ref="C81:D81"/>
    <mergeCell ref="C82:D82"/>
    <mergeCell ref="C83:D83"/>
    <mergeCell ref="B84:E84"/>
    <mergeCell ref="C87:F87"/>
    <mergeCell ref="B90:F90"/>
    <mergeCell ref="C92:F92"/>
    <mergeCell ref="C31:E31"/>
    <mergeCell ref="B33:G33"/>
    <mergeCell ref="B35:E35"/>
    <mergeCell ref="C36:E36"/>
    <mergeCell ref="C37:E37"/>
    <mergeCell ref="B49:E49"/>
    <mergeCell ref="B51:F51"/>
    <mergeCell ref="C52:F52"/>
    <mergeCell ref="C44:E44"/>
    <mergeCell ref="C45:E45"/>
    <mergeCell ref="C46:E46"/>
    <mergeCell ref="C47:E47"/>
    <mergeCell ref="C48:E48"/>
    <mergeCell ref="B38:E38"/>
    <mergeCell ref="B40:E40"/>
    <mergeCell ref="C41:E41"/>
    <mergeCell ref="C42:E42"/>
    <mergeCell ref="C43:E43"/>
    <mergeCell ref="C25:E25"/>
    <mergeCell ref="C26:E26"/>
    <mergeCell ref="C27:E27"/>
    <mergeCell ref="C28:E28"/>
    <mergeCell ref="C29:E29"/>
    <mergeCell ref="C30:E30"/>
    <mergeCell ref="C19:F19"/>
    <mergeCell ref="C20:F20"/>
    <mergeCell ref="C21:F21"/>
    <mergeCell ref="D22:F22"/>
    <mergeCell ref="C23:E23"/>
    <mergeCell ref="C24:E24"/>
    <mergeCell ref="B16:G16"/>
    <mergeCell ref="C17:F17"/>
    <mergeCell ref="C18:F18"/>
    <mergeCell ref="C8:E8"/>
    <mergeCell ref="F8:G8"/>
    <mergeCell ref="C9:E9"/>
    <mergeCell ref="F9:G9"/>
    <mergeCell ref="B12:G12"/>
    <mergeCell ref="B13:C13"/>
    <mergeCell ref="D13:E13"/>
    <mergeCell ref="F13:G13"/>
    <mergeCell ref="C1:D1"/>
    <mergeCell ref="C2:D2"/>
    <mergeCell ref="B4:G4"/>
    <mergeCell ref="C6:E6"/>
    <mergeCell ref="F6:G6"/>
    <mergeCell ref="C7:E7"/>
    <mergeCell ref="F7:G7"/>
    <mergeCell ref="B14:C14"/>
    <mergeCell ref="D14:E14"/>
    <mergeCell ref="F14:G14"/>
    <mergeCell ref="C80:D80"/>
    <mergeCell ref="C70:E70"/>
    <mergeCell ref="C71:E71"/>
    <mergeCell ref="C72:E72"/>
    <mergeCell ref="C73:E73"/>
    <mergeCell ref="C56:F56"/>
    <mergeCell ref="C57:F57"/>
    <mergeCell ref="C60:F60"/>
    <mergeCell ref="C61:F61"/>
    <mergeCell ref="C53:F53"/>
    <mergeCell ref="C54:F54"/>
    <mergeCell ref="C55:F55"/>
    <mergeCell ref="B74:E74"/>
    <mergeCell ref="B76:G76"/>
    <mergeCell ref="B77:E77"/>
    <mergeCell ref="C78:E78"/>
    <mergeCell ref="C79:D79"/>
    <mergeCell ref="C59:F59"/>
    <mergeCell ref="B64:F64"/>
    <mergeCell ref="B66:G66"/>
    <mergeCell ref="B67:E67"/>
    <mergeCell ref="C68:E68"/>
    <mergeCell ref="C63:F63"/>
    <mergeCell ref="C69:E69"/>
    <mergeCell ref="C62:F62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249977111117893"/>
  </sheetPr>
  <dimension ref="B1:N155"/>
  <sheetViews>
    <sheetView showGridLines="0" topLeftCell="A136" workbookViewId="0">
      <selection activeCell="G102" sqref="G102"/>
    </sheetView>
  </sheetViews>
  <sheetFormatPr defaultRowHeight="15"/>
  <cols>
    <col min="1" max="1" width="2.7109375" customWidth="1"/>
    <col min="2" max="2" width="15" style="3" customWidth="1"/>
    <col min="3" max="3" width="13.42578125" customWidth="1"/>
    <col min="4" max="4" width="30.7109375" customWidth="1"/>
    <col min="5" max="5" width="15.7109375" customWidth="1"/>
    <col min="6" max="6" width="14.42578125" customWidth="1"/>
    <col min="7" max="7" width="19.140625" bestFit="1" customWidth="1"/>
    <col min="8" max="8" width="8.5703125" customWidth="1"/>
    <col min="9" max="9" width="14" customWidth="1"/>
    <col min="10" max="10" width="10.5703125" bestFit="1" customWidth="1"/>
    <col min="11" max="11" width="45.85546875" customWidth="1"/>
    <col min="12" max="12" width="10.5703125" bestFit="1" customWidth="1"/>
    <col min="13" max="13" width="9.5703125" bestFit="1" customWidth="1"/>
  </cols>
  <sheetData>
    <row r="1" spans="2:11">
      <c r="B1" s="134" t="s">
        <v>79</v>
      </c>
      <c r="C1" s="424"/>
      <c r="D1" s="425"/>
      <c r="E1" s="2"/>
      <c r="F1" s="2"/>
    </row>
    <row r="2" spans="2:11">
      <c r="B2" s="134" t="s">
        <v>80</v>
      </c>
      <c r="C2" s="426"/>
      <c r="D2" s="425"/>
      <c r="E2" s="2"/>
      <c r="F2" s="2"/>
    </row>
    <row r="3" spans="2:11">
      <c r="C3" s="2"/>
      <c r="D3" s="2"/>
      <c r="E3" s="2"/>
      <c r="F3" s="2"/>
    </row>
    <row r="4" spans="2:11">
      <c r="B4" s="427" t="s">
        <v>81</v>
      </c>
      <c r="C4" s="427"/>
      <c r="D4" s="427"/>
      <c r="E4" s="427"/>
      <c r="F4" s="427"/>
      <c r="G4" s="427"/>
    </row>
    <row r="5" spans="2:11">
      <c r="C5" s="2"/>
    </row>
    <row r="6" spans="2:11" ht="15" customHeight="1">
      <c r="B6" s="85" t="s">
        <v>56</v>
      </c>
      <c r="C6" s="416" t="s">
        <v>82</v>
      </c>
      <c r="D6" s="416"/>
      <c r="E6" s="416"/>
      <c r="F6" s="428" t="s">
        <v>83</v>
      </c>
      <c r="G6" s="418"/>
      <c r="I6" s="69"/>
      <c r="J6" s="69"/>
      <c r="K6" s="69"/>
    </row>
    <row r="7" spans="2:11">
      <c r="B7" s="85" t="s">
        <v>57</v>
      </c>
      <c r="C7" s="416" t="s">
        <v>84</v>
      </c>
      <c r="D7" s="416"/>
      <c r="E7" s="416"/>
      <c r="F7" s="429" t="s">
        <v>85</v>
      </c>
      <c r="G7" s="425"/>
      <c r="I7" s="69"/>
      <c r="J7" s="69"/>
      <c r="K7" s="69"/>
    </row>
    <row r="8" spans="2:11">
      <c r="B8" s="85" t="s">
        <v>58</v>
      </c>
      <c r="C8" s="416" t="s">
        <v>86</v>
      </c>
      <c r="D8" s="416"/>
      <c r="E8" s="416"/>
      <c r="F8" s="417"/>
      <c r="G8" s="418"/>
      <c r="I8" s="69"/>
      <c r="J8" s="69"/>
      <c r="K8" s="69"/>
    </row>
    <row r="9" spans="2:11">
      <c r="B9" s="85" t="s">
        <v>59</v>
      </c>
      <c r="C9" s="416" t="s">
        <v>87</v>
      </c>
      <c r="D9" s="416"/>
      <c r="E9" s="416"/>
      <c r="F9" s="417">
        <v>12</v>
      </c>
      <c r="G9" s="418"/>
      <c r="I9" s="69"/>
      <c r="J9" s="69"/>
      <c r="K9" s="69"/>
    </row>
    <row r="10" spans="2:11">
      <c r="B10" s="85" t="s">
        <v>60</v>
      </c>
      <c r="C10" s="416" t="s">
        <v>88</v>
      </c>
      <c r="D10" s="416"/>
      <c r="E10" s="416"/>
      <c r="F10" s="429" t="s">
        <v>89</v>
      </c>
      <c r="G10" s="425"/>
      <c r="I10" s="69"/>
      <c r="J10" s="69"/>
      <c r="K10" s="69"/>
    </row>
    <row r="11" spans="2:11">
      <c r="C11" s="2"/>
      <c r="D11" s="2"/>
      <c r="E11" s="2"/>
      <c r="F11" s="2"/>
      <c r="G11" s="3"/>
      <c r="I11" s="69"/>
      <c r="J11" s="69"/>
      <c r="K11" s="69"/>
    </row>
    <row r="12" spans="2:11">
      <c r="B12" s="434" t="s">
        <v>90</v>
      </c>
      <c r="C12" s="434"/>
      <c r="D12" s="434"/>
      <c r="E12" s="434"/>
      <c r="F12" s="434"/>
      <c r="G12" s="434"/>
      <c r="I12" s="69"/>
      <c r="J12" s="69"/>
      <c r="K12" s="69"/>
    </row>
    <row r="13" spans="2:11" ht="36" customHeight="1">
      <c r="B13" s="431" t="s">
        <v>91</v>
      </c>
      <c r="C13" s="431"/>
      <c r="D13" s="431" t="s">
        <v>92</v>
      </c>
      <c r="E13" s="431"/>
      <c r="F13" s="432" t="s">
        <v>93</v>
      </c>
      <c r="G13" s="432"/>
    </row>
    <row r="14" spans="2:11" ht="15" customHeight="1">
      <c r="B14" s="435" t="s">
        <v>94</v>
      </c>
      <c r="C14" s="435"/>
      <c r="D14" s="436" t="s">
        <v>95</v>
      </c>
      <c r="E14" s="436"/>
      <c r="F14" s="437">
        <v>1</v>
      </c>
      <c r="G14" s="437"/>
    </row>
    <row r="15" spans="2:11" ht="18">
      <c r="B15" s="59"/>
      <c r="C15" s="4"/>
      <c r="D15" s="4"/>
      <c r="E15" s="4"/>
      <c r="F15" s="4"/>
    </row>
    <row r="16" spans="2:11">
      <c r="B16" s="438" t="s">
        <v>96</v>
      </c>
      <c r="C16" s="438"/>
      <c r="D16" s="438"/>
      <c r="E16" s="438"/>
      <c r="F16" s="438"/>
      <c r="G16" s="438"/>
    </row>
    <row r="17" spans="2:7">
      <c r="B17" s="5">
        <v>1</v>
      </c>
      <c r="C17" s="433" t="s">
        <v>97</v>
      </c>
      <c r="D17" s="433"/>
      <c r="E17" s="433"/>
      <c r="F17" s="433"/>
      <c r="G17" s="6" t="str">
        <f>B14</f>
        <v>Manutenção Predial</v>
      </c>
    </row>
    <row r="18" spans="2:7">
      <c r="B18" s="51">
        <v>2</v>
      </c>
      <c r="C18" s="361" t="s">
        <v>98</v>
      </c>
      <c r="D18" s="361"/>
      <c r="E18" s="361"/>
      <c r="F18" s="361"/>
      <c r="G18" s="125"/>
    </row>
    <row r="19" spans="2:7" s="77" customFormat="1">
      <c r="B19" s="135">
        <v>3</v>
      </c>
      <c r="C19" s="430" t="s">
        <v>99</v>
      </c>
      <c r="D19" s="430"/>
      <c r="E19" s="430"/>
      <c r="F19" s="430"/>
      <c r="G19" s="136" t="s">
        <v>15</v>
      </c>
    </row>
    <row r="20" spans="2:7">
      <c r="B20" s="51">
        <v>4</v>
      </c>
      <c r="C20" s="363" t="s">
        <v>100</v>
      </c>
      <c r="D20" s="364"/>
      <c r="E20" s="364"/>
      <c r="F20" s="365"/>
      <c r="G20" s="126" t="s">
        <v>89</v>
      </c>
    </row>
    <row r="21" spans="2:7">
      <c r="B21" s="51">
        <v>5</v>
      </c>
      <c r="C21" s="361" t="s">
        <v>101</v>
      </c>
      <c r="D21" s="361"/>
      <c r="E21" s="361"/>
      <c r="F21" s="361"/>
      <c r="G21" s="127">
        <v>44440</v>
      </c>
    </row>
    <row r="22" spans="2:7">
      <c r="C22" s="3"/>
      <c r="D22" s="422"/>
      <c r="E22" s="422"/>
      <c r="F22" s="422"/>
      <c r="G22" s="3"/>
    </row>
    <row r="23" spans="2:7">
      <c r="B23" s="99">
        <v>1</v>
      </c>
      <c r="C23" s="419" t="s">
        <v>102</v>
      </c>
      <c r="D23" s="420"/>
      <c r="E23" s="421"/>
      <c r="F23" s="99" t="s">
        <v>103</v>
      </c>
      <c r="G23" s="99" t="s">
        <v>104</v>
      </c>
    </row>
    <row r="24" spans="2:7">
      <c r="B24" s="8" t="s">
        <v>56</v>
      </c>
      <c r="C24" s="361" t="s">
        <v>105</v>
      </c>
      <c r="D24" s="361"/>
      <c r="E24" s="361"/>
      <c r="F24" s="8">
        <v>100</v>
      </c>
      <c r="G24" s="9">
        <f>G18</f>
        <v>0</v>
      </c>
    </row>
    <row r="25" spans="2:7">
      <c r="B25" s="8" t="s">
        <v>57</v>
      </c>
      <c r="C25" s="361" t="s">
        <v>106</v>
      </c>
      <c r="D25" s="361"/>
      <c r="E25" s="361"/>
      <c r="F25" s="10">
        <v>0</v>
      </c>
      <c r="G25" s="11">
        <v>0</v>
      </c>
    </row>
    <row r="26" spans="2:7">
      <c r="B26" s="8" t="s">
        <v>58</v>
      </c>
      <c r="C26" s="361" t="s">
        <v>107</v>
      </c>
      <c r="D26" s="361"/>
      <c r="E26" s="361"/>
      <c r="F26" s="10"/>
      <c r="G26" s="11">
        <f>G24*F26</f>
        <v>0</v>
      </c>
    </row>
    <row r="27" spans="2:7">
      <c r="B27" s="8" t="s">
        <v>59</v>
      </c>
      <c r="C27" s="361" t="s">
        <v>108</v>
      </c>
      <c r="D27" s="361"/>
      <c r="E27" s="361"/>
      <c r="F27" s="10"/>
      <c r="G27" s="11">
        <f>G26*F27</f>
        <v>0</v>
      </c>
    </row>
    <row r="28" spans="2:7">
      <c r="B28" s="8" t="s">
        <v>109</v>
      </c>
      <c r="C28" s="361" t="s">
        <v>110</v>
      </c>
      <c r="D28" s="361"/>
      <c r="E28" s="361"/>
      <c r="F28" s="10"/>
      <c r="G28" s="11">
        <f>G27*F28</f>
        <v>0</v>
      </c>
    </row>
    <row r="29" spans="2:7">
      <c r="B29" s="8" t="s">
        <v>111</v>
      </c>
      <c r="C29" s="361" t="s">
        <v>112</v>
      </c>
      <c r="D29" s="361"/>
      <c r="E29" s="361"/>
      <c r="F29" s="10">
        <v>0</v>
      </c>
      <c r="G29" s="11">
        <f>G28*F29</f>
        <v>0</v>
      </c>
    </row>
    <row r="30" spans="2:7">
      <c r="B30" s="12" t="s">
        <v>113</v>
      </c>
      <c r="C30" s="423" t="s">
        <v>114</v>
      </c>
      <c r="D30" s="423"/>
      <c r="E30" s="423"/>
      <c r="F30" s="13">
        <v>0</v>
      </c>
      <c r="G30" s="14">
        <f>G24*F30</f>
        <v>0</v>
      </c>
    </row>
    <row r="31" spans="2:7">
      <c r="B31" s="15"/>
      <c r="C31" s="407" t="s">
        <v>115</v>
      </c>
      <c r="D31" s="407"/>
      <c r="E31" s="407"/>
      <c r="F31" s="15"/>
      <c r="G31" s="16">
        <f>SUM(G24,G25,G26,G27,G28,G29,G30)</f>
        <v>0</v>
      </c>
    </row>
    <row r="32" spans="2:7" ht="15" customHeight="1">
      <c r="C32" s="17"/>
      <c r="D32" s="17"/>
      <c r="E32" s="17"/>
      <c r="F32" s="3"/>
      <c r="G32" s="18"/>
    </row>
    <row r="33" spans="2:14" ht="15" customHeight="1">
      <c r="B33" s="408" t="s">
        <v>116</v>
      </c>
      <c r="C33" s="409"/>
      <c r="D33" s="409"/>
      <c r="E33" s="409"/>
      <c r="F33" s="409"/>
      <c r="G33" s="410"/>
      <c r="N33" s="69"/>
    </row>
    <row r="34" spans="2:14">
      <c r="B34" s="17"/>
      <c r="C34" s="3"/>
      <c r="D34" s="3"/>
      <c r="E34" s="3"/>
      <c r="F34" s="3"/>
      <c r="G34" s="3"/>
      <c r="N34" s="69"/>
    </row>
    <row r="35" spans="2:14" ht="15" customHeight="1">
      <c r="B35" s="411" t="s">
        <v>117</v>
      </c>
      <c r="C35" s="411"/>
      <c r="D35" s="411"/>
      <c r="E35" s="411"/>
      <c r="F35" s="101" t="s">
        <v>103</v>
      </c>
      <c r="G35" s="101" t="s">
        <v>118</v>
      </c>
      <c r="N35" s="69"/>
    </row>
    <row r="36" spans="2:14">
      <c r="B36" s="8" t="s">
        <v>56</v>
      </c>
      <c r="C36" s="385" t="s">
        <v>119</v>
      </c>
      <c r="D36" s="385"/>
      <c r="E36" s="385"/>
      <c r="F36" s="19">
        <v>8.3299999999999999E-2</v>
      </c>
      <c r="G36" s="20">
        <f>F36*G31</f>
        <v>0</v>
      </c>
      <c r="N36" s="69"/>
    </row>
    <row r="37" spans="2:14">
      <c r="B37" s="8" t="s">
        <v>57</v>
      </c>
      <c r="C37" s="385" t="s">
        <v>120</v>
      </c>
      <c r="D37" s="385"/>
      <c r="E37" s="385"/>
      <c r="F37" s="19">
        <f>(1/12)+((1/3)/12)</f>
        <v>0.1111111111111111</v>
      </c>
      <c r="G37" s="20">
        <f>F37*G31</f>
        <v>0</v>
      </c>
      <c r="N37" s="69"/>
    </row>
    <row r="38" spans="2:14" ht="15.75">
      <c r="B38" s="406" t="s">
        <v>121</v>
      </c>
      <c r="C38" s="406"/>
      <c r="D38" s="406"/>
      <c r="E38" s="406"/>
      <c r="F38" s="130">
        <f>SUM(F36:F37)</f>
        <v>0.19441111111111109</v>
      </c>
      <c r="G38" s="185">
        <f>SUM(G36:G37)</f>
        <v>0</v>
      </c>
      <c r="N38" s="69"/>
    </row>
    <row r="39" spans="2:14" ht="15.75">
      <c r="B39" s="22"/>
      <c r="C39" s="22"/>
      <c r="D39" s="22"/>
      <c r="E39" s="22"/>
      <c r="F39" s="23"/>
      <c r="G39" s="24"/>
      <c r="N39" s="69"/>
    </row>
    <row r="40" spans="2:14">
      <c r="B40" s="411" t="s">
        <v>122</v>
      </c>
      <c r="C40" s="411"/>
      <c r="D40" s="411"/>
      <c r="E40" s="411"/>
      <c r="F40" s="101" t="s">
        <v>103</v>
      </c>
      <c r="G40" s="101" t="s">
        <v>118</v>
      </c>
      <c r="N40" s="69"/>
    </row>
    <row r="41" spans="2:14">
      <c r="B41" s="8" t="s">
        <v>56</v>
      </c>
      <c r="C41" s="361" t="s">
        <v>123</v>
      </c>
      <c r="D41" s="361"/>
      <c r="E41" s="361"/>
      <c r="F41" s="19">
        <v>0.2</v>
      </c>
      <c r="G41" s="25">
        <f>($G$31+$G$38)*F41</f>
        <v>0</v>
      </c>
      <c r="N41" s="69"/>
    </row>
    <row r="42" spans="2:14">
      <c r="B42" s="8" t="s">
        <v>57</v>
      </c>
      <c r="C42" s="361" t="s">
        <v>124</v>
      </c>
      <c r="D42" s="361"/>
      <c r="E42" s="361"/>
      <c r="F42" s="19">
        <v>2.5000000000000001E-2</v>
      </c>
      <c r="G42" s="25">
        <f t="shared" ref="G42:G48" si="0">($G$31+$G$38)*F42</f>
        <v>0</v>
      </c>
      <c r="N42" s="69"/>
    </row>
    <row r="43" spans="2:14">
      <c r="B43" s="8" t="s">
        <v>58</v>
      </c>
      <c r="C43" s="361" t="s">
        <v>125</v>
      </c>
      <c r="D43" s="361"/>
      <c r="E43" s="361"/>
      <c r="F43" s="70">
        <v>0.03</v>
      </c>
      <c r="G43" s="25">
        <f t="shared" si="0"/>
        <v>0</v>
      </c>
      <c r="N43" s="69"/>
    </row>
    <row r="44" spans="2:14">
      <c r="B44" s="8" t="s">
        <v>59</v>
      </c>
      <c r="C44" s="361" t="s">
        <v>126</v>
      </c>
      <c r="D44" s="361"/>
      <c r="E44" s="361"/>
      <c r="F44" s="19">
        <v>1.4999999999999999E-2</v>
      </c>
      <c r="G44" s="25">
        <f t="shared" si="0"/>
        <v>0</v>
      </c>
      <c r="N44" s="69"/>
    </row>
    <row r="45" spans="2:14">
      <c r="B45" s="8" t="s">
        <v>60</v>
      </c>
      <c r="C45" s="361" t="s">
        <v>127</v>
      </c>
      <c r="D45" s="361"/>
      <c r="E45" s="361"/>
      <c r="F45" s="19">
        <v>0.01</v>
      </c>
      <c r="G45" s="25">
        <f t="shared" si="0"/>
        <v>0</v>
      </c>
      <c r="N45" s="69"/>
    </row>
    <row r="46" spans="2:14">
      <c r="B46" s="8" t="s">
        <v>111</v>
      </c>
      <c r="C46" s="361" t="s">
        <v>128</v>
      </c>
      <c r="D46" s="361"/>
      <c r="E46" s="361"/>
      <c r="F46" s="19">
        <v>6.0000000000000001E-3</v>
      </c>
      <c r="G46" s="25">
        <f t="shared" si="0"/>
        <v>0</v>
      </c>
      <c r="N46" s="69"/>
    </row>
    <row r="47" spans="2:14">
      <c r="B47" s="8" t="s">
        <v>113</v>
      </c>
      <c r="C47" s="361" t="s">
        <v>129</v>
      </c>
      <c r="D47" s="361"/>
      <c r="E47" s="361"/>
      <c r="F47" s="19">
        <v>2E-3</v>
      </c>
      <c r="G47" s="25">
        <f t="shared" si="0"/>
        <v>0</v>
      </c>
      <c r="N47" s="69"/>
    </row>
    <row r="48" spans="2:14">
      <c r="B48" s="8" t="s">
        <v>130</v>
      </c>
      <c r="C48" s="361" t="s">
        <v>131</v>
      </c>
      <c r="D48" s="361"/>
      <c r="E48" s="361"/>
      <c r="F48" s="19">
        <v>0.08</v>
      </c>
      <c r="G48" s="25">
        <f t="shared" si="0"/>
        <v>0</v>
      </c>
      <c r="N48" s="69"/>
    </row>
    <row r="49" spans="2:14" ht="15.75">
      <c r="B49" s="406" t="s">
        <v>132</v>
      </c>
      <c r="C49" s="406"/>
      <c r="D49" s="406"/>
      <c r="E49" s="406"/>
      <c r="F49" s="128">
        <f>SUM(F41:F48)</f>
        <v>0.36800000000000005</v>
      </c>
      <c r="G49" s="129">
        <f>SUM(G41:G48)</f>
        <v>0</v>
      </c>
      <c r="N49" s="69"/>
    </row>
    <row r="50" spans="2:14">
      <c r="B50" s="26"/>
      <c r="C50" s="27"/>
      <c r="D50" s="28"/>
      <c r="E50" s="28"/>
      <c r="F50" s="28"/>
      <c r="G50" s="29"/>
      <c r="N50" s="69"/>
    </row>
    <row r="51" spans="2:14" ht="15.75">
      <c r="B51" s="392" t="s">
        <v>133</v>
      </c>
      <c r="C51" s="393"/>
      <c r="D51" s="393"/>
      <c r="E51" s="393"/>
      <c r="F51" s="394"/>
      <c r="G51" s="100" t="s">
        <v>104</v>
      </c>
      <c r="N51" s="69"/>
    </row>
    <row r="52" spans="2:14">
      <c r="B52" s="8" t="s">
        <v>56</v>
      </c>
      <c r="C52" s="361" t="s">
        <v>134</v>
      </c>
      <c r="D52" s="361"/>
      <c r="E52" s="361"/>
      <c r="F52" s="361"/>
      <c r="G52" s="25"/>
      <c r="H52" s="31"/>
      <c r="I52" s="69"/>
      <c r="J52" s="69"/>
      <c r="K52" s="69"/>
      <c r="L52" s="69"/>
      <c r="M52" s="69"/>
      <c r="N52" s="69"/>
    </row>
    <row r="53" spans="2:14">
      <c r="B53" s="56" t="s">
        <v>57</v>
      </c>
      <c r="C53" s="395" t="s">
        <v>135</v>
      </c>
      <c r="D53" s="395"/>
      <c r="E53" s="395"/>
      <c r="F53" s="395"/>
      <c r="G53" s="72"/>
      <c r="H53" s="71"/>
      <c r="I53" s="69"/>
      <c r="J53" s="69"/>
      <c r="K53" s="69"/>
      <c r="L53" s="69"/>
      <c r="M53" s="69"/>
      <c r="N53" s="69"/>
    </row>
    <row r="54" spans="2:14">
      <c r="B54" s="8" t="s">
        <v>58</v>
      </c>
      <c r="C54" s="361" t="s">
        <v>136</v>
      </c>
      <c r="D54" s="361"/>
      <c r="E54" s="361"/>
      <c r="F54" s="361"/>
      <c r="G54" s="20"/>
      <c r="I54" s="69"/>
      <c r="J54" s="69"/>
      <c r="K54" s="69"/>
      <c r="L54" s="69"/>
      <c r="M54" s="69"/>
      <c r="N54" s="69"/>
    </row>
    <row r="55" spans="2:14">
      <c r="B55" s="8" t="s">
        <v>59</v>
      </c>
      <c r="C55" s="440" t="s">
        <v>137</v>
      </c>
      <c r="D55" s="441"/>
      <c r="E55" s="441"/>
      <c r="F55" s="442"/>
      <c r="G55" s="20"/>
      <c r="I55" s="69"/>
      <c r="J55" s="69"/>
      <c r="K55" s="69"/>
      <c r="L55" s="69"/>
      <c r="M55" s="69"/>
    </row>
    <row r="56" spans="2:14">
      <c r="B56" s="8" t="s">
        <v>111</v>
      </c>
      <c r="C56" s="361" t="s">
        <v>138</v>
      </c>
      <c r="D56" s="361"/>
      <c r="E56" s="361"/>
      <c r="F56" s="361"/>
      <c r="G56" s="20">
        <v>0</v>
      </c>
    </row>
    <row r="57" spans="2:14">
      <c r="B57" s="8"/>
      <c r="C57" s="412" t="s">
        <v>139</v>
      </c>
      <c r="D57" s="412"/>
      <c r="E57" s="412"/>
      <c r="F57" s="412"/>
      <c r="G57" s="131">
        <f>SUM(G52:G56)</f>
        <v>0</v>
      </c>
    </row>
    <row r="58" spans="2:14">
      <c r="B58" s="86"/>
      <c r="C58" s="61"/>
      <c r="D58" s="61"/>
      <c r="E58" s="61"/>
      <c r="F58" s="61"/>
      <c r="G58" s="62"/>
    </row>
    <row r="59" spans="2:14" ht="15.75">
      <c r="B59" s="102">
        <v>2</v>
      </c>
      <c r="C59" s="382" t="s">
        <v>140</v>
      </c>
      <c r="D59" s="382"/>
      <c r="E59" s="382"/>
      <c r="F59" s="382"/>
      <c r="G59" s="103" t="s">
        <v>104</v>
      </c>
    </row>
    <row r="60" spans="2:14" ht="15.75">
      <c r="B60" s="74"/>
      <c r="C60" s="396"/>
      <c r="D60" s="396"/>
      <c r="E60" s="396"/>
      <c r="F60" s="396"/>
      <c r="G60" s="73" t="s">
        <v>141</v>
      </c>
    </row>
    <row r="61" spans="2:14" ht="15.75">
      <c r="B61" s="74" t="s">
        <v>23</v>
      </c>
      <c r="C61" s="396" t="s">
        <v>142</v>
      </c>
      <c r="D61" s="396"/>
      <c r="E61" s="396"/>
      <c r="F61" s="396"/>
      <c r="G61" s="75">
        <f>G38</f>
        <v>0</v>
      </c>
    </row>
    <row r="62" spans="2:14" ht="15.75">
      <c r="B62" s="74" t="s">
        <v>25</v>
      </c>
      <c r="C62" s="396" t="s">
        <v>143</v>
      </c>
      <c r="D62" s="396"/>
      <c r="E62" s="396"/>
      <c r="F62" s="396"/>
      <c r="G62" s="75">
        <f>G49</f>
        <v>0</v>
      </c>
    </row>
    <row r="63" spans="2:14" ht="15.75">
      <c r="B63" s="74" t="s">
        <v>144</v>
      </c>
      <c r="C63" s="396" t="s">
        <v>145</v>
      </c>
      <c r="D63" s="396"/>
      <c r="E63" s="396"/>
      <c r="F63" s="396"/>
      <c r="G63" s="75">
        <f>G57</f>
        <v>0</v>
      </c>
    </row>
    <row r="64" spans="2:14" ht="15.75">
      <c r="B64" s="397" t="s">
        <v>20</v>
      </c>
      <c r="C64" s="397"/>
      <c r="D64" s="397"/>
      <c r="E64" s="397"/>
      <c r="F64" s="397"/>
      <c r="G64" s="104">
        <f>SUM(G61:G63)</f>
        <v>0</v>
      </c>
    </row>
    <row r="65" spans="2:13" ht="26.25" customHeight="1">
      <c r="B65" s="63"/>
      <c r="C65" s="63"/>
      <c r="D65" s="64"/>
    </row>
    <row r="66" spans="2:13" s="77" customFormat="1">
      <c r="B66" s="398" t="s">
        <v>146</v>
      </c>
      <c r="C66" s="399"/>
      <c r="D66" s="399"/>
      <c r="E66" s="399"/>
      <c r="F66" s="399"/>
      <c r="G66" s="400"/>
    </row>
    <row r="67" spans="2:13" s="77" customFormat="1">
      <c r="B67" s="401" t="s">
        <v>147</v>
      </c>
      <c r="C67" s="401"/>
      <c r="D67" s="401"/>
      <c r="E67" s="401"/>
      <c r="F67" s="105" t="s">
        <v>103</v>
      </c>
      <c r="G67" s="105" t="s">
        <v>118</v>
      </c>
      <c r="I67" s="79"/>
    </row>
    <row r="68" spans="2:13" s="77" customFormat="1" ht="31.5" customHeight="1">
      <c r="B68" s="82" t="s">
        <v>56</v>
      </c>
      <c r="C68" s="402" t="s">
        <v>148</v>
      </c>
      <c r="D68" s="402"/>
      <c r="E68" s="402"/>
      <c r="F68" s="80">
        <v>4.5999999999999999E-3</v>
      </c>
      <c r="G68" s="81">
        <f>ROUND(F68*$G$31,2)</f>
        <v>0</v>
      </c>
      <c r="I68"/>
      <c r="J68"/>
      <c r="K68"/>
      <c r="L68"/>
      <c r="M68"/>
    </row>
    <row r="69" spans="2:13" s="77" customFormat="1" ht="33" customHeight="1">
      <c r="B69" s="82" t="s">
        <v>57</v>
      </c>
      <c r="C69" s="402" t="s">
        <v>149</v>
      </c>
      <c r="D69" s="402"/>
      <c r="E69" s="402"/>
      <c r="F69" s="80">
        <v>8.9999999999999998E-4</v>
      </c>
      <c r="G69" s="81">
        <f t="shared" ref="G69:G73" si="1">ROUND(F69*$G$31,2)</f>
        <v>0</v>
      </c>
      <c r="H69" s="78"/>
      <c r="I69"/>
      <c r="J69"/>
      <c r="K69"/>
      <c r="L69"/>
      <c r="M69"/>
    </row>
    <row r="70" spans="2:13" s="77" customFormat="1">
      <c r="B70" s="82" t="s">
        <v>58</v>
      </c>
      <c r="C70" s="402" t="s">
        <v>150</v>
      </c>
      <c r="D70" s="439"/>
      <c r="E70" s="439"/>
      <c r="F70" s="80">
        <v>2.2200000000000001E-2</v>
      </c>
      <c r="G70" s="81">
        <f t="shared" si="1"/>
        <v>0</v>
      </c>
      <c r="I70"/>
      <c r="J70"/>
      <c r="K70"/>
      <c r="L70"/>
      <c r="M70"/>
    </row>
    <row r="71" spans="2:13" s="77" customFormat="1" ht="48" customHeight="1">
      <c r="B71" s="82" t="s">
        <v>59</v>
      </c>
      <c r="C71" s="402" t="s">
        <v>151</v>
      </c>
      <c r="D71" s="402"/>
      <c r="E71" s="402"/>
      <c r="F71" s="80">
        <v>1.9400000000000001E-2</v>
      </c>
      <c r="G71" s="81">
        <f t="shared" si="1"/>
        <v>0</v>
      </c>
      <c r="I71"/>
      <c r="J71"/>
      <c r="K71"/>
      <c r="L71"/>
      <c r="M71"/>
    </row>
    <row r="72" spans="2:13" s="77" customFormat="1" ht="35.25" customHeight="1">
      <c r="B72" s="82" t="s">
        <v>60</v>
      </c>
      <c r="C72" s="402" t="s">
        <v>152</v>
      </c>
      <c r="D72" s="402"/>
      <c r="E72" s="402"/>
      <c r="F72" s="80">
        <f>ROUND(F49*F71,4)</f>
        <v>7.1000000000000004E-3</v>
      </c>
      <c r="G72" s="81">
        <f t="shared" si="1"/>
        <v>0</v>
      </c>
      <c r="H72" s="78"/>
      <c r="I72"/>
      <c r="J72"/>
      <c r="K72"/>
      <c r="L72"/>
      <c r="M72"/>
    </row>
    <row r="73" spans="2:13" s="77" customFormat="1" ht="33.75" customHeight="1">
      <c r="B73" s="82" t="s">
        <v>111</v>
      </c>
      <c r="C73" s="402" t="s">
        <v>153</v>
      </c>
      <c r="D73" s="439"/>
      <c r="E73" s="439"/>
      <c r="F73" s="80">
        <v>3.2000000000000001E-2</v>
      </c>
      <c r="G73" s="81">
        <f t="shared" si="1"/>
        <v>0</v>
      </c>
      <c r="I73"/>
      <c r="J73"/>
      <c r="K73"/>
      <c r="L73"/>
      <c r="M73"/>
    </row>
    <row r="74" spans="2:13" s="77" customFormat="1" ht="15.75">
      <c r="B74" s="403" t="s">
        <v>154</v>
      </c>
      <c r="C74" s="403"/>
      <c r="D74" s="403"/>
      <c r="E74" s="403"/>
      <c r="F74" s="106">
        <f>SUM(F68:F73)</f>
        <v>8.6199999999999999E-2</v>
      </c>
      <c r="G74" s="107">
        <f>SUM(G68:G73)</f>
        <v>0</v>
      </c>
      <c r="I74"/>
      <c r="J74"/>
      <c r="K74"/>
      <c r="L74"/>
      <c r="M74"/>
    </row>
    <row r="75" spans="2:13" ht="26.25" customHeight="1">
      <c r="B75" s="22"/>
      <c r="C75" s="22"/>
      <c r="D75" s="22"/>
      <c r="E75" s="22"/>
      <c r="F75" s="23"/>
      <c r="G75" s="18"/>
    </row>
    <row r="76" spans="2:13" ht="15.75">
      <c r="B76" s="404" t="s">
        <v>155</v>
      </c>
      <c r="C76" s="404"/>
      <c r="D76" s="404"/>
      <c r="E76" s="404"/>
      <c r="F76" s="404"/>
      <c r="G76" s="404"/>
    </row>
    <row r="77" spans="2:13">
      <c r="B77" s="405" t="s">
        <v>156</v>
      </c>
      <c r="C77" s="405"/>
      <c r="D77" s="405"/>
      <c r="E77" s="405"/>
      <c r="F77" s="5" t="s">
        <v>103</v>
      </c>
      <c r="G77" s="5" t="s">
        <v>118</v>
      </c>
    </row>
    <row r="78" spans="2:13">
      <c r="B78" s="32" t="s">
        <v>56</v>
      </c>
      <c r="C78" s="385" t="s">
        <v>157</v>
      </c>
      <c r="D78" s="385"/>
      <c r="E78" s="385"/>
      <c r="F78" s="33">
        <v>8.3299999999999999E-2</v>
      </c>
      <c r="G78" s="34">
        <f>G$31*F78</f>
        <v>0</v>
      </c>
      <c r="I78" s="21"/>
      <c r="J78" s="21"/>
    </row>
    <row r="79" spans="2:13">
      <c r="B79" s="32" t="s">
        <v>57</v>
      </c>
      <c r="C79" s="363" t="s">
        <v>158</v>
      </c>
      <c r="D79" s="363"/>
      <c r="E79" s="35"/>
      <c r="F79" s="36">
        <v>1.7500000000000002E-2</v>
      </c>
      <c r="G79" s="34">
        <f t="shared" ref="G79:G83" si="2">G$31*F79</f>
        <v>0</v>
      </c>
      <c r="J79" s="21"/>
      <c r="K79" s="21"/>
    </row>
    <row r="80" spans="2:13">
      <c r="B80" s="32" t="s">
        <v>58</v>
      </c>
      <c r="C80" s="363" t="s">
        <v>159</v>
      </c>
      <c r="D80" s="363"/>
      <c r="E80" s="35"/>
      <c r="F80" s="36">
        <v>5.0000000000000001E-4</v>
      </c>
      <c r="G80" s="34">
        <f t="shared" si="2"/>
        <v>0</v>
      </c>
      <c r="J80" s="21"/>
    </row>
    <row r="81" spans="2:10">
      <c r="B81" s="32" t="s">
        <v>59</v>
      </c>
      <c r="C81" s="363" t="s">
        <v>160</v>
      </c>
      <c r="D81" s="363"/>
      <c r="E81" s="35"/>
      <c r="F81" s="36">
        <v>4.0000000000000002E-4</v>
      </c>
      <c r="G81" s="34">
        <f t="shared" si="2"/>
        <v>0</v>
      </c>
      <c r="J81" s="21"/>
    </row>
    <row r="82" spans="2:10">
      <c r="B82" s="32" t="s">
        <v>60</v>
      </c>
      <c r="C82" s="363" t="s">
        <v>161</v>
      </c>
      <c r="D82" s="363"/>
      <c r="E82" s="35"/>
      <c r="F82" s="36">
        <v>4.0000000000000002E-4</v>
      </c>
      <c r="G82" s="34">
        <f t="shared" si="2"/>
        <v>0</v>
      </c>
      <c r="J82" s="21"/>
    </row>
    <row r="83" spans="2:10">
      <c r="B83" s="32" t="s">
        <v>111</v>
      </c>
      <c r="C83" s="363" t="s">
        <v>162</v>
      </c>
      <c r="D83" s="363"/>
      <c r="E83" s="35"/>
      <c r="F83" s="36">
        <v>0</v>
      </c>
      <c r="G83" s="34">
        <f t="shared" si="2"/>
        <v>0</v>
      </c>
    </row>
    <row r="84" spans="2:10" ht="15.75">
      <c r="B84" s="406" t="s">
        <v>163</v>
      </c>
      <c r="C84" s="406"/>
      <c r="D84" s="406"/>
      <c r="E84" s="406"/>
      <c r="F84" s="108">
        <f>SUM(F78:F83)</f>
        <v>0.1021</v>
      </c>
      <c r="G84" s="109">
        <f>SUM(G78:G83)</f>
        <v>0</v>
      </c>
      <c r="J84" s="21"/>
    </row>
    <row r="85" spans="2:10" ht="15.75">
      <c r="B85" s="65"/>
      <c r="C85" s="65"/>
      <c r="D85" s="65"/>
      <c r="E85" s="65"/>
      <c r="F85" s="66"/>
      <c r="G85" s="67"/>
      <c r="J85" s="21"/>
    </row>
    <row r="86" spans="2:10">
      <c r="J86" s="21"/>
    </row>
    <row r="87" spans="2:10" ht="15.75">
      <c r="B87" s="103" t="s">
        <v>164</v>
      </c>
      <c r="C87" s="382" t="s">
        <v>165</v>
      </c>
      <c r="D87" s="382"/>
      <c r="E87" s="382"/>
      <c r="F87" s="382"/>
      <c r="G87" s="110" t="s">
        <v>104</v>
      </c>
      <c r="J87" s="21"/>
    </row>
    <row r="88" spans="2:10" ht="15.75">
      <c r="B88" s="74"/>
      <c r="C88" s="396"/>
      <c r="D88" s="396"/>
      <c r="E88" s="396"/>
      <c r="F88" s="396"/>
      <c r="G88" s="83" t="s">
        <v>141</v>
      </c>
      <c r="J88" s="21"/>
    </row>
    <row r="89" spans="2:10" ht="15.75">
      <c r="B89" s="73" t="s">
        <v>56</v>
      </c>
      <c r="C89" s="396" t="s">
        <v>166</v>
      </c>
      <c r="D89" s="396"/>
      <c r="E89" s="396"/>
      <c r="F89" s="396"/>
      <c r="G89" s="84">
        <v>0</v>
      </c>
      <c r="J89" s="21"/>
    </row>
    <row r="90" spans="2:10" ht="15.75">
      <c r="B90" s="379" t="s">
        <v>20</v>
      </c>
      <c r="C90" s="380"/>
      <c r="D90" s="380"/>
      <c r="E90" s="380"/>
      <c r="F90" s="381"/>
      <c r="G90" s="84">
        <v>0</v>
      </c>
      <c r="J90" s="21"/>
    </row>
    <row r="91" spans="2:10">
      <c r="J91" s="21"/>
    </row>
    <row r="92" spans="2:10" ht="15.75">
      <c r="B92" s="103">
        <v>4</v>
      </c>
      <c r="C92" s="382" t="s">
        <v>167</v>
      </c>
      <c r="D92" s="382"/>
      <c r="E92" s="382"/>
      <c r="F92" s="382"/>
      <c r="G92" s="110" t="s">
        <v>104</v>
      </c>
      <c r="J92" s="21"/>
    </row>
    <row r="93" spans="2:10" ht="15.75">
      <c r="B93" s="74"/>
      <c r="C93" s="396"/>
      <c r="D93" s="396"/>
      <c r="E93" s="396"/>
      <c r="F93" s="396"/>
      <c r="G93" s="83" t="s">
        <v>141</v>
      </c>
      <c r="J93" s="21"/>
    </row>
    <row r="94" spans="2:10" ht="15.75">
      <c r="B94" s="74" t="s">
        <v>45</v>
      </c>
      <c r="C94" s="396" t="s">
        <v>168</v>
      </c>
      <c r="D94" s="396"/>
      <c r="E94" s="396"/>
      <c r="F94" s="396"/>
      <c r="G94" s="75">
        <f>G84</f>
        <v>0</v>
      </c>
      <c r="J94" s="21"/>
    </row>
    <row r="95" spans="2:10" ht="15.75">
      <c r="B95" s="74" t="s">
        <v>164</v>
      </c>
      <c r="C95" s="396" t="s">
        <v>165</v>
      </c>
      <c r="D95" s="396"/>
      <c r="E95" s="396"/>
      <c r="F95" s="396"/>
      <c r="G95" s="84">
        <v>0</v>
      </c>
      <c r="J95" s="21"/>
    </row>
    <row r="96" spans="2:10" s="37" customFormat="1" ht="15.75">
      <c r="B96" s="379" t="s">
        <v>20</v>
      </c>
      <c r="C96" s="380"/>
      <c r="D96" s="380"/>
      <c r="E96" s="380"/>
      <c r="F96" s="381"/>
      <c r="G96" s="76">
        <f>SUM(G94:G95)</f>
        <v>0</v>
      </c>
    </row>
    <row r="97" spans="2:7" s="37" customFormat="1" ht="15.75">
      <c r="B97" s="68"/>
      <c r="C97" s="68"/>
      <c r="D97" s="68"/>
      <c r="E97" s="68"/>
      <c r="F97" s="68"/>
      <c r="G97" s="88"/>
    </row>
    <row r="98" spans="2:7" s="37" customFormat="1" ht="12.75">
      <c r="B98" s="383" t="s">
        <v>169</v>
      </c>
      <c r="C98" s="383"/>
      <c r="D98" s="383"/>
      <c r="E98" s="383"/>
      <c r="F98" s="383"/>
      <c r="G98" s="383"/>
    </row>
    <row r="99" spans="2:7" ht="15.75">
      <c r="B99" s="384" t="s">
        <v>170</v>
      </c>
      <c r="C99" s="384"/>
      <c r="D99" s="384"/>
      <c r="E99" s="384"/>
      <c r="F99" s="384"/>
      <c r="G99" s="90" t="s">
        <v>104</v>
      </c>
    </row>
    <row r="100" spans="2:7">
      <c r="B100" s="85" t="s">
        <v>56</v>
      </c>
      <c r="C100" s="416" t="s">
        <v>171</v>
      </c>
      <c r="D100" s="416"/>
      <c r="E100" s="416"/>
      <c r="F100" s="416"/>
      <c r="G100" s="91"/>
    </row>
    <row r="101" spans="2:7">
      <c r="B101" s="26" t="s">
        <v>57</v>
      </c>
      <c r="C101" s="413" t="s">
        <v>172</v>
      </c>
      <c r="D101" s="414"/>
      <c r="E101" s="414"/>
      <c r="F101" s="415"/>
      <c r="G101" s="89">
        <v>0</v>
      </c>
    </row>
    <row r="102" spans="2:7">
      <c r="B102" s="32" t="s">
        <v>58</v>
      </c>
      <c r="C102" s="363" t="s">
        <v>173</v>
      </c>
      <c r="D102" s="364"/>
      <c r="E102" s="364"/>
      <c r="F102" s="365"/>
      <c r="G102" s="20"/>
    </row>
    <row r="103" spans="2:7">
      <c r="B103" s="38" t="s">
        <v>59</v>
      </c>
      <c r="C103" s="385" t="s">
        <v>138</v>
      </c>
      <c r="D103" s="385"/>
      <c r="E103" s="385"/>
      <c r="F103" s="385"/>
      <c r="G103" s="20"/>
    </row>
    <row r="104" spans="2:7" ht="15.75" customHeight="1">
      <c r="B104" s="386" t="s">
        <v>174</v>
      </c>
      <c r="C104" s="387"/>
      <c r="D104" s="387"/>
      <c r="E104" s="387"/>
      <c r="F104" s="388"/>
      <c r="G104" s="111">
        <f>G100+G101+G102+G103</f>
        <v>0</v>
      </c>
    </row>
    <row r="106" spans="2:7" ht="18">
      <c r="B106" s="368" t="s">
        <v>175</v>
      </c>
      <c r="C106" s="369"/>
      <c r="D106" s="369"/>
      <c r="E106" s="369"/>
      <c r="F106" s="369"/>
      <c r="G106" s="370"/>
    </row>
    <row r="107" spans="2:7" ht="18">
      <c r="D107" s="39"/>
      <c r="E107" s="39"/>
      <c r="F107" s="39"/>
    </row>
    <row r="108" spans="2:7" ht="15.75">
      <c r="B108" s="30"/>
      <c r="C108" s="386" t="s">
        <v>176</v>
      </c>
      <c r="D108" s="387"/>
      <c r="E108" s="387"/>
      <c r="F108" s="388"/>
      <c r="G108" s="30" t="s">
        <v>104</v>
      </c>
    </row>
    <row r="109" spans="2:7">
      <c r="B109" s="8">
        <v>1</v>
      </c>
      <c r="C109" s="361" t="s">
        <v>177</v>
      </c>
      <c r="D109" s="361"/>
      <c r="E109" s="361"/>
      <c r="F109" s="361"/>
      <c r="G109" s="40">
        <f>G31</f>
        <v>0</v>
      </c>
    </row>
    <row r="110" spans="2:7">
      <c r="B110" s="8">
        <v>2</v>
      </c>
      <c r="C110" s="361" t="s">
        <v>178</v>
      </c>
      <c r="D110" s="361"/>
      <c r="E110" s="361"/>
      <c r="F110" s="361"/>
      <c r="G110" s="40">
        <f>G38+G49+G57</f>
        <v>0</v>
      </c>
    </row>
    <row r="111" spans="2:7">
      <c r="B111" s="8">
        <v>3</v>
      </c>
      <c r="C111" s="361" t="s">
        <v>179</v>
      </c>
      <c r="D111" s="361"/>
      <c r="E111" s="361"/>
      <c r="F111" s="361"/>
      <c r="G111" s="40">
        <f>G74</f>
        <v>0</v>
      </c>
    </row>
    <row r="112" spans="2:7">
      <c r="B112" s="8">
        <v>4</v>
      </c>
      <c r="C112" s="361" t="s">
        <v>180</v>
      </c>
      <c r="D112" s="361"/>
      <c r="E112" s="361"/>
      <c r="F112" s="361"/>
      <c r="G112" s="40">
        <f>G84</f>
        <v>0</v>
      </c>
    </row>
    <row r="113" spans="2:11">
      <c r="B113" s="8">
        <v>5</v>
      </c>
      <c r="C113" s="361" t="s">
        <v>181</v>
      </c>
      <c r="D113" s="361"/>
      <c r="E113" s="361"/>
      <c r="F113" s="361"/>
      <c r="G113" s="40">
        <f>G104</f>
        <v>0</v>
      </c>
    </row>
    <row r="114" spans="2:11">
      <c r="B114" s="8">
        <v>6</v>
      </c>
      <c r="C114" s="361" t="s">
        <v>162</v>
      </c>
      <c r="D114" s="361"/>
      <c r="E114" s="361"/>
      <c r="F114" s="361"/>
      <c r="G114" s="25"/>
    </row>
    <row r="115" spans="2:11" ht="15.75">
      <c r="B115" s="406" t="s">
        <v>20</v>
      </c>
      <c r="C115" s="406"/>
      <c r="D115" s="406"/>
      <c r="E115" s="406"/>
      <c r="F115" s="406"/>
      <c r="G115" s="41">
        <f>SUM(G109:G114)</f>
        <v>0</v>
      </c>
    </row>
    <row r="116" spans="2:11" ht="15.75">
      <c r="B116" s="22"/>
      <c r="C116" s="22"/>
      <c r="D116" s="22"/>
      <c r="E116" s="22"/>
      <c r="F116" s="22"/>
      <c r="G116" s="42"/>
    </row>
    <row r="117" spans="2:11">
      <c r="B117" s="389" t="s">
        <v>182</v>
      </c>
      <c r="C117" s="390"/>
      <c r="D117" s="390"/>
      <c r="E117" s="390"/>
      <c r="F117" s="390"/>
      <c r="G117" s="391"/>
    </row>
    <row r="118" spans="2:11" ht="15.75">
      <c r="B118" s="43">
        <v>6</v>
      </c>
      <c r="C118" s="44" t="s">
        <v>183</v>
      </c>
      <c r="D118" s="45"/>
      <c r="E118" s="46"/>
      <c r="F118" s="47" t="s">
        <v>103</v>
      </c>
      <c r="G118" s="6" t="s">
        <v>118</v>
      </c>
    </row>
    <row r="119" spans="2:11" ht="15.75">
      <c r="B119" s="8" t="s">
        <v>56</v>
      </c>
      <c r="C119" s="361" t="s">
        <v>184</v>
      </c>
      <c r="D119" s="361"/>
      <c r="E119" s="361"/>
      <c r="F119" s="132">
        <v>0.1</v>
      </c>
      <c r="G119" s="48">
        <f>G115*F119</f>
        <v>0</v>
      </c>
      <c r="J119" s="92">
        <f>SUM(F122:F124)</f>
        <v>8.6499999999999994E-2</v>
      </c>
      <c r="K119" s="93"/>
    </row>
    <row r="120" spans="2:11" ht="15.75">
      <c r="B120" s="8" t="s">
        <v>57</v>
      </c>
      <c r="C120" s="363" t="s">
        <v>185</v>
      </c>
      <c r="D120" s="364"/>
      <c r="E120" s="365"/>
      <c r="F120" s="132">
        <v>0.1</v>
      </c>
      <c r="G120" s="48">
        <f>(G119+G115)*F120</f>
        <v>0</v>
      </c>
      <c r="J120" s="94">
        <f>G136</f>
        <v>0</v>
      </c>
      <c r="K120" s="95"/>
    </row>
    <row r="121" spans="2:11" ht="15.75">
      <c r="B121" s="8" t="s">
        <v>58</v>
      </c>
      <c r="C121" s="361" t="s">
        <v>186</v>
      </c>
      <c r="D121" s="361"/>
      <c r="E121" s="361"/>
      <c r="F121" s="49"/>
      <c r="G121" s="50">
        <v>0</v>
      </c>
      <c r="J121" s="96">
        <f>G119+G120</f>
        <v>0</v>
      </c>
      <c r="K121" s="97"/>
    </row>
    <row r="122" spans="2:11" ht="15.75">
      <c r="B122" s="8"/>
      <c r="C122" s="361" t="s">
        <v>187</v>
      </c>
      <c r="D122" s="361"/>
      <c r="E122" s="361"/>
      <c r="F122" s="19">
        <v>6.4999999999999997E-3</v>
      </c>
      <c r="G122" s="50">
        <f>F122*I123</f>
        <v>0</v>
      </c>
      <c r="I122" s="50"/>
      <c r="J122" s="96">
        <f>SUM(J120:J121)</f>
        <v>0</v>
      </c>
      <c r="K122" s="98"/>
    </row>
    <row r="123" spans="2:11" ht="15.75">
      <c r="B123" s="8"/>
      <c r="C123" s="361" t="s">
        <v>188</v>
      </c>
      <c r="D123" s="361"/>
      <c r="E123" s="361"/>
      <c r="F123" s="19">
        <v>0.03</v>
      </c>
      <c r="G123" s="50">
        <f>F123*I123</f>
        <v>0</v>
      </c>
      <c r="I123" s="50">
        <f>(G115+G119+G120)/0.9135</f>
        <v>0</v>
      </c>
      <c r="J123" s="96">
        <f>J122/(1-J119)</f>
        <v>0</v>
      </c>
      <c r="K123" s="98"/>
    </row>
    <row r="124" spans="2:11" ht="15.75">
      <c r="B124" s="8"/>
      <c r="C124" s="361" t="s">
        <v>189</v>
      </c>
      <c r="D124" s="361"/>
      <c r="E124" s="361"/>
      <c r="F124" s="19">
        <v>0.05</v>
      </c>
      <c r="G124" s="50">
        <f>F124*I123</f>
        <v>0</v>
      </c>
      <c r="J124" s="98"/>
      <c r="K124" s="98"/>
    </row>
    <row r="125" spans="2:11" ht="15.75">
      <c r="B125" s="8"/>
      <c r="C125" s="376" t="s">
        <v>190</v>
      </c>
      <c r="D125" s="377"/>
      <c r="E125" s="378"/>
      <c r="F125" s="19">
        <v>0</v>
      </c>
      <c r="G125" s="50">
        <f>F125*I123</f>
        <v>0</v>
      </c>
      <c r="J125" s="96">
        <f>SUM(H123:H125)</f>
        <v>0</v>
      </c>
      <c r="K125" s="96"/>
    </row>
    <row r="126" spans="2:11">
      <c r="B126" s="8"/>
      <c r="C126" s="412" t="s">
        <v>191</v>
      </c>
      <c r="D126" s="412"/>
      <c r="E126" s="412"/>
      <c r="F126" s="52">
        <f>SUM(F119:F125)</f>
        <v>0.28650000000000003</v>
      </c>
      <c r="G126" s="53">
        <f>SUM(G119:G125)</f>
        <v>0</v>
      </c>
    </row>
    <row r="128" spans="2:11" ht="18">
      <c r="B128" s="368" t="s">
        <v>192</v>
      </c>
      <c r="C128" s="369"/>
      <c r="D128" s="369"/>
      <c r="E128" s="369"/>
      <c r="F128" s="369"/>
      <c r="G128" s="370"/>
    </row>
    <row r="130" spans="2:7">
      <c r="B130" s="112"/>
      <c r="C130" s="373" t="s">
        <v>193</v>
      </c>
      <c r="D130" s="374"/>
      <c r="E130" s="374"/>
      <c r="F130" s="375"/>
      <c r="G130" s="112" t="s">
        <v>118</v>
      </c>
    </row>
    <row r="131" spans="2:7">
      <c r="B131" s="8" t="s">
        <v>56</v>
      </c>
      <c r="C131" s="361" t="s">
        <v>194</v>
      </c>
      <c r="D131" s="361"/>
      <c r="E131" s="361"/>
      <c r="F131" s="361"/>
      <c r="G131" s="7">
        <f>G109</f>
        <v>0</v>
      </c>
    </row>
    <row r="132" spans="2:7">
      <c r="B132" s="8" t="s">
        <v>57</v>
      </c>
      <c r="C132" s="361" t="s">
        <v>116</v>
      </c>
      <c r="D132" s="361"/>
      <c r="E132" s="361"/>
      <c r="F132" s="361"/>
      <c r="G132" s="7">
        <f>G110</f>
        <v>0</v>
      </c>
    </row>
    <row r="133" spans="2:7">
      <c r="B133" s="8" t="s">
        <v>58</v>
      </c>
      <c r="C133" s="361" t="s">
        <v>146</v>
      </c>
      <c r="D133" s="361"/>
      <c r="E133" s="361"/>
      <c r="F133" s="361"/>
      <c r="G133" s="7">
        <f>G111</f>
        <v>0</v>
      </c>
    </row>
    <row r="134" spans="2:7">
      <c r="B134" s="8" t="s">
        <v>59</v>
      </c>
      <c r="C134" s="361" t="s">
        <v>195</v>
      </c>
      <c r="D134" s="361"/>
      <c r="E134" s="361"/>
      <c r="F134" s="361"/>
      <c r="G134" s="7">
        <f>G112</f>
        <v>0</v>
      </c>
    </row>
    <row r="135" spans="2:7">
      <c r="B135" s="8" t="s">
        <v>60</v>
      </c>
      <c r="C135" s="363" t="s">
        <v>181</v>
      </c>
      <c r="D135" s="364"/>
      <c r="E135" s="364"/>
      <c r="F135" s="365"/>
      <c r="G135" s="7">
        <f>G113</f>
        <v>0</v>
      </c>
    </row>
    <row r="136" spans="2:7">
      <c r="B136" s="366" t="s">
        <v>196</v>
      </c>
      <c r="C136" s="366"/>
      <c r="D136" s="366"/>
      <c r="E136" s="366"/>
      <c r="F136" s="366"/>
      <c r="G136" s="7">
        <f>SUM(G131:G135)</f>
        <v>0</v>
      </c>
    </row>
    <row r="137" spans="2:7">
      <c r="B137" s="8" t="s">
        <v>111</v>
      </c>
      <c r="C137" s="361" t="s">
        <v>197</v>
      </c>
      <c r="D137" s="361"/>
      <c r="E137" s="361"/>
      <c r="F137" s="361"/>
      <c r="G137" s="7">
        <f>G126</f>
        <v>0</v>
      </c>
    </row>
    <row r="138" spans="2:7">
      <c r="B138" s="367" t="s">
        <v>198</v>
      </c>
      <c r="C138" s="367"/>
      <c r="D138" s="367"/>
      <c r="E138" s="367"/>
      <c r="F138" s="367"/>
      <c r="G138" s="54">
        <f>ROUNDDOWN(G136+G137,2)</f>
        <v>0</v>
      </c>
    </row>
    <row r="139" spans="2:7">
      <c r="F139" s="3"/>
      <c r="G139" s="3"/>
    </row>
    <row r="140" spans="2:7" ht="18">
      <c r="B140" s="368" t="s">
        <v>199</v>
      </c>
      <c r="C140" s="369"/>
      <c r="D140" s="369"/>
      <c r="E140" s="369"/>
      <c r="F140" s="369"/>
      <c r="G140" s="370"/>
    </row>
    <row r="141" spans="2:7">
      <c r="F141" s="3"/>
      <c r="G141" s="3"/>
    </row>
    <row r="142" spans="2:7">
      <c r="B142" s="12" t="s">
        <v>200</v>
      </c>
      <c r="C142" s="12" t="s">
        <v>201</v>
      </c>
      <c r="D142" s="12" t="s">
        <v>202</v>
      </c>
      <c r="E142" s="12" t="s">
        <v>203</v>
      </c>
      <c r="F142" s="12" t="s">
        <v>204</v>
      </c>
      <c r="G142" s="12" t="s">
        <v>205</v>
      </c>
    </row>
    <row r="143" spans="2:7">
      <c r="B143" s="87"/>
      <c r="C143" s="6" t="s">
        <v>206</v>
      </c>
      <c r="D143" s="6" t="s">
        <v>207</v>
      </c>
      <c r="E143" s="6" t="s">
        <v>208</v>
      </c>
      <c r="F143" s="6" t="s">
        <v>209</v>
      </c>
      <c r="G143" s="6" t="s">
        <v>210</v>
      </c>
    </row>
    <row r="144" spans="2:7">
      <c r="B144" s="113" t="str">
        <f>G19</f>
        <v>ELETRICISTA</v>
      </c>
      <c r="C144" s="55">
        <f>G138</f>
        <v>0</v>
      </c>
      <c r="D144" s="56">
        <f>F14</f>
        <v>1</v>
      </c>
      <c r="E144" s="57">
        <f>C144</f>
        <v>0</v>
      </c>
      <c r="F144" s="133">
        <v>1</v>
      </c>
      <c r="G144" s="57">
        <f>E144*F144</f>
        <v>0</v>
      </c>
    </row>
    <row r="145" spans="2:7">
      <c r="B145" s="6"/>
      <c r="C145" s="49"/>
      <c r="D145" s="49"/>
      <c r="E145" s="49"/>
      <c r="F145" s="8"/>
      <c r="G145" s="8"/>
    </row>
    <row r="146" spans="2:7">
      <c r="B146" s="8"/>
      <c r="C146" s="49"/>
      <c r="D146" s="49"/>
      <c r="E146" s="49"/>
      <c r="F146" s="8"/>
      <c r="G146" s="8"/>
    </row>
    <row r="147" spans="2:7">
      <c r="B147" s="8"/>
      <c r="C147" s="49"/>
      <c r="D147" s="49"/>
      <c r="E147" s="49"/>
      <c r="F147" s="8"/>
      <c r="G147" s="8"/>
    </row>
    <row r="148" spans="2:7">
      <c r="B148" s="8"/>
      <c r="C148" s="49"/>
      <c r="D148" s="49"/>
      <c r="E148" s="49"/>
      <c r="F148" s="8"/>
      <c r="G148" s="8"/>
    </row>
    <row r="149" spans="2:7" ht="18">
      <c r="C149" s="59"/>
      <c r="D149" s="59"/>
      <c r="E149" s="59"/>
      <c r="F149" s="59"/>
      <c r="G149" s="59"/>
    </row>
    <row r="150" spans="2:7" ht="18">
      <c r="B150" s="368" t="s">
        <v>211</v>
      </c>
      <c r="C150" s="369"/>
      <c r="D150" s="369"/>
      <c r="E150" s="369"/>
      <c r="F150" s="369"/>
      <c r="G150" s="370"/>
    </row>
    <row r="151" spans="2:7" ht="18">
      <c r="B151" s="59"/>
      <c r="C151" s="59"/>
      <c r="D151" s="59"/>
      <c r="E151" s="59"/>
      <c r="F151" s="59"/>
      <c r="G151" s="59"/>
    </row>
    <row r="152" spans="2:7" ht="18">
      <c r="B152" s="60"/>
      <c r="C152" s="371" t="s">
        <v>212</v>
      </c>
      <c r="D152" s="371"/>
      <c r="E152" s="371"/>
      <c r="F152" s="371"/>
      <c r="G152" s="371"/>
    </row>
    <row r="153" spans="2:7">
      <c r="B153" s="8"/>
      <c r="C153" s="372" t="s">
        <v>54</v>
      </c>
      <c r="D153" s="372"/>
      <c r="E153" s="372"/>
      <c r="F153" s="372"/>
      <c r="G153" s="51" t="s">
        <v>118</v>
      </c>
    </row>
    <row r="154" spans="2:7">
      <c r="B154" s="8" t="s">
        <v>56</v>
      </c>
      <c r="C154" s="361" t="s">
        <v>213</v>
      </c>
      <c r="D154" s="361"/>
      <c r="E154" s="361"/>
      <c r="F154" s="361"/>
      <c r="G154" s="25">
        <f>C144</f>
        <v>0</v>
      </c>
    </row>
    <row r="155" spans="2:7">
      <c r="B155" s="58" t="s">
        <v>57</v>
      </c>
      <c r="C155" s="362" t="s">
        <v>214</v>
      </c>
      <c r="D155" s="362"/>
      <c r="E155" s="362"/>
      <c r="F155" s="362"/>
      <c r="G155" s="217">
        <f>G154/21</f>
        <v>0</v>
      </c>
    </row>
  </sheetData>
  <mergeCells count="132">
    <mergeCell ref="C152:G152"/>
    <mergeCell ref="C153:F153"/>
    <mergeCell ref="C154:F154"/>
    <mergeCell ref="C155:F155"/>
    <mergeCell ref="C135:F135"/>
    <mergeCell ref="B136:F136"/>
    <mergeCell ref="C137:F137"/>
    <mergeCell ref="B138:F138"/>
    <mergeCell ref="B140:G140"/>
    <mergeCell ref="B150:G150"/>
    <mergeCell ref="B128:G128"/>
    <mergeCell ref="C130:F130"/>
    <mergeCell ref="C131:F131"/>
    <mergeCell ref="C132:F132"/>
    <mergeCell ref="C133:F133"/>
    <mergeCell ref="C134:F134"/>
    <mergeCell ref="C121:E121"/>
    <mergeCell ref="C122:E122"/>
    <mergeCell ref="C123:E123"/>
    <mergeCell ref="C124:E124"/>
    <mergeCell ref="C125:E125"/>
    <mergeCell ref="C126:E126"/>
    <mergeCell ref="C113:F113"/>
    <mergeCell ref="C114:F114"/>
    <mergeCell ref="B115:F115"/>
    <mergeCell ref="B117:G117"/>
    <mergeCell ref="C119:E119"/>
    <mergeCell ref="C120:E120"/>
    <mergeCell ref="B106:G106"/>
    <mergeCell ref="C108:F108"/>
    <mergeCell ref="C109:F109"/>
    <mergeCell ref="C110:F110"/>
    <mergeCell ref="C111:F111"/>
    <mergeCell ref="C112:F112"/>
    <mergeCell ref="B99:F99"/>
    <mergeCell ref="C100:F100"/>
    <mergeCell ref="C101:F101"/>
    <mergeCell ref="C102:F102"/>
    <mergeCell ref="C103:F103"/>
    <mergeCell ref="B104:F104"/>
    <mergeCell ref="C92:F92"/>
    <mergeCell ref="C93:F93"/>
    <mergeCell ref="C94:F94"/>
    <mergeCell ref="C95:F95"/>
    <mergeCell ref="B96:F96"/>
    <mergeCell ref="B98:G98"/>
    <mergeCell ref="C83:D83"/>
    <mergeCell ref="B84:E84"/>
    <mergeCell ref="C87:F87"/>
    <mergeCell ref="C88:F88"/>
    <mergeCell ref="C89:F89"/>
    <mergeCell ref="B90:F90"/>
    <mergeCell ref="B77:E77"/>
    <mergeCell ref="C78:E78"/>
    <mergeCell ref="C79:D79"/>
    <mergeCell ref="C80:D80"/>
    <mergeCell ref="C81:D81"/>
    <mergeCell ref="C82:D82"/>
    <mergeCell ref="C70:E70"/>
    <mergeCell ref="C71:E71"/>
    <mergeCell ref="C72:E72"/>
    <mergeCell ref="C73:E73"/>
    <mergeCell ref="B74:E74"/>
    <mergeCell ref="B76:G76"/>
    <mergeCell ref="C63:F63"/>
    <mergeCell ref="B64:F64"/>
    <mergeCell ref="B66:G66"/>
    <mergeCell ref="B67:E67"/>
    <mergeCell ref="C68:E68"/>
    <mergeCell ref="C69:E69"/>
    <mergeCell ref="C56:F56"/>
    <mergeCell ref="C57:F57"/>
    <mergeCell ref="C59:F59"/>
    <mergeCell ref="C60:F60"/>
    <mergeCell ref="C61:F61"/>
    <mergeCell ref="C62:F62"/>
    <mergeCell ref="B49:E49"/>
    <mergeCell ref="B51:F51"/>
    <mergeCell ref="C52:F52"/>
    <mergeCell ref="C53:F53"/>
    <mergeCell ref="C54:F54"/>
    <mergeCell ref="C55:F55"/>
    <mergeCell ref="C43:E43"/>
    <mergeCell ref="C44:E44"/>
    <mergeCell ref="C45:E45"/>
    <mergeCell ref="C46:E46"/>
    <mergeCell ref="C47:E47"/>
    <mergeCell ref="C48:E48"/>
    <mergeCell ref="C36:E36"/>
    <mergeCell ref="C37:E37"/>
    <mergeCell ref="B38:E38"/>
    <mergeCell ref="B40:E40"/>
    <mergeCell ref="C41:E41"/>
    <mergeCell ref="C42:E42"/>
    <mergeCell ref="C28:E28"/>
    <mergeCell ref="C29:E29"/>
    <mergeCell ref="C30:E30"/>
    <mergeCell ref="C31:E31"/>
    <mergeCell ref="B33:G33"/>
    <mergeCell ref="B35:E35"/>
    <mergeCell ref="D22:F22"/>
    <mergeCell ref="C23:E23"/>
    <mergeCell ref="C24:E24"/>
    <mergeCell ref="C25:E25"/>
    <mergeCell ref="C26:E26"/>
    <mergeCell ref="C27:E27"/>
    <mergeCell ref="B16:G16"/>
    <mergeCell ref="C17:F17"/>
    <mergeCell ref="C18:F18"/>
    <mergeCell ref="C19:F19"/>
    <mergeCell ref="C20:F20"/>
    <mergeCell ref="C21:F21"/>
    <mergeCell ref="B12:G12"/>
    <mergeCell ref="B13:C13"/>
    <mergeCell ref="D13:E13"/>
    <mergeCell ref="F13:G13"/>
    <mergeCell ref="B14:C14"/>
    <mergeCell ref="D14:E14"/>
    <mergeCell ref="F14:G14"/>
    <mergeCell ref="C8:E8"/>
    <mergeCell ref="F8:G8"/>
    <mergeCell ref="C9:E9"/>
    <mergeCell ref="F9:G9"/>
    <mergeCell ref="C10:E10"/>
    <mergeCell ref="F10:G10"/>
    <mergeCell ref="C1:D1"/>
    <mergeCell ref="C2:D2"/>
    <mergeCell ref="B4:G4"/>
    <mergeCell ref="C6:E6"/>
    <mergeCell ref="F6:G6"/>
    <mergeCell ref="C7:E7"/>
    <mergeCell ref="F7:G7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249977111117893"/>
  </sheetPr>
  <dimension ref="B1:N155"/>
  <sheetViews>
    <sheetView showGridLines="0" topLeftCell="A141" workbookViewId="0">
      <selection activeCell="G102" sqref="G102"/>
    </sheetView>
  </sheetViews>
  <sheetFormatPr defaultRowHeight="15"/>
  <cols>
    <col min="1" max="1" width="2.7109375" customWidth="1"/>
    <col min="2" max="2" width="15" style="3" customWidth="1"/>
    <col min="3" max="3" width="13.42578125" customWidth="1"/>
    <col min="4" max="4" width="30.7109375" customWidth="1"/>
    <col min="5" max="5" width="15.7109375" customWidth="1"/>
    <col min="6" max="6" width="14.42578125" customWidth="1"/>
    <col min="7" max="7" width="19.140625" bestFit="1" customWidth="1"/>
    <col min="8" max="8" width="8.5703125" customWidth="1"/>
    <col min="9" max="9" width="14" customWidth="1"/>
    <col min="10" max="10" width="10.5703125" bestFit="1" customWidth="1"/>
    <col min="11" max="11" width="45.85546875" customWidth="1"/>
    <col min="12" max="12" width="10.5703125" bestFit="1" customWidth="1"/>
    <col min="13" max="13" width="9.5703125" bestFit="1" customWidth="1"/>
  </cols>
  <sheetData>
    <row r="1" spans="2:11">
      <c r="B1" s="134" t="s">
        <v>79</v>
      </c>
      <c r="C1" s="424"/>
      <c r="D1" s="425"/>
      <c r="E1" s="2"/>
      <c r="F1" s="2"/>
    </row>
    <row r="2" spans="2:11">
      <c r="B2" s="134" t="s">
        <v>80</v>
      </c>
      <c r="C2" s="426"/>
      <c r="D2" s="425"/>
      <c r="E2" s="2"/>
      <c r="F2" s="2"/>
    </row>
    <row r="3" spans="2:11">
      <c r="C3" s="2"/>
      <c r="D3" s="2"/>
      <c r="E3" s="2"/>
      <c r="F3" s="2"/>
    </row>
    <row r="4" spans="2:11">
      <c r="B4" s="427" t="s">
        <v>81</v>
      </c>
      <c r="C4" s="427"/>
      <c r="D4" s="427"/>
      <c r="E4" s="427"/>
      <c r="F4" s="427"/>
      <c r="G4" s="427"/>
    </row>
    <row r="5" spans="2:11">
      <c r="C5" s="2"/>
    </row>
    <row r="6" spans="2:11" ht="15" customHeight="1">
      <c r="B6" s="85" t="s">
        <v>56</v>
      </c>
      <c r="C6" s="416" t="s">
        <v>82</v>
      </c>
      <c r="D6" s="416"/>
      <c r="E6" s="416"/>
      <c r="F6" s="428" t="s">
        <v>83</v>
      </c>
      <c r="G6" s="418"/>
      <c r="I6" s="69"/>
      <c r="J6" s="69"/>
      <c r="K6" s="69"/>
    </row>
    <row r="7" spans="2:11">
      <c r="B7" s="85" t="s">
        <v>57</v>
      </c>
      <c r="C7" s="416" t="s">
        <v>84</v>
      </c>
      <c r="D7" s="416"/>
      <c r="E7" s="416"/>
      <c r="F7" s="429" t="s">
        <v>85</v>
      </c>
      <c r="G7" s="425"/>
      <c r="I7" s="69"/>
      <c r="J7" s="69"/>
      <c r="K7" s="69"/>
    </row>
    <row r="8" spans="2:11">
      <c r="B8" s="85" t="s">
        <v>58</v>
      </c>
      <c r="C8" s="416" t="s">
        <v>86</v>
      </c>
      <c r="D8" s="416"/>
      <c r="E8" s="416"/>
      <c r="F8" s="417"/>
      <c r="G8" s="418"/>
      <c r="I8" s="69"/>
      <c r="J8" s="69"/>
      <c r="K8" s="69"/>
    </row>
    <row r="9" spans="2:11">
      <c r="B9" s="85" t="s">
        <v>59</v>
      </c>
      <c r="C9" s="416" t="s">
        <v>87</v>
      </c>
      <c r="D9" s="416"/>
      <c r="E9" s="416"/>
      <c r="F9" s="417">
        <v>12</v>
      </c>
      <c r="G9" s="418"/>
      <c r="I9" s="69"/>
      <c r="J9" s="69"/>
      <c r="K9" s="69"/>
    </row>
    <row r="10" spans="2:11">
      <c r="B10" s="85" t="s">
        <v>60</v>
      </c>
      <c r="C10" s="416" t="s">
        <v>88</v>
      </c>
      <c r="D10" s="416"/>
      <c r="E10" s="416"/>
      <c r="F10" s="429" t="s">
        <v>89</v>
      </c>
      <c r="G10" s="425"/>
      <c r="I10" s="69"/>
      <c r="J10" s="69"/>
      <c r="K10" s="69"/>
    </row>
    <row r="11" spans="2:11">
      <c r="C11" s="2"/>
      <c r="D11" s="2"/>
      <c r="E11" s="2"/>
      <c r="F11" s="2"/>
      <c r="G11" s="3"/>
      <c r="I11" s="69"/>
      <c r="J11" s="69"/>
      <c r="K11" s="69"/>
    </row>
    <row r="12" spans="2:11">
      <c r="B12" s="434" t="s">
        <v>90</v>
      </c>
      <c r="C12" s="434"/>
      <c r="D12" s="434"/>
      <c r="E12" s="434"/>
      <c r="F12" s="434"/>
      <c r="G12" s="434"/>
      <c r="I12" s="69"/>
      <c r="J12" s="69"/>
      <c r="K12" s="69"/>
    </row>
    <row r="13" spans="2:11" ht="36" customHeight="1">
      <c r="B13" s="431" t="s">
        <v>91</v>
      </c>
      <c r="C13" s="431"/>
      <c r="D13" s="431" t="s">
        <v>92</v>
      </c>
      <c r="E13" s="431"/>
      <c r="F13" s="432" t="s">
        <v>93</v>
      </c>
      <c r="G13" s="432"/>
    </row>
    <row r="14" spans="2:11" ht="15" customHeight="1">
      <c r="B14" s="435" t="s">
        <v>94</v>
      </c>
      <c r="C14" s="435"/>
      <c r="D14" s="436" t="s">
        <v>95</v>
      </c>
      <c r="E14" s="436"/>
      <c r="F14" s="437">
        <v>1</v>
      </c>
      <c r="G14" s="437"/>
    </row>
    <row r="15" spans="2:11" ht="18">
      <c r="B15" s="59"/>
      <c r="C15" s="4"/>
      <c r="D15" s="4"/>
      <c r="E15" s="4"/>
      <c r="F15" s="4"/>
    </row>
    <row r="16" spans="2:11">
      <c r="B16" s="438" t="s">
        <v>96</v>
      </c>
      <c r="C16" s="438"/>
      <c r="D16" s="438"/>
      <c r="E16" s="438"/>
      <c r="F16" s="438"/>
      <c r="G16" s="438"/>
    </row>
    <row r="17" spans="2:7">
      <c r="B17" s="5">
        <v>1</v>
      </c>
      <c r="C17" s="433" t="s">
        <v>97</v>
      </c>
      <c r="D17" s="433"/>
      <c r="E17" s="433"/>
      <c r="F17" s="433"/>
      <c r="G17" s="6" t="str">
        <f>B14</f>
        <v>Manutenção Predial</v>
      </c>
    </row>
    <row r="18" spans="2:7">
      <c r="B18" s="51">
        <v>2</v>
      </c>
      <c r="C18" s="361" t="s">
        <v>98</v>
      </c>
      <c r="D18" s="361"/>
      <c r="E18" s="361"/>
      <c r="F18" s="361"/>
      <c r="G18" s="125"/>
    </row>
    <row r="19" spans="2:7" s="77" customFormat="1">
      <c r="B19" s="135">
        <v>3</v>
      </c>
      <c r="C19" s="430" t="s">
        <v>99</v>
      </c>
      <c r="D19" s="430"/>
      <c r="E19" s="430"/>
      <c r="F19" s="430"/>
      <c r="G19" s="136" t="s">
        <v>17</v>
      </c>
    </row>
    <row r="20" spans="2:7">
      <c r="B20" s="51">
        <v>4</v>
      </c>
      <c r="C20" s="363" t="s">
        <v>100</v>
      </c>
      <c r="D20" s="364"/>
      <c r="E20" s="364"/>
      <c r="F20" s="365"/>
      <c r="G20" s="126" t="s">
        <v>89</v>
      </c>
    </row>
    <row r="21" spans="2:7">
      <c r="B21" s="51">
        <v>5</v>
      </c>
      <c r="C21" s="361" t="s">
        <v>101</v>
      </c>
      <c r="D21" s="361"/>
      <c r="E21" s="361"/>
      <c r="F21" s="361"/>
      <c r="G21" s="127"/>
    </row>
    <row r="22" spans="2:7">
      <c r="C22" s="3"/>
      <c r="D22" s="422"/>
      <c r="E22" s="422"/>
      <c r="F22" s="422"/>
      <c r="G22" s="3"/>
    </row>
    <row r="23" spans="2:7">
      <c r="B23" s="99">
        <v>1</v>
      </c>
      <c r="C23" s="419" t="s">
        <v>102</v>
      </c>
      <c r="D23" s="420"/>
      <c r="E23" s="421"/>
      <c r="F23" s="99" t="s">
        <v>103</v>
      </c>
      <c r="G23" s="99" t="s">
        <v>104</v>
      </c>
    </row>
    <row r="24" spans="2:7">
      <c r="B24" s="8" t="s">
        <v>56</v>
      </c>
      <c r="C24" s="361" t="s">
        <v>105</v>
      </c>
      <c r="D24" s="361"/>
      <c r="E24" s="361"/>
      <c r="F24" s="8">
        <v>100</v>
      </c>
      <c r="G24" s="9">
        <f>G18</f>
        <v>0</v>
      </c>
    </row>
    <row r="25" spans="2:7">
      <c r="B25" s="8" t="s">
        <v>57</v>
      </c>
      <c r="C25" s="361" t="s">
        <v>106</v>
      </c>
      <c r="D25" s="361"/>
      <c r="E25" s="361"/>
      <c r="F25" s="10">
        <v>0</v>
      </c>
      <c r="G25" s="11">
        <v>0</v>
      </c>
    </row>
    <row r="26" spans="2:7">
      <c r="B26" s="8" t="s">
        <v>58</v>
      </c>
      <c r="C26" s="361" t="s">
        <v>107</v>
      </c>
      <c r="D26" s="361"/>
      <c r="E26" s="361"/>
      <c r="F26" s="10"/>
      <c r="G26" s="11">
        <f>G24*F26</f>
        <v>0</v>
      </c>
    </row>
    <row r="27" spans="2:7">
      <c r="B27" s="8" t="s">
        <v>59</v>
      </c>
      <c r="C27" s="361" t="s">
        <v>108</v>
      </c>
      <c r="D27" s="361"/>
      <c r="E27" s="361"/>
      <c r="F27" s="10"/>
      <c r="G27" s="11">
        <f>G26*F27</f>
        <v>0</v>
      </c>
    </row>
    <row r="28" spans="2:7">
      <c r="B28" s="8" t="s">
        <v>109</v>
      </c>
      <c r="C28" s="361" t="s">
        <v>110</v>
      </c>
      <c r="D28" s="361"/>
      <c r="E28" s="361"/>
      <c r="F28" s="10"/>
      <c r="G28" s="11">
        <f>G27*F28</f>
        <v>0</v>
      </c>
    </row>
    <row r="29" spans="2:7">
      <c r="B29" s="8" t="s">
        <v>111</v>
      </c>
      <c r="C29" s="361" t="s">
        <v>112</v>
      </c>
      <c r="D29" s="361"/>
      <c r="E29" s="361"/>
      <c r="F29" s="10">
        <v>0</v>
      </c>
      <c r="G29" s="11">
        <f>G28*F29</f>
        <v>0</v>
      </c>
    </row>
    <row r="30" spans="2:7">
      <c r="B30" s="12" t="s">
        <v>113</v>
      </c>
      <c r="C30" s="423" t="s">
        <v>114</v>
      </c>
      <c r="D30" s="423"/>
      <c r="E30" s="423"/>
      <c r="F30" s="13">
        <v>0</v>
      </c>
      <c r="G30" s="14">
        <f>G24*F30</f>
        <v>0</v>
      </c>
    </row>
    <row r="31" spans="2:7">
      <c r="B31" s="15"/>
      <c r="C31" s="407" t="s">
        <v>115</v>
      </c>
      <c r="D31" s="407"/>
      <c r="E31" s="407"/>
      <c r="F31" s="15"/>
      <c r="G31" s="16">
        <f>SUM(G24,G25,G26,G27,G28,G29,G30)</f>
        <v>0</v>
      </c>
    </row>
    <row r="32" spans="2:7" ht="15" customHeight="1">
      <c r="C32" s="17"/>
      <c r="D32" s="17"/>
      <c r="E32" s="17"/>
      <c r="F32" s="3"/>
      <c r="G32" s="18"/>
    </row>
    <row r="33" spans="2:14" ht="15" customHeight="1">
      <c r="B33" s="408" t="s">
        <v>116</v>
      </c>
      <c r="C33" s="409"/>
      <c r="D33" s="409"/>
      <c r="E33" s="409"/>
      <c r="F33" s="409"/>
      <c r="G33" s="410"/>
      <c r="N33" s="69"/>
    </row>
    <row r="34" spans="2:14">
      <c r="B34" s="17"/>
      <c r="C34" s="3"/>
      <c r="D34" s="3"/>
      <c r="E34" s="3"/>
      <c r="F34" s="3"/>
      <c r="G34" s="3"/>
      <c r="N34" s="69"/>
    </row>
    <row r="35" spans="2:14" ht="15" customHeight="1">
      <c r="B35" s="411" t="s">
        <v>117</v>
      </c>
      <c r="C35" s="411"/>
      <c r="D35" s="411"/>
      <c r="E35" s="411"/>
      <c r="F35" s="101" t="s">
        <v>103</v>
      </c>
      <c r="G35" s="101" t="s">
        <v>118</v>
      </c>
      <c r="N35" s="69"/>
    </row>
    <row r="36" spans="2:14">
      <c r="B36" s="8" t="s">
        <v>56</v>
      </c>
      <c r="C36" s="385" t="s">
        <v>119</v>
      </c>
      <c r="D36" s="385"/>
      <c r="E36" s="385"/>
      <c r="F36" s="19">
        <v>8.3299999999999999E-2</v>
      </c>
      <c r="G36" s="20">
        <f>F36*G31</f>
        <v>0</v>
      </c>
      <c r="N36" s="69"/>
    </row>
    <row r="37" spans="2:14">
      <c r="B37" s="8" t="s">
        <v>57</v>
      </c>
      <c r="C37" s="385" t="s">
        <v>120</v>
      </c>
      <c r="D37" s="385"/>
      <c r="E37" s="385"/>
      <c r="F37" s="19">
        <f>(1/12)+((1/3)/12)</f>
        <v>0.1111111111111111</v>
      </c>
      <c r="G37" s="20">
        <f>F37*G31</f>
        <v>0</v>
      </c>
      <c r="N37" s="69"/>
    </row>
    <row r="38" spans="2:14" ht="15.75">
      <c r="B38" s="406" t="s">
        <v>121</v>
      </c>
      <c r="C38" s="406"/>
      <c r="D38" s="406"/>
      <c r="E38" s="406"/>
      <c r="F38" s="130">
        <f>SUM(F36:F37)</f>
        <v>0.19441111111111109</v>
      </c>
      <c r="G38" s="185">
        <f>SUM(G36:G37)</f>
        <v>0</v>
      </c>
      <c r="N38" s="69"/>
    </row>
    <row r="39" spans="2:14" ht="15.75">
      <c r="B39" s="22"/>
      <c r="C39" s="22"/>
      <c r="D39" s="22"/>
      <c r="E39" s="22"/>
      <c r="F39" s="23"/>
      <c r="G39" s="24"/>
      <c r="N39" s="69"/>
    </row>
    <row r="40" spans="2:14">
      <c r="B40" s="411" t="s">
        <v>122</v>
      </c>
      <c r="C40" s="411"/>
      <c r="D40" s="411"/>
      <c r="E40" s="411"/>
      <c r="F40" s="101" t="s">
        <v>103</v>
      </c>
      <c r="G40" s="101" t="s">
        <v>118</v>
      </c>
      <c r="N40" s="69"/>
    </row>
    <row r="41" spans="2:14">
      <c r="B41" s="8" t="s">
        <v>56</v>
      </c>
      <c r="C41" s="361" t="s">
        <v>123</v>
      </c>
      <c r="D41" s="361"/>
      <c r="E41" s="361"/>
      <c r="F41" s="19">
        <v>0.2</v>
      </c>
      <c r="G41" s="25">
        <f>($G$31+$G$38)*F41</f>
        <v>0</v>
      </c>
      <c r="N41" s="69"/>
    </row>
    <row r="42" spans="2:14">
      <c r="B42" s="8" t="s">
        <v>57</v>
      </c>
      <c r="C42" s="361" t="s">
        <v>124</v>
      </c>
      <c r="D42" s="361"/>
      <c r="E42" s="361"/>
      <c r="F42" s="19">
        <v>2.5000000000000001E-2</v>
      </c>
      <c r="G42" s="25">
        <f t="shared" ref="G42:G48" si="0">($G$31+$G$38)*F42</f>
        <v>0</v>
      </c>
      <c r="N42" s="69"/>
    </row>
    <row r="43" spans="2:14">
      <c r="B43" s="8" t="s">
        <v>58</v>
      </c>
      <c r="C43" s="361" t="s">
        <v>125</v>
      </c>
      <c r="D43" s="361"/>
      <c r="E43" s="361"/>
      <c r="F43" s="70">
        <v>0.03</v>
      </c>
      <c r="G43" s="25">
        <f t="shared" si="0"/>
        <v>0</v>
      </c>
      <c r="N43" s="69"/>
    </row>
    <row r="44" spans="2:14">
      <c r="B44" s="8" t="s">
        <v>59</v>
      </c>
      <c r="C44" s="361" t="s">
        <v>126</v>
      </c>
      <c r="D44" s="361"/>
      <c r="E44" s="361"/>
      <c r="F44" s="19">
        <v>1.4999999999999999E-2</v>
      </c>
      <c r="G44" s="25">
        <f t="shared" si="0"/>
        <v>0</v>
      </c>
      <c r="N44" s="69"/>
    </row>
    <row r="45" spans="2:14">
      <c r="B45" s="8" t="s">
        <v>60</v>
      </c>
      <c r="C45" s="361" t="s">
        <v>127</v>
      </c>
      <c r="D45" s="361"/>
      <c r="E45" s="361"/>
      <c r="F45" s="19">
        <v>0.01</v>
      </c>
      <c r="G45" s="25">
        <f t="shared" si="0"/>
        <v>0</v>
      </c>
      <c r="N45" s="69"/>
    </row>
    <row r="46" spans="2:14">
      <c r="B46" s="8" t="s">
        <v>111</v>
      </c>
      <c r="C46" s="361" t="s">
        <v>128</v>
      </c>
      <c r="D46" s="361"/>
      <c r="E46" s="361"/>
      <c r="F46" s="19">
        <v>6.0000000000000001E-3</v>
      </c>
      <c r="G46" s="25">
        <f t="shared" si="0"/>
        <v>0</v>
      </c>
      <c r="N46" s="69"/>
    </row>
    <row r="47" spans="2:14">
      <c r="B47" s="8" t="s">
        <v>113</v>
      </c>
      <c r="C47" s="361" t="s">
        <v>129</v>
      </c>
      <c r="D47" s="361"/>
      <c r="E47" s="361"/>
      <c r="F47" s="19">
        <v>2E-3</v>
      </c>
      <c r="G47" s="25">
        <f t="shared" si="0"/>
        <v>0</v>
      </c>
      <c r="N47" s="69"/>
    </row>
    <row r="48" spans="2:14">
      <c r="B48" s="8" t="s">
        <v>130</v>
      </c>
      <c r="C48" s="361" t="s">
        <v>131</v>
      </c>
      <c r="D48" s="361"/>
      <c r="E48" s="361"/>
      <c r="F48" s="19">
        <v>0.08</v>
      </c>
      <c r="G48" s="25">
        <f t="shared" si="0"/>
        <v>0</v>
      </c>
      <c r="N48" s="69"/>
    </row>
    <row r="49" spans="2:14" ht="15.75">
      <c r="B49" s="406" t="s">
        <v>132</v>
      </c>
      <c r="C49" s="406"/>
      <c r="D49" s="406"/>
      <c r="E49" s="406"/>
      <c r="F49" s="128">
        <f>SUM(F41:F48)</f>
        <v>0.36800000000000005</v>
      </c>
      <c r="G49" s="129">
        <f>SUM(G41:G48)</f>
        <v>0</v>
      </c>
      <c r="N49" s="69"/>
    </row>
    <row r="50" spans="2:14">
      <c r="B50" s="26"/>
      <c r="C50" s="27"/>
      <c r="D50" s="28"/>
      <c r="E50" s="28"/>
      <c r="F50" s="28"/>
      <c r="G50" s="29"/>
      <c r="N50" s="69"/>
    </row>
    <row r="51" spans="2:14" ht="15.75">
      <c r="B51" s="392" t="s">
        <v>133</v>
      </c>
      <c r="C51" s="393"/>
      <c r="D51" s="393"/>
      <c r="E51" s="393"/>
      <c r="F51" s="394"/>
      <c r="G51" s="100" t="s">
        <v>104</v>
      </c>
      <c r="N51" s="69"/>
    </row>
    <row r="52" spans="2:14">
      <c r="B52" s="8" t="s">
        <v>56</v>
      </c>
      <c r="C52" s="361" t="s">
        <v>134</v>
      </c>
      <c r="D52" s="361"/>
      <c r="E52" s="361"/>
      <c r="F52" s="361"/>
      <c r="G52" s="25"/>
      <c r="H52" s="31"/>
      <c r="I52" s="69"/>
      <c r="J52" s="69"/>
      <c r="K52" s="69"/>
      <c r="L52" s="69"/>
      <c r="M52" s="69"/>
      <c r="N52" s="69"/>
    </row>
    <row r="53" spans="2:14">
      <c r="B53" s="56" t="s">
        <v>57</v>
      </c>
      <c r="C53" s="395" t="s">
        <v>135</v>
      </c>
      <c r="D53" s="395"/>
      <c r="E53" s="395"/>
      <c r="F53" s="395"/>
      <c r="G53" s="72"/>
      <c r="H53" s="71"/>
      <c r="I53" s="69"/>
      <c r="J53" s="69"/>
      <c r="K53" s="69"/>
      <c r="L53" s="69"/>
      <c r="M53" s="69"/>
      <c r="N53" s="69"/>
    </row>
    <row r="54" spans="2:14">
      <c r="B54" s="8" t="s">
        <v>58</v>
      </c>
      <c r="C54" s="361" t="s">
        <v>136</v>
      </c>
      <c r="D54" s="361"/>
      <c r="E54" s="361"/>
      <c r="F54" s="361"/>
      <c r="G54" s="20"/>
      <c r="I54" s="69"/>
      <c r="J54" s="69"/>
      <c r="K54" s="69"/>
      <c r="L54" s="69"/>
      <c r="M54" s="69"/>
      <c r="N54" s="69"/>
    </row>
    <row r="55" spans="2:14">
      <c r="B55" s="8" t="s">
        <v>59</v>
      </c>
      <c r="C55" s="440" t="s">
        <v>137</v>
      </c>
      <c r="D55" s="441"/>
      <c r="E55" s="441"/>
      <c r="F55" s="442"/>
      <c r="G55" s="20"/>
      <c r="I55" s="69"/>
      <c r="J55" s="69"/>
      <c r="K55" s="69"/>
      <c r="L55" s="69"/>
      <c r="M55" s="69"/>
    </row>
    <row r="56" spans="2:14">
      <c r="B56" s="8" t="s">
        <v>111</v>
      </c>
      <c r="C56" s="361" t="s">
        <v>138</v>
      </c>
      <c r="D56" s="361"/>
      <c r="E56" s="361"/>
      <c r="F56" s="361"/>
      <c r="G56" s="20">
        <v>0</v>
      </c>
    </row>
    <row r="57" spans="2:14">
      <c r="B57" s="8"/>
      <c r="C57" s="412" t="s">
        <v>139</v>
      </c>
      <c r="D57" s="412"/>
      <c r="E57" s="412"/>
      <c r="F57" s="412"/>
      <c r="G57" s="131">
        <f>SUM(G52:G56)</f>
        <v>0</v>
      </c>
    </row>
    <row r="58" spans="2:14">
      <c r="B58" s="86"/>
      <c r="C58" s="61"/>
      <c r="D58" s="61"/>
      <c r="E58" s="61"/>
      <c r="F58" s="61"/>
      <c r="G58" s="62"/>
    </row>
    <row r="59" spans="2:14" ht="15.75">
      <c r="B59" s="102">
        <v>2</v>
      </c>
      <c r="C59" s="382" t="s">
        <v>140</v>
      </c>
      <c r="D59" s="382"/>
      <c r="E59" s="382"/>
      <c r="F59" s="382"/>
      <c r="G59" s="103" t="s">
        <v>104</v>
      </c>
    </row>
    <row r="60" spans="2:14" ht="15.75">
      <c r="B60" s="74"/>
      <c r="C60" s="396"/>
      <c r="D60" s="396"/>
      <c r="E60" s="396"/>
      <c r="F60" s="396"/>
      <c r="G60" s="73" t="s">
        <v>141</v>
      </c>
    </row>
    <row r="61" spans="2:14" ht="15.75">
      <c r="B61" s="74" t="s">
        <v>23</v>
      </c>
      <c r="C61" s="396" t="s">
        <v>142</v>
      </c>
      <c r="D61" s="396"/>
      <c r="E61" s="396"/>
      <c r="F61" s="396"/>
      <c r="G61" s="75">
        <f>G38</f>
        <v>0</v>
      </c>
    </row>
    <row r="62" spans="2:14" ht="15.75">
      <c r="B62" s="74" t="s">
        <v>25</v>
      </c>
      <c r="C62" s="396" t="s">
        <v>143</v>
      </c>
      <c r="D62" s="396"/>
      <c r="E62" s="396"/>
      <c r="F62" s="396"/>
      <c r="G62" s="75">
        <f>G49</f>
        <v>0</v>
      </c>
    </row>
    <row r="63" spans="2:14" ht="15.75">
      <c r="B63" s="74" t="s">
        <v>144</v>
      </c>
      <c r="C63" s="396" t="s">
        <v>145</v>
      </c>
      <c r="D63" s="396"/>
      <c r="E63" s="396"/>
      <c r="F63" s="396"/>
      <c r="G63" s="75">
        <f>G57</f>
        <v>0</v>
      </c>
    </row>
    <row r="64" spans="2:14" ht="15.75">
      <c r="B64" s="397" t="s">
        <v>20</v>
      </c>
      <c r="C64" s="397"/>
      <c r="D64" s="397"/>
      <c r="E64" s="397"/>
      <c r="F64" s="397"/>
      <c r="G64" s="104">
        <f>SUM(G61:G63)</f>
        <v>0</v>
      </c>
    </row>
    <row r="65" spans="2:13" ht="26.25" customHeight="1">
      <c r="B65" s="63"/>
      <c r="C65" s="63"/>
      <c r="D65" s="64"/>
    </row>
    <row r="66" spans="2:13" s="77" customFormat="1">
      <c r="B66" s="398" t="s">
        <v>146</v>
      </c>
      <c r="C66" s="399"/>
      <c r="D66" s="399"/>
      <c r="E66" s="399"/>
      <c r="F66" s="399"/>
      <c r="G66" s="400"/>
    </row>
    <row r="67" spans="2:13" s="77" customFormat="1">
      <c r="B67" s="401" t="s">
        <v>147</v>
      </c>
      <c r="C67" s="401"/>
      <c r="D67" s="401"/>
      <c r="E67" s="401"/>
      <c r="F67" s="105" t="s">
        <v>103</v>
      </c>
      <c r="G67" s="105" t="s">
        <v>118</v>
      </c>
      <c r="I67" s="79"/>
    </row>
    <row r="68" spans="2:13" s="77" customFormat="1" ht="31.5" customHeight="1">
      <c r="B68" s="82" t="s">
        <v>56</v>
      </c>
      <c r="C68" s="402" t="s">
        <v>148</v>
      </c>
      <c r="D68" s="402"/>
      <c r="E68" s="402"/>
      <c r="F68" s="80">
        <v>4.5999999999999999E-3</v>
      </c>
      <c r="G68" s="81">
        <f>ROUND(F68*$G$31,2)</f>
        <v>0</v>
      </c>
      <c r="I68"/>
      <c r="J68"/>
      <c r="K68"/>
      <c r="L68"/>
      <c r="M68"/>
    </row>
    <row r="69" spans="2:13" s="77" customFormat="1" ht="33" customHeight="1">
      <c r="B69" s="82" t="s">
        <v>57</v>
      </c>
      <c r="C69" s="402" t="s">
        <v>149</v>
      </c>
      <c r="D69" s="402"/>
      <c r="E69" s="402"/>
      <c r="F69" s="80">
        <v>8.9999999999999998E-4</v>
      </c>
      <c r="G69" s="81">
        <f t="shared" ref="G69:G73" si="1">ROUND(F69*$G$31,2)</f>
        <v>0</v>
      </c>
      <c r="H69" s="78"/>
      <c r="I69"/>
      <c r="J69"/>
      <c r="K69"/>
      <c r="L69"/>
      <c r="M69"/>
    </row>
    <row r="70" spans="2:13" s="77" customFormat="1">
      <c r="B70" s="82" t="s">
        <v>58</v>
      </c>
      <c r="C70" s="402" t="s">
        <v>150</v>
      </c>
      <c r="D70" s="439"/>
      <c r="E70" s="439"/>
      <c r="F70" s="80">
        <v>2.2200000000000001E-2</v>
      </c>
      <c r="G70" s="81">
        <f t="shared" si="1"/>
        <v>0</v>
      </c>
      <c r="I70"/>
      <c r="J70"/>
      <c r="K70"/>
      <c r="L70"/>
      <c r="M70"/>
    </row>
    <row r="71" spans="2:13" s="77" customFormat="1" ht="48" customHeight="1">
      <c r="B71" s="82" t="s">
        <v>59</v>
      </c>
      <c r="C71" s="402" t="s">
        <v>151</v>
      </c>
      <c r="D71" s="402"/>
      <c r="E71" s="402"/>
      <c r="F71" s="80">
        <v>1.9400000000000001E-2</v>
      </c>
      <c r="G71" s="81">
        <f t="shared" si="1"/>
        <v>0</v>
      </c>
      <c r="I71"/>
      <c r="J71"/>
      <c r="K71"/>
      <c r="L71"/>
      <c r="M71"/>
    </row>
    <row r="72" spans="2:13" s="77" customFormat="1" ht="35.25" customHeight="1">
      <c r="B72" s="82" t="s">
        <v>60</v>
      </c>
      <c r="C72" s="402" t="s">
        <v>152</v>
      </c>
      <c r="D72" s="402"/>
      <c r="E72" s="402"/>
      <c r="F72" s="80">
        <f>ROUND(F49*F71,4)</f>
        <v>7.1000000000000004E-3</v>
      </c>
      <c r="G72" s="81">
        <f t="shared" si="1"/>
        <v>0</v>
      </c>
      <c r="H72" s="78"/>
      <c r="I72"/>
      <c r="J72"/>
      <c r="K72"/>
      <c r="L72"/>
      <c r="M72"/>
    </row>
    <row r="73" spans="2:13" s="77" customFormat="1" ht="33.75" customHeight="1">
      <c r="B73" s="82" t="s">
        <v>111</v>
      </c>
      <c r="C73" s="402" t="s">
        <v>153</v>
      </c>
      <c r="D73" s="439"/>
      <c r="E73" s="439"/>
      <c r="F73" s="80">
        <v>3.2000000000000001E-2</v>
      </c>
      <c r="G73" s="81">
        <f t="shared" si="1"/>
        <v>0</v>
      </c>
      <c r="I73"/>
      <c r="J73"/>
      <c r="K73"/>
      <c r="L73"/>
      <c r="M73"/>
    </row>
    <row r="74" spans="2:13" s="77" customFormat="1" ht="15.75">
      <c r="B74" s="403" t="s">
        <v>154</v>
      </c>
      <c r="C74" s="403"/>
      <c r="D74" s="403"/>
      <c r="E74" s="403"/>
      <c r="F74" s="106">
        <f>SUM(F68:F73)</f>
        <v>8.6199999999999999E-2</v>
      </c>
      <c r="G74" s="107">
        <f>SUM(G68:G73)</f>
        <v>0</v>
      </c>
      <c r="I74"/>
      <c r="J74"/>
      <c r="K74"/>
      <c r="L74"/>
      <c r="M74"/>
    </row>
    <row r="75" spans="2:13" ht="26.25" customHeight="1">
      <c r="B75" s="22"/>
      <c r="C75" s="22"/>
      <c r="D75" s="22"/>
      <c r="E75" s="22"/>
      <c r="F75" s="23"/>
      <c r="G75" s="18"/>
    </row>
    <row r="76" spans="2:13" ht="15.75">
      <c r="B76" s="404" t="s">
        <v>155</v>
      </c>
      <c r="C76" s="404"/>
      <c r="D76" s="404"/>
      <c r="E76" s="404"/>
      <c r="F76" s="404"/>
      <c r="G76" s="404"/>
    </row>
    <row r="77" spans="2:13">
      <c r="B77" s="405" t="s">
        <v>156</v>
      </c>
      <c r="C77" s="405"/>
      <c r="D77" s="405"/>
      <c r="E77" s="405"/>
      <c r="F77" s="5" t="s">
        <v>103</v>
      </c>
      <c r="G77" s="5" t="s">
        <v>118</v>
      </c>
    </row>
    <row r="78" spans="2:13">
      <c r="B78" s="32" t="s">
        <v>56</v>
      </c>
      <c r="C78" s="385" t="s">
        <v>157</v>
      </c>
      <c r="D78" s="385"/>
      <c r="E78" s="385"/>
      <c r="F78" s="33">
        <v>8.3299999999999999E-2</v>
      </c>
      <c r="G78" s="34">
        <f>G$31*F78</f>
        <v>0</v>
      </c>
      <c r="I78" s="21"/>
      <c r="J78" s="21"/>
    </row>
    <row r="79" spans="2:13">
      <c r="B79" s="32" t="s">
        <v>57</v>
      </c>
      <c r="C79" s="363" t="s">
        <v>158</v>
      </c>
      <c r="D79" s="363"/>
      <c r="E79" s="35"/>
      <c r="F79" s="36">
        <v>1.7500000000000002E-2</v>
      </c>
      <c r="G79" s="34">
        <f t="shared" ref="G79:G83" si="2">G$31*F79</f>
        <v>0</v>
      </c>
      <c r="J79" s="21"/>
      <c r="K79" s="21"/>
    </row>
    <row r="80" spans="2:13">
      <c r="B80" s="32" t="s">
        <v>58</v>
      </c>
      <c r="C80" s="363" t="s">
        <v>159</v>
      </c>
      <c r="D80" s="363"/>
      <c r="E80" s="35"/>
      <c r="F80" s="36">
        <v>5.0000000000000001E-4</v>
      </c>
      <c r="G80" s="34">
        <f t="shared" si="2"/>
        <v>0</v>
      </c>
      <c r="J80" s="21"/>
    </row>
    <row r="81" spans="2:10">
      <c r="B81" s="32" t="s">
        <v>59</v>
      </c>
      <c r="C81" s="363" t="s">
        <v>160</v>
      </c>
      <c r="D81" s="363"/>
      <c r="E81" s="35"/>
      <c r="F81" s="36">
        <v>4.0000000000000002E-4</v>
      </c>
      <c r="G81" s="34">
        <f t="shared" si="2"/>
        <v>0</v>
      </c>
      <c r="J81" s="21"/>
    </row>
    <row r="82" spans="2:10">
      <c r="B82" s="32" t="s">
        <v>60</v>
      </c>
      <c r="C82" s="363" t="s">
        <v>161</v>
      </c>
      <c r="D82" s="363"/>
      <c r="E82" s="35"/>
      <c r="F82" s="36">
        <v>4.0000000000000002E-4</v>
      </c>
      <c r="G82" s="34">
        <f t="shared" si="2"/>
        <v>0</v>
      </c>
      <c r="J82" s="21"/>
    </row>
    <row r="83" spans="2:10">
      <c r="B83" s="32" t="s">
        <v>111</v>
      </c>
      <c r="C83" s="363" t="s">
        <v>162</v>
      </c>
      <c r="D83" s="363"/>
      <c r="E83" s="35"/>
      <c r="F83" s="36">
        <v>0</v>
      </c>
      <c r="G83" s="34">
        <f t="shared" si="2"/>
        <v>0</v>
      </c>
    </row>
    <row r="84" spans="2:10" ht="15.75">
      <c r="B84" s="406" t="s">
        <v>163</v>
      </c>
      <c r="C84" s="406"/>
      <c r="D84" s="406"/>
      <c r="E84" s="406"/>
      <c r="F84" s="108">
        <f>SUM(F78:F83)</f>
        <v>0.1021</v>
      </c>
      <c r="G84" s="109">
        <f>SUM(G78:G83)</f>
        <v>0</v>
      </c>
      <c r="J84" s="21"/>
    </row>
    <row r="85" spans="2:10" ht="15.75">
      <c r="B85" s="65"/>
      <c r="C85" s="65"/>
      <c r="D85" s="65"/>
      <c r="E85" s="65"/>
      <c r="F85" s="66"/>
      <c r="G85" s="67"/>
      <c r="J85" s="21"/>
    </row>
    <row r="86" spans="2:10">
      <c r="J86" s="21"/>
    </row>
    <row r="87" spans="2:10" ht="15.75">
      <c r="B87" s="103" t="s">
        <v>164</v>
      </c>
      <c r="C87" s="382" t="s">
        <v>165</v>
      </c>
      <c r="D87" s="382"/>
      <c r="E87" s="382"/>
      <c r="F87" s="382"/>
      <c r="G87" s="110" t="s">
        <v>104</v>
      </c>
      <c r="J87" s="21"/>
    </row>
    <row r="88" spans="2:10" ht="15.75">
      <c r="B88" s="74"/>
      <c r="C88" s="396"/>
      <c r="D88" s="396"/>
      <c r="E88" s="396"/>
      <c r="F88" s="396"/>
      <c r="G88" s="83" t="s">
        <v>141</v>
      </c>
      <c r="J88" s="21"/>
    </row>
    <row r="89" spans="2:10" ht="15.75">
      <c r="B89" s="73" t="s">
        <v>56</v>
      </c>
      <c r="C89" s="396" t="s">
        <v>166</v>
      </c>
      <c r="D89" s="396"/>
      <c r="E89" s="396"/>
      <c r="F89" s="396"/>
      <c r="G89" s="84">
        <v>0</v>
      </c>
      <c r="J89" s="21"/>
    </row>
    <row r="90" spans="2:10" ht="15.75">
      <c r="B90" s="379" t="s">
        <v>20</v>
      </c>
      <c r="C90" s="380"/>
      <c r="D90" s="380"/>
      <c r="E90" s="380"/>
      <c r="F90" s="381"/>
      <c r="G90" s="84">
        <v>0</v>
      </c>
      <c r="J90" s="21"/>
    </row>
    <row r="91" spans="2:10">
      <c r="J91" s="21"/>
    </row>
    <row r="92" spans="2:10" ht="15.75">
      <c r="B92" s="103">
        <v>4</v>
      </c>
      <c r="C92" s="382" t="s">
        <v>167</v>
      </c>
      <c r="D92" s="382"/>
      <c r="E92" s="382"/>
      <c r="F92" s="382"/>
      <c r="G92" s="110" t="s">
        <v>104</v>
      </c>
      <c r="J92" s="21"/>
    </row>
    <row r="93" spans="2:10" ht="15.75">
      <c r="B93" s="74"/>
      <c r="C93" s="396"/>
      <c r="D93" s="396"/>
      <c r="E93" s="396"/>
      <c r="F93" s="396"/>
      <c r="G93" s="83" t="s">
        <v>141</v>
      </c>
      <c r="J93" s="21"/>
    </row>
    <row r="94" spans="2:10" ht="15.75">
      <c r="B94" s="74" t="s">
        <v>45</v>
      </c>
      <c r="C94" s="396" t="s">
        <v>168</v>
      </c>
      <c r="D94" s="396"/>
      <c r="E94" s="396"/>
      <c r="F94" s="396"/>
      <c r="G94" s="75">
        <f>G84</f>
        <v>0</v>
      </c>
      <c r="J94" s="21"/>
    </row>
    <row r="95" spans="2:10" ht="15.75">
      <c r="B95" s="74" t="s">
        <v>164</v>
      </c>
      <c r="C95" s="396" t="s">
        <v>165</v>
      </c>
      <c r="D95" s="396"/>
      <c r="E95" s="396"/>
      <c r="F95" s="396"/>
      <c r="G95" s="84">
        <v>0</v>
      </c>
      <c r="J95" s="21"/>
    </row>
    <row r="96" spans="2:10" s="37" customFormat="1" ht="15.75">
      <c r="B96" s="379" t="s">
        <v>20</v>
      </c>
      <c r="C96" s="380"/>
      <c r="D96" s="380"/>
      <c r="E96" s="380"/>
      <c r="F96" s="381"/>
      <c r="G96" s="76">
        <f>SUM(G94:G95)</f>
        <v>0</v>
      </c>
    </row>
    <row r="97" spans="2:7" s="37" customFormat="1" ht="15.75">
      <c r="B97" s="68"/>
      <c r="C97" s="68"/>
      <c r="D97" s="68"/>
      <c r="E97" s="68"/>
      <c r="F97" s="68"/>
      <c r="G97" s="88"/>
    </row>
    <row r="98" spans="2:7" s="37" customFormat="1" ht="12.75">
      <c r="B98" s="383" t="s">
        <v>169</v>
      </c>
      <c r="C98" s="383"/>
      <c r="D98" s="383"/>
      <c r="E98" s="383"/>
      <c r="F98" s="383"/>
      <c r="G98" s="383"/>
    </row>
    <row r="99" spans="2:7" ht="15.75">
      <c r="B99" s="384" t="s">
        <v>170</v>
      </c>
      <c r="C99" s="384"/>
      <c r="D99" s="384"/>
      <c r="E99" s="384"/>
      <c r="F99" s="384"/>
      <c r="G99" s="90" t="s">
        <v>104</v>
      </c>
    </row>
    <row r="100" spans="2:7">
      <c r="B100" s="85" t="s">
        <v>56</v>
      </c>
      <c r="C100" s="416" t="s">
        <v>171</v>
      </c>
      <c r="D100" s="416"/>
      <c r="E100" s="416"/>
      <c r="F100" s="416"/>
      <c r="G100" s="91"/>
    </row>
    <row r="101" spans="2:7">
      <c r="B101" s="26" t="s">
        <v>57</v>
      </c>
      <c r="C101" s="413" t="s">
        <v>172</v>
      </c>
      <c r="D101" s="414"/>
      <c r="E101" s="414"/>
      <c r="F101" s="415"/>
      <c r="G101" s="89">
        <v>0</v>
      </c>
    </row>
    <row r="102" spans="2:7">
      <c r="B102" s="32" t="s">
        <v>58</v>
      </c>
      <c r="C102" s="363" t="s">
        <v>173</v>
      </c>
      <c r="D102" s="364"/>
      <c r="E102" s="364"/>
      <c r="F102" s="365"/>
      <c r="G102" s="20"/>
    </row>
    <row r="103" spans="2:7">
      <c r="B103" s="38" t="s">
        <v>59</v>
      </c>
      <c r="C103" s="385" t="s">
        <v>138</v>
      </c>
      <c r="D103" s="385"/>
      <c r="E103" s="385"/>
      <c r="F103" s="385"/>
      <c r="G103" s="20"/>
    </row>
    <row r="104" spans="2:7" ht="15.75" customHeight="1">
      <c r="B104" s="386" t="s">
        <v>174</v>
      </c>
      <c r="C104" s="387"/>
      <c r="D104" s="387"/>
      <c r="E104" s="387"/>
      <c r="F104" s="388"/>
      <c r="G104" s="111">
        <f>G100+G101+G102+G103</f>
        <v>0</v>
      </c>
    </row>
    <row r="106" spans="2:7" ht="18">
      <c r="B106" s="368" t="s">
        <v>175</v>
      </c>
      <c r="C106" s="369"/>
      <c r="D106" s="369"/>
      <c r="E106" s="369"/>
      <c r="F106" s="369"/>
      <c r="G106" s="370"/>
    </row>
    <row r="107" spans="2:7" ht="18">
      <c r="D107" s="39"/>
      <c r="E107" s="39"/>
      <c r="F107" s="39"/>
    </row>
    <row r="108" spans="2:7" ht="15.75">
      <c r="B108" s="30"/>
      <c r="C108" s="386" t="s">
        <v>176</v>
      </c>
      <c r="D108" s="387"/>
      <c r="E108" s="387"/>
      <c r="F108" s="388"/>
      <c r="G108" s="30" t="s">
        <v>104</v>
      </c>
    </row>
    <row r="109" spans="2:7">
      <c r="B109" s="8">
        <v>1</v>
      </c>
      <c r="C109" s="361" t="s">
        <v>177</v>
      </c>
      <c r="D109" s="361"/>
      <c r="E109" s="361"/>
      <c r="F109" s="361"/>
      <c r="G109" s="40">
        <f>G31</f>
        <v>0</v>
      </c>
    </row>
    <row r="110" spans="2:7">
      <c r="B110" s="8">
        <v>2</v>
      </c>
      <c r="C110" s="361" t="s">
        <v>178</v>
      </c>
      <c r="D110" s="361"/>
      <c r="E110" s="361"/>
      <c r="F110" s="361"/>
      <c r="G110" s="40">
        <f>G38+G49+G57</f>
        <v>0</v>
      </c>
    </row>
    <row r="111" spans="2:7">
      <c r="B111" s="8">
        <v>3</v>
      </c>
      <c r="C111" s="361" t="s">
        <v>179</v>
      </c>
      <c r="D111" s="361"/>
      <c r="E111" s="361"/>
      <c r="F111" s="361"/>
      <c r="G111" s="40">
        <f>G74</f>
        <v>0</v>
      </c>
    </row>
    <row r="112" spans="2:7">
      <c r="B112" s="8">
        <v>4</v>
      </c>
      <c r="C112" s="361" t="s">
        <v>180</v>
      </c>
      <c r="D112" s="361"/>
      <c r="E112" s="361"/>
      <c r="F112" s="361"/>
      <c r="G112" s="40">
        <f>G84</f>
        <v>0</v>
      </c>
    </row>
    <row r="113" spans="2:11">
      <c r="B113" s="8">
        <v>5</v>
      </c>
      <c r="C113" s="361" t="s">
        <v>181</v>
      </c>
      <c r="D113" s="361"/>
      <c r="E113" s="361"/>
      <c r="F113" s="361"/>
      <c r="G113" s="40">
        <f>G104</f>
        <v>0</v>
      </c>
    </row>
    <row r="114" spans="2:11">
      <c r="B114" s="8">
        <v>6</v>
      </c>
      <c r="C114" s="361" t="s">
        <v>162</v>
      </c>
      <c r="D114" s="361"/>
      <c r="E114" s="361"/>
      <c r="F114" s="361"/>
      <c r="G114" s="25"/>
    </row>
    <row r="115" spans="2:11" ht="15.75">
      <c r="B115" s="406" t="s">
        <v>20</v>
      </c>
      <c r="C115" s="406"/>
      <c r="D115" s="406"/>
      <c r="E115" s="406"/>
      <c r="F115" s="406"/>
      <c r="G115" s="41">
        <f>SUM(G109:G114)</f>
        <v>0</v>
      </c>
    </row>
    <row r="116" spans="2:11" ht="15.75">
      <c r="B116" s="22"/>
      <c r="C116" s="22"/>
      <c r="D116" s="22"/>
      <c r="E116" s="22"/>
      <c r="F116" s="22"/>
      <c r="G116" s="42"/>
    </row>
    <row r="117" spans="2:11">
      <c r="B117" s="389" t="s">
        <v>182</v>
      </c>
      <c r="C117" s="390"/>
      <c r="D117" s="390"/>
      <c r="E117" s="390"/>
      <c r="F117" s="390"/>
      <c r="G117" s="391"/>
    </row>
    <row r="118" spans="2:11" ht="15.75">
      <c r="B118" s="43">
        <v>6</v>
      </c>
      <c r="C118" s="44" t="s">
        <v>183</v>
      </c>
      <c r="D118" s="45"/>
      <c r="E118" s="46"/>
      <c r="F118" s="47" t="s">
        <v>103</v>
      </c>
      <c r="G118" s="6" t="s">
        <v>118</v>
      </c>
    </row>
    <row r="119" spans="2:11" ht="15.75">
      <c r="B119" s="8" t="s">
        <v>56</v>
      </c>
      <c r="C119" s="361" t="s">
        <v>184</v>
      </c>
      <c r="D119" s="361"/>
      <c r="E119" s="361"/>
      <c r="F119" s="132">
        <v>0.1</v>
      </c>
      <c r="G119" s="48">
        <f>G115*F119</f>
        <v>0</v>
      </c>
      <c r="J119" s="92">
        <f>SUM(F122:F124)</f>
        <v>8.6499999999999994E-2</v>
      </c>
      <c r="K119" s="93"/>
    </row>
    <row r="120" spans="2:11" ht="15.75">
      <c r="B120" s="8" t="s">
        <v>57</v>
      </c>
      <c r="C120" s="363" t="s">
        <v>185</v>
      </c>
      <c r="D120" s="364"/>
      <c r="E120" s="365"/>
      <c r="F120" s="132">
        <v>0.1</v>
      </c>
      <c r="G120" s="48">
        <f>(G119+G115)*F120</f>
        <v>0</v>
      </c>
      <c r="J120" s="94">
        <f>G136</f>
        <v>0</v>
      </c>
      <c r="K120" s="95"/>
    </row>
    <row r="121" spans="2:11" ht="15.75">
      <c r="B121" s="8" t="s">
        <v>58</v>
      </c>
      <c r="C121" s="361" t="s">
        <v>186</v>
      </c>
      <c r="D121" s="361"/>
      <c r="E121" s="361"/>
      <c r="F121" s="49"/>
      <c r="G121" s="50">
        <v>0</v>
      </c>
      <c r="J121" s="96">
        <f>G119+G120</f>
        <v>0</v>
      </c>
      <c r="K121" s="97"/>
    </row>
    <row r="122" spans="2:11" ht="15.75">
      <c r="B122" s="8"/>
      <c r="C122" s="361" t="s">
        <v>187</v>
      </c>
      <c r="D122" s="361"/>
      <c r="E122" s="361"/>
      <c r="F122" s="19">
        <v>6.4999999999999997E-3</v>
      </c>
      <c r="G122" s="50">
        <f>F122*I123</f>
        <v>0</v>
      </c>
      <c r="I122" s="50"/>
      <c r="J122" s="96">
        <f>SUM(J120:J121)</f>
        <v>0</v>
      </c>
      <c r="K122" s="98"/>
    </row>
    <row r="123" spans="2:11" ht="15.75">
      <c r="B123" s="8"/>
      <c r="C123" s="361" t="s">
        <v>188</v>
      </c>
      <c r="D123" s="361"/>
      <c r="E123" s="361"/>
      <c r="F123" s="19">
        <v>0.03</v>
      </c>
      <c r="G123" s="50">
        <f>F123*I123</f>
        <v>0</v>
      </c>
      <c r="I123" s="50">
        <f>(G115+G119+G120)/0.9135</f>
        <v>0</v>
      </c>
      <c r="J123" s="96">
        <f>J122/(1-J119)</f>
        <v>0</v>
      </c>
      <c r="K123" s="98"/>
    </row>
    <row r="124" spans="2:11" ht="15.75">
      <c r="B124" s="8"/>
      <c r="C124" s="361" t="s">
        <v>189</v>
      </c>
      <c r="D124" s="361"/>
      <c r="E124" s="361"/>
      <c r="F124" s="19">
        <v>0.05</v>
      </c>
      <c r="G124" s="50">
        <f>F124*I123</f>
        <v>0</v>
      </c>
      <c r="J124" s="98"/>
      <c r="K124" s="98"/>
    </row>
    <row r="125" spans="2:11" ht="15.75">
      <c r="B125" s="8"/>
      <c r="C125" s="376" t="s">
        <v>190</v>
      </c>
      <c r="D125" s="377"/>
      <c r="E125" s="378"/>
      <c r="F125" s="19">
        <v>0</v>
      </c>
      <c r="G125" s="50">
        <f>F125*I123</f>
        <v>0</v>
      </c>
      <c r="J125" s="96">
        <f>SUM(H123:H125)</f>
        <v>0</v>
      </c>
      <c r="K125" s="96"/>
    </row>
    <row r="126" spans="2:11">
      <c r="B126" s="8"/>
      <c r="C126" s="412" t="s">
        <v>191</v>
      </c>
      <c r="D126" s="412"/>
      <c r="E126" s="412"/>
      <c r="F126" s="52">
        <f>SUM(F119:F125)</f>
        <v>0.28650000000000003</v>
      </c>
      <c r="G126" s="53">
        <f>SUM(G119:G125)</f>
        <v>0</v>
      </c>
    </row>
    <row r="128" spans="2:11" ht="18">
      <c r="B128" s="368" t="s">
        <v>192</v>
      </c>
      <c r="C128" s="369"/>
      <c r="D128" s="369"/>
      <c r="E128" s="369"/>
      <c r="F128" s="369"/>
      <c r="G128" s="370"/>
    </row>
    <row r="130" spans="2:7">
      <c r="B130" s="112"/>
      <c r="C130" s="373" t="s">
        <v>193</v>
      </c>
      <c r="D130" s="374"/>
      <c r="E130" s="374"/>
      <c r="F130" s="375"/>
      <c r="G130" s="112" t="s">
        <v>118</v>
      </c>
    </row>
    <row r="131" spans="2:7">
      <c r="B131" s="8" t="s">
        <v>56</v>
      </c>
      <c r="C131" s="361" t="s">
        <v>194</v>
      </c>
      <c r="D131" s="361"/>
      <c r="E131" s="361"/>
      <c r="F131" s="361"/>
      <c r="G131" s="7">
        <f>G109</f>
        <v>0</v>
      </c>
    </row>
    <row r="132" spans="2:7">
      <c r="B132" s="8" t="s">
        <v>57</v>
      </c>
      <c r="C132" s="361" t="s">
        <v>116</v>
      </c>
      <c r="D132" s="361"/>
      <c r="E132" s="361"/>
      <c r="F132" s="361"/>
      <c r="G132" s="7">
        <f>G110</f>
        <v>0</v>
      </c>
    </row>
    <row r="133" spans="2:7">
      <c r="B133" s="8" t="s">
        <v>58</v>
      </c>
      <c r="C133" s="361" t="s">
        <v>146</v>
      </c>
      <c r="D133" s="361"/>
      <c r="E133" s="361"/>
      <c r="F133" s="361"/>
      <c r="G133" s="7">
        <f>G111</f>
        <v>0</v>
      </c>
    </row>
    <row r="134" spans="2:7">
      <c r="B134" s="8" t="s">
        <v>59</v>
      </c>
      <c r="C134" s="361" t="s">
        <v>195</v>
      </c>
      <c r="D134" s="361"/>
      <c r="E134" s="361"/>
      <c r="F134" s="361"/>
      <c r="G134" s="7">
        <f>G112</f>
        <v>0</v>
      </c>
    </row>
    <row r="135" spans="2:7">
      <c r="B135" s="8" t="s">
        <v>60</v>
      </c>
      <c r="C135" s="363" t="s">
        <v>181</v>
      </c>
      <c r="D135" s="364"/>
      <c r="E135" s="364"/>
      <c r="F135" s="365"/>
      <c r="G135" s="7">
        <f>G113</f>
        <v>0</v>
      </c>
    </row>
    <row r="136" spans="2:7">
      <c r="B136" s="366" t="s">
        <v>196</v>
      </c>
      <c r="C136" s="366"/>
      <c r="D136" s="366"/>
      <c r="E136" s="366"/>
      <c r="F136" s="366"/>
      <c r="G136" s="7">
        <f>SUM(G131:G135)</f>
        <v>0</v>
      </c>
    </row>
    <row r="137" spans="2:7">
      <c r="B137" s="8" t="s">
        <v>111</v>
      </c>
      <c r="C137" s="361" t="s">
        <v>197</v>
      </c>
      <c r="D137" s="361"/>
      <c r="E137" s="361"/>
      <c r="F137" s="361"/>
      <c r="G137" s="7">
        <f>G126</f>
        <v>0</v>
      </c>
    </row>
    <row r="138" spans="2:7">
      <c r="B138" s="367" t="s">
        <v>198</v>
      </c>
      <c r="C138" s="367"/>
      <c r="D138" s="367"/>
      <c r="E138" s="367"/>
      <c r="F138" s="367"/>
      <c r="G138" s="54">
        <f>ROUNDDOWN(G136+G137,2)</f>
        <v>0</v>
      </c>
    </row>
    <row r="139" spans="2:7">
      <c r="F139" s="3"/>
      <c r="G139" s="3"/>
    </row>
    <row r="140" spans="2:7" ht="18">
      <c r="B140" s="368" t="s">
        <v>199</v>
      </c>
      <c r="C140" s="369"/>
      <c r="D140" s="369"/>
      <c r="E140" s="369"/>
      <c r="F140" s="369"/>
      <c r="G140" s="370"/>
    </row>
    <row r="141" spans="2:7">
      <c r="F141" s="3"/>
      <c r="G141" s="3"/>
    </row>
    <row r="142" spans="2:7">
      <c r="B142" s="12" t="s">
        <v>200</v>
      </c>
      <c r="C142" s="12" t="s">
        <v>201</v>
      </c>
      <c r="D142" s="12" t="s">
        <v>202</v>
      </c>
      <c r="E142" s="12" t="s">
        <v>203</v>
      </c>
      <c r="F142" s="12" t="s">
        <v>204</v>
      </c>
      <c r="G142" s="12" t="s">
        <v>205</v>
      </c>
    </row>
    <row r="143" spans="2:7">
      <c r="B143" s="87"/>
      <c r="C143" s="6" t="s">
        <v>206</v>
      </c>
      <c r="D143" s="6" t="s">
        <v>207</v>
      </c>
      <c r="E143" s="6" t="s">
        <v>208</v>
      </c>
      <c r="F143" s="6" t="s">
        <v>209</v>
      </c>
      <c r="G143" s="6" t="s">
        <v>210</v>
      </c>
    </row>
    <row r="144" spans="2:7">
      <c r="B144" s="113" t="str">
        <f>G19</f>
        <v>BOMBEIRO</v>
      </c>
      <c r="C144" s="55">
        <f>G138</f>
        <v>0</v>
      </c>
      <c r="D144" s="56">
        <f>F14</f>
        <v>1</v>
      </c>
      <c r="E144" s="57">
        <f>C144</f>
        <v>0</v>
      </c>
      <c r="F144" s="133">
        <v>1</v>
      </c>
      <c r="G144" s="57">
        <f>E144*F144</f>
        <v>0</v>
      </c>
    </row>
    <row r="145" spans="2:7">
      <c r="B145" s="6"/>
      <c r="C145" s="49"/>
      <c r="D145" s="49"/>
      <c r="E145" s="49"/>
      <c r="F145" s="8"/>
      <c r="G145" s="8"/>
    </row>
    <row r="146" spans="2:7">
      <c r="B146" s="8"/>
      <c r="C146" s="49"/>
      <c r="D146" s="49"/>
      <c r="E146" s="49"/>
      <c r="F146" s="8"/>
      <c r="G146" s="8"/>
    </row>
    <row r="147" spans="2:7">
      <c r="B147" s="8"/>
      <c r="C147" s="49"/>
      <c r="D147" s="49"/>
      <c r="E147" s="49"/>
      <c r="F147" s="8"/>
      <c r="G147" s="8"/>
    </row>
    <row r="148" spans="2:7">
      <c r="B148" s="8"/>
      <c r="C148" s="49"/>
      <c r="D148" s="49"/>
      <c r="E148" s="49"/>
      <c r="F148" s="8"/>
      <c r="G148" s="8"/>
    </row>
    <row r="149" spans="2:7" ht="18">
      <c r="C149" s="59"/>
      <c r="D149" s="59"/>
      <c r="E149" s="59"/>
      <c r="F149" s="59"/>
      <c r="G149" s="59"/>
    </row>
    <row r="150" spans="2:7" ht="18">
      <c r="B150" s="368" t="s">
        <v>211</v>
      </c>
      <c r="C150" s="369"/>
      <c r="D150" s="369"/>
      <c r="E150" s="369"/>
      <c r="F150" s="369"/>
      <c r="G150" s="370"/>
    </row>
    <row r="151" spans="2:7" ht="18">
      <c r="B151" s="59"/>
      <c r="C151" s="59"/>
      <c r="D151" s="59"/>
      <c r="E151" s="59"/>
      <c r="F151" s="59"/>
      <c r="G151" s="59"/>
    </row>
    <row r="152" spans="2:7" ht="18">
      <c r="B152" s="60"/>
      <c r="C152" s="371" t="s">
        <v>212</v>
      </c>
      <c r="D152" s="371"/>
      <c r="E152" s="371"/>
      <c r="F152" s="371"/>
      <c r="G152" s="371"/>
    </row>
    <row r="153" spans="2:7">
      <c r="B153" s="8"/>
      <c r="C153" s="372" t="s">
        <v>54</v>
      </c>
      <c r="D153" s="372"/>
      <c r="E153" s="372"/>
      <c r="F153" s="372"/>
      <c r="G153" s="51" t="s">
        <v>118</v>
      </c>
    </row>
    <row r="154" spans="2:7">
      <c r="B154" s="8" t="s">
        <v>56</v>
      </c>
      <c r="C154" s="361" t="s">
        <v>213</v>
      </c>
      <c r="D154" s="361"/>
      <c r="E154" s="361"/>
      <c r="F154" s="361"/>
      <c r="G154" s="25">
        <f>C144</f>
        <v>0</v>
      </c>
    </row>
    <row r="155" spans="2:7">
      <c r="B155" s="58" t="s">
        <v>57</v>
      </c>
      <c r="C155" s="362" t="s">
        <v>214</v>
      </c>
      <c r="D155" s="362"/>
      <c r="E155" s="362"/>
      <c r="F155" s="362"/>
      <c r="G155" s="217">
        <f>G154/21</f>
        <v>0</v>
      </c>
    </row>
  </sheetData>
  <mergeCells count="132">
    <mergeCell ref="C152:G152"/>
    <mergeCell ref="C153:F153"/>
    <mergeCell ref="C154:F154"/>
    <mergeCell ref="C155:F155"/>
    <mergeCell ref="C135:F135"/>
    <mergeCell ref="B136:F136"/>
    <mergeCell ref="C137:F137"/>
    <mergeCell ref="B138:F138"/>
    <mergeCell ref="B140:G140"/>
    <mergeCell ref="B150:G150"/>
    <mergeCell ref="B128:G128"/>
    <mergeCell ref="C130:F130"/>
    <mergeCell ref="C131:F131"/>
    <mergeCell ref="C132:F132"/>
    <mergeCell ref="C133:F133"/>
    <mergeCell ref="C134:F134"/>
    <mergeCell ref="C121:E121"/>
    <mergeCell ref="C122:E122"/>
    <mergeCell ref="C123:E123"/>
    <mergeCell ref="C124:E124"/>
    <mergeCell ref="C125:E125"/>
    <mergeCell ref="C126:E126"/>
    <mergeCell ref="C113:F113"/>
    <mergeCell ref="C114:F114"/>
    <mergeCell ref="B115:F115"/>
    <mergeCell ref="B117:G117"/>
    <mergeCell ref="C119:E119"/>
    <mergeCell ref="C120:E120"/>
    <mergeCell ref="B106:G106"/>
    <mergeCell ref="C108:F108"/>
    <mergeCell ref="C109:F109"/>
    <mergeCell ref="C110:F110"/>
    <mergeCell ref="C111:F111"/>
    <mergeCell ref="C112:F112"/>
    <mergeCell ref="B99:F99"/>
    <mergeCell ref="C100:F100"/>
    <mergeCell ref="C101:F101"/>
    <mergeCell ref="C102:F102"/>
    <mergeCell ref="C103:F103"/>
    <mergeCell ref="B104:F104"/>
    <mergeCell ref="C92:F92"/>
    <mergeCell ref="C93:F93"/>
    <mergeCell ref="C94:F94"/>
    <mergeCell ref="C95:F95"/>
    <mergeCell ref="B96:F96"/>
    <mergeCell ref="B98:G98"/>
    <mergeCell ref="C83:D83"/>
    <mergeCell ref="B84:E84"/>
    <mergeCell ref="C87:F87"/>
    <mergeCell ref="C88:F88"/>
    <mergeCell ref="C89:F89"/>
    <mergeCell ref="B90:F90"/>
    <mergeCell ref="B77:E77"/>
    <mergeCell ref="C78:E78"/>
    <mergeCell ref="C79:D79"/>
    <mergeCell ref="C80:D80"/>
    <mergeCell ref="C81:D81"/>
    <mergeCell ref="C82:D82"/>
    <mergeCell ref="C70:E70"/>
    <mergeCell ref="C71:E71"/>
    <mergeCell ref="C72:E72"/>
    <mergeCell ref="C73:E73"/>
    <mergeCell ref="B74:E74"/>
    <mergeCell ref="B76:G76"/>
    <mergeCell ref="C63:F63"/>
    <mergeCell ref="B64:F64"/>
    <mergeCell ref="B66:G66"/>
    <mergeCell ref="B67:E67"/>
    <mergeCell ref="C68:E68"/>
    <mergeCell ref="C69:E69"/>
    <mergeCell ref="C56:F56"/>
    <mergeCell ref="C57:F57"/>
    <mergeCell ref="C59:F59"/>
    <mergeCell ref="C60:F60"/>
    <mergeCell ref="C61:F61"/>
    <mergeCell ref="C62:F62"/>
    <mergeCell ref="B49:E49"/>
    <mergeCell ref="B51:F51"/>
    <mergeCell ref="C52:F52"/>
    <mergeCell ref="C53:F53"/>
    <mergeCell ref="C54:F54"/>
    <mergeCell ref="C55:F55"/>
    <mergeCell ref="C43:E43"/>
    <mergeCell ref="C44:E44"/>
    <mergeCell ref="C45:E45"/>
    <mergeCell ref="C46:E46"/>
    <mergeCell ref="C47:E47"/>
    <mergeCell ref="C48:E48"/>
    <mergeCell ref="C36:E36"/>
    <mergeCell ref="C37:E37"/>
    <mergeCell ref="B38:E38"/>
    <mergeCell ref="B40:E40"/>
    <mergeCell ref="C41:E41"/>
    <mergeCell ref="C42:E42"/>
    <mergeCell ref="C28:E28"/>
    <mergeCell ref="C29:E29"/>
    <mergeCell ref="C30:E30"/>
    <mergeCell ref="C31:E31"/>
    <mergeCell ref="B33:G33"/>
    <mergeCell ref="B35:E35"/>
    <mergeCell ref="D22:F22"/>
    <mergeCell ref="C23:E23"/>
    <mergeCell ref="C24:E24"/>
    <mergeCell ref="C25:E25"/>
    <mergeCell ref="C26:E26"/>
    <mergeCell ref="C27:E27"/>
    <mergeCell ref="B16:G16"/>
    <mergeCell ref="C17:F17"/>
    <mergeCell ref="C18:F18"/>
    <mergeCell ref="C19:F19"/>
    <mergeCell ref="C20:F20"/>
    <mergeCell ref="C21:F21"/>
    <mergeCell ref="B12:G12"/>
    <mergeCell ref="B13:C13"/>
    <mergeCell ref="D13:E13"/>
    <mergeCell ref="F13:G13"/>
    <mergeCell ref="B14:C14"/>
    <mergeCell ref="D14:E14"/>
    <mergeCell ref="F14:G14"/>
    <mergeCell ref="C8:E8"/>
    <mergeCell ref="F8:G8"/>
    <mergeCell ref="C9:E9"/>
    <mergeCell ref="F9:G9"/>
    <mergeCell ref="C10:E10"/>
    <mergeCell ref="F10:G10"/>
    <mergeCell ref="C1:D1"/>
    <mergeCell ref="C2:D2"/>
    <mergeCell ref="B4:G4"/>
    <mergeCell ref="C6:E6"/>
    <mergeCell ref="F6:G6"/>
    <mergeCell ref="C7:E7"/>
    <mergeCell ref="F7:G7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249977111117893"/>
  </sheetPr>
  <dimension ref="B1:N155"/>
  <sheetViews>
    <sheetView showGridLines="0" topLeftCell="A136" workbookViewId="0">
      <selection activeCell="G102" sqref="G102"/>
    </sheetView>
  </sheetViews>
  <sheetFormatPr defaultRowHeight="15"/>
  <cols>
    <col min="1" max="1" width="2.7109375" customWidth="1"/>
    <col min="2" max="2" width="15" style="3" customWidth="1"/>
    <col min="3" max="3" width="13.42578125" customWidth="1"/>
    <col min="4" max="4" width="30.7109375" customWidth="1"/>
    <col min="5" max="5" width="15.7109375" customWidth="1"/>
    <col min="6" max="6" width="14.42578125" customWidth="1"/>
    <col min="7" max="7" width="19.140625" bestFit="1" customWidth="1"/>
    <col min="8" max="8" width="8.5703125" customWidth="1"/>
    <col min="9" max="9" width="14" customWidth="1"/>
    <col min="10" max="10" width="10.5703125" bestFit="1" customWidth="1"/>
    <col min="11" max="11" width="45.85546875" customWidth="1"/>
    <col min="12" max="12" width="10.5703125" bestFit="1" customWidth="1"/>
    <col min="13" max="13" width="9.5703125" bestFit="1" customWidth="1"/>
  </cols>
  <sheetData>
    <row r="1" spans="2:11">
      <c r="B1" s="134" t="s">
        <v>79</v>
      </c>
      <c r="C1" s="424"/>
      <c r="D1" s="425"/>
      <c r="E1" s="2"/>
      <c r="F1" s="2"/>
    </row>
    <row r="2" spans="2:11">
      <c r="B2" s="134" t="s">
        <v>80</v>
      </c>
      <c r="C2" s="426"/>
      <c r="D2" s="425"/>
      <c r="E2" s="2"/>
      <c r="F2" s="2"/>
    </row>
    <row r="3" spans="2:11">
      <c r="C3" s="2"/>
      <c r="D3" s="2"/>
      <c r="E3" s="2"/>
      <c r="F3" s="2"/>
    </row>
    <row r="4" spans="2:11">
      <c r="B4" s="427" t="s">
        <v>81</v>
      </c>
      <c r="C4" s="427"/>
      <c r="D4" s="427"/>
      <c r="E4" s="427"/>
      <c r="F4" s="427"/>
      <c r="G4" s="427"/>
    </row>
    <row r="5" spans="2:11">
      <c r="C5" s="2"/>
    </row>
    <row r="6" spans="2:11" ht="15" customHeight="1">
      <c r="B6" s="85" t="s">
        <v>56</v>
      </c>
      <c r="C6" s="416" t="s">
        <v>82</v>
      </c>
      <c r="D6" s="416"/>
      <c r="E6" s="416"/>
      <c r="F6" s="428" t="s">
        <v>83</v>
      </c>
      <c r="G6" s="418"/>
      <c r="I6" s="69"/>
      <c r="J6" s="69"/>
      <c r="K6" s="69"/>
    </row>
    <row r="7" spans="2:11">
      <c r="B7" s="85" t="s">
        <v>57</v>
      </c>
      <c r="C7" s="416" t="s">
        <v>84</v>
      </c>
      <c r="D7" s="416"/>
      <c r="E7" s="416"/>
      <c r="F7" s="429" t="s">
        <v>85</v>
      </c>
      <c r="G7" s="425"/>
      <c r="I7" s="69"/>
      <c r="J7" s="69"/>
      <c r="K7" s="69"/>
    </row>
    <row r="8" spans="2:11">
      <c r="B8" s="85" t="s">
        <v>58</v>
      </c>
      <c r="C8" s="416" t="s">
        <v>86</v>
      </c>
      <c r="D8" s="416"/>
      <c r="E8" s="416"/>
      <c r="F8" s="417"/>
      <c r="G8" s="418"/>
      <c r="I8" s="69"/>
      <c r="J8" s="69"/>
      <c r="K8" s="69"/>
    </row>
    <row r="9" spans="2:11">
      <c r="B9" s="85" t="s">
        <v>59</v>
      </c>
      <c r="C9" s="416" t="s">
        <v>87</v>
      </c>
      <c r="D9" s="416"/>
      <c r="E9" s="416"/>
      <c r="F9" s="417">
        <v>12</v>
      </c>
      <c r="G9" s="418"/>
      <c r="I9" s="69"/>
      <c r="J9" s="69"/>
      <c r="K9" s="69"/>
    </row>
    <row r="10" spans="2:11">
      <c r="B10" s="85" t="s">
        <v>60</v>
      </c>
      <c r="C10" s="416" t="s">
        <v>88</v>
      </c>
      <c r="D10" s="416"/>
      <c r="E10" s="416"/>
      <c r="F10" s="429" t="s">
        <v>89</v>
      </c>
      <c r="G10" s="425"/>
      <c r="I10" s="69"/>
      <c r="J10" s="69"/>
      <c r="K10" s="69"/>
    </row>
    <row r="11" spans="2:11">
      <c r="C11" s="2"/>
      <c r="D11" s="2"/>
      <c r="E11" s="2"/>
      <c r="F11" s="2"/>
      <c r="G11" s="3"/>
      <c r="I11" s="69"/>
      <c r="J11" s="69"/>
      <c r="K11" s="69"/>
    </row>
    <row r="12" spans="2:11">
      <c r="B12" s="434" t="s">
        <v>90</v>
      </c>
      <c r="C12" s="434"/>
      <c r="D12" s="434"/>
      <c r="E12" s="434"/>
      <c r="F12" s="434"/>
      <c r="G12" s="434"/>
      <c r="I12" s="69"/>
      <c r="J12" s="69"/>
      <c r="K12" s="69"/>
    </row>
    <row r="13" spans="2:11" ht="36" customHeight="1">
      <c r="B13" s="431" t="s">
        <v>91</v>
      </c>
      <c r="C13" s="431"/>
      <c r="D13" s="431" t="s">
        <v>92</v>
      </c>
      <c r="E13" s="431"/>
      <c r="F13" s="432" t="s">
        <v>93</v>
      </c>
      <c r="G13" s="432"/>
    </row>
    <row r="14" spans="2:11" ht="15" customHeight="1">
      <c r="B14" s="435" t="s">
        <v>94</v>
      </c>
      <c r="C14" s="435"/>
      <c r="D14" s="436" t="s">
        <v>95</v>
      </c>
      <c r="E14" s="436"/>
      <c r="F14" s="437">
        <v>1</v>
      </c>
      <c r="G14" s="437"/>
    </row>
    <row r="15" spans="2:11" ht="18">
      <c r="B15" s="59"/>
      <c r="C15" s="4"/>
      <c r="D15" s="4"/>
      <c r="E15" s="4"/>
      <c r="F15" s="4"/>
    </row>
    <row r="16" spans="2:11">
      <c r="B16" s="438" t="s">
        <v>96</v>
      </c>
      <c r="C16" s="438"/>
      <c r="D16" s="438"/>
      <c r="E16" s="438"/>
      <c r="F16" s="438"/>
      <c r="G16" s="438"/>
    </row>
    <row r="17" spans="2:7">
      <c r="B17" s="5">
        <v>1</v>
      </c>
      <c r="C17" s="433" t="s">
        <v>97</v>
      </c>
      <c r="D17" s="433"/>
      <c r="E17" s="433"/>
      <c r="F17" s="433"/>
      <c r="G17" s="6" t="str">
        <f>B14</f>
        <v>Manutenção Predial</v>
      </c>
    </row>
    <row r="18" spans="2:7">
      <c r="B18" s="51">
        <v>2</v>
      </c>
      <c r="C18" s="361" t="s">
        <v>98</v>
      </c>
      <c r="D18" s="361"/>
      <c r="E18" s="361"/>
      <c r="F18" s="361"/>
      <c r="G18" s="125"/>
    </row>
    <row r="19" spans="2:7" s="77" customFormat="1" ht="30">
      <c r="B19" s="135">
        <v>3</v>
      </c>
      <c r="C19" s="430" t="s">
        <v>99</v>
      </c>
      <c r="D19" s="430"/>
      <c r="E19" s="430"/>
      <c r="F19" s="430"/>
      <c r="G19" s="136" t="s">
        <v>19</v>
      </c>
    </row>
    <row r="20" spans="2:7">
      <c r="B20" s="51">
        <v>4</v>
      </c>
      <c r="C20" s="363" t="s">
        <v>100</v>
      </c>
      <c r="D20" s="364"/>
      <c r="E20" s="364"/>
      <c r="F20" s="365"/>
      <c r="G20" s="126" t="s">
        <v>89</v>
      </c>
    </row>
    <row r="21" spans="2:7">
      <c r="B21" s="51">
        <v>5</v>
      </c>
      <c r="C21" s="361" t="s">
        <v>101</v>
      </c>
      <c r="D21" s="361"/>
      <c r="E21" s="361"/>
      <c r="F21" s="361"/>
      <c r="G21" s="127"/>
    </row>
    <row r="22" spans="2:7">
      <c r="C22" s="3"/>
      <c r="D22" s="422"/>
      <c r="E22" s="422"/>
      <c r="F22" s="422"/>
      <c r="G22" s="3"/>
    </row>
    <row r="23" spans="2:7">
      <c r="B23" s="99">
        <v>1</v>
      </c>
      <c r="C23" s="419" t="s">
        <v>102</v>
      </c>
      <c r="D23" s="420"/>
      <c r="E23" s="421"/>
      <c r="F23" s="99" t="s">
        <v>103</v>
      </c>
      <c r="G23" s="99" t="s">
        <v>104</v>
      </c>
    </row>
    <row r="24" spans="2:7">
      <c r="B24" s="8" t="s">
        <v>56</v>
      </c>
      <c r="C24" s="361" t="s">
        <v>105</v>
      </c>
      <c r="D24" s="361"/>
      <c r="E24" s="361"/>
      <c r="F24" s="8">
        <v>100</v>
      </c>
      <c r="G24" s="9">
        <f>G18</f>
        <v>0</v>
      </c>
    </row>
    <row r="25" spans="2:7">
      <c r="B25" s="8" t="s">
        <v>57</v>
      </c>
      <c r="C25" s="361" t="s">
        <v>106</v>
      </c>
      <c r="D25" s="361"/>
      <c r="E25" s="361"/>
      <c r="F25" s="10">
        <v>0</v>
      </c>
      <c r="G25" s="11">
        <v>0</v>
      </c>
    </row>
    <row r="26" spans="2:7">
      <c r="B26" s="8" t="s">
        <v>58</v>
      </c>
      <c r="C26" s="361" t="s">
        <v>107</v>
      </c>
      <c r="D26" s="361"/>
      <c r="E26" s="361"/>
      <c r="F26" s="10"/>
      <c r="G26" s="11">
        <f>G24*F26</f>
        <v>0</v>
      </c>
    </row>
    <row r="27" spans="2:7">
      <c r="B27" s="8" t="s">
        <v>59</v>
      </c>
      <c r="C27" s="361" t="s">
        <v>108</v>
      </c>
      <c r="D27" s="361"/>
      <c r="E27" s="361"/>
      <c r="F27" s="10"/>
      <c r="G27" s="11">
        <f>G26*F27</f>
        <v>0</v>
      </c>
    </row>
    <row r="28" spans="2:7">
      <c r="B28" s="8" t="s">
        <v>109</v>
      </c>
      <c r="C28" s="361" t="s">
        <v>110</v>
      </c>
      <c r="D28" s="361"/>
      <c r="E28" s="361"/>
      <c r="F28" s="10"/>
      <c r="G28" s="11">
        <f>G27*F28</f>
        <v>0</v>
      </c>
    </row>
    <row r="29" spans="2:7">
      <c r="B29" s="8" t="s">
        <v>111</v>
      </c>
      <c r="C29" s="361" t="s">
        <v>112</v>
      </c>
      <c r="D29" s="361"/>
      <c r="E29" s="361"/>
      <c r="F29" s="10">
        <v>0</v>
      </c>
      <c r="G29" s="11">
        <f>G28*F29</f>
        <v>0</v>
      </c>
    </row>
    <row r="30" spans="2:7">
      <c r="B30" s="12" t="s">
        <v>113</v>
      </c>
      <c r="C30" s="423" t="s">
        <v>114</v>
      </c>
      <c r="D30" s="423"/>
      <c r="E30" s="423"/>
      <c r="F30" s="13">
        <v>0</v>
      </c>
      <c r="G30" s="14">
        <f>G24*F30</f>
        <v>0</v>
      </c>
    </row>
    <row r="31" spans="2:7">
      <c r="B31" s="15"/>
      <c r="C31" s="407" t="s">
        <v>115</v>
      </c>
      <c r="D31" s="407"/>
      <c r="E31" s="407"/>
      <c r="F31" s="15"/>
      <c r="G31" s="16">
        <f>SUM(G24,G25,G26,G27,G28,G29,G30)</f>
        <v>0</v>
      </c>
    </row>
    <row r="32" spans="2:7" ht="15" customHeight="1">
      <c r="C32" s="17"/>
      <c r="D32" s="17"/>
      <c r="E32" s="17"/>
      <c r="F32" s="3"/>
      <c r="G32" s="18"/>
    </row>
    <row r="33" spans="2:14" ht="15" customHeight="1">
      <c r="B33" s="408" t="s">
        <v>116</v>
      </c>
      <c r="C33" s="409"/>
      <c r="D33" s="409"/>
      <c r="E33" s="409"/>
      <c r="F33" s="409"/>
      <c r="G33" s="410"/>
      <c r="N33" s="69"/>
    </row>
    <row r="34" spans="2:14">
      <c r="B34" s="17"/>
      <c r="C34" s="3"/>
      <c r="D34" s="3"/>
      <c r="E34" s="3"/>
      <c r="F34" s="3"/>
      <c r="G34" s="3"/>
      <c r="N34" s="69"/>
    </row>
    <row r="35" spans="2:14" ht="15" customHeight="1">
      <c r="B35" s="411" t="s">
        <v>117</v>
      </c>
      <c r="C35" s="411"/>
      <c r="D35" s="411"/>
      <c r="E35" s="411"/>
      <c r="F35" s="101" t="s">
        <v>103</v>
      </c>
      <c r="G35" s="101" t="s">
        <v>118</v>
      </c>
      <c r="N35" s="69"/>
    </row>
    <row r="36" spans="2:14">
      <c r="B36" s="8" t="s">
        <v>56</v>
      </c>
      <c r="C36" s="385" t="s">
        <v>119</v>
      </c>
      <c r="D36" s="385"/>
      <c r="E36" s="385"/>
      <c r="F36" s="19">
        <v>8.3299999999999999E-2</v>
      </c>
      <c r="G36" s="20">
        <f>F36*G31</f>
        <v>0</v>
      </c>
      <c r="N36" s="69"/>
    </row>
    <row r="37" spans="2:14">
      <c r="B37" s="8" t="s">
        <v>57</v>
      </c>
      <c r="C37" s="385" t="s">
        <v>120</v>
      </c>
      <c r="D37" s="385"/>
      <c r="E37" s="385"/>
      <c r="F37" s="19">
        <f>(1/12)+((1/3)/12)</f>
        <v>0.1111111111111111</v>
      </c>
      <c r="G37" s="20">
        <f>F37*G31</f>
        <v>0</v>
      </c>
      <c r="N37" s="69"/>
    </row>
    <row r="38" spans="2:14" ht="15.75">
      <c r="B38" s="406" t="s">
        <v>121</v>
      </c>
      <c r="C38" s="406"/>
      <c r="D38" s="406"/>
      <c r="E38" s="406"/>
      <c r="F38" s="130">
        <f>SUM(F36:F37)</f>
        <v>0.19441111111111109</v>
      </c>
      <c r="G38" s="185">
        <f>SUM(G36:G37)</f>
        <v>0</v>
      </c>
      <c r="N38" s="69"/>
    </row>
    <row r="39" spans="2:14" ht="15.75">
      <c r="B39" s="22"/>
      <c r="C39" s="22"/>
      <c r="D39" s="22"/>
      <c r="E39" s="22"/>
      <c r="F39" s="23"/>
      <c r="G39" s="24"/>
      <c r="N39" s="69"/>
    </row>
    <row r="40" spans="2:14">
      <c r="B40" s="411" t="s">
        <v>122</v>
      </c>
      <c r="C40" s="411"/>
      <c r="D40" s="411"/>
      <c r="E40" s="411"/>
      <c r="F40" s="101" t="s">
        <v>103</v>
      </c>
      <c r="G40" s="101" t="s">
        <v>118</v>
      </c>
      <c r="N40" s="69"/>
    </row>
    <row r="41" spans="2:14">
      <c r="B41" s="8" t="s">
        <v>56</v>
      </c>
      <c r="C41" s="361" t="s">
        <v>123</v>
      </c>
      <c r="D41" s="361"/>
      <c r="E41" s="361"/>
      <c r="F41" s="19">
        <v>0.2</v>
      </c>
      <c r="G41" s="25">
        <f>($G$31+$G$38)*F41</f>
        <v>0</v>
      </c>
      <c r="N41" s="69"/>
    </row>
    <row r="42" spans="2:14">
      <c r="B42" s="8" t="s">
        <v>57</v>
      </c>
      <c r="C42" s="361" t="s">
        <v>124</v>
      </c>
      <c r="D42" s="361"/>
      <c r="E42" s="361"/>
      <c r="F42" s="19">
        <v>2.5000000000000001E-2</v>
      </c>
      <c r="G42" s="25">
        <f t="shared" ref="G42:G48" si="0">($G$31+$G$38)*F42</f>
        <v>0</v>
      </c>
      <c r="N42" s="69"/>
    </row>
    <row r="43" spans="2:14">
      <c r="B43" s="8" t="s">
        <v>58</v>
      </c>
      <c r="C43" s="361" t="s">
        <v>125</v>
      </c>
      <c r="D43" s="361"/>
      <c r="E43" s="361"/>
      <c r="F43" s="70">
        <v>0.03</v>
      </c>
      <c r="G43" s="25">
        <f t="shared" si="0"/>
        <v>0</v>
      </c>
      <c r="N43" s="69"/>
    </row>
    <row r="44" spans="2:14">
      <c r="B44" s="8" t="s">
        <v>59</v>
      </c>
      <c r="C44" s="361" t="s">
        <v>126</v>
      </c>
      <c r="D44" s="361"/>
      <c r="E44" s="361"/>
      <c r="F44" s="19">
        <v>1.4999999999999999E-2</v>
      </c>
      <c r="G44" s="25">
        <f t="shared" si="0"/>
        <v>0</v>
      </c>
      <c r="N44" s="69"/>
    </row>
    <row r="45" spans="2:14">
      <c r="B45" s="8" t="s">
        <v>60</v>
      </c>
      <c r="C45" s="361" t="s">
        <v>127</v>
      </c>
      <c r="D45" s="361"/>
      <c r="E45" s="361"/>
      <c r="F45" s="19">
        <v>0.01</v>
      </c>
      <c r="G45" s="25">
        <f t="shared" si="0"/>
        <v>0</v>
      </c>
      <c r="N45" s="69"/>
    </row>
    <row r="46" spans="2:14">
      <c r="B46" s="8" t="s">
        <v>111</v>
      </c>
      <c r="C46" s="361" t="s">
        <v>128</v>
      </c>
      <c r="D46" s="361"/>
      <c r="E46" s="361"/>
      <c r="F46" s="19">
        <v>6.0000000000000001E-3</v>
      </c>
      <c r="G46" s="25">
        <f t="shared" si="0"/>
        <v>0</v>
      </c>
      <c r="N46" s="69"/>
    </row>
    <row r="47" spans="2:14">
      <c r="B47" s="8" t="s">
        <v>113</v>
      </c>
      <c r="C47" s="361" t="s">
        <v>129</v>
      </c>
      <c r="D47" s="361"/>
      <c r="E47" s="361"/>
      <c r="F47" s="19">
        <v>2E-3</v>
      </c>
      <c r="G47" s="25">
        <f t="shared" si="0"/>
        <v>0</v>
      </c>
      <c r="N47" s="69"/>
    </row>
    <row r="48" spans="2:14">
      <c r="B48" s="8" t="s">
        <v>130</v>
      </c>
      <c r="C48" s="361" t="s">
        <v>131</v>
      </c>
      <c r="D48" s="361"/>
      <c r="E48" s="361"/>
      <c r="F48" s="19">
        <v>0.08</v>
      </c>
      <c r="G48" s="25">
        <f t="shared" si="0"/>
        <v>0</v>
      </c>
      <c r="N48" s="69"/>
    </row>
    <row r="49" spans="2:14" ht="15.75">
      <c r="B49" s="406" t="s">
        <v>132</v>
      </c>
      <c r="C49" s="406"/>
      <c r="D49" s="406"/>
      <c r="E49" s="406"/>
      <c r="F49" s="128">
        <f>SUM(F41:F48)</f>
        <v>0.36800000000000005</v>
      </c>
      <c r="G49" s="129">
        <f>SUM(G41:G48)</f>
        <v>0</v>
      </c>
      <c r="N49" s="69"/>
    </row>
    <row r="50" spans="2:14">
      <c r="B50" s="26"/>
      <c r="C50" s="27"/>
      <c r="D50" s="28"/>
      <c r="E50" s="28"/>
      <c r="F50" s="28"/>
      <c r="G50" s="29"/>
      <c r="N50" s="69"/>
    </row>
    <row r="51" spans="2:14" ht="15.75">
      <c r="B51" s="392" t="s">
        <v>133</v>
      </c>
      <c r="C51" s="393"/>
      <c r="D51" s="393"/>
      <c r="E51" s="393"/>
      <c r="F51" s="394"/>
      <c r="G51" s="100" t="s">
        <v>104</v>
      </c>
      <c r="N51" s="69"/>
    </row>
    <row r="52" spans="2:14">
      <c r="B52" s="8" t="s">
        <v>56</v>
      </c>
      <c r="C52" s="361" t="s">
        <v>134</v>
      </c>
      <c r="D52" s="361"/>
      <c r="E52" s="361"/>
      <c r="F52" s="361"/>
      <c r="G52" s="25"/>
      <c r="H52" s="31"/>
      <c r="I52" s="69"/>
      <c r="J52" s="69"/>
      <c r="K52" s="69"/>
      <c r="L52" s="69"/>
      <c r="M52" s="69"/>
      <c r="N52" s="69"/>
    </row>
    <row r="53" spans="2:14">
      <c r="B53" s="56" t="s">
        <v>57</v>
      </c>
      <c r="C53" s="395" t="s">
        <v>135</v>
      </c>
      <c r="D53" s="395"/>
      <c r="E53" s="395"/>
      <c r="F53" s="395"/>
      <c r="G53" s="72"/>
      <c r="H53" s="71"/>
      <c r="I53" s="69"/>
      <c r="J53" s="69"/>
      <c r="K53" s="69"/>
      <c r="L53" s="69"/>
      <c r="M53" s="69"/>
      <c r="N53" s="69"/>
    </row>
    <row r="54" spans="2:14">
      <c r="B54" s="8" t="s">
        <v>58</v>
      </c>
      <c r="C54" s="361" t="s">
        <v>136</v>
      </c>
      <c r="D54" s="361"/>
      <c r="E54" s="361"/>
      <c r="F54" s="361"/>
      <c r="G54" s="20"/>
      <c r="I54" s="69"/>
      <c r="J54" s="69"/>
      <c r="K54" s="69"/>
      <c r="L54" s="69"/>
      <c r="M54" s="69"/>
      <c r="N54" s="69"/>
    </row>
    <row r="55" spans="2:14">
      <c r="B55" s="8" t="s">
        <v>59</v>
      </c>
      <c r="C55" s="440" t="s">
        <v>137</v>
      </c>
      <c r="D55" s="441"/>
      <c r="E55" s="441"/>
      <c r="F55" s="442"/>
      <c r="G55" s="20"/>
      <c r="I55" s="69"/>
      <c r="J55" s="69"/>
      <c r="K55" s="69"/>
      <c r="L55" s="69"/>
      <c r="M55" s="69"/>
    </row>
    <row r="56" spans="2:14">
      <c r="B56" s="8" t="s">
        <v>111</v>
      </c>
      <c r="C56" s="361" t="s">
        <v>138</v>
      </c>
      <c r="D56" s="361"/>
      <c r="E56" s="361"/>
      <c r="F56" s="361"/>
      <c r="G56" s="20">
        <v>0</v>
      </c>
    </row>
    <row r="57" spans="2:14">
      <c r="B57" s="8"/>
      <c r="C57" s="412" t="s">
        <v>139</v>
      </c>
      <c r="D57" s="412"/>
      <c r="E57" s="412"/>
      <c r="F57" s="412"/>
      <c r="G57" s="131">
        <f>SUM(G52:G56)</f>
        <v>0</v>
      </c>
    </row>
    <row r="58" spans="2:14">
      <c r="B58" s="86"/>
      <c r="C58" s="61"/>
      <c r="D58" s="61"/>
      <c r="E58" s="61"/>
      <c r="F58" s="61"/>
      <c r="G58" s="62"/>
    </row>
    <row r="59" spans="2:14" ht="15.75">
      <c r="B59" s="102">
        <v>2</v>
      </c>
      <c r="C59" s="382" t="s">
        <v>140</v>
      </c>
      <c r="D59" s="382"/>
      <c r="E59" s="382"/>
      <c r="F59" s="382"/>
      <c r="G59" s="103" t="s">
        <v>104</v>
      </c>
    </row>
    <row r="60" spans="2:14" ht="15.75">
      <c r="B60" s="74"/>
      <c r="C60" s="396"/>
      <c r="D60" s="396"/>
      <c r="E60" s="396"/>
      <c r="F60" s="396"/>
      <c r="G60" s="73" t="s">
        <v>141</v>
      </c>
    </row>
    <row r="61" spans="2:14" ht="15.75">
      <c r="B61" s="74" t="s">
        <v>23</v>
      </c>
      <c r="C61" s="396" t="s">
        <v>142</v>
      </c>
      <c r="D61" s="396"/>
      <c r="E61" s="396"/>
      <c r="F61" s="396"/>
      <c r="G61" s="75">
        <f>G38</f>
        <v>0</v>
      </c>
    </row>
    <row r="62" spans="2:14" ht="15.75">
      <c r="B62" s="74" t="s">
        <v>25</v>
      </c>
      <c r="C62" s="396" t="s">
        <v>143</v>
      </c>
      <c r="D62" s="396"/>
      <c r="E62" s="396"/>
      <c r="F62" s="396"/>
      <c r="G62" s="75">
        <f>G49</f>
        <v>0</v>
      </c>
    </row>
    <row r="63" spans="2:14" ht="15.75">
      <c r="B63" s="74" t="s">
        <v>144</v>
      </c>
      <c r="C63" s="396" t="s">
        <v>145</v>
      </c>
      <c r="D63" s="396"/>
      <c r="E63" s="396"/>
      <c r="F63" s="396"/>
      <c r="G63" s="75">
        <f>G57</f>
        <v>0</v>
      </c>
    </row>
    <row r="64" spans="2:14" ht="15.75">
      <c r="B64" s="397" t="s">
        <v>20</v>
      </c>
      <c r="C64" s="397"/>
      <c r="D64" s="397"/>
      <c r="E64" s="397"/>
      <c r="F64" s="397"/>
      <c r="G64" s="104">
        <f>SUM(G61:G63)</f>
        <v>0</v>
      </c>
    </row>
    <row r="65" spans="2:13" ht="26.25" customHeight="1">
      <c r="B65" s="63"/>
      <c r="C65" s="63"/>
      <c r="D65" s="64"/>
    </row>
    <row r="66" spans="2:13" s="77" customFormat="1">
      <c r="B66" s="398" t="s">
        <v>146</v>
      </c>
      <c r="C66" s="399"/>
      <c r="D66" s="399"/>
      <c r="E66" s="399"/>
      <c r="F66" s="399"/>
      <c r="G66" s="400"/>
    </row>
    <row r="67" spans="2:13" s="77" customFormat="1">
      <c r="B67" s="401" t="s">
        <v>147</v>
      </c>
      <c r="C67" s="401"/>
      <c r="D67" s="401"/>
      <c r="E67" s="401"/>
      <c r="F67" s="105" t="s">
        <v>103</v>
      </c>
      <c r="G67" s="105" t="s">
        <v>118</v>
      </c>
      <c r="I67" s="79"/>
    </row>
    <row r="68" spans="2:13" s="77" customFormat="1" ht="31.5" customHeight="1">
      <c r="B68" s="82" t="s">
        <v>56</v>
      </c>
      <c r="C68" s="402" t="s">
        <v>148</v>
      </c>
      <c r="D68" s="402"/>
      <c r="E68" s="402"/>
      <c r="F68" s="80">
        <v>4.5999999999999999E-3</v>
      </c>
      <c r="G68" s="81">
        <f>ROUND(F68*$G$31,2)</f>
        <v>0</v>
      </c>
      <c r="I68"/>
      <c r="J68"/>
      <c r="K68"/>
      <c r="L68"/>
      <c r="M68"/>
    </row>
    <row r="69" spans="2:13" s="77" customFormat="1" ht="33" customHeight="1">
      <c r="B69" s="82" t="s">
        <v>57</v>
      </c>
      <c r="C69" s="402" t="s">
        <v>149</v>
      </c>
      <c r="D69" s="402"/>
      <c r="E69" s="402"/>
      <c r="F69" s="80">
        <v>8.9999999999999998E-4</v>
      </c>
      <c r="G69" s="81">
        <f t="shared" ref="G69:G73" si="1">ROUND(F69*$G$31,2)</f>
        <v>0</v>
      </c>
      <c r="H69" s="78"/>
      <c r="I69"/>
      <c r="J69"/>
      <c r="K69"/>
      <c r="L69"/>
      <c r="M69"/>
    </row>
    <row r="70" spans="2:13" s="77" customFormat="1">
      <c r="B70" s="82" t="s">
        <v>58</v>
      </c>
      <c r="C70" s="402" t="s">
        <v>150</v>
      </c>
      <c r="D70" s="439"/>
      <c r="E70" s="439"/>
      <c r="F70" s="80">
        <v>2.2200000000000001E-2</v>
      </c>
      <c r="G70" s="81">
        <f t="shared" si="1"/>
        <v>0</v>
      </c>
      <c r="I70"/>
      <c r="J70"/>
      <c r="K70"/>
      <c r="L70"/>
      <c r="M70"/>
    </row>
    <row r="71" spans="2:13" s="77" customFormat="1" ht="48" customHeight="1">
      <c r="B71" s="82" t="s">
        <v>59</v>
      </c>
      <c r="C71" s="402" t="s">
        <v>151</v>
      </c>
      <c r="D71" s="402"/>
      <c r="E71" s="402"/>
      <c r="F71" s="80">
        <v>1.9400000000000001E-2</v>
      </c>
      <c r="G71" s="81">
        <f t="shared" si="1"/>
        <v>0</v>
      </c>
      <c r="I71"/>
      <c r="J71"/>
      <c r="K71"/>
      <c r="L71"/>
      <c r="M71"/>
    </row>
    <row r="72" spans="2:13" s="77" customFormat="1" ht="35.25" customHeight="1">
      <c r="B72" s="82" t="s">
        <v>60</v>
      </c>
      <c r="C72" s="402" t="s">
        <v>152</v>
      </c>
      <c r="D72" s="402"/>
      <c r="E72" s="402"/>
      <c r="F72" s="80">
        <f>ROUND(F49*F71,4)</f>
        <v>7.1000000000000004E-3</v>
      </c>
      <c r="G72" s="81">
        <f t="shared" si="1"/>
        <v>0</v>
      </c>
      <c r="H72" s="78"/>
      <c r="I72"/>
      <c r="J72"/>
      <c r="K72"/>
      <c r="L72"/>
      <c r="M72"/>
    </row>
    <row r="73" spans="2:13" s="77" customFormat="1" ht="33.75" customHeight="1">
      <c r="B73" s="82" t="s">
        <v>111</v>
      </c>
      <c r="C73" s="402" t="s">
        <v>153</v>
      </c>
      <c r="D73" s="439"/>
      <c r="E73" s="439"/>
      <c r="F73" s="80">
        <v>3.2000000000000001E-2</v>
      </c>
      <c r="G73" s="81">
        <f t="shared" si="1"/>
        <v>0</v>
      </c>
      <c r="I73"/>
      <c r="J73"/>
      <c r="K73"/>
      <c r="L73"/>
      <c r="M73"/>
    </row>
    <row r="74" spans="2:13" s="77" customFormat="1" ht="15.75">
      <c r="B74" s="403" t="s">
        <v>154</v>
      </c>
      <c r="C74" s="403"/>
      <c r="D74" s="403"/>
      <c r="E74" s="403"/>
      <c r="F74" s="106">
        <f>SUM(F68:F73)</f>
        <v>8.6199999999999999E-2</v>
      </c>
      <c r="G74" s="107">
        <f>SUM(G68:G73)</f>
        <v>0</v>
      </c>
      <c r="I74"/>
      <c r="J74"/>
      <c r="K74"/>
      <c r="L74"/>
      <c r="M74"/>
    </row>
    <row r="75" spans="2:13" ht="26.25" customHeight="1">
      <c r="B75" s="22"/>
      <c r="C75" s="22"/>
      <c r="D75" s="22"/>
      <c r="E75" s="22"/>
      <c r="F75" s="23"/>
      <c r="G75" s="18"/>
    </row>
    <row r="76" spans="2:13" ht="15.75">
      <c r="B76" s="404" t="s">
        <v>155</v>
      </c>
      <c r="C76" s="404"/>
      <c r="D76" s="404"/>
      <c r="E76" s="404"/>
      <c r="F76" s="404"/>
      <c r="G76" s="404"/>
    </row>
    <row r="77" spans="2:13">
      <c r="B77" s="405" t="s">
        <v>156</v>
      </c>
      <c r="C77" s="405"/>
      <c r="D77" s="405"/>
      <c r="E77" s="405"/>
      <c r="F77" s="5" t="s">
        <v>103</v>
      </c>
      <c r="G77" s="5" t="s">
        <v>118</v>
      </c>
    </row>
    <row r="78" spans="2:13">
      <c r="B78" s="32" t="s">
        <v>56</v>
      </c>
      <c r="C78" s="385" t="s">
        <v>157</v>
      </c>
      <c r="D78" s="385"/>
      <c r="E78" s="385"/>
      <c r="F78" s="33">
        <v>8.3299999999999999E-2</v>
      </c>
      <c r="G78" s="34">
        <f>G$31*F78</f>
        <v>0</v>
      </c>
      <c r="I78" s="21"/>
      <c r="J78" s="21"/>
    </row>
    <row r="79" spans="2:13">
      <c r="B79" s="32" t="s">
        <v>57</v>
      </c>
      <c r="C79" s="363" t="s">
        <v>158</v>
      </c>
      <c r="D79" s="363"/>
      <c r="E79" s="35"/>
      <c r="F79" s="36">
        <v>1.7500000000000002E-2</v>
      </c>
      <c r="G79" s="34">
        <f t="shared" ref="G79:G83" si="2">G$31*F79</f>
        <v>0</v>
      </c>
      <c r="J79" s="21"/>
      <c r="K79" s="21"/>
    </row>
    <row r="80" spans="2:13">
      <c r="B80" s="32" t="s">
        <v>58</v>
      </c>
      <c r="C80" s="363" t="s">
        <v>159</v>
      </c>
      <c r="D80" s="363"/>
      <c r="E80" s="35"/>
      <c r="F80" s="36">
        <v>5.0000000000000001E-4</v>
      </c>
      <c r="G80" s="34">
        <f t="shared" si="2"/>
        <v>0</v>
      </c>
      <c r="J80" s="21"/>
    </row>
    <row r="81" spans="2:10">
      <c r="B81" s="32" t="s">
        <v>59</v>
      </c>
      <c r="C81" s="363" t="s">
        <v>160</v>
      </c>
      <c r="D81" s="363"/>
      <c r="E81" s="35"/>
      <c r="F81" s="36">
        <v>4.0000000000000002E-4</v>
      </c>
      <c r="G81" s="34">
        <f t="shared" si="2"/>
        <v>0</v>
      </c>
      <c r="J81" s="21"/>
    </row>
    <row r="82" spans="2:10">
      <c r="B82" s="32" t="s">
        <v>60</v>
      </c>
      <c r="C82" s="363" t="s">
        <v>161</v>
      </c>
      <c r="D82" s="363"/>
      <c r="E82" s="35"/>
      <c r="F82" s="36">
        <v>4.0000000000000002E-4</v>
      </c>
      <c r="G82" s="34">
        <f t="shared" si="2"/>
        <v>0</v>
      </c>
      <c r="J82" s="21"/>
    </row>
    <row r="83" spans="2:10">
      <c r="B83" s="32" t="s">
        <v>111</v>
      </c>
      <c r="C83" s="363" t="s">
        <v>162</v>
      </c>
      <c r="D83" s="363"/>
      <c r="E83" s="35"/>
      <c r="F83" s="36">
        <v>0</v>
      </c>
      <c r="G83" s="34">
        <f t="shared" si="2"/>
        <v>0</v>
      </c>
    </row>
    <row r="84" spans="2:10" ht="15.75">
      <c r="B84" s="406" t="s">
        <v>163</v>
      </c>
      <c r="C84" s="406"/>
      <c r="D84" s="406"/>
      <c r="E84" s="406"/>
      <c r="F84" s="108">
        <f>SUM(F78:F83)</f>
        <v>0.1021</v>
      </c>
      <c r="G84" s="109">
        <f>SUM(G78:G83)</f>
        <v>0</v>
      </c>
      <c r="J84" s="21"/>
    </row>
    <row r="85" spans="2:10" ht="15.75">
      <c r="B85" s="65"/>
      <c r="C85" s="65"/>
      <c r="D85" s="65"/>
      <c r="E85" s="65"/>
      <c r="F85" s="66"/>
      <c r="G85" s="67"/>
      <c r="J85" s="21"/>
    </row>
    <row r="86" spans="2:10">
      <c r="J86" s="21"/>
    </row>
    <row r="87" spans="2:10" ht="15.75">
      <c r="B87" s="103" t="s">
        <v>164</v>
      </c>
      <c r="C87" s="382" t="s">
        <v>165</v>
      </c>
      <c r="D87" s="382"/>
      <c r="E87" s="382"/>
      <c r="F87" s="382"/>
      <c r="G87" s="110" t="s">
        <v>104</v>
      </c>
      <c r="J87" s="21"/>
    </row>
    <row r="88" spans="2:10" ht="15.75">
      <c r="B88" s="74"/>
      <c r="C88" s="396"/>
      <c r="D88" s="396"/>
      <c r="E88" s="396"/>
      <c r="F88" s="396"/>
      <c r="G88" s="83" t="s">
        <v>141</v>
      </c>
      <c r="J88" s="21"/>
    </row>
    <row r="89" spans="2:10" ht="15.75">
      <c r="B89" s="73" t="s">
        <v>56</v>
      </c>
      <c r="C89" s="396" t="s">
        <v>166</v>
      </c>
      <c r="D89" s="396"/>
      <c r="E89" s="396"/>
      <c r="F89" s="396"/>
      <c r="G89" s="84">
        <v>0</v>
      </c>
      <c r="J89" s="21"/>
    </row>
    <row r="90" spans="2:10" ht="15.75">
      <c r="B90" s="379" t="s">
        <v>20</v>
      </c>
      <c r="C90" s="380"/>
      <c r="D90" s="380"/>
      <c r="E90" s="380"/>
      <c r="F90" s="381"/>
      <c r="G90" s="84">
        <v>0</v>
      </c>
      <c r="J90" s="21"/>
    </row>
    <row r="91" spans="2:10">
      <c r="J91" s="21"/>
    </row>
    <row r="92" spans="2:10" ht="15.75">
      <c r="B92" s="103">
        <v>4</v>
      </c>
      <c r="C92" s="382" t="s">
        <v>167</v>
      </c>
      <c r="D92" s="382"/>
      <c r="E92" s="382"/>
      <c r="F92" s="382"/>
      <c r="G92" s="110" t="s">
        <v>104</v>
      </c>
      <c r="J92" s="21"/>
    </row>
    <row r="93" spans="2:10" ht="15.75">
      <c r="B93" s="74"/>
      <c r="C93" s="396"/>
      <c r="D93" s="396"/>
      <c r="E93" s="396"/>
      <c r="F93" s="396"/>
      <c r="G93" s="83" t="s">
        <v>141</v>
      </c>
      <c r="J93" s="21"/>
    </row>
    <row r="94" spans="2:10" ht="15.75">
      <c r="B94" s="74" t="s">
        <v>45</v>
      </c>
      <c r="C94" s="396" t="s">
        <v>168</v>
      </c>
      <c r="D94" s="396"/>
      <c r="E94" s="396"/>
      <c r="F94" s="396"/>
      <c r="G94" s="75">
        <f>G84</f>
        <v>0</v>
      </c>
      <c r="J94" s="21"/>
    </row>
    <row r="95" spans="2:10" ht="15.75">
      <c r="B95" s="74" t="s">
        <v>164</v>
      </c>
      <c r="C95" s="396" t="s">
        <v>165</v>
      </c>
      <c r="D95" s="396"/>
      <c r="E95" s="396"/>
      <c r="F95" s="396"/>
      <c r="G95" s="84">
        <v>0</v>
      </c>
      <c r="J95" s="21"/>
    </row>
    <row r="96" spans="2:10" s="37" customFormat="1" ht="15.75">
      <c r="B96" s="379" t="s">
        <v>20</v>
      </c>
      <c r="C96" s="380"/>
      <c r="D96" s="380"/>
      <c r="E96" s="380"/>
      <c r="F96" s="381"/>
      <c r="G96" s="76">
        <f>SUM(G94:G95)</f>
        <v>0</v>
      </c>
    </row>
    <row r="97" spans="2:7" s="37" customFormat="1" ht="15.75">
      <c r="B97" s="68"/>
      <c r="C97" s="68"/>
      <c r="D97" s="68"/>
      <c r="E97" s="68"/>
      <c r="F97" s="68"/>
      <c r="G97" s="88"/>
    </row>
    <row r="98" spans="2:7" s="37" customFormat="1" ht="12.75">
      <c r="B98" s="383" t="s">
        <v>169</v>
      </c>
      <c r="C98" s="383"/>
      <c r="D98" s="383"/>
      <c r="E98" s="383"/>
      <c r="F98" s="383"/>
      <c r="G98" s="383"/>
    </row>
    <row r="99" spans="2:7" ht="15.75">
      <c r="B99" s="384" t="s">
        <v>170</v>
      </c>
      <c r="C99" s="384"/>
      <c r="D99" s="384"/>
      <c r="E99" s="384"/>
      <c r="F99" s="384"/>
      <c r="G99" s="90" t="s">
        <v>104</v>
      </c>
    </row>
    <row r="100" spans="2:7">
      <c r="B100" s="85" t="s">
        <v>56</v>
      </c>
      <c r="C100" s="416" t="s">
        <v>171</v>
      </c>
      <c r="D100" s="416"/>
      <c r="E100" s="416"/>
      <c r="F100" s="416"/>
      <c r="G100" s="91"/>
    </row>
    <row r="101" spans="2:7">
      <c r="B101" s="26" t="s">
        <v>57</v>
      </c>
      <c r="C101" s="413" t="s">
        <v>172</v>
      </c>
      <c r="D101" s="414"/>
      <c r="E101" s="414"/>
      <c r="F101" s="415"/>
      <c r="G101" s="89">
        <v>0</v>
      </c>
    </row>
    <row r="102" spans="2:7">
      <c r="B102" s="32" t="s">
        <v>58</v>
      </c>
      <c r="C102" s="363" t="s">
        <v>173</v>
      </c>
      <c r="D102" s="364"/>
      <c r="E102" s="364"/>
      <c r="F102" s="365"/>
      <c r="G102" s="20"/>
    </row>
    <row r="103" spans="2:7">
      <c r="B103" s="38" t="s">
        <v>59</v>
      </c>
      <c r="C103" s="385" t="s">
        <v>138</v>
      </c>
      <c r="D103" s="385"/>
      <c r="E103" s="385"/>
      <c r="F103" s="385"/>
      <c r="G103" s="20"/>
    </row>
    <row r="104" spans="2:7" ht="15.75" customHeight="1">
      <c r="B104" s="386" t="s">
        <v>174</v>
      </c>
      <c r="C104" s="387"/>
      <c r="D104" s="387"/>
      <c r="E104" s="387"/>
      <c r="F104" s="388"/>
      <c r="G104" s="111">
        <f>G100+G101+G102+G103</f>
        <v>0</v>
      </c>
    </row>
    <row r="106" spans="2:7" ht="18">
      <c r="B106" s="368" t="s">
        <v>175</v>
      </c>
      <c r="C106" s="369"/>
      <c r="D106" s="369"/>
      <c r="E106" s="369"/>
      <c r="F106" s="369"/>
      <c r="G106" s="370"/>
    </row>
    <row r="107" spans="2:7" ht="18">
      <c r="D107" s="39"/>
      <c r="E107" s="39"/>
      <c r="F107" s="39"/>
    </row>
    <row r="108" spans="2:7" ht="15.75">
      <c r="B108" s="30"/>
      <c r="C108" s="386" t="s">
        <v>176</v>
      </c>
      <c r="D108" s="387"/>
      <c r="E108" s="387"/>
      <c r="F108" s="388"/>
      <c r="G108" s="30" t="s">
        <v>104</v>
      </c>
    </row>
    <row r="109" spans="2:7">
      <c r="B109" s="8">
        <v>1</v>
      </c>
      <c r="C109" s="361" t="s">
        <v>177</v>
      </c>
      <c r="D109" s="361"/>
      <c r="E109" s="361"/>
      <c r="F109" s="361"/>
      <c r="G109" s="40">
        <f>G31</f>
        <v>0</v>
      </c>
    </row>
    <row r="110" spans="2:7">
      <c r="B110" s="8">
        <v>2</v>
      </c>
      <c r="C110" s="361" t="s">
        <v>178</v>
      </c>
      <c r="D110" s="361"/>
      <c r="E110" s="361"/>
      <c r="F110" s="361"/>
      <c r="G110" s="40">
        <f>G38+G49+G57</f>
        <v>0</v>
      </c>
    </row>
    <row r="111" spans="2:7">
      <c r="B111" s="8">
        <v>3</v>
      </c>
      <c r="C111" s="361" t="s">
        <v>179</v>
      </c>
      <c r="D111" s="361"/>
      <c r="E111" s="361"/>
      <c r="F111" s="361"/>
      <c r="G111" s="40">
        <f>G74</f>
        <v>0</v>
      </c>
    </row>
    <row r="112" spans="2:7">
      <c r="B112" s="8">
        <v>4</v>
      </c>
      <c r="C112" s="361" t="s">
        <v>180</v>
      </c>
      <c r="D112" s="361"/>
      <c r="E112" s="361"/>
      <c r="F112" s="361"/>
      <c r="G112" s="40">
        <f>G84</f>
        <v>0</v>
      </c>
    </row>
    <row r="113" spans="2:11">
      <c r="B113" s="8">
        <v>5</v>
      </c>
      <c r="C113" s="361" t="s">
        <v>181</v>
      </c>
      <c r="D113" s="361"/>
      <c r="E113" s="361"/>
      <c r="F113" s="361"/>
      <c r="G113" s="40">
        <f>G104</f>
        <v>0</v>
      </c>
    </row>
    <row r="114" spans="2:11">
      <c r="B114" s="8">
        <v>6</v>
      </c>
      <c r="C114" s="361" t="s">
        <v>162</v>
      </c>
      <c r="D114" s="361"/>
      <c r="E114" s="361"/>
      <c r="F114" s="361"/>
      <c r="G114" s="25"/>
    </row>
    <row r="115" spans="2:11" ht="15.75">
      <c r="B115" s="406" t="s">
        <v>20</v>
      </c>
      <c r="C115" s="406"/>
      <c r="D115" s="406"/>
      <c r="E115" s="406"/>
      <c r="F115" s="406"/>
      <c r="G115" s="41">
        <f>SUM(G109:G114)</f>
        <v>0</v>
      </c>
    </row>
    <row r="116" spans="2:11" ht="15.75">
      <c r="B116" s="22"/>
      <c r="C116" s="22"/>
      <c r="D116" s="22"/>
      <c r="E116" s="22"/>
      <c r="F116" s="22"/>
      <c r="G116" s="42"/>
    </row>
    <row r="117" spans="2:11">
      <c r="B117" s="389" t="s">
        <v>182</v>
      </c>
      <c r="C117" s="390"/>
      <c r="D117" s="390"/>
      <c r="E117" s="390"/>
      <c r="F117" s="390"/>
      <c r="G117" s="391"/>
    </row>
    <row r="118" spans="2:11" ht="15.75">
      <c r="B118" s="43">
        <v>6</v>
      </c>
      <c r="C118" s="44" t="s">
        <v>183</v>
      </c>
      <c r="D118" s="45"/>
      <c r="E118" s="46"/>
      <c r="F118" s="47" t="s">
        <v>103</v>
      </c>
      <c r="G118" s="6" t="s">
        <v>118</v>
      </c>
    </row>
    <row r="119" spans="2:11" ht="15.75">
      <c r="B119" s="8" t="s">
        <v>56</v>
      </c>
      <c r="C119" s="361" t="s">
        <v>184</v>
      </c>
      <c r="D119" s="361"/>
      <c r="E119" s="361"/>
      <c r="F119" s="132">
        <v>0.1</v>
      </c>
      <c r="G119" s="48">
        <f>G115*F119</f>
        <v>0</v>
      </c>
      <c r="J119" s="92">
        <f>SUM(F122:F124)</f>
        <v>8.6499999999999994E-2</v>
      </c>
      <c r="K119" s="93"/>
    </row>
    <row r="120" spans="2:11" ht="15.75">
      <c r="B120" s="8" t="s">
        <v>57</v>
      </c>
      <c r="C120" s="363" t="s">
        <v>185</v>
      </c>
      <c r="D120" s="364"/>
      <c r="E120" s="365"/>
      <c r="F120" s="132">
        <v>0.1</v>
      </c>
      <c r="G120" s="48">
        <f>(G119+G115)*F120</f>
        <v>0</v>
      </c>
      <c r="J120" s="94">
        <f>G136</f>
        <v>0</v>
      </c>
      <c r="K120" s="95"/>
    </row>
    <row r="121" spans="2:11" ht="15.75">
      <c r="B121" s="8" t="s">
        <v>58</v>
      </c>
      <c r="C121" s="361" t="s">
        <v>186</v>
      </c>
      <c r="D121" s="361"/>
      <c r="E121" s="361"/>
      <c r="F121" s="49"/>
      <c r="G121" s="50">
        <v>0</v>
      </c>
      <c r="J121" s="96">
        <f>G119+G120</f>
        <v>0</v>
      </c>
      <c r="K121" s="97"/>
    </row>
    <row r="122" spans="2:11" ht="15.75">
      <c r="B122" s="8"/>
      <c r="C122" s="361" t="s">
        <v>187</v>
      </c>
      <c r="D122" s="361"/>
      <c r="E122" s="361"/>
      <c r="F122" s="19">
        <v>6.4999999999999997E-3</v>
      </c>
      <c r="G122" s="50">
        <f>F122*I123</f>
        <v>0</v>
      </c>
      <c r="I122" s="50"/>
      <c r="J122" s="96">
        <f>SUM(J120:J121)</f>
        <v>0</v>
      </c>
      <c r="K122" s="98"/>
    </row>
    <row r="123" spans="2:11" ht="15.75">
      <c r="B123" s="8"/>
      <c r="C123" s="361" t="s">
        <v>188</v>
      </c>
      <c r="D123" s="361"/>
      <c r="E123" s="361"/>
      <c r="F123" s="19">
        <v>0.03</v>
      </c>
      <c r="G123" s="50">
        <f>F123*I123</f>
        <v>0</v>
      </c>
      <c r="I123" s="50">
        <f>(G115+G119+G120)/0.9135</f>
        <v>0</v>
      </c>
      <c r="J123" s="96">
        <f>J122/(1-J119)</f>
        <v>0</v>
      </c>
      <c r="K123" s="98"/>
    </row>
    <row r="124" spans="2:11" ht="15.75">
      <c r="B124" s="8"/>
      <c r="C124" s="361" t="s">
        <v>189</v>
      </c>
      <c r="D124" s="361"/>
      <c r="E124" s="361"/>
      <c r="F124" s="19">
        <v>0.05</v>
      </c>
      <c r="G124" s="50">
        <f>F124*I123</f>
        <v>0</v>
      </c>
      <c r="J124" s="98"/>
      <c r="K124" s="98"/>
    </row>
    <row r="125" spans="2:11" ht="15.75">
      <c r="B125" s="8"/>
      <c r="C125" s="376" t="s">
        <v>190</v>
      </c>
      <c r="D125" s="377"/>
      <c r="E125" s="378"/>
      <c r="F125" s="19">
        <v>0</v>
      </c>
      <c r="G125" s="50">
        <f>F125*I123</f>
        <v>0</v>
      </c>
      <c r="J125" s="96">
        <f>SUM(H123:H125)</f>
        <v>0</v>
      </c>
      <c r="K125" s="96"/>
    </row>
    <row r="126" spans="2:11">
      <c r="B126" s="8"/>
      <c r="C126" s="412" t="s">
        <v>191</v>
      </c>
      <c r="D126" s="412"/>
      <c r="E126" s="412"/>
      <c r="F126" s="52">
        <f>SUM(F119:F125)</f>
        <v>0.28650000000000003</v>
      </c>
      <c r="G126" s="53">
        <f>SUM(G119:G125)</f>
        <v>0</v>
      </c>
    </row>
    <row r="128" spans="2:11" ht="18">
      <c r="B128" s="368" t="s">
        <v>192</v>
      </c>
      <c r="C128" s="369"/>
      <c r="D128" s="369"/>
      <c r="E128" s="369"/>
      <c r="F128" s="369"/>
      <c r="G128" s="370"/>
    </row>
    <row r="130" spans="2:7">
      <c r="B130" s="112"/>
      <c r="C130" s="373" t="s">
        <v>193</v>
      </c>
      <c r="D130" s="374"/>
      <c r="E130" s="374"/>
      <c r="F130" s="375"/>
      <c r="G130" s="112" t="s">
        <v>118</v>
      </c>
    </row>
    <row r="131" spans="2:7">
      <c r="B131" s="8" t="s">
        <v>56</v>
      </c>
      <c r="C131" s="361" t="s">
        <v>194</v>
      </c>
      <c r="D131" s="361"/>
      <c r="E131" s="361"/>
      <c r="F131" s="361"/>
      <c r="G131" s="7">
        <f>G109</f>
        <v>0</v>
      </c>
    </row>
    <row r="132" spans="2:7">
      <c r="B132" s="8" t="s">
        <v>57</v>
      </c>
      <c r="C132" s="361" t="s">
        <v>116</v>
      </c>
      <c r="D132" s="361"/>
      <c r="E132" s="361"/>
      <c r="F132" s="361"/>
      <c r="G132" s="7">
        <f>G110</f>
        <v>0</v>
      </c>
    </row>
    <row r="133" spans="2:7">
      <c r="B133" s="8" t="s">
        <v>58</v>
      </c>
      <c r="C133" s="361" t="s">
        <v>146</v>
      </c>
      <c r="D133" s="361"/>
      <c r="E133" s="361"/>
      <c r="F133" s="361"/>
      <c r="G133" s="7">
        <f>G111</f>
        <v>0</v>
      </c>
    </row>
    <row r="134" spans="2:7">
      <c r="B134" s="8" t="s">
        <v>59</v>
      </c>
      <c r="C134" s="361" t="s">
        <v>195</v>
      </c>
      <c r="D134" s="361"/>
      <c r="E134" s="361"/>
      <c r="F134" s="361"/>
      <c r="G134" s="7">
        <f>G112</f>
        <v>0</v>
      </c>
    </row>
    <row r="135" spans="2:7">
      <c r="B135" s="8" t="s">
        <v>60</v>
      </c>
      <c r="C135" s="363" t="s">
        <v>181</v>
      </c>
      <c r="D135" s="364"/>
      <c r="E135" s="364"/>
      <c r="F135" s="365"/>
      <c r="G135" s="7">
        <f>G113</f>
        <v>0</v>
      </c>
    </row>
    <row r="136" spans="2:7">
      <c r="B136" s="366" t="s">
        <v>196</v>
      </c>
      <c r="C136" s="366"/>
      <c r="D136" s="366"/>
      <c r="E136" s="366"/>
      <c r="F136" s="366"/>
      <c r="G136" s="7">
        <f>SUM(G131:G135)</f>
        <v>0</v>
      </c>
    </row>
    <row r="137" spans="2:7">
      <c r="B137" s="8" t="s">
        <v>111</v>
      </c>
      <c r="C137" s="361" t="s">
        <v>197</v>
      </c>
      <c r="D137" s="361"/>
      <c r="E137" s="361"/>
      <c r="F137" s="361"/>
      <c r="G137" s="7">
        <f>G126</f>
        <v>0</v>
      </c>
    </row>
    <row r="138" spans="2:7">
      <c r="B138" s="367" t="s">
        <v>198</v>
      </c>
      <c r="C138" s="367"/>
      <c r="D138" s="367"/>
      <c r="E138" s="367"/>
      <c r="F138" s="367"/>
      <c r="G138" s="54">
        <f>ROUNDDOWN(G136+G137,2)</f>
        <v>0</v>
      </c>
    </row>
    <row r="139" spans="2:7">
      <c r="F139" s="3"/>
      <c r="G139" s="3"/>
    </row>
    <row r="140" spans="2:7" ht="18">
      <c r="B140" s="368" t="s">
        <v>199</v>
      </c>
      <c r="C140" s="369"/>
      <c r="D140" s="369"/>
      <c r="E140" s="369"/>
      <c r="F140" s="369"/>
      <c r="G140" s="370"/>
    </row>
    <row r="141" spans="2:7">
      <c r="F141" s="3"/>
      <c r="G141" s="3"/>
    </row>
    <row r="142" spans="2:7">
      <c r="B142" s="12" t="s">
        <v>200</v>
      </c>
      <c r="C142" s="12" t="s">
        <v>201</v>
      </c>
      <c r="D142" s="12" t="s">
        <v>202</v>
      </c>
      <c r="E142" s="12" t="s">
        <v>203</v>
      </c>
      <c r="F142" s="12" t="s">
        <v>204</v>
      </c>
      <c r="G142" s="12" t="s">
        <v>205</v>
      </c>
    </row>
    <row r="143" spans="2:7">
      <c r="B143" s="87"/>
      <c r="C143" s="6" t="s">
        <v>206</v>
      </c>
      <c r="D143" s="6" t="s">
        <v>207</v>
      </c>
      <c r="E143" s="6" t="s">
        <v>208</v>
      </c>
      <c r="F143" s="6" t="s">
        <v>209</v>
      </c>
      <c r="G143" s="6" t="s">
        <v>210</v>
      </c>
    </row>
    <row r="144" spans="2:7" ht="30">
      <c r="B144" s="113" t="str">
        <f>G19</f>
        <v>MEC. DE REFRIGERAÇÃO</v>
      </c>
      <c r="C144" s="55">
        <f>G138</f>
        <v>0</v>
      </c>
      <c r="D144" s="56">
        <f>F14</f>
        <v>1</v>
      </c>
      <c r="E144" s="57">
        <f>C144</f>
        <v>0</v>
      </c>
      <c r="F144" s="133">
        <v>1</v>
      </c>
      <c r="G144" s="57">
        <f>E144*F144</f>
        <v>0</v>
      </c>
    </row>
    <row r="145" spans="2:7">
      <c r="B145" s="6"/>
      <c r="C145" s="49"/>
      <c r="D145" s="49"/>
      <c r="E145" s="49"/>
      <c r="F145" s="8"/>
      <c r="G145" s="8"/>
    </row>
    <row r="146" spans="2:7">
      <c r="B146" s="8"/>
      <c r="C146" s="49"/>
      <c r="D146" s="49"/>
      <c r="E146" s="49"/>
      <c r="F146" s="8"/>
      <c r="G146" s="8"/>
    </row>
    <row r="147" spans="2:7">
      <c r="B147" s="8"/>
      <c r="C147" s="49"/>
      <c r="D147" s="49"/>
      <c r="E147" s="49"/>
      <c r="F147" s="8"/>
      <c r="G147" s="8"/>
    </row>
    <row r="148" spans="2:7">
      <c r="B148" s="8"/>
      <c r="C148" s="49"/>
      <c r="D148" s="49"/>
      <c r="E148" s="49"/>
      <c r="F148" s="8"/>
      <c r="G148" s="8"/>
    </row>
    <row r="149" spans="2:7" ht="18">
      <c r="C149" s="59"/>
      <c r="D149" s="59"/>
      <c r="E149" s="59"/>
      <c r="F149" s="59"/>
      <c r="G149" s="59"/>
    </row>
    <row r="150" spans="2:7" ht="18">
      <c r="B150" s="368" t="s">
        <v>211</v>
      </c>
      <c r="C150" s="369"/>
      <c r="D150" s="369"/>
      <c r="E150" s="369"/>
      <c r="F150" s="369"/>
      <c r="G150" s="370"/>
    </row>
    <row r="151" spans="2:7" ht="18">
      <c r="B151" s="59"/>
      <c r="C151" s="59"/>
      <c r="D151" s="59"/>
      <c r="E151" s="59"/>
      <c r="F151" s="59"/>
      <c r="G151" s="59"/>
    </row>
    <row r="152" spans="2:7" ht="18">
      <c r="B152" s="60"/>
      <c r="C152" s="371" t="s">
        <v>212</v>
      </c>
      <c r="D152" s="371"/>
      <c r="E152" s="371"/>
      <c r="F152" s="371"/>
      <c r="G152" s="371"/>
    </row>
    <row r="153" spans="2:7">
      <c r="B153" s="8"/>
      <c r="C153" s="372" t="s">
        <v>54</v>
      </c>
      <c r="D153" s="372"/>
      <c r="E153" s="372"/>
      <c r="F153" s="372"/>
      <c r="G153" s="51" t="s">
        <v>118</v>
      </c>
    </row>
    <row r="154" spans="2:7">
      <c r="B154" s="8" t="s">
        <v>56</v>
      </c>
      <c r="C154" s="361" t="s">
        <v>213</v>
      </c>
      <c r="D154" s="361"/>
      <c r="E154" s="361"/>
      <c r="F154" s="361"/>
      <c r="G154" s="25">
        <f>C144</f>
        <v>0</v>
      </c>
    </row>
    <row r="155" spans="2:7">
      <c r="B155" s="58" t="s">
        <v>57</v>
      </c>
      <c r="C155" s="362" t="s">
        <v>214</v>
      </c>
      <c r="D155" s="362"/>
      <c r="E155" s="362"/>
      <c r="F155" s="362"/>
      <c r="G155" s="217">
        <f>G154/21</f>
        <v>0</v>
      </c>
    </row>
  </sheetData>
  <mergeCells count="132">
    <mergeCell ref="C152:G152"/>
    <mergeCell ref="C153:F153"/>
    <mergeCell ref="C154:F154"/>
    <mergeCell ref="C155:F155"/>
    <mergeCell ref="C135:F135"/>
    <mergeCell ref="B136:F136"/>
    <mergeCell ref="C137:F137"/>
    <mergeCell ref="B138:F138"/>
    <mergeCell ref="B140:G140"/>
    <mergeCell ref="B150:G150"/>
    <mergeCell ref="B128:G128"/>
    <mergeCell ref="C130:F130"/>
    <mergeCell ref="C131:F131"/>
    <mergeCell ref="C132:F132"/>
    <mergeCell ref="C133:F133"/>
    <mergeCell ref="C134:F134"/>
    <mergeCell ref="C121:E121"/>
    <mergeCell ref="C122:E122"/>
    <mergeCell ref="C123:E123"/>
    <mergeCell ref="C124:E124"/>
    <mergeCell ref="C125:E125"/>
    <mergeCell ref="C126:E126"/>
    <mergeCell ref="C113:F113"/>
    <mergeCell ref="C114:F114"/>
    <mergeCell ref="B115:F115"/>
    <mergeCell ref="B117:G117"/>
    <mergeCell ref="C119:E119"/>
    <mergeCell ref="C120:E120"/>
    <mergeCell ref="B106:G106"/>
    <mergeCell ref="C108:F108"/>
    <mergeCell ref="C109:F109"/>
    <mergeCell ref="C110:F110"/>
    <mergeCell ref="C111:F111"/>
    <mergeCell ref="C112:F112"/>
    <mergeCell ref="B99:F99"/>
    <mergeCell ref="C100:F100"/>
    <mergeCell ref="C101:F101"/>
    <mergeCell ref="C102:F102"/>
    <mergeCell ref="C103:F103"/>
    <mergeCell ref="B104:F104"/>
    <mergeCell ref="C92:F92"/>
    <mergeCell ref="C93:F93"/>
    <mergeCell ref="C94:F94"/>
    <mergeCell ref="C95:F95"/>
    <mergeCell ref="B96:F96"/>
    <mergeCell ref="B98:G98"/>
    <mergeCell ref="C83:D83"/>
    <mergeCell ref="B84:E84"/>
    <mergeCell ref="C87:F87"/>
    <mergeCell ref="C88:F88"/>
    <mergeCell ref="C89:F89"/>
    <mergeCell ref="B90:F90"/>
    <mergeCell ref="B77:E77"/>
    <mergeCell ref="C78:E78"/>
    <mergeCell ref="C79:D79"/>
    <mergeCell ref="C80:D80"/>
    <mergeCell ref="C81:D81"/>
    <mergeCell ref="C82:D82"/>
    <mergeCell ref="C70:E70"/>
    <mergeCell ref="C71:E71"/>
    <mergeCell ref="C72:E72"/>
    <mergeCell ref="C73:E73"/>
    <mergeCell ref="B74:E74"/>
    <mergeCell ref="B76:G76"/>
    <mergeCell ref="C63:F63"/>
    <mergeCell ref="B64:F64"/>
    <mergeCell ref="B66:G66"/>
    <mergeCell ref="B67:E67"/>
    <mergeCell ref="C68:E68"/>
    <mergeCell ref="C69:E69"/>
    <mergeCell ref="C56:F56"/>
    <mergeCell ref="C57:F57"/>
    <mergeCell ref="C59:F59"/>
    <mergeCell ref="C60:F60"/>
    <mergeCell ref="C61:F61"/>
    <mergeCell ref="C62:F62"/>
    <mergeCell ref="B49:E49"/>
    <mergeCell ref="B51:F51"/>
    <mergeCell ref="C52:F52"/>
    <mergeCell ref="C53:F53"/>
    <mergeCell ref="C54:F54"/>
    <mergeCell ref="C55:F55"/>
    <mergeCell ref="C43:E43"/>
    <mergeCell ref="C44:E44"/>
    <mergeCell ref="C45:E45"/>
    <mergeCell ref="C46:E46"/>
    <mergeCell ref="C47:E47"/>
    <mergeCell ref="C48:E48"/>
    <mergeCell ref="C36:E36"/>
    <mergeCell ref="C37:E37"/>
    <mergeCell ref="B38:E38"/>
    <mergeCell ref="B40:E40"/>
    <mergeCell ref="C41:E41"/>
    <mergeCell ref="C42:E42"/>
    <mergeCell ref="C28:E28"/>
    <mergeCell ref="C29:E29"/>
    <mergeCell ref="C30:E30"/>
    <mergeCell ref="C31:E31"/>
    <mergeCell ref="B33:G33"/>
    <mergeCell ref="B35:E35"/>
    <mergeCell ref="D22:F22"/>
    <mergeCell ref="C23:E23"/>
    <mergeCell ref="C24:E24"/>
    <mergeCell ref="C25:E25"/>
    <mergeCell ref="C26:E26"/>
    <mergeCell ref="C27:E27"/>
    <mergeCell ref="B16:G16"/>
    <mergeCell ref="C17:F17"/>
    <mergeCell ref="C18:F18"/>
    <mergeCell ref="C19:F19"/>
    <mergeCell ref="C20:F20"/>
    <mergeCell ref="C21:F21"/>
    <mergeCell ref="B12:G12"/>
    <mergeCell ref="B13:C13"/>
    <mergeCell ref="D13:E13"/>
    <mergeCell ref="F13:G13"/>
    <mergeCell ref="B14:C14"/>
    <mergeCell ref="D14:E14"/>
    <mergeCell ref="F14:G14"/>
    <mergeCell ref="C8:E8"/>
    <mergeCell ref="F8:G8"/>
    <mergeCell ref="C9:E9"/>
    <mergeCell ref="F9:G9"/>
    <mergeCell ref="C10:E10"/>
    <mergeCell ref="F10:G10"/>
    <mergeCell ref="C1:D1"/>
    <mergeCell ref="C2:D2"/>
    <mergeCell ref="B4:G4"/>
    <mergeCell ref="C6:E6"/>
    <mergeCell ref="F6:G6"/>
    <mergeCell ref="C7:E7"/>
    <mergeCell ref="F7:G7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-0.249977111117893"/>
  </sheetPr>
  <dimension ref="B1:N155"/>
  <sheetViews>
    <sheetView showGridLines="0" topLeftCell="A86" workbookViewId="0">
      <selection activeCell="G55" sqref="G55"/>
    </sheetView>
  </sheetViews>
  <sheetFormatPr defaultRowHeight="15"/>
  <cols>
    <col min="1" max="1" width="2.7109375" customWidth="1"/>
    <col min="2" max="2" width="15" style="3" customWidth="1"/>
    <col min="3" max="3" width="13.42578125" customWidth="1"/>
    <col min="4" max="4" width="30.7109375" customWidth="1"/>
    <col min="5" max="5" width="15.7109375" customWidth="1"/>
    <col min="6" max="6" width="14.42578125" customWidth="1"/>
    <col min="7" max="7" width="19.140625" bestFit="1" customWidth="1"/>
    <col min="8" max="8" width="8.5703125" customWidth="1"/>
    <col min="9" max="9" width="14" customWidth="1"/>
    <col min="10" max="10" width="10.5703125" bestFit="1" customWidth="1"/>
    <col min="11" max="11" width="45.85546875" customWidth="1"/>
    <col min="12" max="12" width="10.5703125" bestFit="1" customWidth="1"/>
    <col min="13" max="13" width="9.5703125" bestFit="1" customWidth="1"/>
  </cols>
  <sheetData>
    <row r="1" spans="2:11">
      <c r="B1" s="134" t="s">
        <v>79</v>
      </c>
      <c r="C1" s="424"/>
      <c r="D1" s="425"/>
      <c r="E1" s="2"/>
      <c r="F1" s="2"/>
    </row>
    <row r="2" spans="2:11">
      <c r="B2" s="134" t="s">
        <v>80</v>
      </c>
      <c r="C2" s="426"/>
      <c r="D2" s="425"/>
      <c r="E2" s="2"/>
      <c r="F2" s="2"/>
    </row>
    <row r="3" spans="2:11">
      <c r="C3" s="2"/>
      <c r="D3" s="2"/>
      <c r="E3" s="2"/>
      <c r="F3" s="2"/>
    </row>
    <row r="4" spans="2:11">
      <c r="B4" s="427" t="s">
        <v>81</v>
      </c>
      <c r="C4" s="427"/>
      <c r="D4" s="427"/>
      <c r="E4" s="427"/>
      <c r="F4" s="427"/>
      <c r="G4" s="427"/>
    </row>
    <row r="5" spans="2:11">
      <c r="C5" s="2"/>
    </row>
    <row r="6" spans="2:11" ht="15" customHeight="1">
      <c r="B6" s="85" t="s">
        <v>56</v>
      </c>
      <c r="C6" s="416" t="s">
        <v>82</v>
      </c>
      <c r="D6" s="416"/>
      <c r="E6" s="416"/>
      <c r="F6" s="428" t="s">
        <v>83</v>
      </c>
      <c r="G6" s="418"/>
      <c r="I6" s="69"/>
      <c r="J6" s="69"/>
      <c r="K6" s="69"/>
    </row>
    <row r="7" spans="2:11">
      <c r="B7" s="85" t="s">
        <v>57</v>
      </c>
      <c r="C7" s="416" t="s">
        <v>84</v>
      </c>
      <c r="D7" s="416"/>
      <c r="E7" s="416"/>
      <c r="F7" s="429" t="s">
        <v>85</v>
      </c>
      <c r="G7" s="425"/>
      <c r="I7" s="69"/>
      <c r="J7" s="69"/>
      <c r="K7" s="69"/>
    </row>
    <row r="8" spans="2:11">
      <c r="B8" s="85" t="s">
        <v>58</v>
      </c>
      <c r="C8" s="416" t="s">
        <v>86</v>
      </c>
      <c r="D8" s="416"/>
      <c r="E8" s="416"/>
      <c r="F8" s="417"/>
      <c r="G8" s="418"/>
      <c r="I8" s="69"/>
      <c r="J8" s="69"/>
      <c r="K8" s="69"/>
    </row>
    <row r="9" spans="2:11">
      <c r="B9" s="85" t="s">
        <v>59</v>
      </c>
      <c r="C9" s="416" t="s">
        <v>87</v>
      </c>
      <c r="D9" s="416"/>
      <c r="E9" s="416"/>
      <c r="F9" s="417">
        <v>12</v>
      </c>
      <c r="G9" s="418"/>
      <c r="I9" s="69"/>
      <c r="J9" s="69"/>
      <c r="K9" s="69"/>
    </row>
    <row r="10" spans="2:11">
      <c r="B10" s="85" t="s">
        <v>60</v>
      </c>
      <c r="C10" s="416" t="s">
        <v>88</v>
      </c>
      <c r="D10" s="416"/>
      <c r="E10" s="416"/>
      <c r="F10" s="429" t="s">
        <v>89</v>
      </c>
      <c r="G10" s="425"/>
      <c r="I10" s="69"/>
      <c r="J10" s="69"/>
      <c r="K10" s="69"/>
    </row>
    <row r="11" spans="2:11">
      <c r="C11" s="2"/>
      <c r="D11" s="2"/>
      <c r="E11" s="2"/>
      <c r="F11" s="2"/>
      <c r="G11" s="3"/>
      <c r="I11" s="69"/>
      <c r="J11" s="69"/>
      <c r="K11" s="69"/>
    </row>
    <row r="12" spans="2:11">
      <c r="B12" s="434" t="s">
        <v>90</v>
      </c>
      <c r="C12" s="434"/>
      <c r="D12" s="434"/>
      <c r="E12" s="434"/>
      <c r="F12" s="434"/>
      <c r="G12" s="434"/>
      <c r="I12" s="69"/>
      <c r="J12" s="69"/>
      <c r="K12" s="69"/>
    </row>
    <row r="13" spans="2:11" ht="36" customHeight="1">
      <c r="B13" s="431" t="s">
        <v>91</v>
      </c>
      <c r="C13" s="431"/>
      <c r="D13" s="431" t="s">
        <v>92</v>
      </c>
      <c r="E13" s="431"/>
      <c r="F13" s="432" t="s">
        <v>93</v>
      </c>
      <c r="G13" s="432"/>
    </row>
    <row r="14" spans="2:11" ht="15" customHeight="1">
      <c r="B14" s="435" t="s">
        <v>94</v>
      </c>
      <c r="C14" s="435"/>
      <c r="D14" s="436" t="s">
        <v>95</v>
      </c>
      <c r="E14" s="436"/>
      <c r="F14" s="437">
        <v>1</v>
      </c>
      <c r="G14" s="437"/>
    </row>
    <row r="15" spans="2:11" ht="18">
      <c r="B15" s="59"/>
      <c r="C15" s="4"/>
      <c r="D15" s="4"/>
      <c r="E15" s="4"/>
      <c r="F15" s="4"/>
    </row>
    <row r="16" spans="2:11">
      <c r="B16" s="438" t="s">
        <v>96</v>
      </c>
      <c r="C16" s="438"/>
      <c r="D16" s="438"/>
      <c r="E16" s="438"/>
      <c r="F16" s="438"/>
      <c r="G16" s="438"/>
    </row>
    <row r="17" spans="2:7">
      <c r="B17" s="5">
        <v>1</v>
      </c>
      <c r="C17" s="433" t="s">
        <v>97</v>
      </c>
      <c r="D17" s="433"/>
      <c r="E17" s="433"/>
      <c r="F17" s="433"/>
      <c r="G17" s="6" t="str">
        <f>B14</f>
        <v>Manutenção Predial</v>
      </c>
    </row>
    <row r="18" spans="2:7">
      <c r="B18" s="51">
        <v>2</v>
      </c>
      <c r="C18" s="361" t="s">
        <v>215</v>
      </c>
      <c r="D18" s="361"/>
      <c r="E18" s="361"/>
      <c r="F18" s="361"/>
      <c r="G18" s="125"/>
    </row>
    <row r="19" spans="2:7" s="77" customFormat="1">
      <c r="B19" s="135">
        <v>3</v>
      </c>
      <c r="C19" s="430" t="s">
        <v>99</v>
      </c>
      <c r="D19" s="430"/>
      <c r="E19" s="430"/>
      <c r="F19" s="430"/>
      <c r="G19" s="136" t="s">
        <v>24</v>
      </c>
    </row>
    <row r="20" spans="2:7">
      <c r="B20" s="51">
        <v>4</v>
      </c>
      <c r="C20" s="363" t="s">
        <v>100</v>
      </c>
      <c r="D20" s="364"/>
      <c r="E20" s="364"/>
      <c r="F20" s="365"/>
      <c r="G20" s="126" t="s">
        <v>89</v>
      </c>
    </row>
    <row r="21" spans="2:7">
      <c r="B21" s="51">
        <v>5</v>
      </c>
      <c r="C21" s="361" t="s">
        <v>101</v>
      </c>
      <c r="D21" s="361"/>
      <c r="E21" s="361"/>
      <c r="F21" s="361"/>
      <c r="G21" s="112">
        <v>2022</v>
      </c>
    </row>
    <row r="22" spans="2:7">
      <c r="C22" s="3"/>
      <c r="D22" s="422"/>
      <c r="E22" s="422"/>
      <c r="F22" s="422"/>
      <c r="G22" s="3"/>
    </row>
    <row r="23" spans="2:7">
      <c r="B23" s="99">
        <v>1</v>
      </c>
      <c r="C23" s="419" t="s">
        <v>102</v>
      </c>
      <c r="D23" s="420"/>
      <c r="E23" s="421"/>
      <c r="F23" s="99" t="s">
        <v>103</v>
      </c>
      <c r="G23" s="99" t="s">
        <v>104</v>
      </c>
    </row>
    <row r="24" spans="2:7">
      <c r="B24" s="8" t="s">
        <v>56</v>
      </c>
      <c r="C24" s="361" t="s">
        <v>105</v>
      </c>
      <c r="D24" s="361"/>
      <c r="E24" s="361"/>
      <c r="F24" s="8">
        <v>100</v>
      </c>
      <c r="G24" s="9">
        <f>G18</f>
        <v>0</v>
      </c>
    </row>
    <row r="25" spans="2:7">
      <c r="B25" s="8" t="s">
        <v>57</v>
      </c>
      <c r="C25" s="361" t="s">
        <v>106</v>
      </c>
      <c r="D25" s="361"/>
      <c r="E25" s="361"/>
      <c r="F25" s="10">
        <v>0</v>
      </c>
      <c r="G25" s="11">
        <v>0</v>
      </c>
    </row>
    <row r="26" spans="2:7">
      <c r="B26" s="8" t="s">
        <v>58</v>
      </c>
      <c r="C26" s="361" t="s">
        <v>107</v>
      </c>
      <c r="D26" s="361"/>
      <c r="E26" s="361"/>
      <c r="F26" s="10"/>
      <c r="G26" s="11">
        <f>G24*F26</f>
        <v>0</v>
      </c>
    </row>
    <row r="27" spans="2:7">
      <c r="B27" s="8" t="s">
        <v>59</v>
      </c>
      <c r="C27" s="361" t="s">
        <v>108</v>
      </c>
      <c r="D27" s="361"/>
      <c r="E27" s="361"/>
      <c r="F27" s="10"/>
      <c r="G27" s="11">
        <f>G26*F27</f>
        <v>0</v>
      </c>
    </row>
    <row r="28" spans="2:7">
      <c r="B28" s="8" t="s">
        <v>109</v>
      </c>
      <c r="C28" s="361" t="s">
        <v>110</v>
      </c>
      <c r="D28" s="361"/>
      <c r="E28" s="361"/>
      <c r="F28" s="10"/>
      <c r="G28" s="11">
        <f>G27*F28</f>
        <v>0</v>
      </c>
    </row>
    <row r="29" spans="2:7">
      <c r="B29" s="8" t="s">
        <v>111</v>
      </c>
      <c r="C29" s="361" t="s">
        <v>112</v>
      </c>
      <c r="D29" s="361"/>
      <c r="E29" s="361"/>
      <c r="F29" s="10">
        <v>0</v>
      </c>
      <c r="G29" s="11">
        <f>G28*F29</f>
        <v>0</v>
      </c>
    </row>
    <row r="30" spans="2:7">
      <c r="B30" s="12" t="s">
        <v>113</v>
      </c>
      <c r="C30" s="423" t="s">
        <v>114</v>
      </c>
      <c r="D30" s="423"/>
      <c r="E30" s="423"/>
      <c r="F30" s="13">
        <v>0</v>
      </c>
      <c r="G30" s="14">
        <f>G24*F30</f>
        <v>0</v>
      </c>
    </row>
    <row r="31" spans="2:7">
      <c r="B31" s="15"/>
      <c r="C31" s="407" t="s">
        <v>115</v>
      </c>
      <c r="D31" s="407"/>
      <c r="E31" s="407"/>
      <c r="F31" s="15"/>
      <c r="G31" s="16">
        <f>SUM(G24,G25,G26,G27,G28,G29,G30)</f>
        <v>0</v>
      </c>
    </row>
    <row r="32" spans="2:7" ht="15" customHeight="1">
      <c r="C32" s="17"/>
      <c r="D32" s="17"/>
      <c r="E32" s="17"/>
      <c r="F32" s="3"/>
      <c r="G32" s="18"/>
    </row>
    <row r="33" spans="2:14" ht="15" customHeight="1">
      <c r="B33" s="408" t="s">
        <v>116</v>
      </c>
      <c r="C33" s="409"/>
      <c r="D33" s="409"/>
      <c r="E33" s="409"/>
      <c r="F33" s="409"/>
      <c r="G33" s="410"/>
      <c r="N33" s="69"/>
    </row>
    <row r="34" spans="2:14">
      <c r="B34" s="17"/>
      <c r="C34" s="3"/>
      <c r="D34" s="3"/>
      <c r="E34" s="3"/>
      <c r="F34" s="3"/>
      <c r="G34" s="3"/>
      <c r="N34" s="69"/>
    </row>
    <row r="35" spans="2:14" ht="15" customHeight="1">
      <c r="B35" s="411" t="s">
        <v>117</v>
      </c>
      <c r="C35" s="411"/>
      <c r="D35" s="411"/>
      <c r="E35" s="411"/>
      <c r="F35" s="101" t="s">
        <v>103</v>
      </c>
      <c r="G35" s="101" t="s">
        <v>118</v>
      </c>
      <c r="N35" s="69"/>
    </row>
    <row r="36" spans="2:14">
      <c r="B36" s="8" t="s">
        <v>56</v>
      </c>
      <c r="C36" s="385" t="s">
        <v>119</v>
      </c>
      <c r="D36" s="385"/>
      <c r="E36" s="385"/>
      <c r="F36" s="19">
        <v>8.3299999999999999E-2</v>
      </c>
      <c r="G36" s="20">
        <f>F36*G31</f>
        <v>0</v>
      </c>
      <c r="N36" s="69"/>
    </row>
    <row r="37" spans="2:14">
      <c r="B37" s="8" t="s">
        <v>57</v>
      </c>
      <c r="C37" s="385" t="s">
        <v>120</v>
      </c>
      <c r="D37" s="385"/>
      <c r="E37" s="385"/>
      <c r="F37" s="19">
        <f>(1/12)+((1/3)/12)</f>
        <v>0.1111111111111111</v>
      </c>
      <c r="G37" s="20">
        <f>F37*G31</f>
        <v>0</v>
      </c>
      <c r="N37" s="69"/>
    </row>
    <row r="38" spans="2:14" ht="15.75">
      <c r="B38" s="406" t="s">
        <v>121</v>
      </c>
      <c r="C38" s="406"/>
      <c r="D38" s="406"/>
      <c r="E38" s="406"/>
      <c r="F38" s="130">
        <f>SUM(F36:F37)</f>
        <v>0.19441111111111109</v>
      </c>
      <c r="G38" s="185">
        <f>SUM(G36:G37)</f>
        <v>0</v>
      </c>
      <c r="N38" s="69"/>
    </row>
    <row r="39" spans="2:14" ht="15.75">
      <c r="B39" s="22"/>
      <c r="C39" s="22"/>
      <c r="D39" s="22"/>
      <c r="E39" s="22"/>
      <c r="F39" s="23"/>
      <c r="G39" s="24"/>
      <c r="N39" s="69"/>
    </row>
    <row r="40" spans="2:14">
      <c r="B40" s="411" t="s">
        <v>122</v>
      </c>
      <c r="C40" s="411"/>
      <c r="D40" s="411"/>
      <c r="E40" s="411"/>
      <c r="F40" s="101" t="s">
        <v>103</v>
      </c>
      <c r="G40" s="101" t="s">
        <v>118</v>
      </c>
      <c r="N40" s="69"/>
    </row>
    <row r="41" spans="2:14">
      <c r="B41" s="8" t="s">
        <v>56</v>
      </c>
      <c r="C41" s="361" t="s">
        <v>123</v>
      </c>
      <c r="D41" s="361"/>
      <c r="E41" s="361"/>
      <c r="F41" s="19">
        <v>0.2</v>
      </c>
      <c r="G41" s="25">
        <f>($G$31+$G$38)*F41</f>
        <v>0</v>
      </c>
      <c r="N41" s="69"/>
    </row>
    <row r="42" spans="2:14">
      <c r="B42" s="8" t="s">
        <v>57</v>
      </c>
      <c r="C42" s="361" t="s">
        <v>124</v>
      </c>
      <c r="D42" s="361"/>
      <c r="E42" s="361"/>
      <c r="F42" s="19">
        <v>2.5000000000000001E-2</v>
      </c>
      <c r="G42" s="25">
        <f t="shared" ref="G42:G48" si="0">($G$31+$G$38)*F42</f>
        <v>0</v>
      </c>
      <c r="N42" s="69"/>
    </row>
    <row r="43" spans="2:14">
      <c r="B43" s="8" t="s">
        <v>58</v>
      </c>
      <c r="C43" s="361" t="s">
        <v>125</v>
      </c>
      <c r="D43" s="361"/>
      <c r="E43" s="361"/>
      <c r="F43" s="70">
        <v>0.03</v>
      </c>
      <c r="G43" s="25">
        <f t="shared" si="0"/>
        <v>0</v>
      </c>
      <c r="N43" s="69"/>
    </row>
    <row r="44" spans="2:14">
      <c r="B44" s="8" t="s">
        <v>59</v>
      </c>
      <c r="C44" s="361" t="s">
        <v>126</v>
      </c>
      <c r="D44" s="361"/>
      <c r="E44" s="361"/>
      <c r="F44" s="19">
        <v>1.4999999999999999E-2</v>
      </c>
      <c r="G44" s="25">
        <f t="shared" si="0"/>
        <v>0</v>
      </c>
      <c r="N44" s="69"/>
    </row>
    <row r="45" spans="2:14">
      <c r="B45" s="8" t="s">
        <v>60</v>
      </c>
      <c r="C45" s="361" t="s">
        <v>127</v>
      </c>
      <c r="D45" s="361"/>
      <c r="E45" s="361"/>
      <c r="F45" s="19">
        <v>0.01</v>
      </c>
      <c r="G45" s="25">
        <f t="shared" si="0"/>
        <v>0</v>
      </c>
      <c r="N45" s="69"/>
    </row>
    <row r="46" spans="2:14">
      <c r="B46" s="8" t="s">
        <v>111</v>
      </c>
      <c r="C46" s="361" t="s">
        <v>128</v>
      </c>
      <c r="D46" s="361"/>
      <c r="E46" s="361"/>
      <c r="F46" s="19">
        <v>6.0000000000000001E-3</v>
      </c>
      <c r="G46" s="25">
        <f t="shared" si="0"/>
        <v>0</v>
      </c>
      <c r="N46" s="69"/>
    </row>
    <row r="47" spans="2:14">
      <c r="B47" s="8" t="s">
        <v>113</v>
      </c>
      <c r="C47" s="361" t="s">
        <v>129</v>
      </c>
      <c r="D47" s="361"/>
      <c r="E47" s="361"/>
      <c r="F47" s="19">
        <v>2E-3</v>
      </c>
      <c r="G47" s="25">
        <f t="shared" si="0"/>
        <v>0</v>
      </c>
      <c r="N47" s="69"/>
    </row>
    <row r="48" spans="2:14">
      <c r="B48" s="8" t="s">
        <v>130</v>
      </c>
      <c r="C48" s="361" t="s">
        <v>131</v>
      </c>
      <c r="D48" s="361"/>
      <c r="E48" s="361"/>
      <c r="F48" s="19">
        <v>0.08</v>
      </c>
      <c r="G48" s="25">
        <f t="shared" si="0"/>
        <v>0</v>
      </c>
      <c r="N48" s="69"/>
    </row>
    <row r="49" spans="2:14" ht="15.75">
      <c r="B49" s="406" t="s">
        <v>132</v>
      </c>
      <c r="C49" s="406"/>
      <c r="D49" s="406"/>
      <c r="E49" s="406"/>
      <c r="F49" s="128">
        <f>SUM(F41:F48)</f>
        <v>0.36800000000000005</v>
      </c>
      <c r="G49" s="129">
        <f>SUM(G41:G48)</f>
        <v>0</v>
      </c>
      <c r="N49" s="69"/>
    </row>
    <row r="50" spans="2:14">
      <c r="B50" s="26"/>
      <c r="C50" s="27"/>
      <c r="D50" s="28"/>
      <c r="E50" s="28"/>
      <c r="F50" s="28"/>
      <c r="G50" s="29"/>
      <c r="N50" s="69"/>
    </row>
    <row r="51" spans="2:14" ht="15.75">
      <c r="B51" s="392" t="s">
        <v>133</v>
      </c>
      <c r="C51" s="393"/>
      <c r="D51" s="393"/>
      <c r="E51" s="393"/>
      <c r="F51" s="394"/>
      <c r="G51" s="100" t="s">
        <v>104</v>
      </c>
      <c r="N51" s="69"/>
    </row>
    <row r="52" spans="2:14">
      <c r="B52" s="8" t="s">
        <v>56</v>
      </c>
      <c r="C52" s="361" t="s">
        <v>134</v>
      </c>
      <c r="D52" s="361"/>
      <c r="E52" s="361"/>
      <c r="F52" s="361"/>
      <c r="G52" s="25">
        <v>0</v>
      </c>
      <c r="H52" s="31"/>
      <c r="I52" s="69"/>
      <c r="J52" s="69"/>
      <c r="K52" s="69"/>
      <c r="L52" s="69"/>
      <c r="M52" s="69"/>
      <c r="N52" s="69"/>
    </row>
    <row r="53" spans="2:14">
      <c r="B53" s="56" t="s">
        <v>57</v>
      </c>
      <c r="C53" s="395" t="s">
        <v>135</v>
      </c>
      <c r="D53" s="395"/>
      <c r="E53" s="395"/>
      <c r="F53" s="395"/>
      <c r="G53" s="72"/>
      <c r="H53" s="71"/>
      <c r="I53" s="69"/>
      <c r="J53" s="69"/>
      <c r="K53" s="69"/>
      <c r="L53" s="69"/>
      <c r="M53" s="69"/>
      <c r="N53" s="69"/>
    </row>
    <row r="54" spans="2:14">
      <c r="B54" s="8" t="s">
        <v>58</v>
      </c>
      <c r="C54" s="361" t="s">
        <v>136</v>
      </c>
      <c r="D54" s="361"/>
      <c r="E54" s="361"/>
      <c r="F54" s="361"/>
      <c r="G54" s="20">
        <v>0</v>
      </c>
      <c r="I54" s="69"/>
      <c r="J54" s="69"/>
      <c r="K54" s="69"/>
      <c r="L54" s="69"/>
      <c r="M54" s="69"/>
      <c r="N54" s="69"/>
    </row>
    <row r="55" spans="2:14">
      <c r="B55" s="8" t="s">
        <v>59</v>
      </c>
      <c r="C55" s="440" t="s">
        <v>137</v>
      </c>
      <c r="D55" s="441"/>
      <c r="E55" s="441"/>
      <c r="F55" s="442"/>
      <c r="G55" s="20"/>
      <c r="I55" s="69"/>
      <c r="J55" s="69"/>
      <c r="K55" s="69"/>
      <c r="L55" s="69"/>
      <c r="M55" s="69"/>
    </row>
    <row r="56" spans="2:14">
      <c r="B56" s="8" t="s">
        <v>111</v>
      </c>
      <c r="C56" s="361" t="s">
        <v>138</v>
      </c>
      <c r="D56" s="361"/>
      <c r="E56" s="361"/>
      <c r="F56" s="361"/>
      <c r="G56" s="20">
        <v>0</v>
      </c>
    </row>
    <row r="57" spans="2:14">
      <c r="B57" s="8"/>
      <c r="C57" s="412" t="s">
        <v>139</v>
      </c>
      <c r="D57" s="412"/>
      <c r="E57" s="412"/>
      <c r="F57" s="412"/>
      <c r="G57" s="131">
        <f>SUM(G52:G56)</f>
        <v>0</v>
      </c>
    </row>
    <row r="58" spans="2:14">
      <c r="B58" s="86"/>
      <c r="C58" s="61"/>
      <c r="D58" s="61"/>
      <c r="E58" s="61"/>
      <c r="F58" s="61"/>
      <c r="G58" s="62"/>
    </row>
    <row r="59" spans="2:14" ht="15.75">
      <c r="B59" s="102">
        <v>2</v>
      </c>
      <c r="C59" s="382" t="s">
        <v>140</v>
      </c>
      <c r="D59" s="382"/>
      <c r="E59" s="382"/>
      <c r="F59" s="382"/>
      <c r="G59" s="103" t="s">
        <v>104</v>
      </c>
    </row>
    <row r="60" spans="2:14" ht="15.75">
      <c r="B60" s="74"/>
      <c r="C60" s="396"/>
      <c r="D60" s="396"/>
      <c r="E60" s="396"/>
      <c r="F60" s="396"/>
      <c r="G60" s="73" t="s">
        <v>141</v>
      </c>
    </row>
    <row r="61" spans="2:14" ht="15.75">
      <c r="B61" s="74" t="s">
        <v>23</v>
      </c>
      <c r="C61" s="396" t="s">
        <v>142</v>
      </c>
      <c r="D61" s="396"/>
      <c r="E61" s="396"/>
      <c r="F61" s="396"/>
      <c r="G61" s="75">
        <f>G38</f>
        <v>0</v>
      </c>
    </row>
    <row r="62" spans="2:14" ht="15.75">
      <c r="B62" s="74" t="s">
        <v>25</v>
      </c>
      <c r="C62" s="396" t="s">
        <v>143</v>
      </c>
      <c r="D62" s="396"/>
      <c r="E62" s="396"/>
      <c r="F62" s="396"/>
      <c r="G62" s="75">
        <f>G49</f>
        <v>0</v>
      </c>
    </row>
    <row r="63" spans="2:14" ht="15.75">
      <c r="B63" s="74" t="s">
        <v>144</v>
      </c>
      <c r="C63" s="396" t="s">
        <v>145</v>
      </c>
      <c r="D63" s="396"/>
      <c r="E63" s="396"/>
      <c r="F63" s="396"/>
      <c r="G63" s="75">
        <f>G57</f>
        <v>0</v>
      </c>
    </row>
    <row r="64" spans="2:14" ht="15.75">
      <c r="B64" s="397" t="s">
        <v>20</v>
      </c>
      <c r="C64" s="397"/>
      <c r="D64" s="397"/>
      <c r="E64" s="397"/>
      <c r="F64" s="397"/>
      <c r="G64" s="104">
        <f>SUM(G61:G63)</f>
        <v>0</v>
      </c>
    </row>
    <row r="65" spans="2:13" ht="26.25" customHeight="1">
      <c r="B65" s="63"/>
      <c r="C65" s="63"/>
      <c r="D65" s="64"/>
    </row>
    <row r="66" spans="2:13" s="77" customFormat="1">
      <c r="B66" s="398" t="s">
        <v>146</v>
      </c>
      <c r="C66" s="399"/>
      <c r="D66" s="399"/>
      <c r="E66" s="399"/>
      <c r="F66" s="399"/>
      <c r="G66" s="400"/>
    </row>
    <row r="67" spans="2:13" s="77" customFormat="1">
      <c r="B67" s="401" t="s">
        <v>147</v>
      </c>
      <c r="C67" s="401"/>
      <c r="D67" s="401"/>
      <c r="E67" s="401"/>
      <c r="F67" s="105" t="s">
        <v>103</v>
      </c>
      <c r="G67" s="105" t="s">
        <v>118</v>
      </c>
      <c r="I67" s="79"/>
    </row>
    <row r="68" spans="2:13" s="77" customFormat="1" ht="31.5" customHeight="1">
      <c r="B68" s="82" t="s">
        <v>56</v>
      </c>
      <c r="C68" s="402" t="s">
        <v>148</v>
      </c>
      <c r="D68" s="402"/>
      <c r="E68" s="402"/>
      <c r="F68" s="80">
        <v>4.5999999999999999E-3</v>
      </c>
      <c r="G68" s="81">
        <f>ROUND(F68*$G$31,2)</f>
        <v>0</v>
      </c>
      <c r="I68"/>
      <c r="J68"/>
      <c r="K68"/>
      <c r="L68"/>
      <c r="M68"/>
    </row>
    <row r="69" spans="2:13" s="77" customFormat="1" ht="33" customHeight="1">
      <c r="B69" s="82" t="s">
        <v>57</v>
      </c>
      <c r="C69" s="402" t="s">
        <v>149</v>
      </c>
      <c r="D69" s="402"/>
      <c r="E69" s="402"/>
      <c r="F69" s="80">
        <v>8.9999999999999998E-4</v>
      </c>
      <c r="G69" s="81">
        <f t="shared" ref="G69:G73" si="1">ROUND(F69*$G$31,2)</f>
        <v>0</v>
      </c>
      <c r="H69" s="78"/>
      <c r="I69"/>
      <c r="J69"/>
      <c r="K69"/>
      <c r="L69"/>
      <c r="M69"/>
    </row>
    <row r="70" spans="2:13" s="77" customFormat="1">
      <c r="B70" s="82" t="s">
        <v>58</v>
      </c>
      <c r="C70" s="402" t="s">
        <v>150</v>
      </c>
      <c r="D70" s="439"/>
      <c r="E70" s="439"/>
      <c r="F70" s="80">
        <v>2.2200000000000001E-2</v>
      </c>
      <c r="G70" s="81">
        <f t="shared" si="1"/>
        <v>0</v>
      </c>
      <c r="I70"/>
      <c r="J70"/>
      <c r="K70"/>
      <c r="L70"/>
      <c r="M70"/>
    </row>
    <row r="71" spans="2:13" s="77" customFormat="1" ht="48" customHeight="1">
      <c r="B71" s="82" t="s">
        <v>59</v>
      </c>
      <c r="C71" s="402" t="s">
        <v>151</v>
      </c>
      <c r="D71" s="402"/>
      <c r="E71" s="402"/>
      <c r="F71" s="80">
        <v>1.9400000000000001E-2</v>
      </c>
      <c r="G71" s="81">
        <f t="shared" si="1"/>
        <v>0</v>
      </c>
      <c r="I71"/>
      <c r="J71"/>
      <c r="K71"/>
      <c r="L71"/>
      <c r="M71"/>
    </row>
    <row r="72" spans="2:13" s="77" customFormat="1" ht="35.25" customHeight="1">
      <c r="B72" s="82" t="s">
        <v>60</v>
      </c>
      <c r="C72" s="402" t="s">
        <v>152</v>
      </c>
      <c r="D72" s="402"/>
      <c r="E72" s="402"/>
      <c r="F72" s="80">
        <f>ROUND(F49*F71,4)</f>
        <v>7.1000000000000004E-3</v>
      </c>
      <c r="G72" s="81">
        <f t="shared" si="1"/>
        <v>0</v>
      </c>
      <c r="H72" s="78"/>
      <c r="I72"/>
      <c r="J72"/>
      <c r="K72"/>
      <c r="L72"/>
      <c r="M72"/>
    </row>
    <row r="73" spans="2:13" s="77" customFormat="1" ht="33.75" customHeight="1">
      <c r="B73" s="82" t="s">
        <v>111</v>
      </c>
      <c r="C73" s="402" t="s">
        <v>153</v>
      </c>
      <c r="D73" s="439"/>
      <c r="E73" s="439"/>
      <c r="F73" s="80">
        <v>3.2000000000000001E-2</v>
      </c>
      <c r="G73" s="81">
        <f t="shared" si="1"/>
        <v>0</v>
      </c>
      <c r="I73"/>
      <c r="J73"/>
      <c r="K73"/>
      <c r="L73"/>
      <c r="M73"/>
    </row>
    <row r="74" spans="2:13" s="77" customFormat="1" ht="15.75">
      <c r="B74" s="403" t="s">
        <v>154</v>
      </c>
      <c r="C74" s="403"/>
      <c r="D74" s="403"/>
      <c r="E74" s="403"/>
      <c r="F74" s="106">
        <f>SUM(F68:F73)</f>
        <v>8.6199999999999999E-2</v>
      </c>
      <c r="G74" s="107">
        <f>SUM(G68:G73)</f>
        <v>0</v>
      </c>
      <c r="I74"/>
      <c r="J74"/>
      <c r="K74"/>
      <c r="L74"/>
      <c r="M74"/>
    </row>
    <row r="75" spans="2:13" ht="26.25" customHeight="1">
      <c r="B75" s="22"/>
      <c r="C75" s="22"/>
      <c r="D75" s="22"/>
      <c r="E75" s="22"/>
      <c r="F75" s="23"/>
      <c r="G75" s="18"/>
    </row>
    <row r="76" spans="2:13" ht="15.75">
      <c r="B76" s="404" t="s">
        <v>155</v>
      </c>
      <c r="C76" s="404"/>
      <c r="D76" s="404"/>
      <c r="E76" s="404"/>
      <c r="F76" s="404"/>
      <c r="G76" s="404"/>
    </row>
    <row r="77" spans="2:13">
      <c r="B77" s="405" t="s">
        <v>156</v>
      </c>
      <c r="C77" s="405"/>
      <c r="D77" s="405"/>
      <c r="E77" s="405"/>
      <c r="F77" s="5" t="s">
        <v>103</v>
      </c>
      <c r="G77" s="5" t="s">
        <v>118</v>
      </c>
    </row>
    <row r="78" spans="2:13">
      <c r="B78" s="32" t="s">
        <v>56</v>
      </c>
      <c r="C78" s="385" t="s">
        <v>157</v>
      </c>
      <c r="D78" s="385"/>
      <c r="E78" s="385"/>
      <c r="F78" s="33">
        <v>8.3299999999999999E-2</v>
      </c>
      <c r="G78" s="34">
        <f>G$31*F78</f>
        <v>0</v>
      </c>
      <c r="I78" s="21"/>
      <c r="J78" s="21"/>
    </row>
    <row r="79" spans="2:13">
      <c r="B79" s="32" t="s">
        <v>57</v>
      </c>
      <c r="C79" s="363" t="s">
        <v>158</v>
      </c>
      <c r="D79" s="363"/>
      <c r="E79" s="35"/>
      <c r="F79" s="36">
        <v>1.7500000000000002E-2</v>
      </c>
      <c r="G79" s="34">
        <f t="shared" ref="G79:G83" si="2">G$31*F79</f>
        <v>0</v>
      </c>
      <c r="J79" s="21"/>
      <c r="K79" s="21"/>
    </row>
    <row r="80" spans="2:13">
      <c r="B80" s="32" t="s">
        <v>58</v>
      </c>
      <c r="C80" s="363" t="s">
        <v>159</v>
      </c>
      <c r="D80" s="363"/>
      <c r="E80" s="35"/>
      <c r="F80" s="36">
        <v>5.0000000000000001E-4</v>
      </c>
      <c r="G80" s="34">
        <f t="shared" si="2"/>
        <v>0</v>
      </c>
      <c r="J80" s="21"/>
    </row>
    <row r="81" spans="2:10">
      <c r="B81" s="32" t="s">
        <v>59</v>
      </c>
      <c r="C81" s="363" t="s">
        <v>160</v>
      </c>
      <c r="D81" s="363"/>
      <c r="E81" s="35"/>
      <c r="F81" s="36">
        <v>4.0000000000000002E-4</v>
      </c>
      <c r="G81" s="34">
        <f t="shared" si="2"/>
        <v>0</v>
      </c>
      <c r="J81" s="21"/>
    </row>
    <row r="82" spans="2:10">
      <c r="B82" s="32" t="s">
        <v>60</v>
      </c>
      <c r="C82" s="363" t="s">
        <v>161</v>
      </c>
      <c r="D82" s="363"/>
      <c r="E82" s="35"/>
      <c r="F82" s="36">
        <v>4.0000000000000002E-4</v>
      </c>
      <c r="G82" s="34">
        <f t="shared" si="2"/>
        <v>0</v>
      </c>
      <c r="J82" s="21"/>
    </row>
    <row r="83" spans="2:10">
      <c r="B83" s="32" t="s">
        <v>111</v>
      </c>
      <c r="C83" s="363" t="s">
        <v>162</v>
      </c>
      <c r="D83" s="363"/>
      <c r="E83" s="35"/>
      <c r="F83" s="36">
        <v>0</v>
      </c>
      <c r="G83" s="34">
        <f t="shared" si="2"/>
        <v>0</v>
      </c>
    </row>
    <row r="84" spans="2:10" ht="15.75">
      <c r="B84" s="406" t="s">
        <v>163</v>
      </c>
      <c r="C84" s="406"/>
      <c r="D84" s="406"/>
      <c r="E84" s="406"/>
      <c r="F84" s="108">
        <f>SUM(F78:F83)</f>
        <v>0.1021</v>
      </c>
      <c r="G84" s="109">
        <f>SUM(G78:G83)</f>
        <v>0</v>
      </c>
      <c r="J84" s="21"/>
    </row>
    <row r="85" spans="2:10" ht="15.75">
      <c r="B85" s="65"/>
      <c r="C85" s="65"/>
      <c r="D85" s="65"/>
      <c r="E85" s="65"/>
      <c r="F85" s="66"/>
      <c r="G85" s="67"/>
      <c r="J85" s="21"/>
    </row>
    <row r="86" spans="2:10">
      <c r="J86" s="21"/>
    </row>
    <row r="87" spans="2:10" ht="15.75">
      <c r="B87" s="103" t="s">
        <v>164</v>
      </c>
      <c r="C87" s="382" t="s">
        <v>165</v>
      </c>
      <c r="D87" s="382"/>
      <c r="E87" s="382"/>
      <c r="F87" s="382"/>
      <c r="G87" s="110" t="s">
        <v>104</v>
      </c>
      <c r="J87" s="21"/>
    </row>
    <row r="88" spans="2:10" ht="15.75">
      <c r="B88" s="74"/>
      <c r="C88" s="396"/>
      <c r="D88" s="396"/>
      <c r="E88" s="396"/>
      <c r="F88" s="396"/>
      <c r="G88" s="83" t="s">
        <v>141</v>
      </c>
      <c r="J88" s="21"/>
    </row>
    <row r="89" spans="2:10" ht="15.75">
      <c r="B89" s="73" t="s">
        <v>56</v>
      </c>
      <c r="C89" s="396" t="s">
        <v>166</v>
      </c>
      <c r="D89" s="396"/>
      <c r="E89" s="396"/>
      <c r="F89" s="396"/>
      <c r="G89" s="84">
        <v>0</v>
      </c>
      <c r="J89" s="21"/>
    </row>
    <row r="90" spans="2:10" ht="15.75">
      <c r="B90" s="379" t="s">
        <v>20</v>
      </c>
      <c r="C90" s="380"/>
      <c r="D90" s="380"/>
      <c r="E90" s="380"/>
      <c r="F90" s="381"/>
      <c r="G90" s="84">
        <v>0</v>
      </c>
      <c r="J90" s="21"/>
    </row>
    <row r="91" spans="2:10">
      <c r="J91" s="21"/>
    </row>
    <row r="92" spans="2:10" ht="15.75">
      <c r="B92" s="103">
        <v>4</v>
      </c>
      <c r="C92" s="382" t="s">
        <v>167</v>
      </c>
      <c r="D92" s="382"/>
      <c r="E92" s="382"/>
      <c r="F92" s="382"/>
      <c r="G92" s="110" t="s">
        <v>104</v>
      </c>
      <c r="J92" s="21"/>
    </row>
    <row r="93" spans="2:10" ht="15.75">
      <c r="B93" s="74"/>
      <c r="C93" s="396"/>
      <c r="D93" s="396"/>
      <c r="E93" s="396"/>
      <c r="F93" s="396"/>
      <c r="G93" s="83" t="s">
        <v>141</v>
      </c>
      <c r="J93" s="21"/>
    </row>
    <row r="94" spans="2:10" ht="15.75">
      <c r="B94" s="74" t="s">
        <v>45</v>
      </c>
      <c r="C94" s="396" t="s">
        <v>168</v>
      </c>
      <c r="D94" s="396"/>
      <c r="E94" s="396"/>
      <c r="F94" s="396"/>
      <c r="G94" s="75">
        <f>G84</f>
        <v>0</v>
      </c>
      <c r="J94" s="21"/>
    </row>
    <row r="95" spans="2:10" ht="15.75">
      <c r="B95" s="74" t="s">
        <v>164</v>
      </c>
      <c r="C95" s="396" t="s">
        <v>165</v>
      </c>
      <c r="D95" s="396"/>
      <c r="E95" s="396"/>
      <c r="F95" s="396"/>
      <c r="G95" s="84">
        <v>0</v>
      </c>
      <c r="J95" s="21"/>
    </row>
    <row r="96" spans="2:10" s="37" customFormat="1" ht="15.75">
      <c r="B96" s="379" t="s">
        <v>20</v>
      </c>
      <c r="C96" s="380"/>
      <c r="D96" s="380"/>
      <c r="E96" s="380"/>
      <c r="F96" s="381"/>
      <c r="G96" s="76">
        <f>SUM(G94:G95)</f>
        <v>0</v>
      </c>
    </row>
    <row r="97" spans="2:7" s="37" customFormat="1" ht="15.75">
      <c r="B97" s="68"/>
      <c r="C97" s="68"/>
      <c r="D97" s="68"/>
      <c r="E97" s="68"/>
      <c r="F97" s="68"/>
      <c r="G97" s="88"/>
    </row>
    <row r="98" spans="2:7" s="37" customFormat="1" ht="12.75">
      <c r="B98" s="383" t="s">
        <v>169</v>
      </c>
      <c r="C98" s="383"/>
      <c r="D98" s="383"/>
      <c r="E98" s="383"/>
      <c r="F98" s="383"/>
      <c r="G98" s="383"/>
    </row>
    <row r="99" spans="2:7" ht="15.75">
      <c r="B99" s="384" t="s">
        <v>170</v>
      </c>
      <c r="C99" s="384"/>
      <c r="D99" s="384"/>
      <c r="E99" s="384"/>
      <c r="F99" s="384"/>
      <c r="G99" s="90" t="s">
        <v>104</v>
      </c>
    </row>
    <row r="100" spans="2:7">
      <c r="B100" s="85" t="s">
        <v>56</v>
      </c>
      <c r="C100" s="416" t="s">
        <v>171</v>
      </c>
      <c r="D100" s="416"/>
      <c r="E100" s="416"/>
      <c r="F100" s="416"/>
      <c r="G100" s="91">
        <v>0</v>
      </c>
    </row>
    <row r="101" spans="2:7">
      <c r="B101" s="26" t="s">
        <v>57</v>
      </c>
      <c r="C101" s="413" t="s">
        <v>172</v>
      </c>
      <c r="D101" s="414"/>
      <c r="E101" s="414"/>
      <c r="F101" s="415"/>
      <c r="G101" s="89">
        <v>0</v>
      </c>
    </row>
    <row r="102" spans="2:7">
      <c r="B102" s="32" t="s">
        <v>58</v>
      </c>
      <c r="C102" s="363" t="s">
        <v>173</v>
      </c>
      <c r="D102" s="364"/>
      <c r="E102" s="364"/>
      <c r="F102" s="365"/>
      <c r="G102" s="20">
        <v>0</v>
      </c>
    </row>
    <row r="103" spans="2:7">
      <c r="B103" s="38" t="s">
        <v>59</v>
      </c>
      <c r="C103" s="385" t="s">
        <v>138</v>
      </c>
      <c r="D103" s="385"/>
      <c r="E103" s="385"/>
      <c r="F103" s="385"/>
      <c r="G103" s="20"/>
    </row>
    <row r="104" spans="2:7" ht="15.75" customHeight="1">
      <c r="B104" s="386" t="s">
        <v>174</v>
      </c>
      <c r="C104" s="387"/>
      <c r="D104" s="387"/>
      <c r="E104" s="387"/>
      <c r="F104" s="388"/>
      <c r="G104" s="111">
        <f>G100+G101+G102+G103</f>
        <v>0</v>
      </c>
    </row>
    <row r="106" spans="2:7" ht="18">
      <c r="B106" s="368" t="s">
        <v>175</v>
      </c>
      <c r="C106" s="369"/>
      <c r="D106" s="369"/>
      <c r="E106" s="369"/>
      <c r="F106" s="369"/>
      <c r="G106" s="370"/>
    </row>
    <row r="107" spans="2:7" ht="18">
      <c r="D107" s="39"/>
      <c r="E107" s="39"/>
      <c r="F107" s="39"/>
    </row>
    <row r="108" spans="2:7" ht="15.75">
      <c r="B108" s="30"/>
      <c r="C108" s="386" t="s">
        <v>176</v>
      </c>
      <c r="D108" s="387"/>
      <c r="E108" s="387"/>
      <c r="F108" s="388"/>
      <c r="G108" s="30" t="s">
        <v>104</v>
      </c>
    </row>
    <row r="109" spans="2:7">
      <c r="B109" s="8">
        <v>1</v>
      </c>
      <c r="C109" s="361" t="s">
        <v>177</v>
      </c>
      <c r="D109" s="361"/>
      <c r="E109" s="361"/>
      <c r="F109" s="361"/>
      <c r="G109" s="40">
        <f>G31</f>
        <v>0</v>
      </c>
    </row>
    <row r="110" spans="2:7">
      <c r="B110" s="8">
        <v>2</v>
      </c>
      <c r="C110" s="361" t="s">
        <v>178</v>
      </c>
      <c r="D110" s="361"/>
      <c r="E110" s="361"/>
      <c r="F110" s="361"/>
      <c r="G110" s="40">
        <f>G38+G49+G57</f>
        <v>0</v>
      </c>
    </row>
    <row r="111" spans="2:7">
      <c r="B111" s="8">
        <v>3</v>
      </c>
      <c r="C111" s="361" t="s">
        <v>179</v>
      </c>
      <c r="D111" s="361"/>
      <c r="E111" s="361"/>
      <c r="F111" s="361"/>
      <c r="G111" s="40">
        <f>G74</f>
        <v>0</v>
      </c>
    </row>
    <row r="112" spans="2:7">
      <c r="B112" s="8">
        <v>4</v>
      </c>
      <c r="C112" s="361" t="s">
        <v>180</v>
      </c>
      <c r="D112" s="361"/>
      <c r="E112" s="361"/>
      <c r="F112" s="361"/>
      <c r="G112" s="40">
        <f>G84</f>
        <v>0</v>
      </c>
    </row>
    <row r="113" spans="2:11">
      <c r="B113" s="8">
        <v>5</v>
      </c>
      <c r="C113" s="361" t="s">
        <v>181</v>
      </c>
      <c r="D113" s="361"/>
      <c r="E113" s="361"/>
      <c r="F113" s="361"/>
      <c r="G113" s="40">
        <f>G104</f>
        <v>0</v>
      </c>
    </row>
    <row r="114" spans="2:11">
      <c r="B114" s="8">
        <v>6</v>
      </c>
      <c r="C114" s="361" t="s">
        <v>162</v>
      </c>
      <c r="D114" s="361"/>
      <c r="E114" s="361"/>
      <c r="F114" s="361"/>
      <c r="G114" s="25"/>
    </row>
    <row r="115" spans="2:11" ht="15.75">
      <c r="B115" s="406" t="s">
        <v>20</v>
      </c>
      <c r="C115" s="406"/>
      <c r="D115" s="406"/>
      <c r="E115" s="406"/>
      <c r="F115" s="406"/>
      <c r="G115" s="41">
        <f>SUM(G109:G114)</f>
        <v>0</v>
      </c>
    </row>
    <row r="116" spans="2:11" ht="15.75">
      <c r="B116" s="22"/>
      <c r="C116" s="22"/>
      <c r="D116" s="22"/>
      <c r="E116" s="22"/>
      <c r="F116" s="22"/>
      <c r="G116" s="42"/>
    </row>
    <row r="117" spans="2:11">
      <c r="B117" s="389" t="s">
        <v>182</v>
      </c>
      <c r="C117" s="390"/>
      <c r="D117" s="390"/>
      <c r="E117" s="390"/>
      <c r="F117" s="390"/>
      <c r="G117" s="391"/>
    </row>
    <row r="118" spans="2:11" ht="15.75">
      <c r="B118" s="43">
        <v>6</v>
      </c>
      <c r="C118" s="44" t="s">
        <v>183</v>
      </c>
      <c r="D118" s="45"/>
      <c r="E118" s="46"/>
      <c r="F118" s="47" t="s">
        <v>103</v>
      </c>
      <c r="G118" s="6" t="s">
        <v>118</v>
      </c>
    </row>
    <row r="119" spans="2:11" ht="15.75">
      <c r="B119" s="8" t="s">
        <v>56</v>
      </c>
      <c r="C119" s="361" t="s">
        <v>184</v>
      </c>
      <c r="D119" s="361"/>
      <c r="E119" s="361"/>
      <c r="F119" s="132">
        <v>0.1</v>
      </c>
      <c r="G119" s="48">
        <f>G115*F119</f>
        <v>0</v>
      </c>
      <c r="J119" s="92">
        <f>SUM(F122:F124)</f>
        <v>8.6499999999999994E-2</v>
      </c>
      <c r="K119" s="93"/>
    </row>
    <row r="120" spans="2:11" ht="15.75">
      <c r="B120" s="8" t="s">
        <v>57</v>
      </c>
      <c r="C120" s="363" t="s">
        <v>185</v>
      </c>
      <c r="D120" s="364"/>
      <c r="E120" s="365"/>
      <c r="F120" s="132">
        <v>0.1</v>
      </c>
      <c r="G120" s="48">
        <f>(G119+G115)*F120</f>
        <v>0</v>
      </c>
      <c r="J120" s="94">
        <f>G136</f>
        <v>0</v>
      </c>
      <c r="K120" s="95"/>
    </row>
    <row r="121" spans="2:11" ht="15.75">
      <c r="B121" s="8" t="s">
        <v>58</v>
      </c>
      <c r="C121" s="361" t="s">
        <v>186</v>
      </c>
      <c r="D121" s="361"/>
      <c r="E121" s="361"/>
      <c r="F121" s="49"/>
      <c r="G121" s="50">
        <v>0</v>
      </c>
      <c r="J121" s="96">
        <f>G119+G120</f>
        <v>0</v>
      </c>
      <c r="K121" s="97"/>
    </row>
    <row r="122" spans="2:11" ht="15.75">
      <c r="B122" s="8"/>
      <c r="C122" s="361" t="s">
        <v>187</v>
      </c>
      <c r="D122" s="361"/>
      <c r="E122" s="361"/>
      <c r="F122" s="19">
        <v>6.4999999999999997E-3</v>
      </c>
      <c r="G122" s="50">
        <f>F122*I123</f>
        <v>0</v>
      </c>
      <c r="I122" s="50"/>
      <c r="J122" s="96">
        <f>SUM(J120:J121)</f>
        <v>0</v>
      </c>
      <c r="K122" s="98"/>
    </row>
    <row r="123" spans="2:11" ht="15.75">
      <c r="B123" s="8"/>
      <c r="C123" s="361" t="s">
        <v>188</v>
      </c>
      <c r="D123" s="361"/>
      <c r="E123" s="361"/>
      <c r="F123" s="19">
        <v>0.03</v>
      </c>
      <c r="G123" s="50">
        <f>F123*I123</f>
        <v>0</v>
      </c>
      <c r="I123" s="50">
        <f>(G115+G119+G120)/0.9135</f>
        <v>0</v>
      </c>
      <c r="J123" s="96">
        <f>J122/(1-J119)</f>
        <v>0</v>
      </c>
      <c r="K123" s="98"/>
    </row>
    <row r="124" spans="2:11" ht="15.75">
      <c r="B124" s="8"/>
      <c r="C124" s="361" t="s">
        <v>189</v>
      </c>
      <c r="D124" s="361"/>
      <c r="E124" s="361"/>
      <c r="F124" s="19">
        <v>0.05</v>
      </c>
      <c r="G124" s="50">
        <f>F124*I123</f>
        <v>0</v>
      </c>
      <c r="J124" s="98"/>
      <c r="K124" s="98"/>
    </row>
    <row r="125" spans="2:11" ht="15.75">
      <c r="B125" s="8"/>
      <c r="C125" s="376" t="s">
        <v>190</v>
      </c>
      <c r="D125" s="377"/>
      <c r="E125" s="378"/>
      <c r="F125" s="19">
        <v>0</v>
      </c>
      <c r="G125" s="50">
        <f>F125*I123</f>
        <v>0</v>
      </c>
      <c r="J125" s="96">
        <f>SUM(H123:H125)</f>
        <v>0</v>
      </c>
      <c r="K125" s="96"/>
    </row>
    <row r="126" spans="2:11">
      <c r="B126" s="8"/>
      <c r="C126" s="412" t="s">
        <v>191</v>
      </c>
      <c r="D126" s="412"/>
      <c r="E126" s="412"/>
      <c r="F126" s="52">
        <f>SUM(F119:F125)</f>
        <v>0.28650000000000003</v>
      </c>
      <c r="G126" s="53">
        <f>SUM(G119:G125)</f>
        <v>0</v>
      </c>
    </row>
    <row r="128" spans="2:11" ht="18">
      <c r="B128" s="368" t="s">
        <v>192</v>
      </c>
      <c r="C128" s="369"/>
      <c r="D128" s="369"/>
      <c r="E128" s="369"/>
      <c r="F128" s="369"/>
      <c r="G128" s="370"/>
    </row>
    <row r="130" spans="2:7">
      <c r="B130" s="112"/>
      <c r="C130" s="373" t="s">
        <v>193</v>
      </c>
      <c r="D130" s="374"/>
      <c r="E130" s="374"/>
      <c r="F130" s="375"/>
      <c r="G130" s="112" t="s">
        <v>118</v>
      </c>
    </row>
    <row r="131" spans="2:7">
      <c r="B131" s="8" t="s">
        <v>56</v>
      </c>
      <c r="C131" s="361" t="s">
        <v>194</v>
      </c>
      <c r="D131" s="361"/>
      <c r="E131" s="361"/>
      <c r="F131" s="361"/>
      <c r="G131" s="7">
        <f>G109</f>
        <v>0</v>
      </c>
    </row>
    <row r="132" spans="2:7">
      <c r="B132" s="8" t="s">
        <v>57</v>
      </c>
      <c r="C132" s="361" t="s">
        <v>116</v>
      </c>
      <c r="D132" s="361"/>
      <c r="E132" s="361"/>
      <c r="F132" s="361"/>
      <c r="G132" s="7">
        <f>G110</f>
        <v>0</v>
      </c>
    </row>
    <row r="133" spans="2:7">
      <c r="B133" s="8" t="s">
        <v>58</v>
      </c>
      <c r="C133" s="361" t="s">
        <v>146</v>
      </c>
      <c r="D133" s="361"/>
      <c r="E133" s="361"/>
      <c r="F133" s="361"/>
      <c r="G133" s="7">
        <f>G111</f>
        <v>0</v>
      </c>
    </row>
    <row r="134" spans="2:7">
      <c r="B134" s="8" t="s">
        <v>59</v>
      </c>
      <c r="C134" s="361" t="s">
        <v>195</v>
      </c>
      <c r="D134" s="361"/>
      <c r="E134" s="361"/>
      <c r="F134" s="361"/>
      <c r="G134" s="7">
        <f>G112</f>
        <v>0</v>
      </c>
    </row>
    <row r="135" spans="2:7">
      <c r="B135" s="8" t="s">
        <v>60</v>
      </c>
      <c r="C135" s="363" t="s">
        <v>181</v>
      </c>
      <c r="D135" s="364"/>
      <c r="E135" s="364"/>
      <c r="F135" s="365"/>
      <c r="G135" s="7">
        <f>G113</f>
        <v>0</v>
      </c>
    </row>
    <row r="136" spans="2:7">
      <c r="B136" s="366" t="s">
        <v>196</v>
      </c>
      <c r="C136" s="366"/>
      <c r="D136" s="366"/>
      <c r="E136" s="366"/>
      <c r="F136" s="366"/>
      <c r="G136" s="7">
        <f>SUM(G131:G135)</f>
        <v>0</v>
      </c>
    </row>
    <row r="137" spans="2:7">
      <c r="B137" s="8" t="s">
        <v>111</v>
      </c>
      <c r="C137" s="361" t="s">
        <v>197</v>
      </c>
      <c r="D137" s="361"/>
      <c r="E137" s="361"/>
      <c r="F137" s="361"/>
      <c r="G137" s="7">
        <f>G126</f>
        <v>0</v>
      </c>
    </row>
    <row r="138" spans="2:7">
      <c r="B138" s="367" t="s">
        <v>198</v>
      </c>
      <c r="C138" s="367"/>
      <c r="D138" s="367"/>
      <c r="E138" s="367"/>
      <c r="F138" s="367"/>
      <c r="G138" s="54">
        <f>ROUNDDOWN(G136+G137,2)</f>
        <v>0</v>
      </c>
    </row>
    <row r="139" spans="2:7">
      <c r="F139" s="3"/>
      <c r="G139" s="3"/>
    </row>
    <row r="140" spans="2:7" ht="18">
      <c r="B140" s="368" t="s">
        <v>199</v>
      </c>
      <c r="C140" s="369"/>
      <c r="D140" s="369"/>
      <c r="E140" s="369"/>
      <c r="F140" s="369"/>
      <c r="G140" s="370"/>
    </row>
    <row r="141" spans="2:7">
      <c r="F141" s="3"/>
      <c r="G141" s="3"/>
    </row>
    <row r="142" spans="2:7">
      <c r="B142" s="12" t="s">
        <v>200</v>
      </c>
      <c r="C142" s="12" t="s">
        <v>201</v>
      </c>
      <c r="D142" s="12" t="s">
        <v>202</v>
      </c>
      <c r="E142" s="12" t="s">
        <v>203</v>
      </c>
      <c r="F142" s="12" t="s">
        <v>204</v>
      </c>
      <c r="G142" s="12" t="s">
        <v>205</v>
      </c>
    </row>
    <row r="143" spans="2:7">
      <c r="B143" s="87"/>
      <c r="C143" s="6" t="s">
        <v>206</v>
      </c>
      <c r="D143" s="6" t="s">
        <v>207</v>
      </c>
      <c r="E143" s="6" t="s">
        <v>208</v>
      </c>
      <c r="F143" s="6" t="s">
        <v>209</v>
      </c>
      <c r="G143" s="6" t="s">
        <v>210</v>
      </c>
    </row>
    <row r="144" spans="2:7" ht="30">
      <c r="B144" s="113" t="str">
        <f>G19</f>
        <v>ENGENHEIRO CIVIL</v>
      </c>
      <c r="C144" s="55">
        <f>G138</f>
        <v>0</v>
      </c>
      <c r="D144" s="56">
        <f>F14</f>
        <v>1</v>
      </c>
      <c r="E144" s="57">
        <f>C144</f>
        <v>0</v>
      </c>
      <c r="F144" s="133">
        <v>1</v>
      </c>
      <c r="G144" s="57">
        <f>E144*F144</f>
        <v>0</v>
      </c>
    </row>
    <row r="145" spans="2:7">
      <c r="B145" s="6"/>
      <c r="C145" s="49"/>
      <c r="D145" s="49"/>
      <c r="E145" s="49"/>
      <c r="F145" s="8"/>
      <c r="G145" s="8"/>
    </row>
    <row r="146" spans="2:7">
      <c r="B146" s="8"/>
      <c r="C146" s="49"/>
      <c r="D146" s="49"/>
      <c r="E146" s="49"/>
      <c r="F146" s="8"/>
      <c r="G146" s="8"/>
    </row>
    <row r="147" spans="2:7">
      <c r="B147" s="8"/>
      <c r="C147" s="49"/>
      <c r="D147" s="49"/>
      <c r="E147" s="49"/>
      <c r="F147" s="8"/>
      <c r="G147" s="8"/>
    </row>
    <row r="148" spans="2:7">
      <c r="B148" s="8"/>
      <c r="C148" s="49"/>
      <c r="D148" s="49"/>
      <c r="E148" s="49"/>
      <c r="F148" s="8"/>
      <c r="G148" s="8"/>
    </row>
    <row r="149" spans="2:7" ht="18">
      <c r="C149" s="59"/>
      <c r="D149" s="59"/>
      <c r="E149" s="59"/>
      <c r="F149" s="59"/>
      <c r="G149" s="59"/>
    </row>
    <row r="150" spans="2:7" ht="18">
      <c r="B150" s="368" t="s">
        <v>211</v>
      </c>
      <c r="C150" s="369"/>
      <c r="D150" s="369"/>
      <c r="E150" s="369"/>
      <c r="F150" s="369"/>
      <c r="G150" s="370"/>
    </row>
    <row r="151" spans="2:7" ht="18">
      <c r="B151" s="59"/>
      <c r="C151" s="59"/>
      <c r="D151" s="59"/>
      <c r="E151" s="59"/>
      <c r="F151" s="59"/>
      <c r="G151" s="59"/>
    </row>
    <row r="152" spans="2:7" ht="18">
      <c r="B152" s="60"/>
      <c r="C152" s="371" t="s">
        <v>212</v>
      </c>
      <c r="D152" s="371"/>
      <c r="E152" s="371"/>
      <c r="F152" s="371"/>
      <c r="G152" s="371"/>
    </row>
    <row r="153" spans="2:7">
      <c r="B153" s="8"/>
      <c r="C153" s="372" t="s">
        <v>54</v>
      </c>
      <c r="D153" s="372"/>
      <c r="E153" s="372"/>
      <c r="F153" s="372"/>
      <c r="G153" s="51" t="s">
        <v>118</v>
      </c>
    </row>
    <row r="154" spans="2:7">
      <c r="B154" s="8" t="s">
        <v>56</v>
      </c>
      <c r="C154" s="361" t="s">
        <v>213</v>
      </c>
      <c r="D154" s="361"/>
      <c r="E154" s="361"/>
      <c r="F154" s="361"/>
      <c r="G154" s="25">
        <f>C144</f>
        <v>0</v>
      </c>
    </row>
    <row r="155" spans="2:7">
      <c r="B155" s="58" t="s">
        <v>57</v>
      </c>
      <c r="C155" s="362" t="s">
        <v>214</v>
      </c>
      <c r="D155" s="362"/>
      <c r="E155" s="362"/>
      <c r="F155" s="362"/>
      <c r="G155" s="217">
        <f>G154/21</f>
        <v>0</v>
      </c>
    </row>
  </sheetData>
  <mergeCells count="132">
    <mergeCell ref="C152:G152"/>
    <mergeCell ref="C153:F153"/>
    <mergeCell ref="C154:F154"/>
    <mergeCell ref="C155:F155"/>
    <mergeCell ref="C135:F135"/>
    <mergeCell ref="B136:F136"/>
    <mergeCell ref="C137:F137"/>
    <mergeCell ref="B138:F138"/>
    <mergeCell ref="B140:G140"/>
    <mergeCell ref="B150:G150"/>
    <mergeCell ref="B128:G128"/>
    <mergeCell ref="C130:F130"/>
    <mergeCell ref="C131:F131"/>
    <mergeCell ref="C132:F132"/>
    <mergeCell ref="C133:F133"/>
    <mergeCell ref="C134:F134"/>
    <mergeCell ref="C121:E121"/>
    <mergeCell ref="C122:E122"/>
    <mergeCell ref="C123:E123"/>
    <mergeCell ref="C124:E124"/>
    <mergeCell ref="C125:E125"/>
    <mergeCell ref="C126:E126"/>
    <mergeCell ref="C113:F113"/>
    <mergeCell ref="C114:F114"/>
    <mergeCell ref="B115:F115"/>
    <mergeCell ref="B117:G117"/>
    <mergeCell ref="C119:E119"/>
    <mergeCell ref="C120:E120"/>
    <mergeCell ref="B106:G106"/>
    <mergeCell ref="C108:F108"/>
    <mergeCell ref="C109:F109"/>
    <mergeCell ref="C110:F110"/>
    <mergeCell ref="C111:F111"/>
    <mergeCell ref="C112:F112"/>
    <mergeCell ref="B99:F99"/>
    <mergeCell ref="C100:F100"/>
    <mergeCell ref="C101:F101"/>
    <mergeCell ref="C102:F102"/>
    <mergeCell ref="C103:F103"/>
    <mergeCell ref="B104:F104"/>
    <mergeCell ref="C92:F92"/>
    <mergeCell ref="C93:F93"/>
    <mergeCell ref="C94:F94"/>
    <mergeCell ref="C95:F95"/>
    <mergeCell ref="B96:F96"/>
    <mergeCell ref="B98:G98"/>
    <mergeCell ref="C83:D83"/>
    <mergeCell ref="B84:E84"/>
    <mergeCell ref="C87:F87"/>
    <mergeCell ref="C88:F88"/>
    <mergeCell ref="C89:F89"/>
    <mergeCell ref="B90:F90"/>
    <mergeCell ref="B77:E77"/>
    <mergeCell ref="C78:E78"/>
    <mergeCell ref="C79:D79"/>
    <mergeCell ref="C80:D80"/>
    <mergeCell ref="C81:D81"/>
    <mergeCell ref="C82:D82"/>
    <mergeCell ref="C70:E70"/>
    <mergeCell ref="C71:E71"/>
    <mergeCell ref="C72:E72"/>
    <mergeCell ref="C73:E73"/>
    <mergeCell ref="B74:E74"/>
    <mergeCell ref="B76:G76"/>
    <mergeCell ref="C63:F63"/>
    <mergeCell ref="B64:F64"/>
    <mergeCell ref="B66:G66"/>
    <mergeCell ref="B67:E67"/>
    <mergeCell ref="C68:E68"/>
    <mergeCell ref="C69:E69"/>
    <mergeCell ref="C56:F56"/>
    <mergeCell ref="C57:F57"/>
    <mergeCell ref="C59:F59"/>
    <mergeCell ref="C60:F60"/>
    <mergeCell ref="C61:F61"/>
    <mergeCell ref="C62:F62"/>
    <mergeCell ref="B49:E49"/>
    <mergeCell ref="B51:F51"/>
    <mergeCell ref="C52:F52"/>
    <mergeCell ref="C53:F53"/>
    <mergeCell ref="C54:F54"/>
    <mergeCell ref="C55:F55"/>
    <mergeCell ref="C43:E43"/>
    <mergeCell ref="C44:E44"/>
    <mergeCell ref="C45:E45"/>
    <mergeCell ref="C46:E46"/>
    <mergeCell ref="C47:E47"/>
    <mergeCell ref="C48:E48"/>
    <mergeCell ref="C36:E36"/>
    <mergeCell ref="C37:E37"/>
    <mergeCell ref="B38:E38"/>
    <mergeCell ref="B40:E40"/>
    <mergeCell ref="C41:E41"/>
    <mergeCell ref="C42:E42"/>
    <mergeCell ref="C28:E28"/>
    <mergeCell ref="C29:E29"/>
    <mergeCell ref="C30:E30"/>
    <mergeCell ref="C31:E31"/>
    <mergeCell ref="B33:G33"/>
    <mergeCell ref="B35:E35"/>
    <mergeCell ref="D22:F22"/>
    <mergeCell ref="C23:E23"/>
    <mergeCell ref="C24:E24"/>
    <mergeCell ref="C25:E25"/>
    <mergeCell ref="C26:E26"/>
    <mergeCell ref="C27:E27"/>
    <mergeCell ref="B16:G16"/>
    <mergeCell ref="C17:F17"/>
    <mergeCell ref="C18:F18"/>
    <mergeCell ref="C19:F19"/>
    <mergeCell ref="C20:F20"/>
    <mergeCell ref="C21:F21"/>
    <mergeCell ref="B12:G12"/>
    <mergeCell ref="B13:C13"/>
    <mergeCell ref="D13:E13"/>
    <mergeCell ref="F13:G13"/>
    <mergeCell ref="B14:C14"/>
    <mergeCell ref="D14:E14"/>
    <mergeCell ref="F14:G14"/>
    <mergeCell ref="C8:E8"/>
    <mergeCell ref="F8:G8"/>
    <mergeCell ref="C9:E9"/>
    <mergeCell ref="F9:G9"/>
    <mergeCell ref="C10:E10"/>
    <mergeCell ref="F10:G10"/>
    <mergeCell ref="C1:D1"/>
    <mergeCell ref="C2:D2"/>
    <mergeCell ref="B4:G4"/>
    <mergeCell ref="C6:E6"/>
    <mergeCell ref="F6:G6"/>
    <mergeCell ref="C7:E7"/>
    <mergeCell ref="F7:G7"/>
  </mergeCells>
  <pageMargins left="0.511811024" right="0.511811024" top="0.78740157499999996" bottom="0.78740157499999996" header="0.31496062000000002" footer="0.31496062000000002"/>
  <pageSetup paperSize="0" orientation="portrait" horizontalDpi="203" verticalDpi="20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16</vt:i4>
      </vt:variant>
    </vt:vector>
  </HeadingPairs>
  <TitlesOfParts>
    <vt:vector size="16" baseType="lpstr">
      <vt:lpstr>PROPOSTA</vt:lpstr>
      <vt:lpstr>RESUMO</vt:lpstr>
      <vt:lpstr>CBO</vt:lpstr>
      <vt:lpstr>AJUDANTE</vt:lpstr>
      <vt:lpstr>PEDREIRO</vt:lpstr>
      <vt:lpstr>ELETRICISTA</vt:lpstr>
      <vt:lpstr>BOMBEIRO</vt:lpstr>
      <vt:lpstr>MEC. DE REFRIGERAÇÃO</vt:lpstr>
      <vt:lpstr>ENGENHEIRO CIVIL</vt:lpstr>
      <vt:lpstr>INSUMOS</vt:lpstr>
      <vt:lpstr>MERCADO</vt:lpstr>
      <vt:lpstr>DESLOCAMENTO</vt:lpstr>
      <vt:lpstr>UNIFORME</vt:lpstr>
      <vt:lpstr>EPI</vt:lpstr>
      <vt:lpstr>CAFÉ DA MANHÃ</vt:lpstr>
      <vt:lpstr>TRANSPORTE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Glaucio Novo</dc:creator>
  <cp:keywords/>
  <dc:description/>
  <cp:lastModifiedBy>Hélio da Câmara Paiva</cp:lastModifiedBy>
  <cp:revision/>
  <cp:lastPrinted>2022-05-12T14:09:22Z</cp:lastPrinted>
  <dcterms:created xsi:type="dcterms:W3CDTF">2020-03-11T13:12:17Z</dcterms:created>
  <dcterms:modified xsi:type="dcterms:W3CDTF">2022-05-31T17:02:02Z</dcterms:modified>
  <cp:category/>
  <cp:contentStatus/>
</cp:coreProperties>
</file>