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PC\Downloads\"/>
    </mc:Choice>
  </mc:AlternateContent>
  <xr:revisionPtr revIDLastSave="0" documentId="13_ncr:1_{02D40D5D-C9C7-4A7F-B8BF-CFC7333D7B58}" xr6:coauthVersionLast="47" xr6:coauthVersionMax="47" xr10:uidLastSave="{00000000-0000-0000-0000-000000000000}"/>
  <bookViews>
    <workbookView xWindow="21480" yWindow="-120" windowWidth="21840" windowHeight="13140" tabRatio="878" firstSheet="4" xr2:uid="{00000000-000D-0000-FFFF-FFFF00000000}"/>
  </bookViews>
  <sheets>
    <sheet name="ORIENTAÇÕES" sheetId="10" r:id="rId1"/>
    <sheet name="DOCUMENTOS COMPLEMENTARES" sheetId="11" r:id="rId2"/>
    <sheet name="ARQUITETO DE SOFTWARE SÊNIOR" sheetId="14" r:id="rId3"/>
    <sheet name="DESENVOLVEDOR SOFTWARE PLENO" sheetId="15" r:id="rId4"/>
    <sheet name="DESENVOLVEDOR SOFTWARE SÊNIOR" sheetId="16" r:id="rId5"/>
    <sheet name="ANALISTA DE NEGÓCIOS PLENO" sheetId="17" r:id="rId6"/>
    <sheet name="SCRUM MASTER " sheetId="18" r:id="rId7"/>
    <sheet name="ANALISTA DE QUALIDADE PLENO" sheetId="19" r:id="rId8"/>
  </sheets>
  <definedNames>
    <definedName name="_xlnm.Print_Area" localSheetId="5">'ANALISTA DE NEGÓCIOS PLENO'!$A$1:$G$101</definedName>
    <definedName name="_xlnm.Print_Area" localSheetId="7">'ANALISTA DE QUALIDADE PLENO'!$A$1:$G$101</definedName>
    <definedName name="_xlnm.Print_Area" localSheetId="2">'ARQUITETO DE SOFTWARE SÊNIOR'!$A$1:$G$101</definedName>
    <definedName name="_xlnm.Print_Area" localSheetId="3">'DESENVOLVEDOR SOFTWARE PLENO'!$A$1:$G$101</definedName>
    <definedName name="_xlnm.Print_Area" localSheetId="4">'DESENVOLVEDOR SOFTWARE SÊNIOR'!$A$1:$G$101</definedName>
    <definedName name="_xlnm.Print_Area" localSheetId="6">'SCRUM MASTER '!$A$1:$G$101</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5" i="19" l="1"/>
  <c r="E91" i="19" s="1"/>
  <c r="E85" i="18"/>
  <c r="E91" i="18" s="1"/>
  <c r="E85" i="17"/>
  <c r="E91" i="17" s="1"/>
  <c r="E85" i="16"/>
  <c r="E91" i="16" s="1"/>
  <c r="E85" i="15"/>
  <c r="E91" i="15" s="1"/>
  <c r="E85" i="14"/>
  <c r="E91" i="14" s="1"/>
  <c r="F27" i="15"/>
  <c r="F81" i="19"/>
  <c r="E97" i="19" s="1"/>
  <c r="E74" i="19"/>
  <c r="E62" i="19"/>
  <c r="F49" i="19"/>
  <c r="E47" i="19"/>
  <c r="E33" i="19"/>
  <c r="E32" i="19"/>
  <c r="F27" i="19"/>
  <c r="F81" i="18"/>
  <c r="E97" i="18" s="1"/>
  <c r="E74" i="18"/>
  <c r="E62" i="18"/>
  <c r="F49" i="18"/>
  <c r="E47" i="18"/>
  <c r="E33" i="18"/>
  <c r="E32" i="18"/>
  <c r="F27" i="18"/>
  <c r="F81" i="17"/>
  <c r="E97" i="17" s="1"/>
  <c r="E74" i="17"/>
  <c r="E62" i="17"/>
  <c r="F49" i="17"/>
  <c r="E47" i="17"/>
  <c r="E33" i="17"/>
  <c r="E32" i="17"/>
  <c r="F27" i="17"/>
  <c r="F81" i="16"/>
  <c r="E97" i="16" s="1"/>
  <c r="E74" i="16"/>
  <c r="E62" i="16"/>
  <c r="F49" i="16"/>
  <c r="E47" i="16"/>
  <c r="E33" i="16"/>
  <c r="E32" i="16"/>
  <c r="F27" i="16"/>
  <c r="F81" i="15"/>
  <c r="E97" i="15" s="1"/>
  <c r="E74" i="15"/>
  <c r="E62" i="15"/>
  <c r="F49" i="15"/>
  <c r="E47" i="15"/>
  <c r="E33" i="15"/>
  <c r="E32" i="15"/>
  <c r="F81" i="14"/>
  <c r="E97" i="14" s="1"/>
  <c r="E74" i="14"/>
  <c r="E62" i="14"/>
  <c r="F49" i="14"/>
  <c r="E47" i="14"/>
  <c r="E33" i="14"/>
  <c r="E32" i="14"/>
  <c r="F27" i="14"/>
  <c r="F50" i="19" l="1"/>
  <c r="F29" i="19"/>
  <c r="F33" i="19" s="1"/>
  <c r="E34" i="19"/>
  <c r="F32" i="19"/>
  <c r="E75" i="19"/>
  <c r="E64" i="19"/>
  <c r="F64" i="19" s="1"/>
  <c r="F54" i="19"/>
  <c r="F58" i="19" s="1"/>
  <c r="E76" i="19"/>
  <c r="F50" i="18"/>
  <c r="F54" i="18" s="1"/>
  <c r="F58" i="18" s="1"/>
  <c r="F29" i="18"/>
  <c r="F32" i="18" s="1"/>
  <c r="E34" i="18"/>
  <c r="E75" i="18"/>
  <c r="E76" i="18" s="1"/>
  <c r="E64" i="18"/>
  <c r="E66" i="18" s="1"/>
  <c r="F50" i="17"/>
  <c r="F54" i="17" s="1"/>
  <c r="F58" i="17" s="1"/>
  <c r="F29" i="17"/>
  <c r="F32" i="17" s="1"/>
  <c r="E34" i="17"/>
  <c r="E75" i="17"/>
  <c r="E76" i="17" s="1"/>
  <c r="E64" i="17"/>
  <c r="E66" i="17" s="1"/>
  <c r="F50" i="16"/>
  <c r="F29" i="16"/>
  <c r="F32" i="16" s="1"/>
  <c r="E34" i="16"/>
  <c r="E75" i="16"/>
  <c r="E76" i="16" s="1"/>
  <c r="E64" i="16"/>
  <c r="F54" i="16"/>
  <c r="F58" i="16" s="1"/>
  <c r="F50" i="15"/>
  <c r="F54" i="15" s="1"/>
  <c r="F58" i="15" s="1"/>
  <c r="F29" i="15"/>
  <c r="F32" i="15" s="1"/>
  <c r="E34" i="15"/>
  <c r="E75" i="15"/>
  <c r="E76" i="15" s="1"/>
  <c r="E64" i="15"/>
  <c r="F50" i="14"/>
  <c r="F54" i="14" s="1"/>
  <c r="F58" i="14" s="1"/>
  <c r="F29" i="14"/>
  <c r="F32" i="14" s="1"/>
  <c r="E34" i="14"/>
  <c r="E75" i="14"/>
  <c r="E76" i="14" s="1"/>
  <c r="E64" i="14"/>
  <c r="F64" i="14" s="1"/>
  <c r="F62" i="14" l="1"/>
  <c r="F33" i="14"/>
  <c r="E66" i="14"/>
  <c r="F62" i="19"/>
  <c r="F62" i="15"/>
  <c r="F33" i="15"/>
  <c r="F34" i="15" s="1"/>
  <c r="F64" i="16"/>
  <c r="F62" i="18"/>
  <c r="F33" i="18"/>
  <c r="F34" i="18" s="1"/>
  <c r="F62" i="17"/>
  <c r="F64" i="15"/>
  <c r="F62" i="16"/>
  <c r="F33" i="17"/>
  <c r="F34" i="17" s="1"/>
  <c r="E66" i="16"/>
  <c r="F33" i="16"/>
  <c r="F34" i="16" s="1"/>
  <c r="F64" i="18"/>
  <c r="E66" i="15"/>
  <c r="F64" i="17"/>
  <c r="E66" i="19"/>
  <c r="F34" i="19"/>
  <c r="E35" i="19"/>
  <c r="E93" i="19"/>
  <c r="F72" i="19"/>
  <c r="F71" i="19"/>
  <c r="F70" i="19"/>
  <c r="F69" i="19"/>
  <c r="F68" i="19"/>
  <c r="F65" i="19"/>
  <c r="F63" i="19"/>
  <c r="F61" i="19"/>
  <c r="F46" i="19"/>
  <c r="F45" i="19"/>
  <c r="F44" i="19"/>
  <c r="F43" i="19"/>
  <c r="F42" i="19"/>
  <c r="F41" i="19"/>
  <c r="F40" i="19"/>
  <c r="F39" i="19"/>
  <c r="F38" i="19"/>
  <c r="E35" i="18"/>
  <c r="E93" i="18"/>
  <c r="F72" i="18"/>
  <c r="F71" i="18"/>
  <c r="F70" i="18"/>
  <c r="F69" i="18"/>
  <c r="F68" i="18"/>
  <c r="F65" i="18"/>
  <c r="F63" i="18"/>
  <c r="F61" i="18"/>
  <c r="F46" i="18"/>
  <c r="F45" i="18"/>
  <c r="F44" i="18"/>
  <c r="F43" i="18"/>
  <c r="F42" i="18"/>
  <c r="F41" i="18"/>
  <c r="F40" i="18"/>
  <c r="F39" i="18"/>
  <c r="F38" i="18"/>
  <c r="E35" i="17"/>
  <c r="E93" i="17"/>
  <c r="F72" i="17"/>
  <c r="F71" i="17"/>
  <c r="F70" i="17"/>
  <c r="F69" i="17"/>
  <c r="F68" i="17"/>
  <c r="F65" i="17"/>
  <c r="F63" i="17"/>
  <c r="F61" i="17"/>
  <c r="F46" i="17"/>
  <c r="F45" i="17"/>
  <c r="F44" i="17"/>
  <c r="F43" i="17"/>
  <c r="F42" i="17"/>
  <c r="F41" i="17"/>
  <c r="F40" i="17"/>
  <c r="F39" i="17"/>
  <c r="F38" i="17"/>
  <c r="E35" i="16"/>
  <c r="E93" i="16"/>
  <c r="F72" i="16"/>
  <c r="F71" i="16"/>
  <c r="F70" i="16"/>
  <c r="F69" i="16"/>
  <c r="F68" i="16"/>
  <c r="F65" i="16"/>
  <c r="F63" i="16"/>
  <c r="F61" i="16"/>
  <c r="F46" i="16"/>
  <c r="F45" i="16"/>
  <c r="F44" i="16"/>
  <c r="F43" i="16"/>
  <c r="F42" i="16"/>
  <c r="F41" i="16"/>
  <c r="F40" i="16"/>
  <c r="F39" i="16"/>
  <c r="F38" i="16"/>
  <c r="E35" i="15"/>
  <c r="E93" i="15"/>
  <c r="F72" i="15"/>
  <c r="F71" i="15"/>
  <c r="F70" i="15"/>
  <c r="F69" i="15"/>
  <c r="F68" i="15"/>
  <c r="F65" i="15"/>
  <c r="F63" i="15"/>
  <c r="F61" i="15"/>
  <c r="F46" i="15"/>
  <c r="F45" i="15"/>
  <c r="F44" i="15"/>
  <c r="F43" i="15"/>
  <c r="F42" i="15"/>
  <c r="F41" i="15"/>
  <c r="F40" i="15"/>
  <c r="F39" i="15"/>
  <c r="F38" i="15"/>
  <c r="F34" i="14"/>
  <c r="E35" i="14"/>
  <c r="E93" i="14"/>
  <c r="F72" i="14"/>
  <c r="F71" i="14"/>
  <c r="F70" i="14"/>
  <c r="F69" i="14"/>
  <c r="F68" i="14"/>
  <c r="F65" i="14"/>
  <c r="F63" i="14"/>
  <c r="F61" i="14"/>
  <c r="F46" i="14"/>
  <c r="F45" i="14"/>
  <c r="F44" i="14"/>
  <c r="F43" i="14"/>
  <c r="F42" i="14"/>
  <c r="F41" i="14"/>
  <c r="F40" i="14"/>
  <c r="F39" i="14"/>
  <c r="F38" i="14"/>
  <c r="F47" i="14" l="1"/>
  <c r="F57" i="14" s="1"/>
  <c r="F74" i="15"/>
  <c r="F74" i="16"/>
  <c r="F47" i="17"/>
  <c r="F57" i="17" s="1"/>
  <c r="F74" i="17"/>
  <c r="F74" i="18"/>
  <c r="F74" i="19"/>
  <c r="F66" i="14"/>
  <c r="E95" i="14" s="1"/>
  <c r="F66" i="15"/>
  <c r="E95" i="15" s="1"/>
  <c r="F66" i="16"/>
  <c r="E95" i="16" s="1"/>
  <c r="F66" i="17"/>
  <c r="E95" i="17" s="1"/>
  <c r="F66" i="18"/>
  <c r="E95" i="18" s="1"/>
  <c r="F66" i="19"/>
  <c r="E95" i="19" s="1"/>
  <c r="F74" i="14"/>
  <c r="F47" i="15"/>
  <c r="F57" i="15" s="1"/>
  <c r="F47" i="16"/>
  <c r="F57" i="16" s="1"/>
  <c r="F47" i="18"/>
  <c r="F57" i="18" s="1"/>
  <c r="F47" i="19"/>
  <c r="F57" i="19" s="1"/>
  <c r="F75" i="19"/>
  <c r="F76" i="19" s="1"/>
  <c r="E96" i="19" s="1"/>
  <c r="F35" i="19"/>
  <c r="F36" i="19" s="1"/>
  <c r="F56" i="19" s="1"/>
  <c r="F59" i="19" s="1"/>
  <c r="E94" i="19" s="1"/>
  <c r="E98" i="19" s="1"/>
  <c r="E36" i="19"/>
  <c r="F75" i="18"/>
  <c r="F76" i="18" s="1"/>
  <c r="E96" i="18" s="1"/>
  <c r="F35" i="18"/>
  <c r="F36" i="18" s="1"/>
  <c r="F56" i="18" s="1"/>
  <c r="F59" i="18" s="1"/>
  <c r="E94" i="18" s="1"/>
  <c r="E36" i="18"/>
  <c r="F75" i="17"/>
  <c r="F76" i="17" s="1"/>
  <c r="E96" i="17" s="1"/>
  <c r="F35" i="17"/>
  <c r="F36" i="17" s="1"/>
  <c r="F56" i="17" s="1"/>
  <c r="E36" i="17"/>
  <c r="F75" i="16"/>
  <c r="F76" i="16" s="1"/>
  <c r="E96" i="16" s="1"/>
  <c r="F35" i="16"/>
  <c r="F36" i="16" s="1"/>
  <c r="F56" i="16" s="1"/>
  <c r="E36" i="16"/>
  <c r="F75" i="15"/>
  <c r="F76" i="15" s="1"/>
  <c r="E96" i="15" s="1"/>
  <c r="F35" i="15"/>
  <c r="F36" i="15" s="1"/>
  <c r="F56" i="15" s="1"/>
  <c r="F59" i="15" s="1"/>
  <c r="E94" i="15" s="1"/>
  <c r="E98" i="15" s="1"/>
  <c r="E36" i="15"/>
  <c r="F75" i="14"/>
  <c r="F76" i="14" s="1"/>
  <c r="E96" i="14" s="1"/>
  <c r="F35" i="14"/>
  <c r="F36" i="14" s="1"/>
  <c r="F56" i="14" s="1"/>
  <c r="F59" i="14" s="1"/>
  <c r="E94" i="14" s="1"/>
  <c r="E36" i="14"/>
  <c r="F59" i="17" l="1"/>
  <c r="E94" i="17" s="1"/>
  <c r="E98" i="17" s="1"/>
  <c r="F83" i="17" s="1"/>
  <c r="E98" i="18"/>
  <c r="E98" i="14"/>
  <c r="F83" i="14" s="1"/>
  <c r="F59" i="16"/>
  <c r="E94" i="16" s="1"/>
  <c r="E98" i="16" s="1"/>
  <c r="F83" i="16" s="1"/>
  <c r="F83" i="19"/>
  <c r="F83" i="18"/>
  <c r="F83" i="15"/>
  <c r="F84" i="19" l="1"/>
  <c r="F84" i="18"/>
  <c r="F84" i="17"/>
  <c r="F84" i="16"/>
  <c r="F84" i="15"/>
  <c r="F84" i="14"/>
  <c r="F85" i="14" s="1"/>
  <c r="F85" i="19" l="1"/>
  <c r="F91" i="19" s="1"/>
  <c r="F85" i="18"/>
  <c r="F85" i="17"/>
  <c r="F85" i="16"/>
  <c r="F85" i="15"/>
  <c r="F91" i="15" s="1"/>
  <c r="F91" i="16" l="1"/>
  <c r="E99" i="16" s="1"/>
  <c r="F100" i="16" s="1"/>
  <c r="F101" i="16" s="1"/>
  <c r="F91" i="18"/>
  <c r="E99" i="18" s="1"/>
  <c r="F100" i="18" s="1"/>
  <c r="F101" i="18" s="1"/>
  <c r="E99" i="15"/>
  <c r="F100" i="15" s="1"/>
  <c r="F101" i="15" s="1"/>
  <c r="E99" i="19"/>
  <c r="F100" i="19" s="1"/>
  <c r="F101" i="19" s="1"/>
  <c r="F91" i="17"/>
  <c r="E99" i="17" s="1"/>
  <c r="F100" i="17" s="1"/>
  <c r="F101" i="17" s="1"/>
  <c r="F91" i="14"/>
  <c r="E99" i="14" s="1"/>
  <c r="F100" i="14" s="1"/>
  <c r="F101"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49" authorId="0" shapeId="0" xr:uid="{F3771E35-AA51-4671-9822-AAA34306E17F}">
      <text>
        <r>
          <rPr>
            <sz val="10"/>
            <color indexed="8"/>
            <rFont val="Tahoma"/>
            <family val="2"/>
          </rPr>
          <t xml:space="preserve">valor do benefício
</t>
        </r>
      </text>
    </comment>
    <comment ref="E49" authorId="0" shapeId="0" xr:uid="{B7CA9139-FED5-43CB-A389-833F4EE134F2}">
      <text>
        <r>
          <rPr>
            <sz val="10"/>
            <rFont val="Arial"/>
            <family val="2"/>
          </rPr>
          <t>percentual de desconto do trabalhador</t>
        </r>
      </text>
    </comment>
    <comment ref="E50" authorId="0" shapeId="0" xr:uid="{87243748-65C4-4618-913C-36C876F1B8FA}">
      <text>
        <r>
          <rPr>
            <sz val="9"/>
            <color indexed="8"/>
            <rFont val="Tahoma"/>
            <family val="2"/>
          </rPr>
          <t xml:space="preserve">valor Vale Transporte do município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49" authorId="0" shapeId="0" xr:uid="{780FBC7F-82F8-4008-B952-A2A0F05757F6}">
      <text>
        <r>
          <rPr>
            <sz val="10"/>
            <color indexed="8"/>
            <rFont val="Tahoma"/>
            <family val="2"/>
          </rPr>
          <t xml:space="preserve">valor do benefício
</t>
        </r>
      </text>
    </comment>
    <comment ref="E49" authorId="0" shapeId="0" xr:uid="{44CA8101-0A7D-4123-B149-8CAAF95EF2DA}">
      <text>
        <r>
          <rPr>
            <sz val="10"/>
            <rFont val="Arial"/>
            <family val="2"/>
          </rPr>
          <t>percentual de desconto do trabalhador</t>
        </r>
      </text>
    </comment>
    <comment ref="E50" authorId="0" shapeId="0" xr:uid="{A2BB59CC-7D1D-474E-9009-1685121E4B35}">
      <text>
        <r>
          <rPr>
            <sz val="9"/>
            <color indexed="8"/>
            <rFont val="Tahoma"/>
            <family val="2"/>
          </rPr>
          <t xml:space="preserve">valor Vale Transporte do município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D49" authorId="0" shapeId="0" xr:uid="{5F48CE02-A502-4DC2-B2CF-663B9CFFFB98}">
      <text>
        <r>
          <rPr>
            <sz val="10"/>
            <color indexed="8"/>
            <rFont val="Tahoma"/>
            <family val="2"/>
          </rPr>
          <t xml:space="preserve">valor do benefício
</t>
        </r>
      </text>
    </comment>
    <comment ref="E49" authorId="0" shapeId="0" xr:uid="{67F014EF-7F7E-4D38-8239-DDDA41FDD64B}">
      <text>
        <r>
          <rPr>
            <sz val="10"/>
            <rFont val="Arial"/>
            <family val="2"/>
          </rPr>
          <t>percentual de desconto do trabalhador</t>
        </r>
      </text>
    </comment>
    <comment ref="E50" authorId="0" shapeId="0" xr:uid="{7F617D08-D4DC-4A04-A426-B75413D9CD90}">
      <text>
        <r>
          <rPr>
            <sz val="9"/>
            <color indexed="8"/>
            <rFont val="Tahoma"/>
            <family val="2"/>
          </rPr>
          <t xml:space="preserve">valor Vale Transporte do município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D49" authorId="0" shapeId="0" xr:uid="{6CF6D323-AE33-4ACB-A41B-855F4731B4A3}">
      <text>
        <r>
          <rPr>
            <sz val="10"/>
            <color indexed="8"/>
            <rFont val="Tahoma"/>
            <family val="2"/>
          </rPr>
          <t xml:space="preserve">valor do benefício
</t>
        </r>
      </text>
    </comment>
    <comment ref="E49" authorId="0" shapeId="0" xr:uid="{1875DA95-674B-4B20-B93E-3F5538971F43}">
      <text>
        <r>
          <rPr>
            <sz val="10"/>
            <rFont val="Arial"/>
            <family val="2"/>
          </rPr>
          <t>percentual de desconto do trabalhador</t>
        </r>
      </text>
    </comment>
    <comment ref="E50" authorId="0" shapeId="0" xr:uid="{431AB937-2D70-4773-8D3F-6AC73959E34F}">
      <text>
        <r>
          <rPr>
            <sz val="9"/>
            <color indexed="8"/>
            <rFont val="Tahoma"/>
            <family val="2"/>
          </rPr>
          <t xml:space="preserve">valor Vale Transporte do município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D49" authorId="0" shapeId="0" xr:uid="{85D6B6AE-8BE9-4B2C-9E39-A836C6FB2AC8}">
      <text>
        <r>
          <rPr>
            <sz val="10"/>
            <color indexed="8"/>
            <rFont val="Tahoma"/>
            <family val="2"/>
          </rPr>
          <t xml:space="preserve">valor do benefício
</t>
        </r>
      </text>
    </comment>
    <comment ref="E49" authorId="0" shapeId="0" xr:uid="{BCB36915-6851-48EA-B193-07E86BB2C981}">
      <text>
        <r>
          <rPr>
            <sz val="10"/>
            <rFont val="Arial"/>
            <family val="2"/>
          </rPr>
          <t>percentual de desconto do trabalhador</t>
        </r>
      </text>
    </comment>
    <comment ref="E50" authorId="0" shapeId="0" xr:uid="{BDB453BA-3FB4-4234-8D5B-1841467627A4}">
      <text>
        <r>
          <rPr>
            <sz val="9"/>
            <color indexed="8"/>
            <rFont val="Tahoma"/>
            <family val="2"/>
          </rPr>
          <t xml:space="preserve">valor Vale Transporte do município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D49" authorId="0" shapeId="0" xr:uid="{198B5E3C-4C50-4A82-8052-6811E0C1336B}">
      <text>
        <r>
          <rPr>
            <sz val="10"/>
            <color indexed="8"/>
            <rFont val="Tahoma"/>
            <family val="2"/>
          </rPr>
          <t xml:space="preserve">valor do benefício
</t>
        </r>
      </text>
    </comment>
    <comment ref="E49" authorId="0" shapeId="0" xr:uid="{1B77E465-8CC1-4CDF-B58C-EBA6CD549280}">
      <text>
        <r>
          <rPr>
            <sz val="10"/>
            <rFont val="Arial"/>
            <family val="2"/>
          </rPr>
          <t>percentual de desconto do trabalhador</t>
        </r>
      </text>
    </comment>
    <comment ref="E50" authorId="0" shapeId="0" xr:uid="{1B26E58B-D0A0-4F86-B1BF-72538C36B611}">
      <text>
        <r>
          <rPr>
            <sz val="9"/>
            <color indexed="8"/>
            <rFont val="Tahoma"/>
            <family val="2"/>
          </rPr>
          <t xml:space="preserve">valor Vale Transporte do município
</t>
        </r>
      </text>
    </comment>
  </commentList>
</comments>
</file>

<file path=xl/sharedStrings.xml><?xml version="1.0" encoding="utf-8"?>
<sst xmlns="http://schemas.openxmlformats.org/spreadsheetml/2006/main" count="912" uniqueCount="149">
  <si>
    <t xml:space="preserve">PLANILHA BASE PARA ANÁLISE DA EXEQUIBILIDADE DA PROPOSTA - ORIENTAÇÕES </t>
  </si>
  <si>
    <r>
      <rPr>
        <b/>
        <sz val="10"/>
        <color rgb="FF000000"/>
        <rFont val="Calibri"/>
      </rPr>
      <t>1.</t>
    </r>
    <r>
      <rPr>
        <sz val="10"/>
        <color rgb="FF000000"/>
        <rFont val="Calibri"/>
      </rPr>
      <t xml:space="preserve">  As planilhas são individualizadas por perfil profissional e todos os campos em verde devem ser preenchidos. NÃO É PERMITIDO alterar qualquer outro campo.</t>
    </r>
  </si>
  <si>
    <r>
      <rPr>
        <b/>
        <sz val="10"/>
        <color rgb="FF000000"/>
        <rFont val="Calibri"/>
      </rPr>
      <t>2</t>
    </r>
    <r>
      <rPr>
        <sz val="10"/>
        <color rgb="FF000000"/>
        <rFont val="Calibri"/>
      </rPr>
      <t>. Para os campos cujo preenchimento refere-se a valores, esses devem ser expressos em reais, com até 2 (duas) casas decimais.</t>
    </r>
  </si>
  <si>
    <r>
      <rPr>
        <b/>
        <sz val="10"/>
        <color rgb="FF000000"/>
        <rFont val="Calibri"/>
      </rPr>
      <t>3.</t>
    </r>
    <r>
      <rPr>
        <sz val="10"/>
        <color rgb="FF000000"/>
        <rFont val="Calibri"/>
      </rPr>
      <t xml:space="preserve"> Os dados estatísticos devem refletir a realidade da licitante, devendo ser apresentadas as memórias de cálculo para cada item. </t>
    </r>
  </si>
  <si>
    <r>
      <rPr>
        <b/>
        <sz val="10"/>
        <color rgb="FF000000"/>
        <rFont val="Calibri"/>
      </rPr>
      <t>4.</t>
    </r>
    <r>
      <rPr>
        <sz val="10"/>
        <color rgb="FF000000"/>
        <rFont val="Calibri"/>
      </rPr>
      <t xml:space="preserve"> </t>
    </r>
    <r>
      <rPr>
        <u/>
        <sz val="10"/>
        <color rgb="FF000000"/>
        <rFont val="Calibri"/>
      </rPr>
      <t xml:space="preserve">Submódulo 2.2 </t>
    </r>
    <r>
      <rPr>
        <sz val="10"/>
        <color rgb="FF000000"/>
        <rFont val="Calibri"/>
      </rPr>
      <t>- Os percentuais dos encargos previdenciários, do FGTS e das demais contribuições são aqueles estabelecidos pela legislação vigente, incidentes sobre o valor da remuneração; as licitantes deverão adequar os percentuais de acordo com seu Regime Tributário e apresentar respectiva comprovação.</t>
    </r>
  </si>
  <si>
    <r>
      <rPr>
        <b/>
        <sz val="10"/>
        <color rgb="FF000000"/>
        <rFont val="Calibri"/>
      </rPr>
      <t>5.</t>
    </r>
    <r>
      <rPr>
        <b/>
        <u/>
        <sz val="10"/>
        <color rgb="FF000000"/>
        <rFont val="Calibri"/>
      </rPr>
      <t xml:space="preserve"> </t>
    </r>
    <r>
      <rPr>
        <u/>
        <sz val="10"/>
        <color rgb="FF000000"/>
        <rFont val="Calibri"/>
      </rPr>
      <t xml:space="preserve">Submódulo 2.2 Item G - </t>
    </r>
    <r>
      <rPr>
        <sz val="10"/>
        <color rgb="FF000000"/>
        <rFont val="Calibri"/>
      </rPr>
      <t xml:space="preserve">A licitante deverá comprovar o percentual adotado, mediante envio de consulta FapWEB ou DCTFWeb. </t>
    </r>
  </si>
  <si>
    <r>
      <rPr>
        <b/>
        <sz val="10"/>
        <color rgb="FF000000"/>
        <rFont val="Calibri"/>
      </rPr>
      <t>6.</t>
    </r>
    <r>
      <rPr>
        <sz val="10"/>
        <color rgb="FF000000"/>
        <rFont val="Calibri"/>
      </rPr>
      <t xml:space="preserve"> </t>
    </r>
    <r>
      <rPr>
        <u/>
        <sz val="10"/>
        <color rgb="FF000000"/>
        <rFont val="Calibri"/>
      </rPr>
      <t>Submódulo 2.3</t>
    </r>
    <r>
      <rPr>
        <sz val="10"/>
        <color rgb="FF000000"/>
        <rFont val="Calibri"/>
      </rPr>
      <t xml:space="preserve"> - Devem ser considerados os benefícios previstos na Convenção Coletiva de Trabalho firmada pelo Sindicato ao qual a licitante se declara enquadrada. Para o cálculo do item Auxílio Refeição devem ser considerados 22 dias trabalhados.   </t>
    </r>
  </si>
  <si>
    <r>
      <rPr>
        <b/>
        <sz val="10"/>
        <color rgb="FF000000"/>
        <rFont val="Calibri"/>
      </rPr>
      <t xml:space="preserve">7. </t>
    </r>
    <r>
      <rPr>
        <u/>
        <sz val="10"/>
        <color rgb="FF000000"/>
        <rFont val="Calibri"/>
      </rPr>
      <t>Módulo 6 Item C</t>
    </r>
    <r>
      <rPr>
        <sz val="10"/>
        <color rgb="FF000000"/>
        <rFont val="Calibri"/>
      </rPr>
      <t xml:space="preserve"> - A licitante deverá adequar os percentuais a seu Regime Tributário e apresentar respectiva comprovação.</t>
    </r>
  </si>
  <si>
    <r>
      <rPr>
        <b/>
        <sz val="10"/>
        <color rgb="FF000000"/>
        <rFont val="Calibri"/>
      </rPr>
      <t xml:space="preserve">8. </t>
    </r>
    <r>
      <rPr>
        <sz val="10"/>
        <color rgb="FF000000"/>
        <rFont val="Calibri"/>
      </rPr>
      <t xml:space="preserve">Observar o que estabelece a legislação vigente  quanto a rubricas cuja inclusão na Planilha é vedada à proponente. </t>
    </r>
  </si>
  <si>
    <r>
      <rPr>
        <b/>
        <sz val="10"/>
        <color rgb="FF000000"/>
        <rFont val="Calibri"/>
      </rPr>
      <t>9</t>
    </r>
    <r>
      <rPr>
        <sz val="10"/>
        <color rgb="FF000000"/>
        <rFont val="Calibri"/>
      </rPr>
      <t>. A Planilha proposta pela licitante deverá ser encaminhada juntamente com os documentos elencados na aba "Documentação Complementar". Poderão ser solicitadas outras comprovações, caso necessário.</t>
    </r>
  </si>
  <si>
    <r>
      <rPr>
        <b/>
        <sz val="10"/>
        <color rgb="FF000000"/>
        <rFont val="Calibri"/>
      </rPr>
      <t xml:space="preserve">10.  </t>
    </r>
    <r>
      <rPr>
        <sz val="10"/>
        <color rgb="FF000000"/>
        <rFont val="Calibri"/>
      </rPr>
      <t>Os itens da planilha que estiverem em branco ou declarados com valor zero serão desconsiderados como elemento de formação dos custos e, como consequência, não caberá alegação futura envolvendo tais itens. Os efeitos financeiros negativos decorrentes dessa desconsideração  terão que ser absorvidos pelos demais itens da Planilha, desde que não se configure a corrosão da exequibilidade da proposta.</t>
    </r>
  </si>
  <si>
    <r>
      <rPr>
        <b/>
        <sz val="10"/>
        <color rgb="FF000000"/>
        <rFont val="Calibri"/>
      </rPr>
      <t>11.</t>
    </r>
    <r>
      <rPr>
        <sz val="10"/>
        <color rgb="FF000000"/>
        <rFont val="Calibri"/>
      </rPr>
      <t xml:space="preserve"> Os cálculos foram baseados em várias fontes de consulta, dentre elas:</t>
    </r>
  </si>
  <si>
    <t>Lei nº 14.133/2021 - Lei de Licitações e Contratos Administrativos</t>
  </si>
  <si>
    <t>Portaria SGD/MGI nº 750/2023 - Estabelece modelo para contratação de serviços de desenvolvimento, manutenção e sustentação de software</t>
  </si>
  <si>
    <t>Portaria SGD/MGI nº  6.679/2024 - Altera os Anexos I e II e inclui os Anexos VII e VIII da Portaria SGD/MGI nº 750/2023</t>
  </si>
  <si>
    <t>Lei Complementar nº 116/2003 -  Dispõe sobre o Imposto Sobre Serviços de Qualquer Natureza</t>
  </si>
  <si>
    <t>Decreto nº 53.151/2012, Art. 18, I, b - Aprova o regulamento do Imposto sobre Serviços de Qualquer Natureza - ISS  no município de São Paulo</t>
  </si>
  <si>
    <t>Lei nº 13.467/2017 - Reforma Trabalhista</t>
  </si>
  <si>
    <t>Lei nº 13.932/2019 - Extinção da Contribuição Social de 10% sobre o FGTS</t>
  </si>
  <si>
    <t>IN SEGES/MPDG nº 05/2017 - Regras e diretrizes para contratação de serviços sob o regime de execução indireta</t>
  </si>
  <si>
    <t>IN SEGES/MPDG nº 07/2018 - Altera a IN SEGES/MPDG nº 05/2017</t>
  </si>
  <si>
    <t>IN SEGES/ME nº 49/2020 - Altera a IN SEGES/MPDG nº 05/2017</t>
  </si>
  <si>
    <t>Jurisprudências TRT e Súmulas TST</t>
  </si>
  <si>
    <t>Orientações e/ou comunicados SEGES/MGI</t>
  </si>
  <si>
    <t>Nota Técnica CISET nº 02/2018 - Orientações para aperfeiçoamento nas contratações de serviços terceirizados</t>
  </si>
  <si>
    <t xml:space="preserve">DOCUMENTOS COMPLEMENTARES </t>
  </si>
  <si>
    <t>Para análise da exequibilidade da proposta, deverão ser apresentados os seguintes documentos:</t>
  </si>
  <si>
    <r>
      <rPr>
        <b/>
        <sz val="10"/>
        <color rgb="FF000000"/>
        <rFont val="Calibri"/>
      </rPr>
      <t xml:space="preserve">1. </t>
    </r>
    <r>
      <rPr>
        <sz val="10"/>
        <color rgb="FF000000"/>
        <rFont val="Calibri"/>
      </rPr>
      <t>Conveção Coletiva de Trabalho da categoria utilizada na elaboração da proposta</t>
    </r>
  </si>
  <si>
    <r>
      <rPr>
        <b/>
        <sz val="10"/>
        <color rgb="FF000000"/>
        <rFont val="Calibri"/>
        <scheme val="minor"/>
      </rPr>
      <t>2.</t>
    </r>
    <r>
      <rPr>
        <sz val="10"/>
        <color rgb="FF000000"/>
        <rFont val="Calibri"/>
        <scheme val="minor"/>
      </rPr>
      <t xml:space="preserve"> Declaração informando o enquadramento sindical da empresa, a atividade econômica preponderante e a justificativa para adoção do instrumento coletivo do trabalho em que se baseia sua proposta.</t>
    </r>
  </si>
  <si>
    <r>
      <rPr>
        <b/>
        <sz val="10"/>
        <color rgb="FF000000"/>
        <rFont val="Calibri"/>
      </rPr>
      <t>3.</t>
    </r>
    <r>
      <rPr>
        <sz val="10"/>
        <color rgb="FF000000"/>
        <rFont val="Calibri"/>
      </rPr>
      <t xml:space="preserve"> Cópia da carta ou registro sindical do sindicato ao qual se declara ser enquadrado.</t>
    </r>
  </si>
  <si>
    <r>
      <rPr>
        <b/>
        <sz val="10"/>
        <color rgb="FF000000"/>
        <rFont val="Calibri"/>
      </rPr>
      <t xml:space="preserve">4. </t>
    </r>
    <r>
      <rPr>
        <sz val="10"/>
        <color rgb="FF000000"/>
        <rFont val="Calibri"/>
      </rPr>
      <t xml:space="preserve"> Comprovação do Regime Tributário - DCTF ou Declaração assinada por profissional Contabilista</t>
    </r>
  </si>
  <si>
    <r>
      <rPr>
        <b/>
        <sz val="10"/>
        <color rgb="FF000000"/>
        <rFont val="Calibri"/>
        <scheme val="minor"/>
      </rPr>
      <t xml:space="preserve">4.1 </t>
    </r>
    <r>
      <rPr>
        <sz val="10"/>
        <color rgb="FF000000"/>
        <rFont val="Calibri"/>
        <scheme val="minor"/>
      </rPr>
      <t>Em caso de empresa optante pelo Simples Nacional - declaração PGDAS-D mais recente</t>
    </r>
  </si>
  <si>
    <r>
      <rPr>
        <b/>
        <sz val="10"/>
        <color rgb="FF000000"/>
        <rFont val="Calibri"/>
      </rPr>
      <t>4.2</t>
    </r>
    <r>
      <rPr>
        <sz val="10"/>
        <color rgb="FF000000"/>
        <rFont val="Calibri"/>
      </rPr>
      <t xml:space="preserve"> Em caso de empresa sob Regime Tributário de Lucro Real ou Presumido - 12 (doze) declarações mais recentes do EFD Contribuições</t>
    </r>
  </si>
  <si>
    <r>
      <rPr>
        <b/>
        <sz val="10"/>
        <color rgb="FF000000"/>
        <rFont val="Calibri"/>
      </rPr>
      <t>4.3</t>
    </r>
    <r>
      <rPr>
        <sz val="10"/>
        <color rgb="FF000000"/>
        <rFont val="Calibri"/>
      </rPr>
      <t xml:space="preserve"> Em caso de empresa optante pela Desoneração da Folha de Pagamento - Declaração de Opção da Sistemática de Recolhimento das Contribuições Previdenciárias</t>
    </r>
  </si>
  <si>
    <r>
      <rPr>
        <b/>
        <sz val="10"/>
        <color rgb="FF000000"/>
        <rFont val="Calibri"/>
        <scheme val="minor"/>
      </rPr>
      <t xml:space="preserve">5. </t>
    </r>
    <r>
      <rPr>
        <sz val="10"/>
        <color rgb="FF000000"/>
        <rFont val="Calibri"/>
        <scheme val="minor"/>
      </rPr>
      <t>Comprovação do percentual GIILRAT/FAP - consulta FApWEB ou DCTFWeb</t>
    </r>
  </si>
  <si>
    <t>Nº PROCESSO</t>
  </si>
  <si>
    <t>LICITAÇÃO Nº</t>
  </si>
  <si>
    <t>CNPJ</t>
  </si>
  <si>
    <t>NOME DA EMPRESA</t>
  </si>
  <si>
    <t>LOTE</t>
  </si>
  <si>
    <t>ITEM</t>
  </si>
  <si>
    <t xml:space="preserve">Discriminação dos Serviços </t>
  </si>
  <si>
    <t>Data de apresentação da proposta(dia/mês/ano)</t>
  </si>
  <si>
    <t>Municipio/ UF</t>
  </si>
  <si>
    <t>São Paulo/SP</t>
  </si>
  <si>
    <t>Ano do acordo coletivo, convenção coletiva ou sentença normativa em dissidio coletivo</t>
  </si>
  <si>
    <t>Número de Registro da CCT</t>
  </si>
  <si>
    <t>Numero de meses de execução contratual</t>
  </si>
  <si>
    <t>Regime Tributário da Empresa</t>
  </si>
  <si>
    <t>Dados complementares para composição dos custos referentes ao profissional alocado</t>
  </si>
  <si>
    <t xml:space="preserve">Tipo de serviço </t>
  </si>
  <si>
    <r>
      <rPr>
        <sz val="10"/>
        <color rgb="FF000000"/>
        <rFont val="Calibri"/>
        <scheme val="minor"/>
      </rPr>
      <t xml:space="preserve">Desenvolvimento e Sustentação de </t>
    </r>
    <r>
      <rPr>
        <i/>
        <sz val="10"/>
        <color rgb="FF000000"/>
        <rFont val="Calibri"/>
        <scheme val="minor"/>
      </rPr>
      <t>Software</t>
    </r>
  </si>
  <si>
    <t>Remuneração do profissional</t>
  </si>
  <si>
    <t xml:space="preserve">Categoria Profissional </t>
  </si>
  <si>
    <r>
      <rPr>
        <sz val="10"/>
        <color rgb="FF000000"/>
        <rFont val="Calibri"/>
      </rPr>
      <t xml:space="preserve">ARQUITETO DE </t>
    </r>
    <r>
      <rPr>
        <i/>
        <sz val="10"/>
        <color rgb="FF000000"/>
        <rFont val="Calibri"/>
      </rPr>
      <t xml:space="preserve">SOFTWARE </t>
    </r>
    <r>
      <rPr>
        <sz val="10"/>
        <color rgb="FF000000"/>
        <rFont val="Calibri"/>
      </rPr>
      <t>SÊNIOR</t>
    </r>
  </si>
  <si>
    <t>CBO</t>
  </si>
  <si>
    <t>Sindicato da Categoria Profissional</t>
  </si>
  <si>
    <t xml:space="preserve">Data base da categoria </t>
  </si>
  <si>
    <t xml:space="preserve">MÓDULO 1  - COMPOSIÇÃO DA REMUNERAÇÃO </t>
  </si>
  <si>
    <t>A</t>
  </si>
  <si>
    <t>SALÁRIO BASE</t>
  </si>
  <si>
    <t>TOTAL</t>
  </si>
  <si>
    <t>MÓDULO 2 - ENCARGOS E BENEFÍCIOS ANUAIS, MENSAIS E DIÁRIOS</t>
  </si>
  <si>
    <t>SUBMÓDULO 2.1: 13º SALÁRIO E ADICIONAL DE FÉRIAS</t>
  </si>
  <si>
    <t>%</t>
  </si>
  <si>
    <t>13º SALÁRIO</t>
  </si>
  <si>
    <t>B</t>
  </si>
  <si>
    <t>ADICIONAL DE FÉRIAS</t>
  </si>
  <si>
    <t xml:space="preserve">SUBTOTAL </t>
  </si>
  <si>
    <t>C</t>
  </si>
  <si>
    <t xml:space="preserve">Incidência do Submodulo 2.2 sobre o módulo 2.1 </t>
  </si>
  <si>
    <t>TOTAL SUBMODULO 2.1</t>
  </si>
  <si>
    <t>SUBMÓDULO 2.2: GPS, FGTS E OUTRAS CONTRIBUIÇÕES</t>
  </si>
  <si>
    <t>INSS</t>
  </si>
  <si>
    <t>SESI/SESC</t>
  </si>
  <si>
    <t>SENAI/SENAC</t>
  </si>
  <si>
    <t>D</t>
  </si>
  <si>
    <t>INCRA</t>
  </si>
  <si>
    <t>E</t>
  </si>
  <si>
    <t>SÁLARIO EDUCAÇÃO</t>
  </si>
  <si>
    <t>F</t>
  </si>
  <si>
    <t>FGTS</t>
  </si>
  <si>
    <t>G</t>
  </si>
  <si>
    <t>GIILRAT/FAP</t>
  </si>
  <si>
    <t>H</t>
  </si>
  <si>
    <t>SEBRAE</t>
  </si>
  <si>
    <t>I</t>
  </si>
  <si>
    <t>OUTRAS CONTRIBUIÇÕES (ESPECIFICAR)</t>
  </si>
  <si>
    <t>TOTAL SUBMODULO 2.2</t>
  </si>
  <si>
    <t>SUBMÓDULO 2.3: BENEFÍCIOS MENSAIS E DIÁRIOS</t>
  </si>
  <si>
    <t xml:space="preserve">A </t>
  </si>
  <si>
    <t>AUXÍLIO REFEIÇÃO</t>
  </si>
  <si>
    <t>VALE TRANSPORTE</t>
  </si>
  <si>
    <t xml:space="preserve">C </t>
  </si>
  <si>
    <t>ASSISTÊNCIA MÉDICA E HOSPITALAR</t>
  </si>
  <si>
    <t>SEGURO DE VIDA</t>
  </si>
  <si>
    <t>OUTROS (ESPECIFICAR)</t>
  </si>
  <si>
    <t>TOTAL SUBMODULO 2.3</t>
  </si>
  <si>
    <t>QUADRO RESUMO DO MÓDULO 2</t>
  </si>
  <si>
    <t>2.1</t>
  </si>
  <si>
    <t>13º SALÁRIO E ADICIONAL DE FÉRIAS</t>
  </si>
  <si>
    <t>2.2</t>
  </si>
  <si>
    <t>GPS, FGTS E OUTRAS CONTRIBUIÇÕES</t>
  </si>
  <si>
    <t>2.3</t>
  </si>
  <si>
    <t>BENEFÍCIOS MENSAIS E DIÁRIOS</t>
  </si>
  <si>
    <t>TOTAL MÓDULO 2</t>
  </si>
  <si>
    <t>MÓDULO 3 - PROVISÃO PARA RESCISÃO</t>
  </si>
  <si>
    <t>AVISO PRÉVIO INDENIZADO</t>
  </si>
  <si>
    <t>INCIDÊNCIA FGTS SOBRE AVISO PRÉVIO INDENIZADO</t>
  </si>
  <si>
    <t>AVISO PRÉVIO TRABALHADO</t>
  </si>
  <si>
    <t>INCIDÊNCIA DOS ENCARGOS DO SUBMODULO 2.2 SOBRE AVISO PRÉVIO TRABALHADO</t>
  </si>
  <si>
    <t xml:space="preserve">MULTA DO FGTS SOBRE AVISO PRÉVIO TRABALHADO E INDENIZADO </t>
  </si>
  <si>
    <t>TOTAL MÓDULO 3</t>
  </si>
  <si>
    <t>MÓDULO 4 - CUSTO DE REPOSIÇÃO DO PROFISSIONAL AUSENTE</t>
  </si>
  <si>
    <t>FÉRIAS</t>
  </si>
  <si>
    <t>LICENÇA PATERNIDADE</t>
  </si>
  <si>
    <t>AUSÊNCIAS LEGAIS</t>
  </si>
  <si>
    <t>AUSÊNCIA POR ACIDENTE DE TRABALHO</t>
  </si>
  <si>
    <t>AFASTAMENTO MATERNIDADE</t>
  </si>
  <si>
    <t>SUBTOTAL</t>
  </si>
  <si>
    <t xml:space="preserve">Incidência do Submodulo 2.2 sobre o módulo 4 </t>
  </si>
  <si>
    <t>TOTAL  MÓDULO 4</t>
  </si>
  <si>
    <t>MÓDULO 5 - INSUMOS DIVERSOS</t>
  </si>
  <si>
    <t>UNIFORME</t>
  </si>
  <si>
    <t>MATERIAIS</t>
  </si>
  <si>
    <t>MICROCOMPUTADOR UTILIZADO POR PROFISSIONAL</t>
  </si>
  <si>
    <t>MODULO 6 - CUSTOS INDIRETOS, TRIBUTOS E LUCRO</t>
  </si>
  <si>
    <t>CUSTOS INDIRETOS</t>
  </si>
  <si>
    <t>LUCRO</t>
  </si>
  <si>
    <t>TRIBUTOS</t>
  </si>
  <si>
    <t xml:space="preserve">PIS  </t>
  </si>
  <si>
    <t xml:space="preserve">COFINS </t>
  </si>
  <si>
    <t xml:space="preserve">ISS </t>
  </si>
  <si>
    <t>OUTROS TRIBUTOS (ESPECIFICAR)</t>
  </si>
  <si>
    <t xml:space="preserve">TOTAL </t>
  </si>
  <si>
    <t>QUADRO RESUMO</t>
  </si>
  <si>
    <t>MODULO 1 - COMPOSIÇÃO DA REMUNERAÇÃO</t>
  </si>
  <si>
    <t>MODULO 2 - ENCARGOS, BENEFICIOS ANUAIS, MENSAIS E DIÁRIOS</t>
  </si>
  <si>
    <t>MODULO 3 - PROVISÃO PARA RESCISÃO</t>
  </si>
  <si>
    <t>MODULO 4 - CUSTO DE REPOSIÇÃO DO PROFISSIONAL AUSENTE</t>
  </si>
  <si>
    <t>VALOR TOTAL DO PERFIL PROFISSIONAL</t>
  </si>
  <si>
    <t>FATOR K</t>
  </si>
  <si>
    <r>
      <rPr>
        <sz val="10"/>
        <color rgb="FF000000"/>
        <rFont val="Calibri"/>
      </rPr>
      <t xml:space="preserve">DESENVOLVEDOR DE </t>
    </r>
    <r>
      <rPr>
        <i/>
        <sz val="10"/>
        <color rgb="FF000000"/>
        <rFont val="Calibri"/>
      </rPr>
      <t xml:space="preserve">SOFTWARE </t>
    </r>
    <r>
      <rPr>
        <sz val="10"/>
        <color rgb="FF000000"/>
        <rFont val="Calibri"/>
      </rPr>
      <t>PLENO</t>
    </r>
  </si>
  <si>
    <r>
      <rPr>
        <sz val="10"/>
        <color rgb="FF000000"/>
        <rFont val="Calibri"/>
      </rPr>
      <t xml:space="preserve">DESENVOLVEDOR DE </t>
    </r>
    <r>
      <rPr>
        <i/>
        <sz val="10"/>
        <color rgb="FF000000"/>
        <rFont val="Calibri"/>
      </rPr>
      <t xml:space="preserve">SOFTWARE </t>
    </r>
    <r>
      <rPr>
        <sz val="10"/>
        <color rgb="FF000000"/>
        <rFont val="Calibri"/>
      </rPr>
      <t>SÊNIOR</t>
    </r>
  </si>
  <si>
    <t>ANALISTA DE NEGÓCIOS PLENO</t>
  </si>
  <si>
    <t>SCRUM MASTER</t>
  </si>
  <si>
    <r>
      <rPr>
        <sz val="10"/>
        <color rgb="FF000000"/>
        <rFont val="Calibri"/>
      </rPr>
      <t xml:space="preserve">Qualidade de </t>
    </r>
    <r>
      <rPr>
        <i/>
        <sz val="10"/>
        <color rgb="FF000000"/>
        <rFont val="Calibri"/>
      </rPr>
      <t>Software</t>
    </r>
  </si>
  <si>
    <t>ANALISTA DE QUALIDADE PLENO</t>
  </si>
  <si>
    <r>
      <rPr>
        <b/>
        <sz val="10"/>
        <color rgb="FF000000"/>
        <rFont val="Calibri"/>
        <scheme val="minor"/>
      </rPr>
      <t xml:space="preserve">6. </t>
    </r>
    <r>
      <rPr>
        <sz val="10"/>
        <color rgb="FF000000"/>
        <rFont val="Calibri"/>
        <scheme val="minor"/>
      </rPr>
      <t>Comprovação do percentual do ISS - Legislação tributária municipal (de acordo com a localidade do prestador)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</si>
</sst>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m/yyyy"/>
    <numFmt numFmtId="165" formatCode="&quot; R$ &quot;#,##0.00\ ;&quot; R$ (&quot;#,##0.00\);&quot; R$ -&quot;#\ ;@\ "/>
    <numFmt numFmtId="166" formatCode="0.000%"/>
    <numFmt numFmtId="167" formatCode="_-[$R$-416]\ * #,##0.00_-;\-[$R$-416]\ * #,##0.00_-;_-[$R$-416]\ * &quot;-&quot;??_-;_-@_-"/>
  </numFmts>
  <fonts count="25" x14ac:knownFonts="1">
    <font>
      <sz val="10"/>
      <name val="Arial"/>
      <family val="2"/>
    </font>
    <font>
      <sz val="10"/>
      <name val="Arial"/>
    </font>
    <font>
      <sz val="10"/>
      <name val="Century Gothic"/>
      <family val="2"/>
    </font>
    <font>
      <sz val="9"/>
      <name val="Arial"/>
      <family val="2"/>
    </font>
    <font>
      <sz val="9"/>
      <name val="Century Gothic"/>
      <family val="2"/>
    </font>
    <font>
      <sz val="10"/>
      <color indexed="8"/>
      <name val="Tahoma"/>
      <family val="2"/>
    </font>
    <font>
      <sz val="9"/>
      <color indexed="8"/>
      <name val="Tahoma"/>
      <family val="2"/>
    </font>
    <font>
      <sz val="10"/>
      <name val="Arial"/>
      <family val="2"/>
    </font>
    <font>
      <sz val="10"/>
      <name val="Century"/>
    </font>
    <font>
      <sz val="10"/>
      <name val="Calibri"/>
      <scheme val="minor"/>
    </font>
    <font>
      <b/>
      <u/>
      <sz val="11"/>
      <name val="Calibri"/>
      <scheme val="minor"/>
    </font>
    <font>
      <sz val="10"/>
      <color rgb="FFFF0000"/>
      <name val="Calibri"/>
      <scheme val="minor"/>
    </font>
    <font>
      <b/>
      <sz val="10"/>
      <name val="Calibri"/>
      <scheme val="minor"/>
    </font>
    <font>
      <sz val="10"/>
      <color rgb="FF000000"/>
      <name val="Calibri"/>
      <scheme val="minor"/>
    </font>
    <font>
      <b/>
      <sz val="10"/>
      <color rgb="FF000000"/>
      <name val="Calibri"/>
      <scheme val="minor"/>
    </font>
    <font>
      <b/>
      <sz val="10"/>
      <color rgb="FF000000"/>
      <name val="Calibri"/>
    </font>
    <font>
      <sz val="10"/>
      <color rgb="FF000000"/>
      <name val="Calibri"/>
    </font>
    <font>
      <u/>
      <sz val="10"/>
      <color rgb="FF000000"/>
      <name val="Calibri"/>
    </font>
    <font>
      <b/>
      <sz val="10"/>
      <color rgb="FFFF0000"/>
      <name val="Calibri"/>
      <scheme val="minor"/>
    </font>
    <font>
      <b/>
      <sz val="10"/>
      <color indexed="10"/>
      <name val="Calibri"/>
      <scheme val="minor"/>
    </font>
    <font>
      <strike/>
      <sz val="10"/>
      <name val="Calibri"/>
      <scheme val="minor"/>
    </font>
    <font>
      <i/>
      <sz val="10"/>
      <color rgb="FF000000"/>
      <name val="Calibri"/>
      <scheme val="minor"/>
    </font>
    <font>
      <i/>
      <sz val="10"/>
      <color rgb="FF000000"/>
      <name val="Calibri"/>
    </font>
    <font>
      <i/>
      <sz val="10"/>
      <name val="Calibri"/>
      <scheme val="minor"/>
    </font>
    <font>
      <b/>
      <u/>
      <sz val="10"/>
      <color rgb="FF000000"/>
      <name val="Calibri"/>
    </font>
  </fonts>
  <fills count="10">
    <fill>
      <patternFill patternType="none"/>
    </fill>
    <fill>
      <patternFill patternType="gray125"/>
    </fill>
    <fill>
      <patternFill patternType="solid">
        <fgColor indexed="22"/>
        <bgColor indexed="44"/>
      </patternFill>
    </fill>
    <fill>
      <patternFill patternType="solid">
        <fgColor indexed="9"/>
        <bgColor indexed="26"/>
      </patternFill>
    </fill>
    <fill>
      <patternFill patternType="solid">
        <fgColor indexed="44"/>
        <bgColor indexed="22"/>
      </patternFill>
    </fill>
    <fill>
      <patternFill patternType="solid">
        <fgColor theme="0"/>
        <bgColor indexed="64"/>
      </patternFill>
    </fill>
    <fill>
      <patternFill patternType="solid">
        <fgColor theme="0"/>
        <bgColor indexed="26"/>
      </patternFill>
    </fill>
    <fill>
      <patternFill patternType="solid">
        <fgColor rgb="FF92D050"/>
        <bgColor indexed="64"/>
      </patternFill>
    </fill>
    <fill>
      <patternFill patternType="solid">
        <fgColor rgb="FF92D050"/>
        <bgColor indexed="44"/>
      </patternFill>
    </fill>
    <fill>
      <patternFill patternType="solid">
        <fgColor rgb="FF92D050"/>
        <bgColor indexed="26"/>
      </patternFill>
    </fill>
  </fills>
  <borders count="96">
    <border>
      <left/>
      <right/>
      <top/>
      <bottom/>
      <diagonal/>
    </border>
    <border>
      <left style="medium">
        <color indexed="8"/>
      </left>
      <right style="medium">
        <color indexed="8"/>
      </right>
      <top style="medium">
        <color indexed="8"/>
      </top>
      <bottom/>
      <diagonal/>
    </border>
    <border>
      <left style="medium">
        <color indexed="8"/>
      </left>
      <right style="medium">
        <color indexed="8"/>
      </right>
      <top style="thin">
        <color indexed="8"/>
      </top>
      <bottom style="medium">
        <color indexed="8"/>
      </bottom>
      <diagonal/>
    </border>
    <border>
      <left/>
      <right/>
      <top/>
      <bottom style="medium">
        <color indexed="8"/>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medium">
        <color indexed="8"/>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style="medium">
        <color indexed="8"/>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style="medium">
        <color indexed="8"/>
      </top>
      <bottom/>
      <diagonal/>
    </border>
    <border>
      <left style="thin">
        <color indexed="8"/>
      </left>
      <right/>
      <top style="medium">
        <color indexed="8"/>
      </top>
      <bottom/>
      <diagonal/>
    </border>
    <border>
      <left style="medium">
        <color indexed="8"/>
      </left>
      <right style="thin">
        <color indexed="8"/>
      </right>
      <top/>
      <bottom/>
      <diagonal/>
    </border>
    <border>
      <left style="thin">
        <color indexed="8"/>
      </left>
      <right style="medium">
        <color indexed="8"/>
      </right>
      <top/>
      <bottom/>
      <diagonal/>
    </border>
    <border>
      <left style="medium">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style="medium">
        <color indexed="8"/>
      </right>
      <top style="thin">
        <color indexed="8"/>
      </top>
      <bottom/>
      <diagonal/>
    </border>
    <border>
      <left style="thin">
        <color indexed="8"/>
      </left>
      <right style="medium">
        <color indexed="8"/>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style="thin">
        <color indexed="8"/>
      </right>
      <top style="thin">
        <color indexed="8"/>
      </top>
      <bottom style="thin">
        <color indexed="8"/>
      </bottom>
      <diagonal/>
    </border>
    <border>
      <left/>
      <right style="medium">
        <color indexed="8"/>
      </right>
      <top style="thin">
        <color indexed="8"/>
      </top>
      <bottom style="thin">
        <color indexed="8"/>
      </bottom>
      <diagonal/>
    </border>
    <border>
      <left style="medium">
        <color indexed="8"/>
      </left>
      <right/>
      <top style="thin">
        <color indexed="8"/>
      </top>
      <bottom style="medium">
        <color indexed="8"/>
      </bottom>
      <diagonal/>
    </border>
    <border>
      <left style="thin">
        <color indexed="8"/>
      </left>
      <right style="medium">
        <color indexed="8"/>
      </right>
      <top style="medium">
        <color indexed="8"/>
      </top>
      <bottom/>
      <diagonal/>
    </border>
    <border>
      <left/>
      <right style="medium">
        <color indexed="8"/>
      </right>
      <top style="thin">
        <color indexed="8"/>
      </top>
      <bottom/>
      <diagonal/>
    </border>
    <border>
      <left style="medium">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medium">
        <color indexed="8"/>
      </right>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medium">
        <color indexed="8"/>
      </right>
      <top style="thin">
        <color indexed="8"/>
      </top>
      <bottom/>
      <diagonal/>
    </border>
    <border>
      <left style="medium">
        <color indexed="8"/>
      </left>
      <right style="medium">
        <color indexed="8"/>
      </right>
      <top style="medium">
        <color indexed="8"/>
      </top>
      <bottom style="medium">
        <color indexed="8"/>
      </bottom>
      <diagonal/>
    </border>
    <border>
      <left/>
      <right style="thin">
        <color indexed="8"/>
      </right>
      <top style="thin">
        <color indexed="8"/>
      </top>
      <bottom/>
      <diagonal/>
    </border>
    <border>
      <left style="medium">
        <color indexed="8"/>
      </left>
      <right/>
      <top/>
      <bottom style="medium">
        <color indexed="8"/>
      </bottom>
      <diagonal/>
    </border>
    <border>
      <left style="medium">
        <color indexed="8"/>
      </left>
      <right style="medium">
        <color indexed="8"/>
      </right>
      <top style="medium">
        <color indexed="8"/>
      </top>
      <bottom style="thin">
        <color indexed="8"/>
      </bottom>
      <diagonal/>
    </border>
    <border>
      <left style="medium">
        <color indexed="8"/>
      </left>
      <right/>
      <top style="thin">
        <color indexed="8"/>
      </top>
      <bottom/>
      <diagonal/>
    </border>
    <border>
      <left style="medium">
        <color indexed="8"/>
      </left>
      <right/>
      <top style="medium">
        <color indexed="8"/>
      </top>
      <bottom/>
      <diagonal/>
    </border>
    <border>
      <left style="thin">
        <color indexed="8"/>
      </left>
      <right/>
      <top/>
      <bottom/>
      <diagonal/>
    </border>
    <border>
      <left style="medium">
        <color indexed="8"/>
      </left>
      <right style="thin">
        <color indexed="64"/>
      </right>
      <top style="thin">
        <color indexed="8"/>
      </top>
      <bottom style="thin">
        <color indexed="8"/>
      </bottom>
      <diagonal/>
    </border>
    <border>
      <left style="thin">
        <color indexed="8"/>
      </left>
      <right/>
      <top/>
      <bottom style="medium">
        <color indexed="8"/>
      </bottom>
      <diagonal/>
    </border>
    <border>
      <left style="thin">
        <color indexed="8"/>
      </left>
      <right/>
      <top style="thin">
        <color indexed="8"/>
      </top>
      <bottom style="thin">
        <color rgb="FF000000"/>
      </bottom>
      <diagonal/>
    </border>
    <border>
      <left style="medium">
        <color rgb="FF000000"/>
      </left>
      <right style="thin">
        <color indexed="8"/>
      </right>
      <top style="medium">
        <color rgb="FF000000"/>
      </top>
      <bottom style="thin">
        <color indexed="8"/>
      </bottom>
      <diagonal/>
    </border>
    <border>
      <left style="thin">
        <color indexed="8"/>
      </left>
      <right style="medium">
        <color rgb="FF000000"/>
      </right>
      <top style="medium">
        <color rgb="FF000000"/>
      </top>
      <bottom style="thin">
        <color indexed="8"/>
      </bottom>
      <diagonal/>
    </border>
    <border>
      <left style="thin">
        <color indexed="8"/>
      </left>
      <right style="medium">
        <color rgb="FF000000"/>
      </right>
      <top/>
      <bottom/>
      <diagonal/>
    </border>
    <border>
      <left style="medium">
        <color indexed="8"/>
      </left>
      <right style="medium">
        <color rgb="FF000000"/>
      </right>
      <top style="medium">
        <color rgb="FF000000"/>
      </top>
      <bottom/>
      <diagonal/>
    </border>
    <border>
      <left style="thin">
        <color indexed="8"/>
      </left>
      <right style="medium">
        <color indexed="8"/>
      </right>
      <top style="medium">
        <color rgb="FF000000"/>
      </top>
      <bottom style="thin">
        <color indexed="8"/>
      </bottom>
      <diagonal/>
    </border>
    <border>
      <left style="medium">
        <color rgb="FF000000"/>
      </left>
      <right style="thin">
        <color indexed="8"/>
      </right>
      <top style="thin">
        <color indexed="8"/>
      </top>
      <bottom style="thin">
        <color indexed="8"/>
      </bottom>
      <diagonal/>
    </border>
    <border>
      <left style="medium">
        <color rgb="FF000000"/>
      </left>
      <right style="thin">
        <color indexed="8"/>
      </right>
      <top style="thin">
        <color indexed="8"/>
      </top>
      <bottom style="thin">
        <color rgb="FF000000"/>
      </bottom>
      <diagonal/>
    </border>
    <border>
      <left style="medium">
        <color rgb="FF000000"/>
      </left>
      <right/>
      <top/>
      <bottom style="medium">
        <color rgb="FF000000"/>
      </bottom>
      <diagonal/>
    </border>
    <border>
      <left style="thin">
        <color indexed="8"/>
      </left>
      <right/>
      <top/>
      <bottom style="medium">
        <color rgb="FF000000"/>
      </bottom>
      <diagonal/>
    </border>
    <border>
      <left/>
      <right style="medium">
        <color indexed="8"/>
      </right>
      <top style="medium">
        <color indexed="8"/>
      </top>
      <bottom/>
      <diagonal/>
    </border>
    <border>
      <left style="medium">
        <color rgb="FF000000"/>
      </left>
      <right/>
      <top/>
      <bottom style="medium">
        <color indexed="8"/>
      </bottom>
      <diagonal/>
    </border>
    <border>
      <left style="medium">
        <color rgb="FF000000"/>
      </left>
      <right style="medium">
        <color rgb="FF000000"/>
      </right>
      <top style="medium">
        <color rgb="FF000000"/>
      </top>
      <bottom style="thin">
        <color indexed="8"/>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thin">
        <color rgb="FF000000"/>
      </top>
      <bottom style="medium">
        <color rgb="FF000000"/>
      </bottom>
      <diagonal/>
    </border>
    <border>
      <left style="medium">
        <color rgb="FF000000"/>
      </left>
      <right/>
      <top style="thin">
        <color indexed="8"/>
      </top>
      <bottom style="thin">
        <color indexed="8"/>
      </bottom>
      <diagonal/>
    </border>
    <border>
      <left style="medium">
        <color indexed="8"/>
      </left>
      <right style="medium">
        <color indexed="8"/>
      </right>
      <top style="medium">
        <color rgb="FF000000"/>
      </top>
      <bottom style="thin">
        <color indexed="8"/>
      </bottom>
      <diagonal/>
    </border>
    <border>
      <left style="medium">
        <color rgb="FF000000"/>
      </left>
      <right style="medium">
        <color indexed="8"/>
      </right>
      <top style="medium">
        <color rgb="FF000000"/>
      </top>
      <bottom style="thin">
        <color indexed="8"/>
      </bottom>
      <diagonal/>
    </border>
    <border>
      <left style="medium">
        <color rgb="FF000000"/>
      </left>
      <right style="medium">
        <color indexed="8"/>
      </right>
      <top style="thin">
        <color indexed="8"/>
      </top>
      <bottom style="thin">
        <color indexed="8"/>
      </bottom>
      <diagonal/>
    </border>
    <border>
      <left style="medium">
        <color rgb="FF000000"/>
      </left>
      <right style="medium">
        <color indexed="8"/>
      </right>
      <top style="thin">
        <color indexed="8"/>
      </top>
      <bottom/>
      <diagonal/>
    </border>
    <border>
      <left style="medium">
        <color rgb="FF000000"/>
      </left>
      <right style="medium">
        <color rgb="FF000000"/>
      </right>
      <top/>
      <bottom style="thin">
        <color indexed="8"/>
      </bottom>
      <diagonal/>
    </border>
    <border>
      <left style="medium">
        <color rgb="FF000000"/>
      </left>
      <right style="medium">
        <color rgb="FF000000"/>
      </right>
      <top/>
      <bottom/>
      <diagonal/>
    </border>
    <border>
      <left style="medium">
        <color rgb="FF000000"/>
      </left>
      <right style="medium">
        <color rgb="FF000000"/>
      </right>
      <top style="thin">
        <color indexed="8"/>
      </top>
      <bottom style="thin">
        <color rgb="FF000000"/>
      </bottom>
      <diagonal/>
    </border>
    <border>
      <left style="medium">
        <color rgb="FF000000"/>
      </left>
      <right style="medium">
        <color rgb="FF000000"/>
      </right>
      <top/>
      <bottom style="medium">
        <color rgb="FF000000"/>
      </bottom>
      <diagonal/>
    </border>
    <border>
      <left style="thin">
        <color indexed="8"/>
      </left>
      <right style="medium">
        <color rgb="FF000000"/>
      </right>
      <top style="thin">
        <color indexed="8"/>
      </top>
      <bottom/>
      <diagonal/>
    </border>
    <border>
      <left/>
      <right style="medium">
        <color rgb="FF000000"/>
      </right>
      <top style="thin">
        <color indexed="8"/>
      </top>
      <bottom style="thin">
        <color indexed="8"/>
      </bottom>
      <diagonal/>
    </border>
    <border>
      <left/>
      <right style="medium">
        <color rgb="FF000000"/>
      </right>
      <top style="medium">
        <color rgb="FF000000"/>
      </top>
      <bottom/>
      <diagonal/>
    </border>
    <border>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8"/>
      </left>
      <right/>
      <top/>
      <bottom style="medium">
        <color rgb="FF000000"/>
      </bottom>
      <diagonal/>
    </border>
    <border>
      <left/>
      <right/>
      <top/>
      <bottom style="medium">
        <color rgb="FF000000"/>
      </bottom>
      <diagonal/>
    </border>
    <border>
      <left style="medium">
        <color indexed="8"/>
      </left>
      <right style="medium">
        <color indexed="8"/>
      </right>
      <top/>
      <bottom style="medium">
        <color rgb="FF000000"/>
      </bottom>
      <diagonal/>
    </border>
    <border>
      <left style="medium">
        <color indexed="8"/>
      </left>
      <right style="medium">
        <color rgb="FF000000"/>
      </right>
      <top/>
      <bottom style="medium">
        <color rgb="FF000000"/>
      </bottom>
      <diagonal/>
    </border>
    <border>
      <left style="medium">
        <color indexed="8"/>
      </left>
      <right style="medium">
        <color indexed="8"/>
      </right>
      <top/>
      <bottom style="thin">
        <color indexed="8"/>
      </bottom>
      <diagonal/>
    </border>
    <border>
      <left style="medium">
        <color rgb="FF000000"/>
      </left>
      <right/>
      <top/>
      <bottom style="thin">
        <color rgb="FF000000"/>
      </bottom>
      <diagonal/>
    </border>
    <border>
      <left style="thin">
        <color indexed="8"/>
      </left>
      <right/>
      <top/>
      <bottom style="thin">
        <color rgb="FF000000"/>
      </bottom>
      <diagonal/>
    </border>
    <border>
      <left style="thin">
        <color indexed="8"/>
      </left>
      <right style="medium">
        <color rgb="FF000000"/>
      </right>
      <top style="thin">
        <color indexed="8"/>
      </top>
      <bottom style="thin">
        <color indexed="8"/>
      </bottom>
      <diagonal/>
    </border>
    <border>
      <left style="thin">
        <color indexed="8"/>
      </left>
      <right style="medium">
        <color rgb="FF000000"/>
      </right>
      <top style="thin">
        <color indexed="8"/>
      </top>
      <bottom style="thin">
        <color rgb="FF000000"/>
      </bottom>
      <diagonal/>
    </border>
    <border>
      <left style="thin">
        <color rgb="FF000000"/>
      </left>
      <right style="medium">
        <color rgb="FF000000"/>
      </right>
      <top/>
      <bottom style="medium">
        <color rgb="FF000000"/>
      </bottom>
      <diagonal/>
    </border>
    <border>
      <left/>
      <right style="thin">
        <color indexed="8"/>
      </right>
      <top style="medium">
        <color rgb="FF000000"/>
      </top>
      <bottom style="thin">
        <color indexed="8"/>
      </bottom>
      <diagonal/>
    </border>
    <border>
      <left/>
      <right style="thin">
        <color rgb="FF000000"/>
      </right>
      <top style="medium">
        <color rgb="FF000000"/>
      </top>
      <bottom/>
      <diagonal/>
    </border>
    <border>
      <left/>
      <right style="thin">
        <color rgb="FF000000"/>
      </right>
      <top/>
      <bottom/>
      <diagonal/>
    </border>
    <border>
      <left style="thin">
        <color rgb="FF000000"/>
      </left>
      <right style="medium">
        <color rgb="FF000000"/>
      </right>
      <top/>
      <bottom style="thin">
        <color rgb="FF000000"/>
      </bottom>
      <diagonal/>
    </border>
  </borders>
  <cellStyleXfs count="6">
    <xf numFmtId="0" fontId="0" fillId="0" borderId="0"/>
    <xf numFmtId="0" fontId="7" fillId="0" borderId="0"/>
    <xf numFmtId="165" fontId="7" fillId="0" borderId="0"/>
    <xf numFmtId="0" fontId="1" fillId="0" borderId="0"/>
    <xf numFmtId="0" fontId="7" fillId="0" borderId="0"/>
    <xf numFmtId="0" fontId="7" fillId="0" borderId="0"/>
  </cellStyleXfs>
  <cellXfs count="281">
    <xf numFmtId="0" fontId="0" fillId="0" borderId="0" xfId="0"/>
    <xf numFmtId="0" fontId="7" fillId="0" borderId="0" xfId="1"/>
    <xf numFmtId="0" fontId="2" fillId="0" borderId="0" xfId="1" applyFont="1"/>
    <xf numFmtId="0" fontId="3" fillId="0" borderId="0" xfId="1" applyFont="1"/>
    <xf numFmtId="0" fontId="4" fillId="0" borderId="0" xfId="1" applyFont="1"/>
    <xf numFmtId="0" fontId="3" fillId="5" borderId="0" xfId="1" applyFont="1" applyFill="1"/>
    <xf numFmtId="0" fontId="3" fillId="0" borderId="0" xfId="1" applyFont="1" applyAlignment="1">
      <alignment wrapText="1"/>
    </xf>
    <xf numFmtId="0" fontId="8" fillId="0" borderId="0" xfId="0" applyFont="1"/>
    <xf numFmtId="0" fontId="9" fillId="0" borderId="0" xfId="4" applyFont="1"/>
    <xf numFmtId="0" fontId="9" fillId="0" borderId="0" xfId="0" applyFont="1"/>
    <xf numFmtId="0" fontId="9" fillId="5" borderId="0" xfId="4" applyFont="1" applyFill="1" applyAlignment="1">
      <alignment horizontal="left" vertical="center" wrapText="1"/>
    </xf>
    <xf numFmtId="0" fontId="9" fillId="0" borderId="0" xfId="4" applyFont="1" applyAlignment="1">
      <alignment vertical="center"/>
    </xf>
    <xf numFmtId="0" fontId="9" fillId="0" borderId="0" xfId="4" applyFont="1" applyAlignment="1">
      <alignment horizontal="left" vertical="center"/>
    </xf>
    <xf numFmtId="0" fontId="0" fillId="5" borderId="0" xfId="0" applyFill="1"/>
    <xf numFmtId="0" fontId="9" fillId="5" borderId="0" xfId="4" applyFont="1" applyFill="1"/>
    <xf numFmtId="0" fontId="9" fillId="0" borderId="0" xfId="0" applyFont="1" applyAlignment="1">
      <alignment horizontal="left" indent="1"/>
    </xf>
    <xf numFmtId="0" fontId="0" fillId="0" borderId="0" xfId="0" applyAlignment="1">
      <alignment horizontal="left" indent="1"/>
    </xf>
    <xf numFmtId="0" fontId="9" fillId="0" borderId="0" xfId="1" applyFont="1"/>
    <xf numFmtId="0" fontId="9" fillId="0" borderId="10" xfId="1" applyFont="1" applyBorder="1"/>
    <xf numFmtId="0" fontId="9" fillId="0" borderId="0" xfId="1" applyFont="1" applyAlignment="1">
      <alignment vertical="center"/>
    </xf>
    <xf numFmtId="0" fontId="9" fillId="0" borderId="24" xfId="1" applyFont="1" applyBorder="1"/>
    <xf numFmtId="0" fontId="9" fillId="0" borderId="0" xfId="1" applyFont="1" applyAlignment="1">
      <alignment wrapText="1"/>
    </xf>
    <xf numFmtId="0" fontId="9" fillId="0" borderId="0" xfId="1" applyFont="1" applyAlignment="1">
      <alignment horizontal="center" vertical="center"/>
    </xf>
    <xf numFmtId="164" fontId="9" fillId="7" borderId="55" xfId="1" applyNumberFormat="1" applyFont="1" applyFill="1" applyBorder="1" applyAlignment="1">
      <alignment horizontal="center" vertical="center"/>
    </xf>
    <xf numFmtId="0" fontId="9" fillId="0" borderId="74" xfId="1" applyFont="1" applyBorder="1" applyAlignment="1">
      <alignment horizontal="center" vertical="center"/>
    </xf>
    <xf numFmtId="0" fontId="9" fillId="7" borderId="75" xfId="1" applyFont="1" applyFill="1" applyBorder="1" applyAlignment="1">
      <alignment horizontal="center" vertical="center"/>
    </xf>
    <xf numFmtId="0" fontId="12" fillId="2" borderId="3" xfId="1" applyFont="1" applyFill="1" applyBorder="1" applyAlignment="1">
      <alignment horizontal="left"/>
    </xf>
    <xf numFmtId="0" fontId="9" fillId="0" borderId="4" xfId="1" applyFont="1" applyBorder="1" applyAlignment="1">
      <alignment vertical="center" wrapText="1"/>
    </xf>
    <xf numFmtId="0" fontId="9" fillId="0" borderId="5" xfId="1" applyFont="1" applyBorder="1" applyAlignment="1">
      <alignment horizontal="left" vertical="center" wrapText="1"/>
    </xf>
    <xf numFmtId="0" fontId="9" fillId="0" borderId="6" xfId="1" applyFont="1" applyBorder="1" applyAlignment="1">
      <alignment horizontal="left" vertical="center" wrapText="1"/>
    </xf>
    <xf numFmtId="4" fontId="9" fillId="0" borderId="7" xfId="1" applyNumberFormat="1" applyFont="1" applyBorder="1" applyAlignment="1">
      <alignment horizontal="center" vertical="center"/>
    </xf>
    <xf numFmtId="4" fontId="9" fillId="5" borderId="8" xfId="1" applyNumberFormat="1" applyFont="1" applyFill="1" applyBorder="1" applyAlignment="1">
      <alignment horizontal="right" vertical="center" wrapText="1"/>
    </xf>
    <xf numFmtId="10" fontId="9" fillId="0" borderId="4" xfId="1" applyNumberFormat="1" applyFont="1" applyBorder="1" applyAlignment="1">
      <alignment horizontal="center" vertical="center"/>
    </xf>
    <xf numFmtId="4" fontId="9" fillId="0" borderId="8" xfId="1" applyNumberFormat="1" applyFont="1" applyBorder="1" applyAlignment="1">
      <alignment horizontal="right" vertical="center"/>
    </xf>
    <xf numFmtId="0" fontId="19" fillId="0" borderId="9" xfId="1" applyFont="1" applyBorder="1" applyAlignment="1">
      <alignment horizontal="left"/>
    </xf>
    <xf numFmtId="4" fontId="9" fillId="0" borderId="10" xfId="1" applyNumberFormat="1" applyFont="1" applyBorder="1" applyAlignment="1">
      <alignment horizontal="right" vertical="center"/>
    </xf>
    <xf numFmtId="4" fontId="19" fillId="0" borderId="11" xfId="1" applyNumberFormat="1" applyFont="1" applyBorder="1" applyAlignment="1">
      <alignment horizontal="right" vertical="center"/>
    </xf>
    <xf numFmtId="0" fontId="12" fillId="2" borderId="12" xfId="1" applyFont="1" applyFill="1" applyBorder="1" applyAlignment="1">
      <alignment horizontal="left"/>
    </xf>
    <xf numFmtId="0" fontId="12" fillId="0" borderId="13" xfId="1" applyFont="1" applyBorder="1" applyAlignment="1">
      <alignment horizontal="center" vertical="center"/>
    </xf>
    <xf numFmtId="0" fontId="12" fillId="0" borderId="14" xfId="1" applyFont="1" applyBorder="1" applyAlignment="1">
      <alignment horizontal="center" vertical="center"/>
    </xf>
    <xf numFmtId="0" fontId="9" fillId="3" borderId="15" xfId="1" applyFont="1" applyFill="1" applyBorder="1" applyAlignment="1">
      <alignment vertical="center" wrapText="1"/>
    </xf>
    <xf numFmtId="0" fontId="9" fillId="3" borderId="16" xfId="1" applyFont="1" applyFill="1" applyBorder="1" applyAlignment="1">
      <alignment horizontal="left" vertical="center" wrapText="1"/>
    </xf>
    <xf numFmtId="0" fontId="9" fillId="3" borderId="0" xfId="1" applyFont="1" applyFill="1" applyAlignment="1">
      <alignment horizontal="left" vertical="center" wrapText="1"/>
    </xf>
    <xf numFmtId="10" fontId="9" fillId="0" borderId="17" xfId="1" applyNumberFormat="1" applyFont="1" applyBorder="1" applyAlignment="1">
      <alignment horizontal="center" vertical="center"/>
    </xf>
    <xf numFmtId="4" fontId="9" fillId="0" borderId="18" xfId="1" applyNumberFormat="1" applyFont="1" applyBorder="1" applyAlignment="1">
      <alignment horizontal="right" vertical="center"/>
    </xf>
    <xf numFmtId="0" fontId="9" fillId="0" borderId="19" xfId="1" applyFont="1" applyBorder="1" applyAlignment="1">
      <alignment vertical="center" wrapText="1"/>
    </xf>
    <xf numFmtId="0" fontId="9" fillId="0" borderId="20" xfId="1" applyFont="1" applyBorder="1" applyAlignment="1">
      <alignment horizontal="left" vertical="center" wrapText="1"/>
    </xf>
    <xf numFmtId="0" fontId="9" fillId="0" borderId="21" xfId="1" applyFont="1" applyBorder="1" applyAlignment="1">
      <alignment horizontal="left" vertical="center" wrapText="1"/>
    </xf>
    <xf numFmtId="10" fontId="9" fillId="0" borderId="19" xfId="1" applyNumberFormat="1" applyFont="1" applyBorder="1" applyAlignment="1">
      <alignment horizontal="center" vertical="center" wrapText="1"/>
    </xf>
    <xf numFmtId="4" fontId="9" fillId="0" borderId="22" xfId="1" applyNumberFormat="1" applyFont="1" applyBorder="1" applyAlignment="1">
      <alignment horizontal="right" vertical="center"/>
    </xf>
    <xf numFmtId="0" fontId="19" fillId="3" borderId="7" xfId="1" applyFont="1" applyFill="1" applyBorder="1" applyAlignment="1">
      <alignment vertical="center"/>
    </xf>
    <xf numFmtId="0" fontId="19" fillId="3" borderId="6" xfId="1" applyFont="1" applyFill="1" applyBorder="1" applyAlignment="1">
      <alignment vertical="center"/>
    </xf>
    <xf numFmtId="10" fontId="19" fillId="3" borderId="4" xfId="1" applyNumberFormat="1" applyFont="1" applyFill="1" applyBorder="1" applyAlignment="1">
      <alignment horizontal="center" vertical="center"/>
    </xf>
    <xf numFmtId="4" fontId="19" fillId="3" borderId="8" xfId="1" applyNumberFormat="1" applyFont="1" applyFill="1" applyBorder="1" applyAlignment="1">
      <alignment horizontal="right" vertical="center"/>
    </xf>
    <xf numFmtId="0" fontId="9" fillId="0" borderId="19" xfId="1" applyFont="1" applyBorder="1" applyAlignment="1">
      <alignment horizontal="left"/>
    </xf>
    <xf numFmtId="2" fontId="9" fillId="0" borderId="8" xfId="1" applyNumberFormat="1" applyFont="1" applyBorder="1" applyAlignment="1">
      <alignment horizontal="right" vertical="center"/>
    </xf>
    <xf numFmtId="0" fontId="12" fillId="0" borderId="3" xfId="1" applyFont="1" applyBorder="1" applyAlignment="1">
      <alignment horizontal="left"/>
    </xf>
    <xf numFmtId="10" fontId="19" fillId="0" borderId="10" xfId="1" applyNumberFormat="1" applyFont="1" applyBorder="1" applyAlignment="1">
      <alignment horizontal="center" vertical="center"/>
    </xf>
    <xf numFmtId="4" fontId="19" fillId="0" borderId="23" xfId="1" applyNumberFormat="1" applyFont="1" applyBorder="1" applyAlignment="1">
      <alignment horizontal="right"/>
    </xf>
    <xf numFmtId="0" fontId="12" fillId="0" borderId="24" xfId="1" applyFont="1" applyBorder="1"/>
    <xf numFmtId="0" fontId="12" fillId="0" borderId="25" xfId="1" applyFont="1" applyBorder="1"/>
    <xf numFmtId="0" fontId="12" fillId="0" borderId="26" xfId="1" applyFont="1" applyBorder="1"/>
    <xf numFmtId="0" fontId="12" fillId="0" borderId="24" xfId="1" applyFont="1" applyBorder="1" applyAlignment="1">
      <alignment horizontal="center" vertical="center"/>
    </xf>
    <xf numFmtId="0" fontId="9" fillId="0" borderId="27" xfId="1" applyFont="1" applyBorder="1" applyAlignment="1">
      <alignment vertical="center" wrapText="1"/>
    </xf>
    <xf numFmtId="0" fontId="9" fillId="0" borderId="28" xfId="1" applyFont="1" applyBorder="1" applyAlignment="1">
      <alignment horizontal="left" vertical="center" wrapText="1"/>
    </xf>
    <xf numFmtId="0" fontId="9" fillId="0" borderId="29" xfId="1" applyFont="1" applyBorder="1" applyAlignment="1">
      <alignment horizontal="left" vertical="center" wrapText="1"/>
    </xf>
    <xf numFmtId="10" fontId="9" fillId="9" borderId="27" xfId="1" applyNumberFormat="1" applyFont="1" applyFill="1" applyBorder="1" applyAlignment="1">
      <alignment horizontal="center" vertical="center"/>
    </xf>
    <xf numFmtId="4" fontId="9" fillId="0" borderId="30" xfId="1" applyNumberFormat="1" applyFont="1" applyBorder="1" applyAlignment="1">
      <alignment horizontal="right" vertical="center"/>
    </xf>
    <xf numFmtId="0" fontId="9" fillId="5" borderId="5" xfId="1" applyFont="1" applyFill="1" applyBorder="1" applyAlignment="1">
      <alignment horizontal="left" vertical="center" wrapText="1"/>
    </xf>
    <xf numFmtId="10" fontId="9" fillId="7" borderId="4" xfId="1" applyNumberFormat="1" applyFont="1" applyFill="1" applyBorder="1" applyAlignment="1">
      <alignment horizontal="center" vertical="center"/>
    </xf>
    <xf numFmtId="10" fontId="9" fillId="3" borderId="4" xfId="1" applyNumberFormat="1" applyFont="1" applyFill="1" applyBorder="1" applyAlignment="1">
      <alignment horizontal="center" vertical="center"/>
    </xf>
    <xf numFmtId="0" fontId="19" fillId="3" borderId="9" xfId="1" applyFont="1" applyFill="1" applyBorder="1" applyAlignment="1">
      <alignment horizontal="left" vertical="center"/>
    </xf>
    <xf numFmtId="10" fontId="19" fillId="3" borderId="10" xfId="1" applyNumberFormat="1" applyFont="1" applyFill="1" applyBorder="1" applyAlignment="1">
      <alignment horizontal="center" vertical="center"/>
    </xf>
    <xf numFmtId="4" fontId="19" fillId="3" borderId="11" xfId="1" applyNumberFormat="1" applyFont="1" applyFill="1" applyBorder="1" applyAlignment="1">
      <alignment horizontal="right" vertical="center"/>
    </xf>
    <xf numFmtId="0" fontId="9" fillId="5" borderId="4" xfId="1" applyFont="1" applyFill="1" applyBorder="1" applyAlignment="1">
      <alignment vertical="center" wrapText="1"/>
    </xf>
    <xf numFmtId="0" fontId="9" fillId="5" borderId="5" xfId="1" applyFont="1" applyFill="1" applyBorder="1" applyAlignment="1">
      <alignment vertical="center" wrapText="1"/>
    </xf>
    <xf numFmtId="2" fontId="9" fillId="8" borderId="8" xfId="1" applyNumberFormat="1" applyFont="1" applyFill="1" applyBorder="1" applyAlignment="1">
      <alignment horizontal="center" vertical="center" wrapText="1"/>
    </xf>
    <xf numFmtId="4" fontId="9" fillId="5" borderId="8" xfId="1" applyNumberFormat="1" applyFont="1" applyFill="1" applyBorder="1" applyAlignment="1">
      <alignment horizontal="right" vertical="center"/>
    </xf>
    <xf numFmtId="0" fontId="19" fillId="3" borderId="21" xfId="1" applyFont="1" applyFill="1" applyBorder="1" applyAlignment="1">
      <alignment horizontal="left"/>
    </xf>
    <xf numFmtId="4" fontId="19" fillId="3" borderId="43" xfId="1" applyNumberFormat="1" applyFont="1" applyFill="1" applyBorder="1" applyAlignment="1">
      <alignment horizontal="center" vertical="center"/>
    </xf>
    <xf numFmtId="4" fontId="19" fillId="3" borderId="22" xfId="1" applyNumberFormat="1" applyFont="1" applyFill="1" applyBorder="1" applyAlignment="1">
      <alignment horizontal="right" vertical="center"/>
    </xf>
    <xf numFmtId="0" fontId="9" fillId="0" borderId="15" xfId="1" applyFont="1" applyBorder="1" applyAlignment="1">
      <alignment vertical="center" wrapText="1"/>
    </xf>
    <xf numFmtId="4" fontId="9" fillId="0" borderId="27" xfId="1" applyNumberFormat="1" applyFont="1" applyBorder="1" applyAlignment="1">
      <alignment horizontal="center" vertical="center"/>
    </xf>
    <xf numFmtId="4" fontId="9" fillId="0" borderId="34" xfId="1" applyNumberFormat="1" applyFont="1" applyBorder="1" applyAlignment="1">
      <alignment horizontal="right" vertical="center"/>
    </xf>
    <xf numFmtId="4" fontId="9" fillId="0" borderId="4" xfId="1" applyNumberFormat="1" applyFont="1" applyBorder="1" applyAlignment="1">
      <alignment horizontal="center" vertical="center"/>
    </xf>
    <xf numFmtId="0" fontId="9" fillId="0" borderId="17" xfId="1" applyFont="1" applyBorder="1" applyAlignment="1">
      <alignment vertical="center" wrapText="1"/>
    </xf>
    <xf numFmtId="4" fontId="9" fillId="0" borderId="19" xfId="1" applyNumberFormat="1" applyFont="1" applyBorder="1" applyAlignment="1">
      <alignment horizontal="center" vertical="center"/>
    </xf>
    <xf numFmtId="0" fontId="19" fillId="3" borderId="33" xfId="1" applyFont="1" applyFill="1" applyBorder="1"/>
    <xf numFmtId="0" fontId="19" fillId="3" borderId="9" xfId="1" applyFont="1" applyFill="1" applyBorder="1"/>
    <xf numFmtId="4" fontId="19" fillId="0" borderId="11" xfId="1" applyNumberFormat="1" applyFont="1" applyBorder="1"/>
    <xf numFmtId="0" fontId="12" fillId="2" borderId="25" xfId="1" applyFont="1" applyFill="1" applyBorder="1" applyAlignment="1">
      <alignment horizontal="left"/>
    </xf>
    <xf numFmtId="0" fontId="9" fillId="0" borderId="36" xfId="1" applyFont="1" applyBorder="1" applyAlignment="1">
      <alignment vertical="center" wrapText="1"/>
    </xf>
    <xf numFmtId="0" fontId="9" fillId="0" borderId="37" xfId="1" applyFont="1" applyBorder="1" applyAlignment="1">
      <alignment horizontal="left" vertical="center" wrapText="1"/>
    </xf>
    <xf numFmtId="0" fontId="9" fillId="0" borderId="38" xfId="1" applyFont="1" applyBorder="1" applyAlignment="1">
      <alignment horizontal="left" vertical="center" wrapText="1"/>
    </xf>
    <xf numFmtId="4" fontId="9" fillId="0" borderId="39" xfId="1" applyNumberFormat="1" applyFont="1" applyBorder="1" applyAlignment="1">
      <alignment horizontal="right" vertical="center"/>
    </xf>
    <xf numFmtId="10" fontId="9" fillId="6" borderId="4" xfId="1" applyNumberFormat="1" applyFont="1" applyFill="1" applyBorder="1" applyAlignment="1">
      <alignment horizontal="center" vertical="center"/>
    </xf>
    <xf numFmtId="10" fontId="9" fillId="9" borderId="19" xfId="1" applyNumberFormat="1" applyFont="1" applyFill="1" applyBorder="1" applyAlignment="1">
      <alignment horizontal="center" vertical="center"/>
    </xf>
    <xf numFmtId="0" fontId="9" fillId="0" borderId="7" xfId="1" applyFont="1" applyBorder="1" applyAlignment="1">
      <alignment vertical="center" wrapText="1"/>
    </xf>
    <xf numFmtId="10" fontId="9" fillId="0" borderId="36" xfId="1" applyNumberFormat="1" applyFont="1" applyBorder="1" applyAlignment="1">
      <alignment horizontal="center" vertical="center"/>
    </xf>
    <xf numFmtId="0" fontId="19" fillId="3" borderId="33" xfId="1" applyFont="1" applyFill="1" applyBorder="1" applyAlignment="1">
      <alignment horizontal="left"/>
    </xf>
    <xf numFmtId="0" fontId="19" fillId="3" borderId="9" xfId="1" applyFont="1" applyFill="1" applyBorder="1" applyAlignment="1">
      <alignment horizontal="left"/>
    </xf>
    <xf numFmtId="0" fontId="9" fillId="3" borderId="27" xfId="1" applyFont="1" applyFill="1" applyBorder="1" applyAlignment="1">
      <alignment vertical="center" wrapText="1"/>
    </xf>
    <xf numFmtId="0" fontId="9" fillId="3" borderId="4" xfId="1" applyFont="1" applyFill="1" applyBorder="1" applyAlignment="1">
      <alignment vertical="center" wrapText="1"/>
    </xf>
    <xf numFmtId="0" fontId="9" fillId="3" borderId="19" xfId="1" applyFont="1" applyFill="1" applyBorder="1" applyAlignment="1">
      <alignment vertical="center" wrapText="1"/>
    </xf>
    <xf numFmtId="166" fontId="9" fillId="7" borderId="4" xfId="1" applyNumberFormat="1" applyFont="1" applyFill="1" applyBorder="1" applyAlignment="1">
      <alignment horizontal="center" vertical="center"/>
    </xf>
    <xf numFmtId="10" fontId="9" fillId="0" borderId="4" xfId="1" applyNumberFormat="1" applyFont="1" applyBorder="1" applyAlignment="1">
      <alignment horizontal="center" vertical="center" wrapText="1"/>
    </xf>
    <xf numFmtId="2" fontId="9" fillId="0" borderId="8" xfId="1" applyNumberFormat="1" applyFont="1" applyBorder="1" applyAlignment="1">
      <alignment horizontal="right" vertical="center" wrapText="1"/>
    </xf>
    <xf numFmtId="10" fontId="19" fillId="0" borderId="19" xfId="1" applyNumberFormat="1" applyFont="1" applyBorder="1" applyAlignment="1">
      <alignment horizontal="center" vertical="center"/>
    </xf>
    <xf numFmtId="4" fontId="19" fillId="0" borderId="22" xfId="1" applyNumberFormat="1" applyFont="1" applyBorder="1" applyAlignment="1">
      <alignment horizontal="right" vertical="center"/>
    </xf>
    <xf numFmtId="2" fontId="9" fillId="0" borderId="7" xfId="1" applyNumberFormat="1" applyFont="1" applyBorder="1" applyAlignment="1">
      <alignment horizontal="center" vertical="center" wrapText="1"/>
    </xf>
    <xf numFmtId="0" fontId="9" fillId="0" borderId="49" xfId="1" applyFont="1" applyBorder="1" applyAlignment="1">
      <alignment vertical="center" wrapText="1"/>
    </xf>
    <xf numFmtId="2" fontId="9" fillId="0" borderId="46" xfId="1" applyNumberFormat="1" applyFont="1" applyBorder="1" applyAlignment="1">
      <alignment horizontal="center" vertical="center" wrapText="1"/>
    </xf>
    <xf numFmtId="4" fontId="9" fillId="5" borderId="22" xfId="1" applyNumberFormat="1" applyFont="1" applyFill="1" applyBorder="1" applyAlignment="1">
      <alignment horizontal="right" vertical="center"/>
    </xf>
    <xf numFmtId="0" fontId="12" fillId="4" borderId="47" xfId="1" applyFont="1" applyFill="1" applyBorder="1"/>
    <xf numFmtId="0" fontId="12" fillId="4" borderId="12" xfId="1" applyFont="1" applyFill="1" applyBorder="1"/>
    <xf numFmtId="0" fontId="12" fillId="4" borderId="61" xfId="1" applyFont="1" applyFill="1" applyBorder="1"/>
    <xf numFmtId="0" fontId="12" fillId="4" borderId="15" xfId="1" applyFont="1" applyFill="1" applyBorder="1" applyAlignment="1">
      <alignment horizontal="center" vertical="center"/>
    </xf>
    <xf numFmtId="0" fontId="12" fillId="4" borderId="34" xfId="1" applyFont="1" applyFill="1" applyBorder="1" applyAlignment="1">
      <alignment horizontal="center" vertical="center"/>
    </xf>
    <xf numFmtId="0" fontId="9" fillId="0" borderId="52" xfId="1" applyFont="1" applyBorder="1" applyAlignment="1">
      <alignment vertical="center" wrapText="1"/>
    </xf>
    <xf numFmtId="4" fontId="9" fillId="0" borderId="53" xfId="1" applyNumberFormat="1" applyFont="1" applyBorder="1" applyAlignment="1">
      <alignment horizontal="right" vertical="center"/>
    </xf>
    <xf numFmtId="0" fontId="9" fillId="0" borderId="57" xfId="1" applyFont="1" applyBorder="1" applyAlignment="1">
      <alignment vertical="center" wrapText="1"/>
    </xf>
    <xf numFmtId="4" fontId="9" fillId="0" borderId="54" xfId="1" applyNumberFormat="1" applyFont="1" applyBorder="1" applyAlignment="1">
      <alignment horizontal="right" vertical="center"/>
    </xf>
    <xf numFmtId="0" fontId="9" fillId="0" borderId="58" xfId="1" applyFont="1" applyBorder="1" applyAlignment="1">
      <alignment vertical="center" wrapText="1"/>
    </xf>
    <xf numFmtId="0" fontId="9" fillId="5" borderId="51" xfId="1" applyFont="1" applyFill="1" applyBorder="1" applyAlignment="1">
      <alignment horizontal="left" vertical="center" wrapText="1"/>
    </xf>
    <xf numFmtId="0" fontId="9" fillId="7" borderId="60" xfId="1" applyFont="1" applyFill="1" applyBorder="1" applyAlignment="1">
      <alignment horizontal="left" vertical="center" wrapText="1"/>
    </xf>
    <xf numFmtId="0" fontId="19" fillId="3" borderId="50" xfId="1" applyFont="1" applyFill="1" applyBorder="1"/>
    <xf numFmtId="0" fontId="9" fillId="0" borderId="4" xfId="1" applyFont="1" applyBorder="1" applyAlignment="1">
      <alignment horizontal="left" vertical="center" wrapText="1"/>
    </xf>
    <xf numFmtId="0" fontId="9" fillId="0" borderId="19" xfId="1" applyFont="1" applyBorder="1" applyAlignment="1">
      <alignment horizontal="left" vertical="center" wrapText="1"/>
    </xf>
    <xf numFmtId="0" fontId="19" fillId="0" borderId="4" xfId="1" applyFont="1" applyBorder="1" applyAlignment="1">
      <alignment horizontal="left"/>
    </xf>
    <xf numFmtId="0" fontId="19" fillId="0" borderId="5" xfId="1" applyFont="1" applyBorder="1" applyAlignment="1">
      <alignment horizontal="left"/>
    </xf>
    <xf numFmtId="0" fontId="19" fillId="0" borderId="6" xfId="1" applyFont="1" applyBorder="1" applyAlignment="1">
      <alignment horizontal="left"/>
    </xf>
    <xf numFmtId="4" fontId="14" fillId="0" borderId="26" xfId="1" applyNumberFormat="1" applyFont="1" applyBorder="1" applyAlignment="1">
      <alignment vertical="center"/>
    </xf>
    <xf numFmtId="4" fontId="14" fillId="5" borderId="26" xfId="1" applyNumberFormat="1" applyFont="1" applyFill="1" applyBorder="1" applyAlignment="1">
      <alignment vertical="center"/>
    </xf>
    <xf numFmtId="0" fontId="9" fillId="7" borderId="73" xfId="1" applyFont="1" applyFill="1" applyBorder="1" applyAlignment="1">
      <alignment horizontal="center" vertical="center" wrapText="1"/>
    </xf>
    <xf numFmtId="0" fontId="9" fillId="7" borderId="5" xfId="1" applyFont="1" applyFill="1" applyBorder="1" applyAlignment="1">
      <alignment horizontal="left" vertical="center" wrapText="1"/>
    </xf>
    <xf numFmtId="0" fontId="9" fillId="7" borderId="6" xfId="1" applyFont="1" applyFill="1" applyBorder="1" applyAlignment="1">
      <alignment horizontal="left" vertical="center" wrapText="1"/>
    </xf>
    <xf numFmtId="4" fontId="9" fillId="7" borderId="8" xfId="1" applyNumberFormat="1" applyFont="1" applyFill="1" applyBorder="1" applyAlignment="1">
      <alignment horizontal="right" vertical="center"/>
    </xf>
    <xf numFmtId="0" fontId="9" fillId="5" borderId="32" xfId="1" applyFont="1" applyFill="1" applyBorder="1" applyAlignment="1">
      <alignment horizontal="left" vertical="center" wrapText="1"/>
    </xf>
    <xf numFmtId="0" fontId="19" fillId="0" borderId="3" xfId="1" applyFont="1" applyBorder="1"/>
    <xf numFmtId="9" fontId="9" fillId="7" borderId="31" xfId="1" applyNumberFormat="1" applyFont="1" applyFill="1" applyBorder="1" applyAlignment="1">
      <alignment horizontal="center" vertical="center"/>
    </xf>
    <xf numFmtId="4" fontId="9" fillId="5" borderId="31" xfId="1" applyNumberFormat="1" applyFont="1" applyFill="1" applyBorder="1" applyAlignment="1">
      <alignment horizontal="center" vertical="center"/>
    </xf>
    <xf numFmtId="10" fontId="19" fillId="3" borderId="80" xfId="1" applyNumberFormat="1" applyFont="1" applyFill="1" applyBorder="1" applyAlignment="1">
      <alignment horizontal="center" vertical="center"/>
    </xf>
    <xf numFmtId="4" fontId="19" fillId="3" borderId="81" xfId="1" applyNumberFormat="1" applyFont="1" applyFill="1" applyBorder="1" applyAlignment="1">
      <alignment horizontal="right" vertical="center"/>
    </xf>
    <xf numFmtId="0" fontId="12" fillId="2" borderId="83" xfId="1" applyFont="1" applyFill="1" applyBorder="1" applyAlignment="1">
      <alignment horizontal="left"/>
    </xf>
    <xf numFmtId="0" fontId="9" fillId="0" borderId="36" xfId="1" applyFont="1" applyBorder="1" applyAlignment="1">
      <alignment horizontal="left" vertical="center" wrapText="1"/>
    </xf>
    <xf numFmtId="0" fontId="9" fillId="0" borderId="87" xfId="1" applyFont="1" applyBorder="1" applyAlignment="1">
      <alignment vertical="center" wrapText="1"/>
    </xf>
    <xf numFmtId="0" fontId="9" fillId="7" borderId="88" xfId="1" applyFont="1" applyFill="1" applyBorder="1" applyAlignment="1">
      <alignment horizontal="left" vertical="center" wrapText="1"/>
    </xf>
    <xf numFmtId="10" fontId="9" fillId="7" borderId="89" xfId="1" applyNumberFormat="1" applyFont="1" applyFill="1" applyBorder="1" applyAlignment="1">
      <alignment horizontal="center" vertical="center" wrapText="1"/>
    </xf>
    <xf numFmtId="10" fontId="9" fillId="7" borderId="90" xfId="1" applyNumberFormat="1" applyFont="1" applyFill="1" applyBorder="1" applyAlignment="1">
      <alignment horizontal="center" vertical="center" wrapText="1"/>
    </xf>
    <xf numFmtId="10" fontId="9" fillId="7" borderId="91" xfId="1" applyNumberFormat="1" applyFont="1" applyFill="1" applyBorder="1" applyAlignment="1">
      <alignment horizontal="center" vertical="center" wrapText="1"/>
    </xf>
    <xf numFmtId="10" fontId="9" fillId="7" borderId="92" xfId="1" applyNumberFormat="1" applyFont="1" applyFill="1" applyBorder="1" applyAlignment="1">
      <alignment horizontal="center" vertical="center" wrapText="1"/>
    </xf>
    <xf numFmtId="10" fontId="9" fillId="7" borderId="43" xfId="1" applyNumberFormat="1" applyFont="1" applyFill="1" applyBorder="1" applyAlignment="1">
      <alignment horizontal="center" vertical="center" wrapText="1"/>
    </xf>
    <xf numFmtId="0" fontId="9" fillId="5" borderId="59" xfId="1" applyFont="1" applyFill="1" applyBorder="1" applyAlignment="1">
      <alignment vertical="center" wrapText="1"/>
    </xf>
    <xf numFmtId="0" fontId="19" fillId="3" borderId="62" xfId="1" applyFont="1" applyFill="1" applyBorder="1"/>
    <xf numFmtId="10" fontId="9" fillId="7" borderId="95" xfId="1" applyNumberFormat="1" applyFont="1" applyFill="1" applyBorder="1" applyAlignment="1">
      <alignment horizontal="center" vertical="center" wrapText="1"/>
    </xf>
    <xf numFmtId="0" fontId="20" fillId="5" borderId="0" xfId="4" applyFont="1" applyFill="1"/>
    <xf numFmtId="0" fontId="20" fillId="5" borderId="0" xfId="0" applyFont="1" applyFill="1"/>
    <xf numFmtId="0" fontId="18" fillId="5" borderId="0" xfId="4" applyFont="1" applyFill="1"/>
    <xf numFmtId="0" fontId="10" fillId="5" borderId="0" xfId="4" applyFont="1" applyFill="1"/>
    <xf numFmtId="0" fontId="11" fillId="5" borderId="0" xfId="4" applyFont="1" applyFill="1"/>
    <xf numFmtId="0" fontId="16" fillId="5" borderId="0" xfId="4" applyFont="1" applyFill="1"/>
    <xf numFmtId="0" fontId="9" fillId="5" borderId="0" xfId="4" applyFont="1" applyFill="1" applyAlignment="1">
      <alignment horizontal="center"/>
    </xf>
    <xf numFmtId="0" fontId="16" fillId="5" borderId="0" xfId="5" applyFont="1" applyFill="1" applyAlignment="1">
      <alignment horizontal="left" vertical="center" wrapText="1"/>
    </xf>
    <xf numFmtId="0" fontId="9" fillId="0" borderId="0" xfId="4" applyFont="1" applyAlignment="1">
      <alignment horizontal="left" vertical="center" wrapText="1"/>
    </xf>
    <xf numFmtId="0" fontId="9" fillId="0" borderId="0" xfId="4" applyFont="1" applyAlignment="1">
      <alignment horizontal="left" vertical="center"/>
    </xf>
    <xf numFmtId="0" fontId="16" fillId="0" borderId="0" xfId="4" applyFont="1" applyAlignment="1">
      <alignment horizontal="left" vertical="center" wrapText="1"/>
    </xf>
    <xf numFmtId="0" fontId="16" fillId="5" borderId="0" xfId="0" applyFont="1" applyFill="1"/>
    <xf numFmtId="0" fontId="14" fillId="5" borderId="0" xfId="4" applyFont="1" applyFill="1" applyAlignment="1">
      <alignment horizontal="left" vertical="center" wrapText="1"/>
    </xf>
    <xf numFmtId="0" fontId="16" fillId="5" borderId="0" xfId="5" applyFont="1" applyFill="1" applyAlignment="1">
      <alignment horizontal="left" vertical="center" wrapText="1"/>
    </xf>
    <xf numFmtId="0" fontId="16" fillId="5" borderId="0" xfId="4" applyFont="1" applyFill="1" applyAlignment="1">
      <alignment horizontal="left" vertical="center" wrapText="1"/>
    </xf>
    <xf numFmtId="0" fontId="13" fillId="5" borderId="0" xfId="4" applyFont="1" applyFill="1" applyAlignment="1">
      <alignment horizontal="left" vertical="center" wrapText="1"/>
    </xf>
    <xf numFmtId="0" fontId="15" fillId="5" borderId="0" xfId="4" applyFont="1" applyFill="1" applyAlignment="1">
      <alignment horizontal="left" vertical="center" wrapText="1"/>
    </xf>
    <xf numFmtId="0" fontId="16" fillId="5" borderId="0" xfId="4" applyFont="1" applyFill="1" applyAlignment="1">
      <alignment horizontal="left" wrapText="1"/>
    </xf>
    <xf numFmtId="0" fontId="13" fillId="0" borderId="0" xfId="0" applyFont="1" applyAlignment="1">
      <alignment wrapText="1"/>
    </xf>
    <xf numFmtId="0" fontId="9" fillId="0" borderId="0" xfId="0" applyFont="1" applyAlignment="1">
      <alignment wrapText="1"/>
    </xf>
    <xf numFmtId="0" fontId="16" fillId="0" borderId="0" xfId="0" applyFont="1" applyAlignment="1">
      <alignment horizontal="left" wrapText="1" indent="1"/>
    </xf>
    <xf numFmtId="0" fontId="9" fillId="0" borderId="0" xfId="0" applyFont="1" applyAlignment="1">
      <alignment horizontal="left" wrapText="1" indent="1"/>
    </xf>
    <xf numFmtId="0" fontId="16" fillId="5" borderId="0" xfId="0" applyFont="1" applyFill="1" applyAlignment="1">
      <alignment wrapText="1"/>
    </xf>
    <xf numFmtId="0" fontId="9" fillId="5" borderId="0" xfId="0" applyFont="1" applyFill="1" applyAlignment="1">
      <alignment wrapText="1"/>
    </xf>
    <xf numFmtId="0" fontId="10" fillId="5" borderId="0" xfId="4" applyFont="1" applyFill="1" applyAlignment="1">
      <alignment wrapText="1"/>
    </xf>
    <xf numFmtId="0" fontId="0" fillId="0" borderId="0" xfId="0"/>
    <xf numFmtId="0" fontId="9" fillId="0" borderId="0" xfId="0" applyFont="1"/>
    <xf numFmtId="0" fontId="13" fillId="0" borderId="0" xfId="0" applyFont="1" applyAlignment="1">
      <alignment horizontal="left" wrapText="1" indent="1"/>
    </xf>
    <xf numFmtId="49" fontId="13" fillId="7" borderId="2" xfId="1" applyNumberFormat="1" applyFont="1" applyFill="1" applyBorder="1" applyAlignment="1">
      <alignment horizontal="center" vertical="center"/>
    </xf>
    <xf numFmtId="49" fontId="9" fillId="7" borderId="2" xfId="1" applyNumberFormat="1" applyFont="1" applyFill="1" applyBorder="1" applyAlignment="1">
      <alignment horizontal="center" vertical="center"/>
    </xf>
    <xf numFmtId="49" fontId="13" fillId="7" borderId="45" xfId="1" applyNumberFormat="1" applyFont="1" applyFill="1" applyBorder="1" applyAlignment="1">
      <alignment horizontal="center" vertical="center"/>
    </xf>
    <xf numFmtId="49" fontId="9" fillId="7" borderId="45" xfId="1" applyNumberFormat="1" applyFont="1" applyFill="1" applyBorder="1" applyAlignment="1">
      <alignment horizontal="center" vertical="center"/>
    </xf>
    <xf numFmtId="49" fontId="9" fillId="7" borderId="40" xfId="1" applyNumberFormat="1" applyFont="1" applyFill="1" applyBorder="1" applyAlignment="1">
      <alignment horizontal="center" vertical="center"/>
    </xf>
    <xf numFmtId="49" fontId="9" fillId="7" borderId="7" xfId="1" applyNumberFormat="1" applyFont="1" applyFill="1" applyBorder="1" applyAlignment="1">
      <alignment horizontal="center" vertical="center"/>
    </xf>
    <xf numFmtId="49" fontId="9" fillId="7" borderId="6" xfId="1" applyNumberFormat="1" applyFont="1" applyFill="1" applyBorder="1" applyAlignment="1">
      <alignment horizontal="center" vertical="center"/>
    </xf>
    <xf numFmtId="49" fontId="9" fillId="7" borderId="32" xfId="1" applyNumberFormat="1" applyFont="1" applyFill="1" applyBorder="1" applyAlignment="1">
      <alignment horizontal="center" vertical="center"/>
    </xf>
    <xf numFmtId="49" fontId="9" fillId="7" borderId="7" xfId="2" applyNumberFormat="1" applyFont="1" applyFill="1" applyBorder="1" applyAlignment="1">
      <alignment horizontal="center" vertical="center"/>
    </xf>
    <xf numFmtId="49" fontId="9" fillId="7" borderId="6" xfId="2" applyNumberFormat="1" applyFont="1" applyFill="1" applyBorder="1" applyAlignment="1">
      <alignment horizontal="center" vertical="center"/>
    </xf>
    <xf numFmtId="49" fontId="9" fillId="7" borderId="32" xfId="2" applyNumberFormat="1" applyFont="1" applyFill="1" applyBorder="1" applyAlignment="1">
      <alignment horizontal="center" vertical="center"/>
    </xf>
    <xf numFmtId="0" fontId="12" fillId="0" borderId="0" xfId="1" applyFont="1" applyAlignment="1">
      <alignment horizontal="center" vertical="center"/>
    </xf>
    <xf numFmtId="0" fontId="9" fillId="5" borderId="69" xfId="1" applyFont="1" applyFill="1" applyBorder="1" applyAlignment="1">
      <alignment horizontal="center" vertical="center"/>
    </xf>
    <xf numFmtId="0" fontId="9" fillId="5" borderId="68" xfId="1" applyFont="1" applyFill="1" applyBorder="1" applyAlignment="1">
      <alignment horizontal="center" vertical="center"/>
    </xf>
    <xf numFmtId="0" fontId="9" fillId="5" borderId="57" xfId="1" applyFont="1" applyFill="1" applyBorder="1" applyAlignment="1">
      <alignment horizontal="center" vertical="center"/>
    </xf>
    <xf numFmtId="0" fontId="9" fillId="5" borderId="4" xfId="1" applyFont="1" applyFill="1" applyBorder="1" applyAlignment="1">
      <alignment horizontal="center" vertical="center"/>
    </xf>
    <xf numFmtId="0" fontId="9" fillId="7" borderId="8" xfId="1" applyFont="1" applyFill="1" applyBorder="1" applyAlignment="1">
      <alignment horizontal="center" vertical="center"/>
    </xf>
    <xf numFmtId="0" fontId="9" fillId="7" borderId="76" xfId="1" applyFont="1" applyFill="1" applyBorder="1" applyAlignment="1">
      <alignment horizontal="center" vertical="center"/>
    </xf>
    <xf numFmtId="0" fontId="9" fillId="0" borderId="0" xfId="1" applyFont="1" applyAlignment="1">
      <alignment horizontal="center" vertical="center"/>
    </xf>
    <xf numFmtId="0" fontId="9" fillId="5" borderId="70" xfId="1" applyFont="1" applyFill="1" applyBorder="1" applyAlignment="1">
      <alignment horizontal="center" vertical="center" wrapText="1"/>
    </xf>
    <xf numFmtId="0" fontId="9" fillId="5" borderId="40" xfId="1" applyFont="1" applyFill="1" applyBorder="1" applyAlignment="1">
      <alignment horizontal="center" vertical="center" wrapText="1"/>
    </xf>
    <xf numFmtId="0" fontId="9" fillId="5" borderId="7" xfId="1" applyFont="1" applyFill="1" applyBorder="1" applyAlignment="1">
      <alignment horizontal="center" vertical="center" wrapText="1"/>
    </xf>
    <xf numFmtId="0" fontId="9" fillId="7" borderId="63" xfId="1" applyFont="1" applyFill="1" applyBorder="1" applyAlignment="1">
      <alignment horizontal="center" vertical="center" wrapText="1"/>
    </xf>
    <xf numFmtId="0" fontId="9" fillId="7" borderId="72" xfId="1" applyFont="1" applyFill="1" applyBorder="1" applyAlignment="1">
      <alignment horizontal="center" vertical="center" wrapText="1"/>
    </xf>
    <xf numFmtId="0" fontId="9" fillId="5" borderId="67" xfId="1" applyFont="1" applyFill="1" applyBorder="1" applyAlignment="1">
      <alignment horizontal="center" vertical="center" wrapText="1"/>
    </xf>
    <xf numFmtId="0" fontId="9" fillId="5" borderId="6" xfId="1" applyFont="1" applyFill="1" applyBorder="1" applyAlignment="1">
      <alignment horizontal="center" vertical="center" wrapText="1"/>
    </xf>
    <xf numFmtId="0" fontId="9" fillId="0" borderId="71" xfId="1" applyFont="1" applyBorder="1" applyAlignment="1">
      <alignment horizontal="center" vertical="center"/>
    </xf>
    <xf numFmtId="0" fontId="9" fillId="0" borderId="41" xfId="1" applyFont="1" applyBorder="1" applyAlignment="1">
      <alignment horizontal="center" vertical="center"/>
    </xf>
    <xf numFmtId="0" fontId="9" fillId="0" borderId="46" xfId="1" applyFont="1" applyBorder="1" applyAlignment="1">
      <alignment horizontal="center" vertical="center"/>
    </xf>
    <xf numFmtId="0" fontId="9" fillId="5" borderId="64" xfId="1" applyFont="1" applyFill="1" applyBorder="1" applyAlignment="1">
      <alignment horizontal="center" vertical="center"/>
    </xf>
    <xf numFmtId="0" fontId="9" fillId="5" borderId="66" xfId="1" applyFont="1" applyFill="1" applyBorder="1" applyAlignment="1">
      <alignment horizontal="center" vertical="center"/>
    </xf>
    <xf numFmtId="0" fontId="9" fillId="5" borderId="65" xfId="1" applyFont="1" applyFill="1" applyBorder="1" applyAlignment="1">
      <alignment horizontal="center" vertical="center"/>
    </xf>
    <xf numFmtId="0" fontId="12" fillId="0" borderId="48" xfId="1" applyFont="1" applyBorder="1" applyAlignment="1">
      <alignment horizontal="center" vertical="center"/>
    </xf>
    <xf numFmtId="0" fontId="9" fillId="0" borderId="45" xfId="1" applyFont="1" applyBorder="1" applyAlignment="1">
      <alignment horizontal="center" vertical="center"/>
    </xf>
    <xf numFmtId="0" fontId="13" fillId="5" borderId="45" xfId="1" applyFont="1" applyFill="1" applyBorder="1" applyAlignment="1">
      <alignment horizontal="center" vertical="center"/>
    </xf>
    <xf numFmtId="0" fontId="9" fillId="5" borderId="45" xfId="1" applyFont="1" applyFill="1" applyBorder="1" applyAlignment="1">
      <alignment horizontal="center" vertical="center"/>
    </xf>
    <xf numFmtId="0" fontId="9" fillId="5" borderId="40" xfId="1" applyFont="1" applyFill="1" applyBorder="1" applyAlignment="1">
      <alignment horizontal="center" vertical="center"/>
    </xf>
    <xf numFmtId="167" fontId="9" fillId="7" borderId="40" xfId="1" applyNumberFormat="1" applyFont="1" applyFill="1" applyBorder="1" applyAlignment="1">
      <alignment horizontal="center" vertical="center"/>
    </xf>
    <xf numFmtId="0" fontId="9" fillId="5" borderId="7" xfId="1" applyFont="1" applyFill="1" applyBorder="1" applyAlignment="1">
      <alignment horizontal="center" vertical="center"/>
    </xf>
    <xf numFmtId="0" fontId="9" fillId="5" borderId="32" xfId="1" applyFont="1" applyFill="1" applyBorder="1" applyAlignment="1">
      <alignment horizontal="center" vertical="center"/>
    </xf>
    <xf numFmtId="0" fontId="16" fillId="5" borderId="7" xfId="1" applyFont="1" applyFill="1" applyBorder="1" applyAlignment="1">
      <alignment horizontal="center" vertical="center"/>
    </xf>
    <xf numFmtId="0" fontId="9" fillId="5" borderId="6" xfId="1" applyFont="1" applyFill="1" applyBorder="1" applyAlignment="1">
      <alignment horizontal="center" vertical="center"/>
    </xf>
    <xf numFmtId="165" fontId="9" fillId="7" borderId="7" xfId="2" applyFont="1" applyFill="1" applyBorder="1" applyAlignment="1">
      <alignment horizontal="center" vertical="center"/>
    </xf>
    <xf numFmtId="165" fontId="9" fillId="7" borderId="6" xfId="2" applyFont="1" applyFill="1" applyBorder="1" applyAlignment="1">
      <alignment horizontal="center" vertical="center"/>
    </xf>
    <xf numFmtId="165" fontId="9" fillId="7" borderId="32" xfId="2" applyFont="1" applyFill="1" applyBorder="1" applyAlignment="1">
      <alignment horizontal="center" vertical="center"/>
    </xf>
    <xf numFmtId="0" fontId="9" fillId="8" borderId="40" xfId="1" applyFont="1" applyFill="1" applyBorder="1" applyAlignment="1">
      <alignment horizontal="center" vertical="center"/>
    </xf>
    <xf numFmtId="0" fontId="9" fillId="0" borderId="2" xfId="1" applyFont="1" applyBorder="1" applyAlignment="1">
      <alignment horizontal="center" vertical="center"/>
    </xf>
    <xf numFmtId="49" fontId="13" fillId="8" borderId="2" xfId="1" applyNumberFormat="1" applyFont="1" applyFill="1" applyBorder="1" applyAlignment="1">
      <alignment horizontal="center" vertical="center"/>
    </xf>
    <xf numFmtId="49" fontId="9" fillId="8" borderId="2" xfId="1" applyNumberFormat="1" applyFont="1" applyFill="1" applyBorder="1" applyAlignment="1">
      <alignment horizontal="center" vertical="center"/>
    </xf>
    <xf numFmtId="0" fontId="12" fillId="2" borderId="44" xfId="1" applyFont="1" applyFill="1" applyBorder="1" applyAlignment="1">
      <alignment horizontal="left"/>
    </xf>
    <xf numFmtId="0" fontId="12" fillId="2" borderId="42" xfId="1" applyFont="1" applyFill="1" applyBorder="1" applyAlignment="1">
      <alignment horizontal="center" vertical="center"/>
    </xf>
    <xf numFmtId="0" fontId="19" fillId="3" borderId="46" xfId="1" applyFont="1" applyFill="1" applyBorder="1" applyAlignment="1">
      <alignment horizontal="left"/>
    </xf>
    <xf numFmtId="0" fontId="19" fillId="3" borderId="21" xfId="1" applyFont="1" applyFill="1" applyBorder="1" applyAlignment="1">
      <alignment horizontal="left"/>
    </xf>
    <xf numFmtId="0" fontId="19" fillId="3" borderId="35" xfId="1" applyFont="1" applyFill="1" applyBorder="1" applyAlignment="1">
      <alignment horizontal="left"/>
    </xf>
    <xf numFmtId="0" fontId="19" fillId="0" borderId="33" xfId="1" applyFont="1" applyBorder="1" applyAlignment="1">
      <alignment horizontal="left"/>
    </xf>
    <xf numFmtId="0" fontId="12" fillId="2" borderId="47" xfId="1" applyFont="1" applyFill="1" applyBorder="1" applyAlignment="1">
      <alignment horizontal="left"/>
    </xf>
    <xf numFmtId="0" fontId="12" fillId="2" borderId="1" xfId="1" applyFont="1" applyFill="1" applyBorder="1" applyAlignment="1">
      <alignment horizontal="center" vertical="center"/>
    </xf>
    <xf numFmtId="0" fontId="12" fillId="0" borderId="24" xfId="1" applyFont="1" applyBorder="1" applyAlignment="1">
      <alignment horizontal="left"/>
    </xf>
    <xf numFmtId="0" fontId="9" fillId="0" borderId="5" xfId="1" applyFont="1" applyBorder="1" applyAlignment="1">
      <alignment horizontal="left" vertical="center" wrapText="1"/>
    </xf>
    <xf numFmtId="0" fontId="19" fillId="3" borderId="33" xfId="1" applyFont="1" applyFill="1" applyBorder="1" applyAlignment="1">
      <alignment horizontal="left" vertical="center"/>
    </xf>
    <xf numFmtId="0" fontId="12" fillId="0" borderId="42" xfId="1" applyFont="1" applyBorder="1" applyAlignment="1">
      <alignment horizontal="left"/>
    </xf>
    <xf numFmtId="0" fontId="9" fillId="7" borderId="5" xfId="1" applyFont="1" applyFill="1" applyBorder="1" applyAlignment="1">
      <alignment horizontal="left" vertical="center" wrapText="1"/>
    </xf>
    <xf numFmtId="0" fontId="9" fillId="7" borderId="32" xfId="1" applyFont="1" applyFill="1" applyBorder="1" applyAlignment="1">
      <alignment horizontal="left" vertical="center" wrapText="1"/>
    </xf>
    <xf numFmtId="0" fontId="9" fillId="7" borderId="8" xfId="1" applyFont="1" applyFill="1" applyBorder="1" applyAlignment="1">
      <alignment horizontal="left" vertical="center" wrapText="1"/>
    </xf>
    <xf numFmtId="0" fontId="12" fillId="2" borderId="24" xfId="1" applyFont="1" applyFill="1" applyBorder="1" applyAlignment="1">
      <alignment horizontal="left"/>
    </xf>
    <xf numFmtId="0" fontId="12" fillId="0" borderId="42" xfId="1" applyFont="1" applyBorder="1" applyAlignment="1">
      <alignment horizontal="left" wrapText="1"/>
    </xf>
    <xf numFmtId="0" fontId="9" fillId="0" borderId="28" xfId="1" applyFont="1" applyBorder="1" applyAlignment="1">
      <alignment horizontal="left" vertical="center" wrapText="1"/>
    </xf>
    <xf numFmtId="0" fontId="9" fillId="0" borderId="8" xfId="1" applyFont="1" applyBorder="1" applyAlignment="1">
      <alignment horizontal="left" vertical="center" wrapText="1"/>
    </xf>
    <xf numFmtId="0" fontId="19" fillId="3" borderId="33" xfId="1" applyFont="1" applyFill="1" applyBorder="1" applyAlignment="1">
      <alignment horizontal="left"/>
    </xf>
    <xf numFmtId="0" fontId="9" fillId="5" borderId="8" xfId="1" applyFont="1" applyFill="1" applyBorder="1" applyAlignment="1">
      <alignment horizontal="left" vertical="center" wrapText="1"/>
    </xf>
    <xf numFmtId="0" fontId="9" fillId="5" borderId="89" xfId="1" applyFont="1" applyFill="1" applyBorder="1" applyAlignment="1">
      <alignment horizontal="left" vertical="center" wrapText="1"/>
    </xf>
    <xf numFmtId="0" fontId="9" fillId="5" borderId="5" xfId="1" applyFont="1" applyFill="1" applyBorder="1" applyAlignment="1">
      <alignment horizontal="left" vertical="center" wrapText="1"/>
    </xf>
    <xf numFmtId="0" fontId="9" fillId="5" borderId="77" xfId="1" applyFont="1" applyFill="1" applyBorder="1" applyAlignment="1">
      <alignment horizontal="left" vertical="center" wrapText="1"/>
    </xf>
    <xf numFmtId="10" fontId="9" fillId="5" borderId="93" xfId="1" applyNumberFormat="1" applyFont="1" applyFill="1" applyBorder="1" applyAlignment="1">
      <alignment horizontal="center" vertical="center" wrapText="1"/>
    </xf>
    <xf numFmtId="10" fontId="9" fillId="5" borderId="94" xfId="1" applyNumberFormat="1" applyFont="1" applyFill="1" applyBorder="1" applyAlignment="1">
      <alignment horizontal="center" vertical="center" wrapText="1"/>
    </xf>
    <xf numFmtId="4" fontId="9" fillId="0" borderId="78" xfId="1" applyNumberFormat="1" applyFont="1" applyBorder="1" applyAlignment="1">
      <alignment horizontal="right" vertical="center"/>
    </xf>
    <xf numFmtId="4" fontId="9" fillId="0" borderId="79" xfId="1" applyNumberFormat="1" applyFont="1" applyBorder="1" applyAlignment="1">
      <alignment horizontal="right" vertical="center"/>
    </xf>
    <xf numFmtId="0" fontId="9" fillId="5" borderId="56" xfId="1" applyFont="1" applyFill="1" applyBorder="1" applyAlignment="1">
      <alignment horizontal="left" vertical="center" wrapText="1"/>
    </xf>
    <xf numFmtId="0" fontId="9" fillId="5" borderId="53" xfId="1" applyFont="1" applyFill="1" applyBorder="1" applyAlignment="1">
      <alignment horizontal="left" vertical="center" wrapText="1"/>
    </xf>
    <xf numFmtId="0" fontId="12" fillId="2" borderId="59" xfId="1" applyFont="1" applyFill="1" applyBorder="1" applyAlignment="1">
      <alignment horizontal="left"/>
    </xf>
    <xf numFmtId="0" fontId="12" fillId="2" borderId="82" xfId="1" applyFont="1" applyFill="1" applyBorder="1" applyAlignment="1">
      <alignment horizontal="left"/>
    </xf>
    <xf numFmtId="0" fontId="12" fillId="2" borderId="84" xfId="1" applyFont="1" applyFill="1" applyBorder="1" applyAlignment="1">
      <alignment horizontal="center" vertical="center"/>
    </xf>
    <xf numFmtId="0" fontId="12" fillId="2" borderId="85" xfId="1" applyFont="1" applyFill="1" applyBorder="1" applyAlignment="1">
      <alignment horizontal="center" vertical="center"/>
    </xf>
    <xf numFmtId="4" fontId="9" fillId="0" borderId="41" xfId="1" applyNumberFormat="1" applyFont="1" applyBorder="1" applyAlignment="1">
      <alignment horizontal="right" vertical="center" wrapText="1"/>
    </xf>
    <xf numFmtId="0" fontId="14" fillId="5" borderId="24" xfId="1" applyFont="1" applyFill="1" applyBorder="1" applyAlignment="1">
      <alignment wrapText="1"/>
    </xf>
    <xf numFmtId="0" fontId="14" fillId="5" borderId="25" xfId="1" applyFont="1" applyFill="1" applyBorder="1" applyAlignment="1">
      <alignment wrapText="1"/>
    </xf>
    <xf numFmtId="0" fontId="14" fillId="5" borderId="26" xfId="1" applyFont="1" applyFill="1" applyBorder="1" applyAlignment="1">
      <alignment wrapText="1"/>
    </xf>
    <xf numFmtId="4" fontId="9" fillId="0" borderId="86" xfId="1" applyNumberFormat="1" applyFont="1" applyBorder="1" applyAlignment="1">
      <alignment horizontal="right" vertical="center" wrapText="1"/>
    </xf>
    <xf numFmtId="4" fontId="9" fillId="0" borderId="40" xfId="1" applyNumberFormat="1" applyFont="1" applyBorder="1" applyAlignment="1">
      <alignment horizontal="right" vertical="center" wrapText="1"/>
    </xf>
    <xf numFmtId="4" fontId="19" fillId="0" borderId="40" xfId="1" applyNumberFormat="1" applyFont="1" applyBorder="1" applyAlignment="1">
      <alignment horizontal="right" vertical="center"/>
    </xf>
    <xf numFmtId="0" fontId="22" fillId="5" borderId="7" xfId="1" applyFont="1" applyFill="1" applyBorder="1" applyAlignment="1">
      <alignment horizontal="center" vertical="center"/>
    </xf>
    <xf numFmtId="0" fontId="23" fillId="5" borderId="6" xfId="1" applyFont="1" applyFill="1" applyBorder="1" applyAlignment="1">
      <alignment horizontal="center" vertical="center"/>
    </xf>
    <xf numFmtId="0" fontId="23" fillId="5" borderId="32" xfId="1" applyFont="1" applyFill="1" applyBorder="1" applyAlignment="1">
      <alignment horizontal="center" vertical="center"/>
    </xf>
    <xf numFmtId="165" fontId="13" fillId="7" borderId="7" xfId="2" applyFont="1" applyFill="1" applyBorder="1" applyAlignment="1">
      <alignment horizontal="center" vertical="center"/>
    </xf>
    <xf numFmtId="0" fontId="23" fillId="8" borderId="40" xfId="1" applyFont="1" applyFill="1" applyBorder="1" applyAlignment="1">
      <alignment horizontal="center" vertical="center"/>
    </xf>
    <xf numFmtId="0" fontId="16" fillId="5" borderId="45" xfId="1" applyFont="1" applyFill="1" applyBorder="1" applyAlignment="1">
      <alignment horizontal="center" vertical="center"/>
    </xf>
    <xf numFmtId="0" fontId="9" fillId="5" borderId="24" xfId="1" applyFont="1" applyFill="1" applyBorder="1" applyAlignment="1">
      <alignment horizontal="center" vertical="center"/>
    </xf>
    <xf numFmtId="0" fontId="9" fillId="5" borderId="26" xfId="1" applyFont="1" applyFill="1" applyBorder="1" applyAlignment="1">
      <alignment horizontal="center" vertical="center"/>
    </xf>
  </cellXfs>
  <cellStyles count="6">
    <cellStyle name="Excel Built-in Normal" xfId="1" xr:uid="{00000000-0005-0000-0000-000001000000}"/>
    <cellStyle name="Moeda" xfId="2" builtinId="4"/>
    <cellStyle name="Normal" xfId="0" builtinId="0"/>
    <cellStyle name="Normal 2" xfId="3" xr:uid="{00000000-0005-0000-0000-000003000000}"/>
    <cellStyle name="Normal 2 2" xfId="4" xr:uid="{00000000-0005-0000-0000-000004000000}"/>
    <cellStyle name="Normal 2 3" xfId="5"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70C0"/>
      <rgbColor rgb="00D9D9D9"/>
      <rgbColor rgb="00000080"/>
      <rgbColor rgb="00FF00FF"/>
      <rgbColor rgb="00FFFF00"/>
      <rgbColor rgb="0000FFFF"/>
      <rgbColor rgb="00800080"/>
      <rgbColor rgb="00800000"/>
      <rgbColor rgb="00008080"/>
      <rgbColor rgb="000000FF"/>
      <rgbColor rgb="0000CCFF"/>
      <rgbColor rgb="00CCFFFF"/>
      <rgbColor rgb="00CCFFCC"/>
      <rgbColor rgb="00FFFF99"/>
      <rgbColor rgb="00BFBFBF"/>
      <rgbColor rgb="00FF99CC"/>
      <rgbColor rgb="00CC99FF"/>
      <rgbColor rgb="00FFCC99"/>
      <rgbColor rgb="003366FF"/>
      <rgbColor rgb="0033CCCC"/>
      <rgbColor rgb="0092D05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1D94E-890F-4F78-AD9B-5069B2089987}">
  <sheetPr>
    <pageSetUpPr fitToPage="1"/>
  </sheetPr>
  <dimension ref="A1:O28"/>
  <sheetViews>
    <sheetView tabSelected="1" workbookViewId="0">
      <selection activeCell="A12" sqref="A12:M12"/>
    </sheetView>
  </sheetViews>
  <sheetFormatPr defaultRowHeight="12.75" x14ac:dyDescent="0.2"/>
  <cols>
    <col min="1" max="2" width="36.5703125" bestFit="1" customWidth="1"/>
    <col min="13" max="13" width="15.140625" bestFit="1" customWidth="1"/>
  </cols>
  <sheetData>
    <row r="1" spans="1:15" s="9" customFormat="1" ht="20.25" customHeight="1" x14ac:dyDescent="0.25">
      <c r="A1" s="158" t="s">
        <v>0</v>
      </c>
      <c r="B1" s="159"/>
      <c r="C1" s="157"/>
      <c r="D1" s="159"/>
      <c r="E1" s="14"/>
      <c r="F1" s="14"/>
      <c r="G1" s="14"/>
      <c r="H1" s="14"/>
      <c r="I1" s="14"/>
      <c r="J1" s="14"/>
      <c r="K1" s="14"/>
      <c r="L1" s="14"/>
      <c r="M1" s="14"/>
      <c r="N1" s="14"/>
      <c r="O1" s="14"/>
    </row>
    <row r="2" spans="1:15" s="9" customFormat="1" x14ac:dyDescent="0.2">
      <c r="A2" s="14"/>
      <c r="B2" s="14"/>
      <c r="C2" s="14"/>
      <c r="D2" s="14"/>
      <c r="E2" s="14"/>
      <c r="F2" s="14"/>
      <c r="G2" s="14"/>
      <c r="H2" s="14"/>
      <c r="I2" s="14"/>
      <c r="J2" s="14"/>
      <c r="K2" s="14"/>
      <c r="L2" s="14"/>
      <c r="M2" s="14"/>
      <c r="N2" s="14"/>
      <c r="O2" s="14"/>
    </row>
    <row r="3" spans="1:15" s="9" customFormat="1" ht="15.75" customHeight="1" x14ac:dyDescent="0.2">
      <c r="A3" s="160" t="s">
        <v>1</v>
      </c>
      <c r="B3" s="14"/>
      <c r="C3" s="14"/>
      <c r="D3" s="14"/>
      <c r="E3" s="14"/>
      <c r="F3" s="14"/>
      <c r="G3" s="14"/>
      <c r="H3" s="14"/>
      <c r="I3" s="14"/>
      <c r="J3" s="14"/>
      <c r="K3" s="14"/>
      <c r="L3" s="14"/>
      <c r="M3" s="161"/>
      <c r="N3" s="161"/>
      <c r="O3" s="161"/>
    </row>
    <row r="4" spans="1:15" s="9" customFormat="1" ht="15.75" customHeight="1" x14ac:dyDescent="0.2">
      <c r="A4" s="160" t="s">
        <v>2</v>
      </c>
      <c r="B4" s="14"/>
      <c r="C4" s="14"/>
      <c r="D4" s="14"/>
      <c r="E4" s="14"/>
      <c r="F4" s="14"/>
      <c r="G4" s="14"/>
      <c r="H4" s="14"/>
      <c r="I4" s="14"/>
      <c r="J4" s="14"/>
      <c r="K4" s="14"/>
      <c r="L4" s="14"/>
      <c r="M4" s="161"/>
      <c r="N4" s="161"/>
      <c r="O4" s="161"/>
    </row>
    <row r="5" spans="1:15" s="9" customFormat="1" ht="15.75" customHeight="1" x14ac:dyDescent="0.2">
      <c r="A5" s="169" t="s">
        <v>3</v>
      </c>
      <c r="B5" s="169"/>
      <c r="C5" s="169"/>
      <c r="D5" s="169"/>
      <c r="E5" s="169"/>
      <c r="F5" s="169"/>
      <c r="G5" s="169"/>
      <c r="H5" s="169"/>
      <c r="I5" s="169"/>
      <c r="J5" s="169"/>
      <c r="K5" s="169"/>
      <c r="L5" s="169"/>
      <c r="M5" s="169"/>
      <c r="N5" s="14"/>
      <c r="O5" s="14"/>
    </row>
    <row r="6" spans="1:15" s="9" customFormat="1" ht="33" customHeight="1" x14ac:dyDescent="0.2">
      <c r="A6" s="169" t="s">
        <v>4</v>
      </c>
      <c r="B6" s="169"/>
      <c r="C6" s="169"/>
      <c r="D6" s="169"/>
      <c r="E6" s="169"/>
      <c r="F6" s="169"/>
      <c r="G6" s="169"/>
      <c r="H6" s="169"/>
      <c r="I6" s="169"/>
      <c r="J6" s="169"/>
      <c r="K6" s="169"/>
      <c r="L6" s="169"/>
      <c r="M6" s="161"/>
      <c r="N6" s="161"/>
      <c r="O6" s="161"/>
    </row>
    <row r="7" spans="1:15" s="9" customFormat="1" ht="15" customHeight="1" x14ac:dyDescent="0.2">
      <c r="A7" s="171" t="s">
        <v>5</v>
      </c>
      <c r="B7" s="167"/>
      <c r="C7" s="167"/>
      <c r="D7" s="167"/>
      <c r="E7" s="167"/>
      <c r="F7" s="167"/>
      <c r="G7" s="167"/>
      <c r="H7" s="167"/>
      <c r="I7" s="167"/>
      <c r="J7" s="167"/>
      <c r="K7" s="167"/>
      <c r="L7" s="167"/>
      <c r="M7" s="167"/>
      <c r="N7" s="167"/>
      <c r="O7" s="167"/>
    </row>
    <row r="8" spans="1:15" s="9" customFormat="1" ht="26.25" customHeight="1" x14ac:dyDescent="0.2">
      <c r="A8" s="172" t="s">
        <v>6</v>
      </c>
      <c r="B8" s="172"/>
      <c r="C8" s="172"/>
      <c r="D8" s="172"/>
      <c r="E8" s="172"/>
      <c r="F8" s="172"/>
      <c r="G8" s="172"/>
      <c r="H8" s="172"/>
      <c r="I8" s="172"/>
      <c r="J8" s="172"/>
      <c r="K8" s="172"/>
      <c r="L8" s="172"/>
      <c r="M8" s="172"/>
      <c r="N8" s="161"/>
      <c r="O8" s="161"/>
    </row>
    <row r="9" spans="1:15" s="9" customFormat="1" ht="19.5" customHeight="1" x14ac:dyDescent="0.2">
      <c r="A9" s="171" t="s">
        <v>7</v>
      </c>
      <c r="B9" s="171"/>
      <c r="C9" s="171"/>
      <c r="D9" s="171"/>
      <c r="E9" s="171"/>
      <c r="F9" s="171"/>
      <c r="G9" s="171"/>
      <c r="H9" s="171"/>
      <c r="I9" s="171"/>
      <c r="J9" s="171"/>
      <c r="K9" s="171"/>
      <c r="L9" s="171"/>
      <c r="M9" s="171"/>
      <c r="N9" s="171"/>
      <c r="O9" s="171"/>
    </row>
    <row r="10" spans="1:15" s="9" customFormat="1" ht="12.75" customHeight="1" x14ac:dyDescent="0.2">
      <c r="A10" s="166" t="s">
        <v>8</v>
      </c>
      <c r="B10" s="167"/>
      <c r="C10" s="167"/>
      <c r="D10" s="167"/>
      <c r="E10" s="167"/>
      <c r="F10" s="167"/>
      <c r="G10" s="167"/>
      <c r="H10" s="167"/>
      <c r="I10" s="167"/>
      <c r="J10" s="167"/>
      <c r="K10" s="167"/>
      <c r="L10" s="167"/>
      <c r="M10" s="167"/>
      <c r="N10" s="167"/>
      <c r="O10" s="167"/>
    </row>
    <row r="11" spans="1:15" s="9" customFormat="1" ht="21" customHeight="1" x14ac:dyDescent="0.2">
      <c r="A11" s="168" t="s">
        <v>9</v>
      </c>
      <c r="B11" s="168"/>
      <c r="C11" s="168"/>
      <c r="D11" s="168"/>
      <c r="E11" s="168"/>
      <c r="F11" s="168"/>
      <c r="G11" s="168"/>
      <c r="H11" s="168"/>
      <c r="I11" s="168"/>
      <c r="J11" s="168"/>
      <c r="K11" s="168"/>
      <c r="L11" s="168"/>
      <c r="M11" s="168"/>
      <c r="N11" s="168"/>
      <c r="O11" s="168"/>
    </row>
    <row r="12" spans="1:15" s="9" customFormat="1" ht="30.75" customHeight="1" x14ac:dyDescent="0.2">
      <c r="A12" s="168" t="s">
        <v>10</v>
      </c>
      <c r="B12" s="168"/>
      <c r="C12" s="168"/>
      <c r="D12" s="168"/>
      <c r="E12" s="168"/>
      <c r="F12" s="168"/>
      <c r="G12" s="168"/>
      <c r="H12" s="168"/>
      <c r="I12" s="168"/>
      <c r="J12" s="168"/>
      <c r="K12" s="168"/>
      <c r="L12" s="168"/>
      <c r="M12" s="168"/>
      <c r="N12" s="162"/>
      <c r="O12" s="162"/>
    </row>
    <row r="13" spans="1:15" s="9" customFormat="1" ht="15.75" customHeight="1" x14ac:dyDescent="0.2">
      <c r="A13" s="165" t="s">
        <v>11</v>
      </c>
      <c r="B13" s="165"/>
      <c r="C13" s="165"/>
      <c r="D13" s="165"/>
      <c r="E13" s="165"/>
      <c r="F13" s="165"/>
      <c r="G13" s="165"/>
      <c r="H13" s="165"/>
      <c r="I13" s="165"/>
      <c r="J13" s="165"/>
      <c r="K13" s="165"/>
      <c r="L13" s="165"/>
      <c r="M13" s="165"/>
      <c r="N13" s="165"/>
      <c r="O13" s="10"/>
    </row>
    <row r="14" spans="1:15" s="9" customFormat="1" ht="15" customHeight="1" x14ac:dyDescent="0.2">
      <c r="A14" s="8"/>
      <c r="B14" s="12" t="s">
        <v>12</v>
      </c>
      <c r="C14" s="8"/>
      <c r="D14" s="8"/>
      <c r="E14" s="8"/>
      <c r="F14" s="8"/>
      <c r="G14" s="8"/>
      <c r="H14" s="8"/>
      <c r="I14" s="8"/>
      <c r="J14" s="8"/>
      <c r="K14" s="8"/>
      <c r="L14" s="8"/>
      <c r="M14" s="8"/>
      <c r="N14" s="8"/>
      <c r="O14" s="8"/>
    </row>
    <row r="15" spans="1:15" s="9" customFormat="1" ht="15" customHeight="1" x14ac:dyDescent="0.2">
      <c r="A15" s="8"/>
      <c r="B15" s="12" t="s">
        <v>13</v>
      </c>
      <c r="C15" s="8"/>
      <c r="D15" s="8"/>
      <c r="E15" s="8"/>
      <c r="F15" s="8"/>
      <c r="G15" s="8"/>
      <c r="H15" s="8"/>
      <c r="I15" s="8"/>
      <c r="J15" s="8"/>
      <c r="K15" s="8"/>
      <c r="L15" s="8"/>
      <c r="M15" s="8"/>
      <c r="N15" s="8"/>
      <c r="O15" s="8"/>
    </row>
    <row r="16" spans="1:15" s="9" customFormat="1" ht="15" customHeight="1" x14ac:dyDescent="0.2">
      <c r="A16" s="8"/>
      <c r="B16" s="12" t="s">
        <v>14</v>
      </c>
      <c r="C16" s="8"/>
      <c r="D16" s="8"/>
      <c r="E16" s="8"/>
      <c r="F16" s="8"/>
      <c r="G16" s="8"/>
      <c r="H16" s="8"/>
      <c r="I16" s="8"/>
      <c r="J16" s="8"/>
      <c r="K16" s="8"/>
      <c r="L16" s="8"/>
      <c r="M16" s="8"/>
      <c r="N16" s="8"/>
      <c r="O16" s="8"/>
    </row>
    <row r="17" spans="1:15" s="156" customFormat="1" ht="15" customHeight="1" x14ac:dyDescent="0.2">
      <c r="A17" s="155"/>
      <c r="B17" s="170" t="s">
        <v>15</v>
      </c>
      <c r="C17" s="170"/>
      <c r="D17" s="170"/>
      <c r="E17" s="170"/>
      <c r="F17" s="170"/>
      <c r="G17" s="170"/>
      <c r="H17" s="170"/>
      <c r="I17" s="170"/>
      <c r="J17" s="170"/>
      <c r="K17" s="170"/>
      <c r="L17" s="170"/>
      <c r="M17" s="170"/>
      <c r="N17" s="155"/>
      <c r="O17" s="155"/>
    </row>
    <row r="18" spans="1:15" s="9" customFormat="1" ht="15" customHeight="1" x14ac:dyDescent="0.2">
      <c r="A18" s="8"/>
      <c r="B18" s="12" t="s">
        <v>16</v>
      </c>
      <c r="C18" s="8"/>
      <c r="D18" s="8"/>
      <c r="E18" s="8"/>
      <c r="F18" s="8"/>
      <c r="G18" s="8"/>
      <c r="H18" s="8"/>
      <c r="I18" s="8"/>
      <c r="J18" s="8"/>
      <c r="K18" s="8"/>
      <c r="L18" s="8"/>
      <c r="M18" s="8"/>
      <c r="N18" s="8"/>
      <c r="O18" s="8"/>
    </row>
    <row r="19" spans="1:15" s="9" customFormat="1" ht="15" customHeight="1" x14ac:dyDescent="0.2">
      <c r="A19" s="8"/>
      <c r="B19" s="12" t="s">
        <v>17</v>
      </c>
      <c r="C19" s="8"/>
      <c r="D19" s="8"/>
      <c r="E19" s="8"/>
      <c r="F19" s="8"/>
      <c r="G19" s="8"/>
      <c r="H19" s="8"/>
      <c r="I19" s="8"/>
      <c r="J19" s="8"/>
      <c r="K19" s="8"/>
      <c r="L19" s="8"/>
      <c r="M19" s="8"/>
      <c r="N19" s="8"/>
      <c r="O19" s="8"/>
    </row>
    <row r="20" spans="1:15" s="9" customFormat="1" ht="15" customHeight="1" x14ac:dyDescent="0.2">
      <c r="A20" s="8"/>
      <c r="B20" s="12" t="s">
        <v>18</v>
      </c>
      <c r="C20" s="12"/>
      <c r="D20" s="12"/>
      <c r="E20" s="12"/>
      <c r="F20" s="12"/>
      <c r="G20" s="12"/>
      <c r="H20" s="12"/>
      <c r="I20" s="12"/>
      <c r="J20" s="12"/>
      <c r="K20" s="12"/>
      <c r="L20" s="8"/>
      <c r="M20" s="8"/>
      <c r="N20" s="8"/>
      <c r="O20" s="8"/>
    </row>
    <row r="21" spans="1:15" s="9" customFormat="1" ht="15" customHeight="1" x14ac:dyDescent="0.2">
      <c r="A21" s="11"/>
      <c r="B21" s="163" t="s">
        <v>19</v>
      </c>
      <c r="C21" s="163"/>
      <c r="D21" s="163"/>
      <c r="E21" s="163"/>
      <c r="F21" s="163"/>
      <c r="G21" s="163"/>
      <c r="H21" s="163"/>
      <c r="I21" s="163"/>
      <c r="J21" s="163"/>
      <c r="K21" s="163"/>
      <c r="L21" s="8"/>
      <c r="M21" s="14"/>
      <c r="N21" s="8"/>
      <c r="O21" s="8"/>
    </row>
    <row r="22" spans="1:15" s="9" customFormat="1" ht="15" customHeight="1" x14ac:dyDescent="0.2">
      <c r="A22" s="11"/>
      <c r="B22" s="164" t="s">
        <v>20</v>
      </c>
      <c r="C22" s="164"/>
      <c r="D22" s="164"/>
      <c r="E22" s="164"/>
      <c r="F22" s="164"/>
      <c r="G22" s="164"/>
      <c r="H22" s="164"/>
      <c r="I22" s="164"/>
      <c r="J22" s="164"/>
      <c r="K22" s="8"/>
      <c r="L22" s="8"/>
      <c r="M22" s="8"/>
      <c r="N22" s="8"/>
      <c r="O22" s="8"/>
    </row>
    <row r="23" spans="1:15" s="9" customFormat="1" ht="15" customHeight="1" x14ac:dyDescent="0.2">
      <c r="A23" s="11"/>
      <c r="B23" s="164" t="s">
        <v>21</v>
      </c>
      <c r="C23" s="164"/>
      <c r="D23" s="164"/>
      <c r="E23" s="164"/>
      <c r="F23" s="164"/>
      <c r="G23" s="164"/>
      <c r="H23" s="164"/>
      <c r="I23" s="164"/>
      <c r="J23" s="164"/>
      <c r="K23" s="164"/>
      <c r="L23" s="8"/>
      <c r="M23" s="8"/>
      <c r="N23" s="8"/>
      <c r="O23" s="8"/>
    </row>
    <row r="24" spans="1:15" s="9" customFormat="1" ht="15" customHeight="1" x14ac:dyDescent="0.2">
      <c r="A24" s="11"/>
      <c r="B24" s="12" t="s">
        <v>22</v>
      </c>
      <c r="C24" s="8"/>
      <c r="D24" s="8"/>
      <c r="E24" s="8"/>
      <c r="F24" s="8"/>
      <c r="G24" s="8"/>
      <c r="H24" s="8"/>
      <c r="I24" s="8"/>
      <c r="J24" s="8"/>
      <c r="K24" s="8"/>
      <c r="L24" s="8"/>
      <c r="M24" s="8"/>
      <c r="N24" s="8"/>
      <c r="O24" s="8"/>
    </row>
    <row r="25" spans="1:15" s="9" customFormat="1" ht="15" customHeight="1" x14ac:dyDescent="0.2">
      <c r="B25" s="12" t="s">
        <v>23</v>
      </c>
      <c r="C25" s="12"/>
      <c r="D25" s="12"/>
      <c r="E25" s="12"/>
      <c r="F25" s="12"/>
      <c r="G25" s="12"/>
      <c r="H25" s="12"/>
    </row>
    <row r="26" spans="1:15" s="9" customFormat="1" ht="15" customHeight="1" x14ac:dyDescent="0.2">
      <c r="B26" s="12" t="s">
        <v>24</v>
      </c>
      <c r="C26" s="12"/>
      <c r="D26" s="12"/>
      <c r="E26" s="12"/>
      <c r="F26" s="12"/>
      <c r="G26" s="12"/>
      <c r="H26" s="12"/>
    </row>
    <row r="27" spans="1:15" s="9" customFormat="1" x14ac:dyDescent="0.2"/>
    <row r="28" spans="1:15" s="9" customFormat="1" x14ac:dyDescent="0.2"/>
  </sheetData>
  <mergeCells count="13">
    <mergeCell ref="A5:M5"/>
    <mergeCell ref="B17:M17"/>
    <mergeCell ref="A12:M12"/>
    <mergeCell ref="A9:O9"/>
    <mergeCell ref="A7:O7"/>
    <mergeCell ref="A6:L6"/>
    <mergeCell ref="A8:M8"/>
    <mergeCell ref="B21:K21"/>
    <mergeCell ref="B22:J22"/>
    <mergeCell ref="B23:K23"/>
    <mergeCell ref="A13:N13"/>
    <mergeCell ref="A10:O10"/>
    <mergeCell ref="A11:O11"/>
  </mergeCells>
  <pageMargins left="0.7" right="0.7" top="0.75" bottom="0.75" header="0.3" footer="0.3"/>
  <pageSetup paperSize="9" scale="6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2F016-B550-47E1-9EFC-676363338703}">
  <sheetPr>
    <pageSetUpPr fitToPage="1"/>
  </sheetPr>
  <dimension ref="A1:Q37"/>
  <sheetViews>
    <sheetView tabSelected="1" workbookViewId="0">
      <selection activeCell="A12" sqref="A12:M12"/>
    </sheetView>
  </sheetViews>
  <sheetFormatPr defaultRowHeight="12.75" x14ac:dyDescent="0.2"/>
  <cols>
    <col min="1" max="1" width="36.5703125" bestFit="1" customWidth="1"/>
  </cols>
  <sheetData>
    <row r="1" spans="1:17" s="13" customFormat="1" ht="20.25" customHeight="1" x14ac:dyDescent="0.25">
      <c r="A1" s="179" t="s">
        <v>25</v>
      </c>
      <c r="B1" s="179"/>
      <c r="C1" s="179"/>
      <c r="D1" s="179"/>
      <c r="E1" s="179"/>
      <c r="F1" s="179"/>
      <c r="G1" s="179"/>
      <c r="H1" s="179"/>
      <c r="I1" s="157"/>
    </row>
    <row r="2" spans="1:17" s="13" customFormat="1" x14ac:dyDescent="0.2"/>
    <row r="3" spans="1:17" s="13" customFormat="1" ht="18" customHeight="1" x14ac:dyDescent="0.2">
      <c r="A3" s="178" t="s">
        <v>26</v>
      </c>
      <c r="B3" s="178"/>
      <c r="C3" s="178"/>
      <c r="D3" s="178"/>
      <c r="E3" s="178"/>
      <c r="F3" s="178"/>
      <c r="G3" s="178"/>
      <c r="H3" s="178"/>
      <c r="I3" s="178"/>
      <c r="J3" s="178"/>
    </row>
    <row r="4" spans="1:17" x14ac:dyDescent="0.2">
      <c r="A4" s="7"/>
      <c r="B4" s="7"/>
      <c r="C4" s="7"/>
      <c r="D4" s="7"/>
      <c r="E4" s="7"/>
      <c r="F4" s="7"/>
      <c r="G4" s="7"/>
      <c r="H4" s="7"/>
      <c r="I4" s="7"/>
      <c r="J4" s="7"/>
    </row>
    <row r="5" spans="1:17" ht="18" customHeight="1" x14ac:dyDescent="0.2">
      <c r="A5" s="180" t="s">
        <v>27</v>
      </c>
      <c r="B5" s="174"/>
      <c r="C5" s="174"/>
      <c r="D5" s="174"/>
      <c r="E5" s="174"/>
      <c r="F5" s="174"/>
      <c r="G5" s="174"/>
      <c r="H5" s="174"/>
      <c r="I5" s="9"/>
      <c r="J5" s="9"/>
    </row>
    <row r="6" spans="1:17" ht="29.25" customHeight="1" x14ac:dyDescent="0.2">
      <c r="A6" s="173" t="s">
        <v>28</v>
      </c>
      <c r="B6" s="174"/>
      <c r="C6" s="174"/>
      <c r="D6" s="174"/>
      <c r="E6" s="174"/>
      <c r="F6" s="174"/>
      <c r="G6" s="174"/>
      <c r="H6" s="174"/>
      <c r="I6" s="174"/>
      <c r="J6" s="174"/>
    </row>
    <row r="7" spans="1:17" ht="15.75" customHeight="1" x14ac:dyDescent="0.2">
      <c r="A7" s="177" t="s">
        <v>29</v>
      </c>
      <c r="B7" s="178"/>
      <c r="C7" s="178"/>
      <c r="D7" s="178"/>
      <c r="E7" s="178"/>
      <c r="F7" s="178"/>
      <c r="G7" s="178"/>
      <c r="H7" s="178"/>
      <c r="I7" s="178"/>
      <c r="J7" s="178"/>
    </row>
    <row r="8" spans="1:17" ht="18" customHeight="1" x14ac:dyDescent="0.2">
      <c r="A8" s="180" t="s">
        <v>30</v>
      </c>
      <c r="B8" s="181"/>
      <c r="C8" s="181"/>
      <c r="D8" s="181"/>
      <c r="E8" s="181"/>
      <c r="F8" s="181"/>
      <c r="G8" s="181"/>
      <c r="H8" s="181"/>
      <c r="I8" s="9"/>
      <c r="J8" s="9"/>
    </row>
    <row r="9" spans="1:17" ht="18" customHeight="1" x14ac:dyDescent="0.2">
      <c r="A9" s="182" t="s">
        <v>31</v>
      </c>
      <c r="B9" s="176"/>
      <c r="C9" s="176"/>
      <c r="D9" s="176"/>
      <c r="E9" s="176"/>
      <c r="F9" s="176"/>
      <c r="G9" s="176"/>
      <c r="H9" s="176"/>
      <c r="I9" s="15"/>
      <c r="J9" s="15"/>
      <c r="K9" s="16"/>
      <c r="L9" s="16"/>
      <c r="M9" s="16"/>
      <c r="N9" s="16"/>
      <c r="O9" s="16"/>
      <c r="P9" s="16"/>
      <c r="Q9" s="16"/>
    </row>
    <row r="10" spans="1:17" ht="18" customHeight="1" x14ac:dyDescent="0.2">
      <c r="A10" s="175" t="s">
        <v>32</v>
      </c>
      <c r="B10" s="176"/>
      <c r="C10" s="176"/>
      <c r="D10" s="176"/>
      <c r="E10" s="176"/>
      <c r="F10" s="176"/>
      <c r="G10" s="176"/>
      <c r="H10" s="176"/>
      <c r="I10" s="176"/>
      <c r="J10" s="176"/>
      <c r="K10" s="16"/>
      <c r="L10" s="16"/>
      <c r="M10" s="16"/>
      <c r="N10" s="16"/>
      <c r="O10" s="16"/>
      <c r="P10" s="16"/>
      <c r="Q10" s="16"/>
    </row>
    <row r="11" spans="1:17" ht="18" customHeight="1" x14ac:dyDescent="0.2">
      <c r="A11" s="175" t="s">
        <v>33</v>
      </c>
      <c r="B11" s="175"/>
      <c r="C11" s="175"/>
      <c r="D11" s="175"/>
      <c r="E11" s="175"/>
      <c r="F11" s="175"/>
      <c r="G11" s="175"/>
      <c r="H11" s="175"/>
      <c r="I11" s="175"/>
      <c r="J11" s="175"/>
      <c r="K11" s="175"/>
      <c r="L11" s="175"/>
      <c r="M11" s="175"/>
      <c r="N11" s="175"/>
      <c r="O11" s="175"/>
      <c r="P11" s="175"/>
      <c r="Q11" s="175"/>
    </row>
    <row r="12" spans="1:17" ht="18" customHeight="1" x14ac:dyDescent="0.2">
      <c r="A12" s="173" t="s">
        <v>34</v>
      </c>
      <c r="B12" s="174"/>
      <c r="C12" s="174"/>
      <c r="D12" s="174"/>
      <c r="E12" s="174"/>
      <c r="F12" s="174"/>
      <c r="G12" s="174"/>
      <c r="H12" s="174"/>
      <c r="I12" s="9"/>
      <c r="J12" s="9"/>
    </row>
    <row r="13" spans="1:17" x14ac:dyDescent="0.2">
      <c r="A13" s="173" t="s">
        <v>148</v>
      </c>
      <c r="B13" s="174"/>
      <c r="C13" s="174"/>
      <c r="D13" s="174"/>
      <c r="E13" s="174"/>
      <c r="F13" s="174"/>
      <c r="G13" s="174"/>
      <c r="H13" s="174"/>
      <c r="I13" s="9"/>
      <c r="J13" s="9"/>
    </row>
    <row r="14" spans="1:17" x14ac:dyDescent="0.2">
      <c r="A14" s="7"/>
      <c r="B14" s="7"/>
      <c r="C14" s="7"/>
      <c r="D14" s="7"/>
      <c r="E14" s="7"/>
      <c r="F14" s="7"/>
      <c r="G14" s="7"/>
      <c r="H14" s="7"/>
      <c r="I14" s="7"/>
      <c r="J14" s="7"/>
    </row>
    <row r="15" spans="1:17" x14ac:dyDescent="0.2">
      <c r="A15" s="7"/>
      <c r="B15" s="7"/>
      <c r="C15" s="7"/>
      <c r="D15" s="7"/>
      <c r="E15" s="7"/>
      <c r="F15" s="7"/>
      <c r="G15" s="7"/>
      <c r="H15" s="7"/>
      <c r="I15" s="7"/>
      <c r="J15" s="7"/>
    </row>
    <row r="16" spans="1:17" x14ac:dyDescent="0.2">
      <c r="A16" s="7"/>
      <c r="B16" s="7"/>
      <c r="C16" s="7"/>
      <c r="D16" s="7"/>
      <c r="E16" s="7"/>
      <c r="F16" s="7"/>
      <c r="G16" s="7"/>
      <c r="H16" s="7"/>
      <c r="I16" s="7"/>
      <c r="J16" s="7"/>
    </row>
    <row r="17" spans="1:10" x14ac:dyDescent="0.2">
      <c r="A17" s="7"/>
      <c r="B17" s="7"/>
      <c r="C17" s="7"/>
      <c r="D17" s="7"/>
      <c r="E17" s="7"/>
      <c r="F17" s="7"/>
      <c r="G17" s="7"/>
      <c r="H17" s="7"/>
      <c r="I17" s="7"/>
      <c r="J17" s="7"/>
    </row>
    <row r="18" spans="1:10" x14ac:dyDescent="0.2">
      <c r="A18" s="7"/>
      <c r="B18" s="7"/>
      <c r="C18" s="7"/>
      <c r="D18" s="7"/>
      <c r="E18" s="7"/>
      <c r="F18" s="7"/>
      <c r="G18" s="7"/>
      <c r="H18" s="7"/>
      <c r="I18" s="7"/>
      <c r="J18" s="7"/>
    </row>
    <row r="19" spans="1:10" x14ac:dyDescent="0.2">
      <c r="A19" s="7"/>
      <c r="B19" s="7"/>
      <c r="C19" s="7"/>
      <c r="D19" s="7"/>
      <c r="E19" s="7"/>
      <c r="F19" s="7"/>
      <c r="G19" s="7"/>
      <c r="H19" s="7"/>
      <c r="I19" s="7"/>
      <c r="J19" s="7"/>
    </row>
    <row r="20" spans="1:10" x14ac:dyDescent="0.2">
      <c r="A20" s="7"/>
      <c r="B20" s="7"/>
      <c r="C20" s="7"/>
      <c r="D20" s="7"/>
      <c r="E20" s="7"/>
      <c r="F20" s="7"/>
      <c r="G20" s="7"/>
      <c r="H20" s="7"/>
      <c r="I20" s="7"/>
      <c r="J20" s="7"/>
    </row>
    <row r="21" spans="1:10" x14ac:dyDescent="0.2">
      <c r="A21" s="7"/>
      <c r="B21" s="7"/>
      <c r="C21" s="7"/>
      <c r="D21" s="7"/>
      <c r="E21" s="7"/>
      <c r="F21" s="7"/>
      <c r="G21" s="7"/>
      <c r="H21" s="7"/>
      <c r="I21" s="7"/>
      <c r="J21" s="7"/>
    </row>
    <row r="22" spans="1:10" x14ac:dyDescent="0.2">
      <c r="A22" s="7"/>
      <c r="B22" s="7"/>
      <c r="C22" s="7"/>
      <c r="D22" s="7"/>
      <c r="E22" s="7"/>
      <c r="F22" s="7"/>
      <c r="G22" s="7"/>
      <c r="H22" s="7"/>
      <c r="I22" s="7"/>
      <c r="J22" s="7"/>
    </row>
    <row r="23" spans="1:10" x14ac:dyDescent="0.2">
      <c r="A23" s="7"/>
      <c r="B23" s="7"/>
      <c r="C23" s="7"/>
      <c r="D23" s="7"/>
      <c r="E23" s="7"/>
      <c r="F23" s="7"/>
      <c r="G23" s="7"/>
      <c r="H23" s="7"/>
      <c r="I23" s="7"/>
      <c r="J23" s="7"/>
    </row>
    <row r="24" spans="1:10" x14ac:dyDescent="0.2">
      <c r="A24" s="7"/>
      <c r="B24" s="7"/>
      <c r="C24" s="7"/>
      <c r="D24" s="7"/>
      <c r="E24" s="7"/>
      <c r="F24" s="7"/>
      <c r="G24" s="7"/>
      <c r="H24" s="7"/>
      <c r="I24" s="7"/>
      <c r="J24" s="7"/>
    </row>
    <row r="25" spans="1:10" x14ac:dyDescent="0.2">
      <c r="A25" s="7"/>
      <c r="B25" s="7"/>
      <c r="C25" s="7"/>
      <c r="D25" s="7"/>
      <c r="E25" s="7"/>
      <c r="F25" s="7"/>
      <c r="G25" s="7"/>
      <c r="H25" s="7"/>
      <c r="I25" s="7"/>
      <c r="J25" s="7"/>
    </row>
    <row r="26" spans="1:10" x14ac:dyDescent="0.2">
      <c r="A26" s="7"/>
      <c r="B26" s="7"/>
      <c r="C26" s="7"/>
      <c r="D26" s="7"/>
      <c r="E26" s="7"/>
      <c r="F26" s="7"/>
      <c r="G26" s="7"/>
      <c r="H26" s="7"/>
      <c r="I26" s="7"/>
      <c r="J26" s="7"/>
    </row>
    <row r="27" spans="1:10" x14ac:dyDescent="0.2">
      <c r="A27" s="7"/>
      <c r="B27" s="7"/>
      <c r="C27" s="7"/>
      <c r="D27" s="7"/>
      <c r="E27" s="7"/>
      <c r="F27" s="7"/>
      <c r="G27" s="7"/>
      <c r="H27" s="7"/>
      <c r="I27" s="7"/>
      <c r="J27" s="7"/>
    </row>
    <row r="28" spans="1:10" x14ac:dyDescent="0.2">
      <c r="A28" s="7"/>
      <c r="B28" s="7"/>
      <c r="C28" s="7"/>
      <c r="D28" s="7"/>
      <c r="E28" s="7"/>
      <c r="F28" s="7"/>
      <c r="G28" s="7"/>
      <c r="H28" s="7"/>
      <c r="I28" s="7"/>
      <c r="J28" s="7"/>
    </row>
    <row r="29" spans="1:10" x14ac:dyDescent="0.2">
      <c r="A29" s="7"/>
      <c r="B29" s="7"/>
      <c r="C29" s="7"/>
      <c r="D29" s="7"/>
      <c r="E29" s="7"/>
      <c r="F29" s="7"/>
      <c r="G29" s="7"/>
      <c r="H29" s="7"/>
      <c r="I29" s="7"/>
      <c r="J29" s="7"/>
    </row>
    <row r="30" spans="1:10" x14ac:dyDescent="0.2">
      <c r="A30" s="7"/>
      <c r="B30" s="7"/>
      <c r="C30" s="7"/>
      <c r="D30" s="7"/>
      <c r="E30" s="7"/>
      <c r="F30" s="7"/>
      <c r="G30" s="7"/>
      <c r="H30" s="7"/>
      <c r="I30" s="7"/>
      <c r="J30" s="7"/>
    </row>
    <row r="31" spans="1:10" x14ac:dyDescent="0.2">
      <c r="A31" s="7"/>
      <c r="B31" s="7"/>
      <c r="C31" s="7"/>
      <c r="D31" s="7"/>
      <c r="E31" s="7"/>
      <c r="F31" s="7"/>
      <c r="G31" s="7"/>
      <c r="H31" s="7"/>
      <c r="I31" s="7"/>
      <c r="J31" s="7"/>
    </row>
    <row r="32" spans="1:10" x14ac:dyDescent="0.2">
      <c r="A32" s="7"/>
      <c r="B32" s="7"/>
      <c r="C32" s="7"/>
      <c r="D32" s="7"/>
      <c r="E32" s="7"/>
      <c r="F32" s="7"/>
      <c r="G32" s="7"/>
      <c r="H32" s="7"/>
      <c r="I32" s="7"/>
      <c r="J32" s="7"/>
    </row>
    <row r="33" spans="1:10" x14ac:dyDescent="0.2">
      <c r="A33" s="7"/>
      <c r="B33" s="7"/>
      <c r="C33" s="7"/>
      <c r="D33" s="7"/>
      <c r="E33" s="7"/>
      <c r="F33" s="7"/>
      <c r="G33" s="7"/>
      <c r="H33" s="7"/>
      <c r="I33" s="7"/>
      <c r="J33" s="7"/>
    </row>
    <row r="34" spans="1:10" x14ac:dyDescent="0.2">
      <c r="A34" s="7"/>
      <c r="B34" s="7"/>
      <c r="C34" s="7"/>
      <c r="D34" s="7"/>
      <c r="E34" s="7"/>
      <c r="F34" s="7"/>
      <c r="G34" s="7"/>
      <c r="H34" s="7"/>
      <c r="I34" s="7"/>
      <c r="J34" s="7"/>
    </row>
    <row r="35" spans="1:10" x14ac:dyDescent="0.2">
      <c r="A35" s="7"/>
      <c r="B35" s="7"/>
      <c r="C35" s="7"/>
      <c r="D35" s="7"/>
      <c r="E35" s="7"/>
      <c r="F35" s="7"/>
      <c r="G35" s="7"/>
      <c r="H35" s="7"/>
      <c r="I35" s="7"/>
      <c r="J35" s="7"/>
    </row>
    <row r="36" spans="1:10" x14ac:dyDescent="0.2">
      <c r="A36" s="7"/>
      <c r="B36" s="7"/>
      <c r="C36" s="7"/>
      <c r="D36" s="7"/>
      <c r="E36" s="7"/>
      <c r="F36" s="7"/>
      <c r="G36" s="7"/>
      <c r="H36" s="7"/>
      <c r="I36" s="7"/>
      <c r="J36" s="7"/>
    </row>
    <row r="37" spans="1:10" x14ac:dyDescent="0.2">
      <c r="A37" s="7"/>
      <c r="B37" s="7"/>
      <c r="C37" s="7"/>
      <c r="D37" s="7"/>
      <c r="E37" s="7"/>
      <c r="F37" s="7"/>
      <c r="G37" s="7"/>
      <c r="H37" s="7"/>
      <c r="I37" s="7"/>
      <c r="J37" s="7"/>
    </row>
  </sheetData>
  <mergeCells count="11">
    <mergeCell ref="A13:H13"/>
    <mergeCell ref="A12:H12"/>
    <mergeCell ref="A10:J10"/>
    <mergeCell ref="A6:J6"/>
    <mergeCell ref="A7:J7"/>
    <mergeCell ref="A1:H1"/>
    <mergeCell ref="A3:J3"/>
    <mergeCell ref="A5:H5"/>
    <mergeCell ref="A8:H8"/>
    <mergeCell ref="A9:H9"/>
    <mergeCell ref="A11:Q11"/>
  </mergeCells>
  <pageMargins left="0.7" right="0.7" top="0.75" bottom="0.75" header="0.3" footer="0.3"/>
  <pageSetup paperSize="9" scale="73"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33F1C-8012-41E6-AF0E-5A0AB5895936}">
  <sheetPr>
    <pageSetUpPr fitToPage="1"/>
  </sheetPr>
  <dimension ref="A1:O105"/>
  <sheetViews>
    <sheetView tabSelected="1" zoomScaleNormal="100" workbookViewId="0">
      <selection activeCell="A12" sqref="A12:M12"/>
    </sheetView>
  </sheetViews>
  <sheetFormatPr defaultColWidth="8.7109375" defaultRowHeight="13.5" x14ac:dyDescent="0.25"/>
  <cols>
    <col min="1" max="1" width="2.85546875" style="17" customWidth="1"/>
    <col min="2" max="2" width="3.7109375" style="17" customWidth="1"/>
    <col min="3" max="3" width="66" style="17" customWidth="1"/>
    <col min="4" max="4" width="9" style="17" customWidth="1"/>
    <col min="5" max="5" width="10.140625" style="17" customWidth="1"/>
    <col min="6" max="6" width="15.7109375" style="17" customWidth="1"/>
    <col min="7" max="7" width="9.140625" style="17"/>
    <col min="8" max="11" width="8.7109375" style="2" customWidth="1"/>
    <col min="12" max="16384" width="8.7109375" style="1"/>
  </cols>
  <sheetData>
    <row r="1" spans="1:11" ht="14.25" thickBot="1" x14ac:dyDescent="0.3"/>
    <row r="2" spans="1:11" ht="14.25" thickBot="1" x14ac:dyDescent="0.3">
      <c r="B2" s="279" t="s">
        <v>35</v>
      </c>
      <c r="C2" s="280"/>
      <c r="D2" s="185"/>
      <c r="E2" s="186"/>
      <c r="F2" s="186"/>
    </row>
    <row r="3" spans="1:11" ht="14.25" thickBot="1" x14ac:dyDescent="0.3">
      <c r="B3" s="279" t="s">
        <v>36</v>
      </c>
      <c r="C3" s="280"/>
      <c r="D3" s="187"/>
      <c r="E3" s="187"/>
      <c r="F3" s="187"/>
    </row>
    <row r="4" spans="1:11" ht="14.25" thickBot="1" x14ac:dyDescent="0.3">
      <c r="B4" s="279" t="s">
        <v>37</v>
      </c>
      <c r="C4" s="280"/>
      <c r="D4" s="188"/>
      <c r="E4" s="189"/>
      <c r="F4" s="190"/>
    </row>
    <row r="5" spans="1:11" ht="14.25" thickBot="1" x14ac:dyDescent="0.3">
      <c r="B5" s="279" t="s">
        <v>38</v>
      </c>
      <c r="C5" s="280"/>
      <c r="D5" s="191"/>
      <c r="E5" s="192"/>
      <c r="F5" s="193"/>
    </row>
    <row r="6" spans="1:11" ht="14.25" thickBot="1" x14ac:dyDescent="0.3">
      <c r="B6" s="279" t="s">
        <v>39</v>
      </c>
      <c r="C6" s="280"/>
      <c r="D6" s="187"/>
      <c r="E6" s="187"/>
      <c r="F6" s="187"/>
    </row>
    <row r="7" spans="1:11" ht="14.25" thickBot="1" x14ac:dyDescent="0.3">
      <c r="B7" s="279" t="s">
        <v>40</v>
      </c>
      <c r="C7" s="280"/>
      <c r="D7" s="183"/>
      <c r="E7" s="184"/>
      <c r="F7" s="184"/>
    </row>
    <row r="9" spans="1:11" s="3" customFormat="1" ht="14.25" x14ac:dyDescent="0.3">
      <c r="A9" s="194" t="s">
        <v>41</v>
      </c>
      <c r="B9" s="194"/>
      <c r="C9" s="194"/>
      <c r="D9" s="194"/>
      <c r="E9" s="194"/>
      <c r="F9" s="194"/>
      <c r="G9" s="17"/>
      <c r="H9" s="4"/>
      <c r="I9" s="4"/>
      <c r="J9" s="4"/>
      <c r="K9" s="4"/>
    </row>
    <row r="10" spans="1:11" s="3" customFormat="1" ht="12.75" x14ac:dyDescent="0.2">
      <c r="A10" s="22"/>
      <c r="B10" s="195" t="s">
        <v>42</v>
      </c>
      <c r="C10" s="196"/>
      <c r="D10" s="196"/>
      <c r="E10" s="196"/>
      <c r="F10" s="23"/>
      <c r="G10" s="17"/>
    </row>
    <row r="11" spans="1:11" s="3" customFormat="1" ht="12.75" x14ac:dyDescent="0.2">
      <c r="A11" s="22"/>
      <c r="B11" s="197" t="s">
        <v>43</v>
      </c>
      <c r="C11" s="198"/>
      <c r="D11" s="199" t="s">
        <v>44</v>
      </c>
      <c r="E11" s="199"/>
      <c r="F11" s="200"/>
      <c r="G11" s="17"/>
    </row>
    <row r="12" spans="1:11" s="3" customFormat="1" ht="12" customHeight="1" x14ac:dyDescent="0.2">
      <c r="A12" s="201"/>
      <c r="B12" s="202" t="s">
        <v>45</v>
      </c>
      <c r="C12" s="203"/>
      <c r="D12" s="203"/>
      <c r="E12" s="204"/>
      <c r="F12" s="205"/>
      <c r="G12" s="17"/>
    </row>
    <row r="13" spans="1:11" s="3" customFormat="1" ht="12" customHeight="1" x14ac:dyDescent="0.2">
      <c r="A13" s="201"/>
      <c r="B13" s="202"/>
      <c r="C13" s="203"/>
      <c r="D13" s="203"/>
      <c r="E13" s="204"/>
      <c r="F13" s="206"/>
      <c r="G13" s="17"/>
    </row>
    <row r="14" spans="1:11" s="3" customFormat="1" ht="12.75" x14ac:dyDescent="0.2">
      <c r="A14" s="22"/>
      <c r="B14" s="207" t="s">
        <v>46</v>
      </c>
      <c r="C14" s="208"/>
      <c r="D14" s="208"/>
      <c r="E14" s="208"/>
      <c r="F14" s="133"/>
      <c r="G14" s="17"/>
    </row>
    <row r="15" spans="1:11" s="3" customFormat="1" ht="12.75" x14ac:dyDescent="0.2">
      <c r="A15" s="22"/>
      <c r="B15" s="209" t="s">
        <v>47</v>
      </c>
      <c r="C15" s="210"/>
      <c r="D15" s="210"/>
      <c r="E15" s="211"/>
      <c r="F15" s="24">
        <v>12</v>
      </c>
      <c r="G15" s="17"/>
    </row>
    <row r="16" spans="1:11" s="3" customFormat="1" ht="12.75" x14ac:dyDescent="0.2">
      <c r="A16" s="22"/>
      <c r="B16" s="212" t="s">
        <v>48</v>
      </c>
      <c r="C16" s="213"/>
      <c r="D16" s="213"/>
      <c r="E16" s="214"/>
      <c r="F16" s="25"/>
      <c r="G16" s="17"/>
    </row>
    <row r="17" spans="1:15" s="3" customFormat="1" ht="12.75" x14ac:dyDescent="0.2">
      <c r="A17" s="22"/>
      <c r="B17" s="22"/>
      <c r="C17" s="22"/>
      <c r="D17" s="22"/>
      <c r="E17" s="22"/>
      <c r="F17" s="22"/>
      <c r="G17" s="17"/>
    </row>
    <row r="18" spans="1:15" s="3" customFormat="1" ht="12.75" x14ac:dyDescent="0.2">
      <c r="A18" s="22"/>
      <c r="B18" s="22"/>
      <c r="C18" s="22"/>
      <c r="D18" s="22"/>
      <c r="E18" s="22"/>
      <c r="F18" s="22"/>
      <c r="G18" s="17"/>
    </row>
    <row r="19" spans="1:15" s="3" customFormat="1" ht="12.75" x14ac:dyDescent="0.2">
      <c r="A19" s="215" t="s">
        <v>49</v>
      </c>
      <c r="B19" s="215"/>
      <c r="C19" s="215"/>
      <c r="D19" s="215"/>
      <c r="E19" s="215"/>
      <c r="F19" s="215"/>
      <c r="G19" s="17"/>
    </row>
    <row r="20" spans="1:15" s="3" customFormat="1" ht="12.75" x14ac:dyDescent="0.2">
      <c r="A20" s="22"/>
      <c r="B20" s="216" t="s">
        <v>50</v>
      </c>
      <c r="C20" s="216"/>
      <c r="D20" s="217" t="s">
        <v>51</v>
      </c>
      <c r="E20" s="218"/>
      <c r="F20" s="218"/>
      <c r="G20" s="17"/>
    </row>
    <row r="21" spans="1:15" s="3" customFormat="1" ht="12.75" x14ac:dyDescent="0.2">
      <c r="A21" s="22"/>
      <c r="B21" s="219" t="s">
        <v>52</v>
      </c>
      <c r="C21" s="219"/>
      <c r="D21" s="220"/>
      <c r="E21" s="220"/>
      <c r="F21" s="220"/>
      <c r="G21" s="17"/>
    </row>
    <row r="22" spans="1:15" s="3" customFormat="1" ht="12.75" x14ac:dyDescent="0.2">
      <c r="A22" s="22"/>
      <c r="B22" s="221" t="s">
        <v>53</v>
      </c>
      <c r="C22" s="222"/>
      <c r="D22" s="223" t="s">
        <v>54</v>
      </c>
      <c r="E22" s="224"/>
      <c r="F22" s="222"/>
      <c r="G22" s="17"/>
    </row>
    <row r="23" spans="1:15" s="3" customFormat="1" ht="12.75" customHeight="1" x14ac:dyDescent="0.2">
      <c r="A23" s="22"/>
      <c r="B23" s="219" t="s">
        <v>55</v>
      </c>
      <c r="C23" s="219"/>
      <c r="D23" s="225"/>
      <c r="E23" s="226"/>
      <c r="F23" s="227"/>
      <c r="G23" s="17"/>
    </row>
    <row r="24" spans="1:15" s="3" customFormat="1" ht="12.75" customHeight="1" x14ac:dyDescent="0.2">
      <c r="A24" s="22"/>
      <c r="B24" s="219" t="s">
        <v>56</v>
      </c>
      <c r="C24" s="219"/>
      <c r="D24" s="228"/>
      <c r="E24" s="228"/>
      <c r="F24" s="228"/>
      <c r="G24" s="17"/>
    </row>
    <row r="25" spans="1:15" s="3" customFormat="1" ht="12.75" x14ac:dyDescent="0.2">
      <c r="A25" s="22"/>
      <c r="B25" s="229" t="s">
        <v>57</v>
      </c>
      <c r="C25" s="229"/>
      <c r="D25" s="230"/>
      <c r="E25" s="231"/>
      <c r="F25" s="231"/>
      <c r="G25" s="17"/>
    </row>
    <row r="26" spans="1:15" ht="27" customHeight="1" x14ac:dyDescent="0.2">
      <c r="B26" s="232" t="s">
        <v>58</v>
      </c>
      <c r="C26" s="232"/>
      <c r="D26" s="26"/>
      <c r="E26" s="233"/>
      <c r="F26" s="233"/>
      <c r="H26" s="6"/>
      <c r="I26" s="6"/>
      <c r="J26" s="6"/>
      <c r="K26" s="6"/>
      <c r="L26" s="6"/>
      <c r="M26" s="3"/>
      <c r="N26" s="3"/>
      <c r="O26" s="3"/>
    </row>
    <row r="27" spans="1:15" ht="14.25" customHeight="1" x14ac:dyDescent="0.2">
      <c r="B27" s="27" t="s">
        <v>59</v>
      </c>
      <c r="C27" s="28" t="s">
        <v>60</v>
      </c>
      <c r="D27" s="29"/>
      <c r="E27" s="30"/>
      <c r="F27" s="31">
        <f>D21</f>
        <v>0</v>
      </c>
      <c r="H27" s="6"/>
      <c r="I27" s="6"/>
      <c r="J27" s="6"/>
      <c r="K27" s="6"/>
      <c r="L27" s="6"/>
      <c r="M27" s="3"/>
      <c r="N27" s="3"/>
      <c r="O27" s="3"/>
    </row>
    <row r="28" spans="1:15" ht="14.25" customHeight="1" x14ac:dyDescent="0.2">
      <c r="B28" s="27"/>
      <c r="C28" s="28"/>
      <c r="D28" s="29"/>
      <c r="E28" s="32"/>
      <c r="F28" s="33"/>
      <c r="H28" s="6"/>
      <c r="I28" s="6"/>
      <c r="J28" s="6"/>
      <c r="K28" s="6"/>
      <c r="L28" s="6"/>
      <c r="M28" s="3"/>
      <c r="N28" s="3"/>
      <c r="O28" s="3"/>
    </row>
    <row r="29" spans="1:15" ht="14.25" customHeight="1" x14ac:dyDescent="0.2">
      <c r="B29" s="237" t="s">
        <v>61</v>
      </c>
      <c r="C29" s="237"/>
      <c r="D29" s="34"/>
      <c r="E29" s="35"/>
      <c r="F29" s="36">
        <f>SUM(F27:F28)</f>
        <v>0</v>
      </c>
      <c r="H29" s="6"/>
      <c r="I29" s="6"/>
      <c r="J29" s="6"/>
      <c r="K29" s="6"/>
      <c r="L29" s="6"/>
      <c r="M29" s="3"/>
      <c r="N29" s="3"/>
      <c r="O29" s="3"/>
    </row>
    <row r="30" spans="1:15" ht="27" customHeight="1" x14ac:dyDescent="0.2">
      <c r="B30" s="238" t="s">
        <v>62</v>
      </c>
      <c r="C30" s="238"/>
      <c r="D30" s="37"/>
      <c r="E30" s="239"/>
      <c r="F30" s="239"/>
      <c r="H30" s="6"/>
      <c r="I30" s="6"/>
      <c r="J30" s="6"/>
      <c r="K30" s="6"/>
      <c r="L30" s="6"/>
      <c r="M30" s="3"/>
      <c r="N30" s="3"/>
      <c r="O30" s="3"/>
    </row>
    <row r="31" spans="1:15" ht="21" customHeight="1" x14ac:dyDescent="0.2">
      <c r="B31" s="240" t="s">
        <v>63</v>
      </c>
      <c r="C31" s="240"/>
      <c r="D31" s="240"/>
      <c r="E31" s="38" t="s">
        <v>64</v>
      </c>
      <c r="F31" s="39"/>
      <c r="H31" s="3"/>
      <c r="I31" s="3"/>
      <c r="J31" s="3"/>
      <c r="K31" s="3"/>
      <c r="L31" s="3"/>
      <c r="M31" s="3"/>
      <c r="N31" s="3"/>
      <c r="O31" s="3"/>
    </row>
    <row r="32" spans="1:15" ht="14.25" customHeight="1" x14ac:dyDescent="0.2">
      <c r="B32" s="40" t="s">
        <v>59</v>
      </c>
      <c r="C32" s="41" t="s">
        <v>65</v>
      </c>
      <c r="D32" s="42"/>
      <c r="E32" s="43">
        <f>1/12</f>
        <v>8.3333333333333329E-2</v>
      </c>
      <c r="F32" s="44">
        <f>ROUND(E32*F$29,2)</f>
        <v>0</v>
      </c>
      <c r="H32" s="3"/>
      <c r="I32" s="3"/>
      <c r="J32" s="3"/>
      <c r="K32" s="3"/>
      <c r="L32" s="3"/>
      <c r="M32" s="3"/>
      <c r="N32" s="3"/>
      <c r="O32" s="3"/>
    </row>
    <row r="33" spans="2:15" ht="14.25" customHeight="1" x14ac:dyDescent="0.2">
      <c r="B33" s="45" t="s">
        <v>66</v>
      </c>
      <c r="C33" s="46" t="s">
        <v>67</v>
      </c>
      <c r="D33" s="47"/>
      <c r="E33" s="48">
        <f>9.09/100/3</f>
        <v>3.0299999999999997E-2</v>
      </c>
      <c r="F33" s="49">
        <f>ROUND(E33*F$29,2)</f>
        <v>0</v>
      </c>
      <c r="H33" s="3"/>
      <c r="I33" s="3"/>
      <c r="J33" s="3"/>
      <c r="K33" s="3"/>
      <c r="L33" s="3"/>
      <c r="M33" s="3"/>
      <c r="N33" s="3"/>
      <c r="O33" s="3"/>
    </row>
    <row r="34" spans="2:15" ht="14.25" customHeight="1" x14ac:dyDescent="0.2">
      <c r="B34" s="50" t="s">
        <v>68</v>
      </c>
      <c r="C34" s="51"/>
      <c r="D34" s="51"/>
      <c r="E34" s="52">
        <f>SUM(E32:E33)</f>
        <v>0.11363333333333332</v>
      </c>
      <c r="F34" s="53">
        <f>SUM(F32:F33)</f>
        <v>0</v>
      </c>
      <c r="H34" s="3"/>
      <c r="I34" s="3"/>
      <c r="J34" s="3"/>
      <c r="K34" s="3"/>
      <c r="L34" s="3"/>
      <c r="M34" s="3"/>
      <c r="N34" s="3"/>
      <c r="O34" s="3"/>
    </row>
    <row r="35" spans="2:15" ht="14.25" customHeight="1" x14ac:dyDescent="0.2">
      <c r="B35" s="54" t="s">
        <v>69</v>
      </c>
      <c r="C35" s="241" t="s">
        <v>70</v>
      </c>
      <c r="D35" s="241"/>
      <c r="E35" s="32">
        <f>E47*E34</f>
        <v>3.8408066666666671E-2</v>
      </c>
      <c r="F35" s="55">
        <f>ROUND(E35*F29,2)</f>
        <v>0</v>
      </c>
      <c r="H35" s="3"/>
      <c r="I35" s="3"/>
      <c r="J35" s="3"/>
      <c r="K35" s="3"/>
      <c r="L35" s="3"/>
      <c r="M35" s="3"/>
      <c r="N35" s="3"/>
      <c r="O35" s="3"/>
    </row>
    <row r="36" spans="2:15" ht="14.25" customHeight="1" x14ac:dyDescent="0.2">
      <c r="B36" s="242" t="s">
        <v>71</v>
      </c>
      <c r="C36" s="242"/>
      <c r="D36" s="56"/>
      <c r="E36" s="57">
        <f>SUM(E34:E35)</f>
        <v>0.15204139999999999</v>
      </c>
      <c r="F36" s="58">
        <f>SUM(F34:F35)</f>
        <v>0</v>
      </c>
      <c r="H36" s="3"/>
      <c r="I36" s="3"/>
      <c r="J36" s="3"/>
      <c r="K36" s="3"/>
      <c r="L36" s="3"/>
      <c r="M36" s="3"/>
      <c r="N36" s="3"/>
      <c r="O36" s="3"/>
    </row>
    <row r="37" spans="2:15" ht="21" customHeight="1" x14ac:dyDescent="0.2">
      <c r="B37" s="59" t="s">
        <v>72</v>
      </c>
      <c r="C37" s="60"/>
      <c r="D37" s="61"/>
      <c r="E37" s="62" t="s">
        <v>64</v>
      </c>
      <c r="F37" s="39"/>
      <c r="H37" s="3"/>
      <c r="I37" s="3"/>
      <c r="J37" s="3"/>
      <c r="K37" s="3"/>
      <c r="L37" s="3"/>
      <c r="M37" s="3"/>
      <c r="N37" s="3"/>
      <c r="O37" s="3"/>
    </row>
    <row r="38" spans="2:15" ht="14.25" customHeight="1" x14ac:dyDescent="0.2">
      <c r="B38" s="63" t="s">
        <v>59</v>
      </c>
      <c r="C38" s="64" t="s">
        <v>73</v>
      </c>
      <c r="D38" s="65"/>
      <c r="E38" s="66">
        <v>0.2</v>
      </c>
      <c r="F38" s="67">
        <f t="shared" ref="F38:F46" si="0">ROUND(E38*F$29,2)</f>
        <v>0</v>
      </c>
      <c r="H38" s="3"/>
      <c r="I38" s="3"/>
      <c r="J38" s="3"/>
      <c r="K38" s="3"/>
      <c r="L38" s="3"/>
      <c r="M38" s="3"/>
      <c r="N38" s="3"/>
      <c r="O38" s="3"/>
    </row>
    <row r="39" spans="2:15" ht="14.25" customHeight="1" x14ac:dyDescent="0.2">
      <c r="B39" s="27" t="s">
        <v>66</v>
      </c>
      <c r="C39" s="68" t="s">
        <v>74</v>
      </c>
      <c r="D39" s="29"/>
      <c r="E39" s="69">
        <v>1.4999999999999999E-2</v>
      </c>
      <c r="F39" s="33">
        <f t="shared" si="0"/>
        <v>0</v>
      </c>
      <c r="H39" s="5"/>
      <c r="I39" s="3"/>
      <c r="J39" s="3"/>
      <c r="K39" s="3"/>
      <c r="L39" s="3"/>
      <c r="M39" s="3"/>
      <c r="N39" s="3"/>
      <c r="O39" s="3"/>
    </row>
    <row r="40" spans="2:15" ht="14.25" customHeight="1" x14ac:dyDescent="0.2">
      <c r="B40" s="27" t="s">
        <v>69</v>
      </c>
      <c r="C40" s="68" t="s">
        <v>75</v>
      </c>
      <c r="D40" s="29"/>
      <c r="E40" s="69">
        <v>0.01</v>
      </c>
      <c r="F40" s="33">
        <f t="shared" si="0"/>
        <v>0</v>
      </c>
      <c r="H40" s="5"/>
      <c r="I40" s="3"/>
      <c r="J40" s="3"/>
      <c r="K40" s="3"/>
      <c r="L40" s="3"/>
      <c r="M40" s="3"/>
      <c r="N40" s="3"/>
      <c r="O40" s="3"/>
    </row>
    <row r="41" spans="2:15" ht="14.25" customHeight="1" x14ac:dyDescent="0.2">
      <c r="B41" s="27" t="s">
        <v>76</v>
      </c>
      <c r="C41" s="28" t="s">
        <v>77</v>
      </c>
      <c r="D41" s="29"/>
      <c r="E41" s="69">
        <v>2E-3</v>
      </c>
      <c r="F41" s="33">
        <f t="shared" si="0"/>
        <v>0</v>
      </c>
      <c r="H41" s="5"/>
      <c r="I41" s="3"/>
      <c r="J41" s="3"/>
      <c r="K41" s="3"/>
      <c r="L41" s="3"/>
      <c r="M41" s="3"/>
      <c r="N41" s="3"/>
      <c r="O41" s="3"/>
    </row>
    <row r="42" spans="2:15" ht="14.25" customHeight="1" x14ac:dyDescent="0.2">
      <c r="B42" s="27" t="s">
        <v>78</v>
      </c>
      <c r="C42" s="28" t="s">
        <v>79</v>
      </c>
      <c r="D42" s="29"/>
      <c r="E42" s="69">
        <v>2.5000000000000001E-2</v>
      </c>
      <c r="F42" s="33">
        <f t="shared" si="0"/>
        <v>0</v>
      </c>
      <c r="H42" s="3"/>
      <c r="I42" s="3"/>
      <c r="J42" s="3"/>
      <c r="K42" s="3"/>
      <c r="L42" s="3"/>
      <c r="M42" s="3"/>
      <c r="N42" s="3"/>
      <c r="O42" s="3"/>
    </row>
    <row r="43" spans="2:15" ht="14.25" customHeight="1" x14ac:dyDescent="0.2">
      <c r="B43" s="27" t="s">
        <v>80</v>
      </c>
      <c r="C43" s="28" t="s">
        <v>81</v>
      </c>
      <c r="D43" s="29"/>
      <c r="E43" s="70">
        <v>0.08</v>
      </c>
      <c r="F43" s="33">
        <f t="shared" si="0"/>
        <v>0</v>
      </c>
      <c r="H43" s="3"/>
      <c r="I43" s="3"/>
      <c r="J43" s="3"/>
      <c r="K43" s="3"/>
      <c r="L43" s="3"/>
      <c r="M43" s="3"/>
      <c r="N43" s="3"/>
      <c r="O43" s="3"/>
    </row>
    <row r="44" spans="2:15" ht="14.25" customHeight="1" x14ac:dyDescent="0.2">
      <c r="B44" s="27" t="s">
        <v>82</v>
      </c>
      <c r="C44" s="28" t="s">
        <v>83</v>
      </c>
      <c r="D44" s="29"/>
      <c r="E44" s="69"/>
      <c r="F44" s="33">
        <f t="shared" si="0"/>
        <v>0</v>
      </c>
      <c r="H44" s="3"/>
      <c r="I44" s="3"/>
      <c r="J44" s="3"/>
      <c r="K44" s="3"/>
      <c r="L44" s="3"/>
      <c r="M44" s="3"/>
      <c r="N44" s="3"/>
      <c r="O44" s="3"/>
    </row>
    <row r="45" spans="2:15" ht="14.25" customHeight="1" x14ac:dyDescent="0.2">
      <c r="B45" s="27" t="s">
        <v>84</v>
      </c>
      <c r="C45" s="28" t="s">
        <v>85</v>
      </c>
      <c r="D45" s="29"/>
      <c r="E45" s="69">
        <v>6.0000000000000001E-3</v>
      </c>
      <c r="F45" s="33">
        <f t="shared" si="0"/>
        <v>0</v>
      </c>
      <c r="H45" s="3"/>
      <c r="I45" s="3"/>
      <c r="J45" s="3"/>
      <c r="K45" s="3"/>
      <c r="L45" s="3"/>
      <c r="M45" s="3"/>
      <c r="N45" s="3"/>
      <c r="O45" s="3"/>
    </row>
    <row r="46" spans="2:15" ht="14.25" customHeight="1" x14ac:dyDescent="0.2">
      <c r="B46" s="74" t="s">
        <v>86</v>
      </c>
      <c r="C46" s="134" t="s">
        <v>87</v>
      </c>
      <c r="D46" s="135"/>
      <c r="E46" s="69"/>
      <c r="F46" s="136">
        <f t="shared" si="0"/>
        <v>0</v>
      </c>
      <c r="H46" s="3"/>
      <c r="I46" s="3"/>
      <c r="J46" s="3"/>
      <c r="K46" s="3"/>
      <c r="L46" s="3"/>
      <c r="M46" s="3"/>
      <c r="N46" s="3"/>
      <c r="O46" s="3"/>
    </row>
    <row r="47" spans="2:15" ht="14.25" customHeight="1" x14ac:dyDescent="0.2">
      <c r="B47" s="242" t="s">
        <v>88</v>
      </c>
      <c r="C47" s="242"/>
      <c r="D47" s="71"/>
      <c r="E47" s="72">
        <f>SUM(E38:E45)</f>
        <v>0.33800000000000008</v>
      </c>
      <c r="F47" s="73">
        <f>SUM(F38:F46)</f>
        <v>0</v>
      </c>
      <c r="H47" s="3"/>
      <c r="I47" s="3"/>
      <c r="J47" s="3"/>
      <c r="K47" s="3"/>
      <c r="L47" s="3"/>
      <c r="M47" s="3"/>
      <c r="N47" s="3"/>
      <c r="O47" s="3"/>
    </row>
    <row r="48" spans="2:15" ht="21" customHeight="1" x14ac:dyDescent="0.2">
      <c r="B48" s="243" t="s">
        <v>89</v>
      </c>
      <c r="C48" s="243"/>
      <c r="D48" s="243"/>
      <c r="E48" s="243"/>
      <c r="F48" s="243"/>
      <c r="H48" s="3"/>
      <c r="I48" s="3"/>
      <c r="J48" s="3"/>
      <c r="K48" s="3"/>
      <c r="L48" s="3"/>
      <c r="M48" s="3"/>
      <c r="N48" s="3"/>
      <c r="O48" s="3"/>
    </row>
    <row r="49" spans="1:15" ht="14.25" customHeight="1" x14ac:dyDescent="0.2">
      <c r="B49" s="74" t="s">
        <v>90</v>
      </c>
      <c r="C49" s="75" t="s">
        <v>91</v>
      </c>
      <c r="D49" s="76"/>
      <c r="E49" s="139"/>
      <c r="F49" s="77">
        <f>ROUND($D$49*(1-E$49)*22,2)</f>
        <v>0</v>
      </c>
      <c r="H49" s="3"/>
      <c r="I49" s="3"/>
      <c r="J49" s="3"/>
      <c r="K49" s="3"/>
      <c r="L49" s="3"/>
      <c r="M49" s="3"/>
      <c r="N49" s="3"/>
      <c r="O49" s="3"/>
    </row>
    <row r="50" spans="1:15" ht="14.25" customHeight="1" x14ac:dyDescent="0.2">
      <c r="B50" s="74" t="s">
        <v>66</v>
      </c>
      <c r="C50" s="68" t="s">
        <v>92</v>
      </c>
      <c r="D50" s="137"/>
      <c r="E50" s="140"/>
      <c r="F50" s="31">
        <f>IF((2*E50*22)-(F27*0.06)&gt;0,(2*E50*22)-(F27*0.06),0)</f>
        <v>0</v>
      </c>
      <c r="H50" s="3"/>
      <c r="I50" s="3"/>
      <c r="J50" s="3"/>
      <c r="K50" s="3"/>
      <c r="L50" s="3"/>
      <c r="M50" s="3"/>
      <c r="N50" s="3"/>
      <c r="O50" s="3"/>
    </row>
    <row r="51" spans="1:15" ht="14.25" customHeight="1" x14ac:dyDescent="0.2">
      <c r="B51" s="74" t="s">
        <v>93</v>
      </c>
      <c r="C51" s="244" t="s">
        <v>94</v>
      </c>
      <c r="D51" s="245"/>
      <c r="E51" s="69"/>
      <c r="F51" s="136"/>
      <c r="H51" s="3"/>
      <c r="I51" s="3"/>
      <c r="J51" s="3"/>
      <c r="K51" s="3"/>
      <c r="L51" s="3"/>
      <c r="M51" s="3"/>
      <c r="N51" s="3"/>
      <c r="O51" s="3"/>
    </row>
    <row r="52" spans="1:15" ht="14.25" customHeight="1" x14ac:dyDescent="0.2">
      <c r="B52" s="74" t="s">
        <v>76</v>
      </c>
      <c r="C52" s="244" t="s">
        <v>95</v>
      </c>
      <c r="D52" s="245"/>
      <c r="E52" s="69"/>
      <c r="F52" s="136"/>
      <c r="H52" s="3"/>
      <c r="I52" s="3"/>
      <c r="J52" s="3"/>
      <c r="K52" s="3"/>
      <c r="L52" s="3"/>
      <c r="M52" s="3"/>
      <c r="N52" s="3"/>
      <c r="O52" s="3"/>
    </row>
    <row r="53" spans="1:15" ht="14.25" customHeight="1" x14ac:dyDescent="0.2">
      <c r="B53" s="27" t="s">
        <v>78</v>
      </c>
      <c r="C53" s="246" t="s">
        <v>96</v>
      </c>
      <c r="D53" s="246"/>
      <c r="E53" s="69"/>
      <c r="F53" s="136"/>
      <c r="H53" s="3"/>
      <c r="I53" s="3"/>
      <c r="J53" s="3"/>
      <c r="K53" s="3"/>
      <c r="L53" s="3"/>
      <c r="M53" s="3"/>
      <c r="N53" s="3"/>
      <c r="O53" s="3"/>
    </row>
    <row r="54" spans="1:15" ht="12.75" x14ac:dyDescent="0.2">
      <c r="B54" s="234" t="s">
        <v>97</v>
      </c>
      <c r="C54" s="235"/>
      <c r="D54" s="236"/>
      <c r="E54" s="79"/>
      <c r="F54" s="80">
        <f>SUM(F49:F53)</f>
        <v>0</v>
      </c>
      <c r="H54" s="3"/>
      <c r="I54" s="3"/>
      <c r="J54" s="3"/>
      <c r="K54" s="3"/>
      <c r="L54" s="3"/>
      <c r="M54" s="3"/>
      <c r="N54" s="3"/>
      <c r="O54" s="3"/>
    </row>
    <row r="55" spans="1:15" ht="21" customHeight="1" x14ac:dyDescent="0.2">
      <c r="B55" s="248" t="s">
        <v>98</v>
      </c>
      <c r="C55" s="248"/>
      <c r="D55" s="248"/>
      <c r="E55" s="248"/>
      <c r="F55" s="248"/>
      <c r="H55" s="3"/>
      <c r="I55" s="3"/>
      <c r="J55" s="3"/>
      <c r="K55" s="3"/>
      <c r="L55" s="3"/>
      <c r="M55" s="3"/>
      <c r="N55" s="3"/>
      <c r="O55" s="3"/>
    </row>
    <row r="56" spans="1:15" s="2" customFormat="1" ht="14.25" customHeight="1" x14ac:dyDescent="0.25">
      <c r="A56" s="17"/>
      <c r="B56" s="81" t="s">
        <v>99</v>
      </c>
      <c r="C56" s="249" t="s">
        <v>100</v>
      </c>
      <c r="D56" s="249"/>
      <c r="E56" s="82"/>
      <c r="F56" s="83">
        <f>F$36</f>
        <v>0</v>
      </c>
      <c r="G56" s="17"/>
      <c r="H56" s="3"/>
      <c r="I56" s="3"/>
      <c r="J56" s="3"/>
      <c r="K56" s="3"/>
      <c r="L56" s="3"/>
      <c r="M56" s="3"/>
      <c r="N56" s="3"/>
      <c r="O56" s="3"/>
    </row>
    <row r="57" spans="1:15" s="2" customFormat="1" ht="14.25" customHeight="1" x14ac:dyDescent="0.25">
      <c r="A57" s="17"/>
      <c r="B57" s="27" t="s">
        <v>101</v>
      </c>
      <c r="C57" s="241" t="s">
        <v>102</v>
      </c>
      <c r="D57" s="241"/>
      <c r="E57" s="84"/>
      <c r="F57" s="33">
        <f>F$47</f>
        <v>0</v>
      </c>
      <c r="G57" s="17"/>
      <c r="H57" s="3"/>
      <c r="I57" s="3"/>
      <c r="J57" s="3"/>
      <c r="K57" s="3"/>
      <c r="L57" s="3"/>
      <c r="M57" s="3"/>
      <c r="N57" s="3"/>
      <c r="O57" s="3"/>
    </row>
    <row r="58" spans="1:15" s="2" customFormat="1" ht="14.25" customHeight="1" x14ac:dyDescent="0.25">
      <c r="A58" s="17"/>
      <c r="B58" s="85" t="s">
        <v>103</v>
      </c>
      <c r="C58" s="241" t="s">
        <v>104</v>
      </c>
      <c r="D58" s="241"/>
      <c r="E58" s="86"/>
      <c r="F58" s="49">
        <f>F$54</f>
        <v>0</v>
      </c>
      <c r="G58" s="17"/>
      <c r="H58" s="3"/>
      <c r="I58" s="3"/>
      <c r="J58" s="3"/>
      <c r="K58" s="3"/>
      <c r="L58" s="3"/>
      <c r="M58" s="3"/>
      <c r="N58" s="3"/>
      <c r="O58" s="3"/>
    </row>
    <row r="59" spans="1:15" s="2" customFormat="1" ht="14.25" customHeight="1" x14ac:dyDescent="0.25">
      <c r="A59" s="17"/>
      <c r="B59" s="87" t="s">
        <v>105</v>
      </c>
      <c r="C59" s="88"/>
      <c r="D59" s="88"/>
      <c r="E59" s="18"/>
      <c r="F59" s="89">
        <f>SUM(F56:F58)</f>
        <v>0</v>
      </c>
      <c r="G59" s="17"/>
      <c r="H59" s="3"/>
      <c r="I59" s="3"/>
      <c r="J59" s="3"/>
      <c r="K59" s="3"/>
      <c r="L59" s="3"/>
      <c r="M59" s="3"/>
      <c r="N59" s="3"/>
      <c r="O59" s="3"/>
    </row>
    <row r="60" spans="1:15" ht="27.75" customHeight="1" x14ac:dyDescent="0.2">
      <c r="B60" s="247" t="s">
        <v>106</v>
      </c>
      <c r="C60" s="247"/>
      <c r="D60" s="90"/>
      <c r="E60" s="233"/>
      <c r="F60" s="233"/>
      <c r="H60" s="3"/>
      <c r="I60" s="3"/>
      <c r="J60" s="3"/>
      <c r="K60" s="3"/>
      <c r="L60" s="3"/>
      <c r="M60" s="3"/>
      <c r="N60" s="3"/>
      <c r="O60" s="3"/>
    </row>
    <row r="61" spans="1:15" ht="14.25" customHeight="1" x14ac:dyDescent="0.2">
      <c r="B61" s="91" t="s">
        <v>59</v>
      </c>
      <c r="C61" s="92" t="s">
        <v>107</v>
      </c>
      <c r="D61" s="93"/>
      <c r="E61" s="66">
        <v>4.5999999999999999E-3</v>
      </c>
      <c r="F61" s="94">
        <f>ROUND(E61*F$29,2)</f>
        <v>0</v>
      </c>
      <c r="H61" s="3"/>
      <c r="I61" s="3"/>
      <c r="J61" s="3"/>
      <c r="K61" s="3"/>
      <c r="L61" s="3"/>
      <c r="M61" s="3"/>
      <c r="N61" s="3"/>
      <c r="O61" s="3"/>
    </row>
    <row r="62" spans="1:15" ht="14.25" customHeight="1" x14ac:dyDescent="0.2">
      <c r="B62" s="27" t="s">
        <v>66</v>
      </c>
      <c r="C62" s="28" t="s">
        <v>108</v>
      </c>
      <c r="D62" s="29"/>
      <c r="E62" s="95">
        <f>E61*E43</f>
        <v>3.68E-4</v>
      </c>
      <c r="F62" s="33">
        <f>ROUND(E62*F$29,2)</f>
        <v>0</v>
      </c>
      <c r="H62" s="3"/>
      <c r="I62" s="3"/>
      <c r="J62" s="3"/>
      <c r="K62" s="3"/>
      <c r="L62" s="3"/>
      <c r="M62" s="3"/>
      <c r="N62" s="3"/>
      <c r="O62" s="3"/>
    </row>
    <row r="63" spans="1:15" ht="14.25" customHeight="1" x14ac:dyDescent="0.2">
      <c r="B63" s="27" t="s">
        <v>69</v>
      </c>
      <c r="C63" s="46" t="s">
        <v>109</v>
      </c>
      <c r="D63" s="47"/>
      <c r="E63" s="96">
        <v>1.9400000000000001E-2</v>
      </c>
      <c r="F63" s="94">
        <f>ROUND(E63*F$29,2)</f>
        <v>0</v>
      </c>
      <c r="H63" s="3"/>
      <c r="I63" s="3"/>
      <c r="J63" s="3"/>
      <c r="K63" s="3"/>
      <c r="L63" s="3"/>
      <c r="M63" s="3"/>
      <c r="N63" s="3"/>
      <c r="O63" s="3"/>
    </row>
    <row r="64" spans="1:15" ht="14.25" customHeight="1" x14ac:dyDescent="0.2">
      <c r="B64" s="97" t="s">
        <v>76</v>
      </c>
      <c r="C64" s="250" t="s">
        <v>110</v>
      </c>
      <c r="D64" s="250"/>
      <c r="E64" s="70">
        <f>E47*E63</f>
        <v>6.5572000000000017E-3</v>
      </c>
      <c r="F64" s="33">
        <f>ROUND(E64*F$29,2)</f>
        <v>0</v>
      </c>
      <c r="H64" s="3"/>
      <c r="I64" s="3"/>
      <c r="J64" s="3"/>
      <c r="K64" s="3"/>
      <c r="L64" s="3"/>
      <c r="M64" s="3"/>
      <c r="N64" s="3"/>
      <c r="O64" s="3"/>
    </row>
    <row r="65" spans="2:15" ht="14.25" customHeight="1" x14ac:dyDescent="0.2">
      <c r="B65" s="27" t="s">
        <v>78</v>
      </c>
      <c r="C65" s="250" t="s">
        <v>111</v>
      </c>
      <c r="D65" s="250"/>
      <c r="E65" s="98">
        <v>0.04</v>
      </c>
      <c r="F65" s="33">
        <f>ROUND(E65*F$29,2)</f>
        <v>0</v>
      </c>
      <c r="H65" s="3"/>
      <c r="I65" s="3"/>
      <c r="J65" s="3"/>
      <c r="K65" s="3"/>
      <c r="L65" s="3"/>
      <c r="M65" s="3"/>
      <c r="N65" s="3"/>
      <c r="O65" s="3"/>
    </row>
    <row r="66" spans="2:15" ht="14.25" customHeight="1" x14ac:dyDescent="0.2">
      <c r="B66" s="251" t="s">
        <v>112</v>
      </c>
      <c r="C66" s="251"/>
      <c r="D66" s="100"/>
      <c r="E66" s="72">
        <f>SUM(E61:E65)</f>
        <v>7.0925200000000008E-2</v>
      </c>
      <c r="F66" s="73">
        <f>SUM(F61:F65)</f>
        <v>0</v>
      </c>
      <c r="H66" s="3"/>
      <c r="I66" s="3"/>
      <c r="J66" s="3"/>
      <c r="K66" s="3"/>
      <c r="L66" s="3"/>
      <c r="M66" s="3"/>
      <c r="N66" s="3"/>
      <c r="O66" s="3"/>
    </row>
    <row r="67" spans="2:15" ht="27.75" customHeight="1" x14ac:dyDescent="0.2">
      <c r="B67" s="247" t="s">
        <v>113</v>
      </c>
      <c r="C67" s="247"/>
      <c r="D67" s="90"/>
      <c r="E67" s="233"/>
      <c r="F67" s="233"/>
      <c r="H67" s="3"/>
      <c r="I67" s="3"/>
      <c r="J67" s="3"/>
      <c r="K67" s="3"/>
      <c r="L67" s="3"/>
      <c r="M67" s="3"/>
      <c r="N67" s="3"/>
      <c r="O67" s="3"/>
    </row>
    <row r="68" spans="2:15" ht="12.75" x14ac:dyDescent="0.2">
      <c r="B68" s="101" t="s">
        <v>59</v>
      </c>
      <c r="C68" s="64" t="s">
        <v>114</v>
      </c>
      <c r="D68" s="93"/>
      <c r="E68" s="98">
        <v>9.0900000000000009E-2</v>
      </c>
      <c r="F68" s="94">
        <f>ROUND(E68*F$29,2)</f>
        <v>0</v>
      </c>
      <c r="H68" s="3"/>
      <c r="I68" s="3"/>
      <c r="J68" s="3"/>
      <c r="K68" s="3"/>
      <c r="L68" s="3"/>
      <c r="M68" s="3"/>
      <c r="N68" s="3"/>
      <c r="O68" s="3"/>
    </row>
    <row r="69" spans="2:15" ht="12.75" x14ac:dyDescent="0.2">
      <c r="B69" s="102" t="s">
        <v>66</v>
      </c>
      <c r="C69" s="28" t="s">
        <v>115</v>
      </c>
      <c r="D69" s="29"/>
      <c r="E69" s="69">
        <v>2.0000000000000001E-4</v>
      </c>
      <c r="F69" s="33">
        <f>ROUND(E69*F$29,2)</f>
        <v>0</v>
      </c>
      <c r="H69" s="3"/>
      <c r="I69" s="3"/>
      <c r="J69" s="3"/>
      <c r="K69" s="3"/>
      <c r="L69" s="3"/>
      <c r="M69" s="3"/>
      <c r="N69" s="3"/>
      <c r="O69" s="3"/>
    </row>
    <row r="70" spans="2:15" ht="12.75" x14ac:dyDescent="0.2">
      <c r="B70" s="102" t="s">
        <v>69</v>
      </c>
      <c r="C70" s="28" t="s">
        <v>116</v>
      </c>
      <c r="D70" s="29"/>
      <c r="E70" s="69">
        <v>1.5E-3</v>
      </c>
      <c r="F70" s="33">
        <f>ROUND(E70*F$29,2)</f>
        <v>0</v>
      </c>
      <c r="H70" s="3"/>
      <c r="I70" s="3"/>
      <c r="J70" s="3"/>
      <c r="K70" s="3"/>
      <c r="L70" s="3"/>
      <c r="M70" s="3"/>
      <c r="N70" s="3"/>
      <c r="O70" s="3"/>
    </row>
    <row r="71" spans="2:15" ht="12.75" x14ac:dyDescent="0.2">
      <c r="B71" s="103" t="s">
        <v>76</v>
      </c>
      <c r="C71" s="46" t="s">
        <v>117</v>
      </c>
      <c r="D71" s="47"/>
      <c r="E71" s="69">
        <v>1.5E-3</v>
      </c>
      <c r="F71" s="33">
        <f>ROUND(E71*F$29,2)</f>
        <v>0</v>
      </c>
      <c r="H71" s="3"/>
      <c r="I71" s="3"/>
      <c r="J71" s="3"/>
      <c r="K71" s="3"/>
      <c r="L71" s="3"/>
      <c r="M71" s="3"/>
      <c r="N71" s="3"/>
      <c r="O71" s="3"/>
    </row>
    <row r="72" spans="2:15" ht="12.75" x14ac:dyDescent="0.2">
      <c r="B72" s="103" t="s">
        <v>78</v>
      </c>
      <c r="C72" s="46" t="s">
        <v>118</v>
      </c>
      <c r="D72" s="47"/>
      <c r="E72" s="104">
        <v>5.5000000000000003E-4</v>
      </c>
      <c r="F72" s="33">
        <f>ROUND(E72*F$29,2)</f>
        <v>0</v>
      </c>
      <c r="H72" s="3"/>
      <c r="I72" s="3"/>
      <c r="J72" s="3"/>
      <c r="K72" s="3"/>
      <c r="L72" s="3"/>
      <c r="M72" s="3"/>
      <c r="N72" s="3"/>
      <c r="O72" s="3"/>
    </row>
    <row r="73" spans="2:15" ht="13.15" customHeight="1" x14ac:dyDescent="0.2">
      <c r="B73" s="45" t="s">
        <v>80</v>
      </c>
      <c r="C73" s="246" t="s">
        <v>96</v>
      </c>
      <c r="D73" s="246"/>
      <c r="E73" s="69"/>
      <c r="F73" s="77"/>
      <c r="H73" s="3"/>
      <c r="I73" s="3"/>
      <c r="J73" s="3"/>
      <c r="K73" s="3"/>
      <c r="L73" s="3"/>
      <c r="M73" s="3"/>
      <c r="N73" s="3"/>
      <c r="O73" s="3"/>
    </row>
    <row r="74" spans="2:15" ht="12.75" x14ac:dyDescent="0.2">
      <c r="B74" s="27"/>
      <c r="C74" s="28" t="s">
        <v>119</v>
      </c>
      <c r="D74" s="29"/>
      <c r="E74" s="105">
        <f>SUM(E68:E73)</f>
        <v>9.4650000000000012E-2</v>
      </c>
      <c r="F74" s="31">
        <f>SUM(F68:F73)</f>
        <v>0</v>
      </c>
      <c r="H74" s="3"/>
      <c r="I74" s="3"/>
      <c r="J74" s="3"/>
      <c r="K74" s="3"/>
      <c r="L74" s="3"/>
      <c r="M74" s="3"/>
      <c r="N74" s="3"/>
      <c r="O74" s="3"/>
    </row>
    <row r="75" spans="2:15" ht="13.15" customHeight="1" x14ac:dyDescent="0.2">
      <c r="B75" s="27" t="s">
        <v>82</v>
      </c>
      <c r="C75" s="241" t="s">
        <v>120</v>
      </c>
      <c r="D75" s="241"/>
      <c r="E75" s="105">
        <f>E47*E74</f>
        <v>3.1991700000000012E-2</v>
      </c>
      <c r="F75" s="106">
        <f>ROUND(E$47*F$74,2)</f>
        <v>0</v>
      </c>
      <c r="H75" s="3"/>
      <c r="I75" s="3"/>
      <c r="J75" s="3"/>
      <c r="K75" s="3"/>
      <c r="L75" s="3"/>
      <c r="M75" s="3"/>
      <c r="N75" s="3"/>
      <c r="O75" s="3"/>
    </row>
    <row r="76" spans="2:15" ht="14.25" customHeight="1" x14ac:dyDescent="0.2">
      <c r="B76" s="234" t="s">
        <v>121</v>
      </c>
      <c r="C76" s="234"/>
      <c r="D76" s="78"/>
      <c r="E76" s="107">
        <f>SUM(E74:E75)</f>
        <v>0.12664170000000002</v>
      </c>
      <c r="F76" s="108">
        <f>SUM(F74:F75)</f>
        <v>0</v>
      </c>
      <c r="H76" s="3"/>
      <c r="I76" s="3"/>
      <c r="J76" s="3"/>
      <c r="K76" s="3"/>
      <c r="L76" s="3"/>
      <c r="M76" s="3"/>
      <c r="N76" s="3"/>
      <c r="O76" s="3"/>
    </row>
    <row r="77" spans="2:15" ht="27.75" customHeight="1" x14ac:dyDescent="0.2">
      <c r="B77" s="247" t="s">
        <v>122</v>
      </c>
      <c r="C77" s="247"/>
      <c r="D77" s="90"/>
      <c r="E77" s="233"/>
      <c r="F77" s="233"/>
      <c r="H77" s="3"/>
      <c r="I77" s="3"/>
      <c r="J77" s="3"/>
      <c r="K77" s="3"/>
      <c r="L77" s="3"/>
      <c r="M77" s="3"/>
      <c r="N77" s="3"/>
      <c r="O77" s="3"/>
    </row>
    <row r="78" spans="2:15" ht="14.25" customHeight="1" x14ac:dyDescent="0.2">
      <c r="B78" s="27" t="s">
        <v>59</v>
      </c>
      <c r="C78" s="28" t="s">
        <v>123</v>
      </c>
      <c r="D78" s="29"/>
      <c r="E78" s="109"/>
      <c r="F78" s="33">
        <v>0</v>
      </c>
      <c r="H78" s="3"/>
      <c r="I78" s="3"/>
      <c r="J78" s="3"/>
      <c r="K78" s="3"/>
      <c r="L78" s="3"/>
      <c r="M78" s="3"/>
      <c r="N78" s="3"/>
      <c r="O78" s="3"/>
    </row>
    <row r="79" spans="2:15" ht="14.25" customHeight="1" x14ac:dyDescent="0.2">
      <c r="B79" s="110" t="s">
        <v>66</v>
      </c>
      <c r="C79" s="47" t="s">
        <v>124</v>
      </c>
      <c r="D79" s="47"/>
      <c r="E79" s="111"/>
      <c r="F79" s="112">
        <v>0</v>
      </c>
      <c r="H79" s="3"/>
      <c r="I79" s="3"/>
      <c r="J79" s="3"/>
      <c r="K79" s="3"/>
      <c r="L79" s="3"/>
      <c r="M79" s="3"/>
      <c r="N79" s="3"/>
      <c r="O79" s="3"/>
    </row>
    <row r="80" spans="2:15" ht="14.25" customHeight="1" x14ac:dyDescent="0.2">
      <c r="B80" s="110" t="s">
        <v>69</v>
      </c>
      <c r="C80" s="47" t="s">
        <v>125</v>
      </c>
      <c r="D80" s="47"/>
      <c r="E80" s="111"/>
      <c r="F80" s="49">
        <v>0</v>
      </c>
      <c r="H80" s="3"/>
      <c r="I80" s="3"/>
      <c r="J80" s="3"/>
      <c r="K80" s="3"/>
      <c r="L80" s="3"/>
      <c r="M80" s="3"/>
      <c r="N80" s="3"/>
      <c r="O80" s="3"/>
    </row>
    <row r="81" spans="2:15" ht="12.75" x14ac:dyDescent="0.2">
      <c r="B81" s="251" t="s">
        <v>61</v>
      </c>
      <c r="C81" s="251"/>
      <c r="D81" s="100"/>
      <c r="E81" s="99"/>
      <c r="F81" s="73">
        <f>SUM(F78:F80)</f>
        <v>0</v>
      </c>
      <c r="H81" s="3"/>
      <c r="I81" s="3"/>
      <c r="J81" s="3"/>
      <c r="K81" s="3"/>
      <c r="L81" s="3"/>
      <c r="M81" s="3"/>
      <c r="N81" s="3"/>
      <c r="O81" s="3"/>
    </row>
    <row r="82" spans="2:15" ht="25.5" customHeight="1" x14ac:dyDescent="0.2">
      <c r="B82" s="113" t="s">
        <v>126</v>
      </c>
      <c r="C82" s="114"/>
      <c r="D82" s="115"/>
      <c r="E82" s="116" t="s">
        <v>64</v>
      </c>
      <c r="F82" s="117"/>
      <c r="H82" s="3"/>
      <c r="I82" s="3"/>
      <c r="J82" s="3"/>
      <c r="K82" s="3"/>
      <c r="L82" s="3"/>
      <c r="M82" s="3"/>
      <c r="N82" s="3"/>
      <c r="O82" s="3"/>
    </row>
    <row r="83" spans="2:15" ht="14.25" customHeight="1" x14ac:dyDescent="0.2">
      <c r="B83" s="118" t="s">
        <v>59</v>
      </c>
      <c r="C83" s="260" t="s">
        <v>127</v>
      </c>
      <c r="D83" s="261"/>
      <c r="E83" s="150"/>
      <c r="F83" s="119">
        <f>ROUND(E$83*E$98,2)</f>
        <v>0</v>
      </c>
      <c r="H83" s="3"/>
      <c r="I83" s="3"/>
      <c r="J83" s="3"/>
      <c r="K83" s="3"/>
      <c r="L83" s="3"/>
      <c r="M83" s="3"/>
      <c r="N83" s="3"/>
      <c r="O83" s="3"/>
    </row>
    <row r="84" spans="2:15" ht="14.25" customHeight="1" x14ac:dyDescent="0.2">
      <c r="B84" s="120" t="s">
        <v>66</v>
      </c>
      <c r="C84" s="252" t="s">
        <v>128</v>
      </c>
      <c r="D84" s="253"/>
      <c r="E84" s="151"/>
      <c r="F84" s="121">
        <f>ROUND(E$84*(E$98+F$83),2)</f>
        <v>0</v>
      </c>
      <c r="H84" s="3"/>
      <c r="I84" s="3"/>
      <c r="J84" s="3"/>
      <c r="K84" s="3"/>
      <c r="L84" s="3"/>
      <c r="M84" s="3"/>
      <c r="N84" s="3"/>
      <c r="O84" s="3"/>
    </row>
    <row r="85" spans="2:15" ht="14.25" customHeight="1" x14ac:dyDescent="0.2">
      <c r="B85" s="120" t="s">
        <v>69</v>
      </c>
      <c r="C85" s="254" t="s">
        <v>129</v>
      </c>
      <c r="D85" s="255"/>
      <c r="E85" s="256">
        <f>$D$86+$D$87+$D$88+$D$89+$D90</f>
        <v>0.1125</v>
      </c>
      <c r="F85" s="258">
        <f>ROUND(((F83+F84+E93+E94+E95+E96+E97)/(1-E85))*E85,2)</f>
        <v>0</v>
      </c>
      <c r="H85" s="3"/>
      <c r="I85" s="3"/>
      <c r="J85" s="3"/>
      <c r="K85" s="3"/>
      <c r="L85" s="3"/>
      <c r="M85" s="3"/>
      <c r="N85" s="3"/>
      <c r="O85" s="3"/>
    </row>
    <row r="86" spans="2:15" ht="14.25" customHeight="1" x14ac:dyDescent="0.2">
      <c r="B86" s="120">
        <v>1</v>
      </c>
      <c r="C86" s="68" t="s">
        <v>130</v>
      </c>
      <c r="D86" s="147">
        <v>1.6500000000000001E-2</v>
      </c>
      <c r="E86" s="257"/>
      <c r="F86" s="259"/>
      <c r="H86" s="3"/>
      <c r="I86" s="3"/>
      <c r="J86" s="3"/>
      <c r="K86" s="3"/>
      <c r="L86" s="3"/>
      <c r="M86" s="3"/>
      <c r="N86" s="3"/>
      <c r="O86" s="3"/>
    </row>
    <row r="87" spans="2:15" ht="14.25" customHeight="1" x14ac:dyDescent="0.2">
      <c r="B87" s="120">
        <v>2</v>
      </c>
      <c r="C87" s="68" t="s">
        <v>131</v>
      </c>
      <c r="D87" s="147">
        <v>7.5999999999999998E-2</v>
      </c>
      <c r="E87" s="257"/>
      <c r="F87" s="259"/>
      <c r="G87" s="19"/>
      <c r="H87" s="3"/>
      <c r="I87" s="3"/>
      <c r="J87" s="3"/>
      <c r="K87" s="3"/>
      <c r="L87" s="3"/>
      <c r="M87" s="3"/>
      <c r="N87" s="3"/>
      <c r="O87" s="3"/>
    </row>
    <row r="88" spans="2:15" ht="14.25" customHeight="1" x14ac:dyDescent="0.2">
      <c r="B88" s="122">
        <v>3</v>
      </c>
      <c r="C88" s="123" t="s">
        <v>132</v>
      </c>
      <c r="D88" s="148">
        <v>0.02</v>
      </c>
      <c r="E88" s="257"/>
      <c r="F88" s="259"/>
      <c r="G88" s="19"/>
      <c r="H88" s="3"/>
      <c r="I88" s="3"/>
      <c r="J88" s="3"/>
      <c r="K88" s="3"/>
      <c r="L88" s="3"/>
      <c r="M88" s="3"/>
      <c r="N88" s="3"/>
      <c r="O88" s="3"/>
    </row>
    <row r="89" spans="2:15" ht="14.25" customHeight="1" x14ac:dyDescent="0.2">
      <c r="B89" s="145">
        <v>4</v>
      </c>
      <c r="C89" s="146" t="s">
        <v>73</v>
      </c>
      <c r="D89" s="154"/>
      <c r="E89" s="257"/>
      <c r="F89" s="259"/>
      <c r="G89" s="19"/>
      <c r="H89" s="3"/>
      <c r="I89" s="3"/>
      <c r="J89" s="3"/>
      <c r="K89" s="3"/>
      <c r="L89" s="3"/>
      <c r="M89" s="3"/>
      <c r="N89" s="3"/>
      <c r="O89" s="3"/>
    </row>
    <row r="90" spans="2:15" ht="14.25" customHeight="1" x14ac:dyDescent="0.2">
      <c r="B90" s="152">
        <v>5</v>
      </c>
      <c r="C90" s="124" t="s">
        <v>133</v>
      </c>
      <c r="D90" s="149"/>
      <c r="E90" s="257"/>
      <c r="F90" s="259"/>
      <c r="G90" s="19"/>
      <c r="H90" s="3"/>
      <c r="I90" s="3"/>
      <c r="J90" s="3"/>
      <c r="K90" s="3"/>
      <c r="L90" s="3"/>
      <c r="M90" s="3"/>
      <c r="N90" s="3"/>
      <c r="O90" s="3"/>
    </row>
    <row r="91" spans="2:15" ht="14.25" customHeight="1" x14ac:dyDescent="0.2">
      <c r="B91" s="153" t="s">
        <v>134</v>
      </c>
      <c r="C91" s="125"/>
      <c r="D91" s="138"/>
      <c r="E91" s="141">
        <f>SUM(E83:E90)</f>
        <v>0.1125</v>
      </c>
      <c r="F91" s="142">
        <f>SUM(F83:F90)</f>
        <v>0</v>
      </c>
      <c r="H91" s="3"/>
      <c r="I91" s="3"/>
      <c r="J91" s="3"/>
      <c r="K91" s="3"/>
      <c r="L91" s="3"/>
      <c r="M91" s="3"/>
      <c r="N91" s="3"/>
      <c r="O91" s="3"/>
    </row>
    <row r="92" spans="2:15" ht="29.25" customHeight="1" x14ac:dyDescent="0.2">
      <c r="B92" s="262" t="s">
        <v>135</v>
      </c>
      <c r="C92" s="263"/>
      <c r="D92" s="143"/>
      <c r="E92" s="264"/>
      <c r="F92" s="265"/>
      <c r="H92" s="3"/>
      <c r="I92" s="3"/>
      <c r="J92" s="3"/>
      <c r="K92" s="3"/>
      <c r="L92" s="3"/>
      <c r="M92" s="3"/>
      <c r="N92" s="3"/>
      <c r="O92" s="3"/>
    </row>
    <row r="93" spans="2:15" ht="14.25" customHeight="1" x14ac:dyDescent="0.2">
      <c r="B93" s="144" t="s">
        <v>59</v>
      </c>
      <c r="C93" s="92" t="s">
        <v>136</v>
      </c>
      <c r="D93" s="93"/>
      <c r="E93" s="270">
        <f>F$29</f>
        <v>0</v>
      </c>
      <c r="F93" s="270"/>
      <c r="H93" s="3"/>
      <c r="I93" s="3"/>
      <c r="J93" s="3"/>
      <c r="K93" s="3"/>
      <c r="L93" s="3"/>
      <c r="M93" s="3"/>
      <c r="N93" s="3"/>
      <c r="O93" s="3"/>
    </row>
    <row r="94" spans="2:15" ht="14.25" customHeight="1" x14ac:dyDescent="0.2">
      <c r="B94" s="126" t="s">
        <v>66</v>
      </c>
      <c r="C94" s="28" t="s">
        <v>137</v>
      </c>
      <c r="D94" s="29"/>
      <c r="E94" s="271">
        <f>F$59</f>
        <v>0</v>
      </c>
      <c r="F94" s="271"/>
      <c r="H94" s="3"/>
      <c r="I94" s="3"/>
      <c r="J94" s="3"/>
      <c r="K94" s="3"/>
      <c r="L94" s="3"/>
      <c r="M94" s="3"/>
      <c r="N94" s="3"/>
      <c r="O94" s="3"/>
    </row>
    <row r="95" spans="2:15" ht="14.25" customHeight="1" x14ac:dyDescent="0.2">
      <c r="B95" s="126" t="s">
        <v>69</v>
      </c>
      <c r="C95" s="28" t="s">
        <v>138</v>
      </c>
      <c r="D95" s="29"/>
      <c r="E95" s="271">
        <f>F$66</f>
        <v>0</v>
      </c>
      <c r="F95" s="271"/>
      <c r="H95" s="3"/>
      <c r="I95" s="3"/>
      <c r="J95" s="3"/>
      <c r="K95" s="3"/>
      <c r="L95" s="3"/>
      <c r="M95" s="3"/>
      <c r="N95" s="3"/>
      <c r="O95" s="3"/>
    </row>
    <row r="96" spans="2:15" ht="14.25" customHeight="1" x14ac:dyDescent="0.2">
      <c r="B96" s="127" t="s">
        <v>76</v>
      </c>
      <c r="C96" s="46" t="s">
        <v>139</v>
      </c>
      <c r="D96" s="47"/>
      <c r="E96" s="271">
        <f>F$76</f>
        <v>0</v>
      </c>
      <c r="F96" s="271"/>
      <c r="H96" s="3"/>
      <c r="I96" s="3"/>
      <c r="J96" s="3"/>
      <c r="K96" s="3"/>
      <c r="L96" s="3"/>
      <c r="M96" s="3"/>
      <c r="N96" s="3"/>
      <c r="O96" s="3"/>
    </row>
    <row r="97" spans="2:15" ht="14.25" customHeight="1" x14ac:dyDescent="0.2">
      <c r="B97" s="127" t="s">
        <v>78</v>
      </c>
      <c r="C97" s="46" t="s">
        <v>122</v>
      </c>
      <c r="D97" s="47"/>
      <c r="E97" s="271">
        <f>F$81</f>
        <v>0</v>
      </c>
      <c r="F97" s="271"/>
      <c r="H97" s="3"/>
      <c r="I97" s="3"/>
      <c r="J97" s="3"/>
      <c r="K97" s="3"/>
      <c r="L97" s="3"/>
      <c r="M97" s="3"/>
      <c r="N97" s="3"/>
      <c r="O97" s="3"/>
    </row>
    <row r="98" spans="2:15" ht="12.75" x14ac:dyDescent="0.2">
      <c r="B98" s="128" t="s">
        <v>68</v>
      </c>
      <c r="C98" s="129"/>
      <c r="D98" s="130"/>
      <c r="E98" s="272">
        <f>SUM(E93:F97)</f>
        <v>0</v>
      </c>
      <c r="F98" s="272"/>
      <c r="H98" s="3"/>
      <c r="I98" s="3"/>
      <c r="J98" s="3"/>
      <c r="K98" s="3"/>
      <c r="L98" s="3"/>
      <c r="M98" s="3"/>
      <c r="N98" s="3"/>
      <c r="O98" s="3"/>
    </row>
    <row r="99" spans="2:15" ht="14.25" customHeight="1" x14ac:dyDescent="0.2">
      <c r="B99" s="127" t="s">
        <v>80</v>
      </c>
      <c r="C99" s="46" t="s">
        <v>126</v>
      </c>
      <c r="D99" s="47"/>
      <c r="E99" s="266">
        <f>F$91</f>
        <v>0</v>
      </c>
      <c r="F99" s="266"/>
      <c r="H99" s="3"/>
      <c r="I99" s="3"/>
      <c r="J99" s="3"/>
      <c r="K99" s="3"/>
      <c r="L99" s="3"/>
      <c r="M99" s="3"/>
      <c r="N99" s="3"/>
      <c r="O99" s="3"/>
    </row>
    <row r="100" spans="2:15" ht="15.75" customHeight="1" x14ac:dyDescent="0.2">
      <c r="B100" s="267" t="s">
        <v>140</v>
      </c>
      <c r="C100" s="268"/>
      <c r="D100" s="269"/>
      <c r="E100" s="20"/>
      <c r="F100" s="131">
        <f>E$98+E$99</f>
        <v>0</v>
      </c>
      <c r="H100" s="3"/>
      <c r="I100" s="3"/>
      <c r="J100" s="3"/>
      <c r="K100" s="3"/>
      <c r="L100" s="3"/>
      <c r="M100" s="3"/>
      <c r="N100" s="3"/>
      <c r="O100" s="3"/>
    </row>
    <row r="101" spans="2:15" ht="15.75" customHeight="1" x14ac:dyDescent="0.2">
      <c r="B101" s="267" t="s">
        <v>141</v>
      </c>
      <c r="C101" s="268"/>
      <c r="D101" s="269"/>
      <c r="E101" s="20"/>
      <c r="F101" s="132" t="e">
        <f>F100/E93</f>
        <v>#DIV/0!</v>
      </c>
      <c r="H101" s="3"/>
      <c r="I101" s="3"/>
      <c r="J101" s="3"/>
      <c r="K101" s="3"/>
      <c r="L101" s="3"/>
      <c r="M101" s="3"/>
      <c r="N101" s="3"/>
      <c r="O101" s="3"/>
    </row>
    <row r="102" spans="2:15" ht="27.75" customHeight="1" x14ac:dyDescent="0.2">
      <c r="F102" s="21"/>
      <c r="H102" s="3"/>
      <c r="I102" s="3"/>
      <c r="J102" s="3"/>
      <c r="K102" s="3"/>
      <c r="L102" s="3"/>
      <c r="M102" s="3"/>
      <c r="N102" s="3"/>
      <c r="O102" s="3"/>
    </row>
    <row r="103" spans="2:15" ht="12.75" x14ac:dyDescent="0.2">
      <c r="H103" s="3"/>
      <c r="I103" s="3"/>
      <c r="J103" s="3"/>
      <c r="K103" s="3"/>
      <c r="L103" s="3"/>
      <c r="M103" s="3"/>
      <c r="N103" s="3"/>
      <c r="O103" s="3"/>
    </row>
    <row r="104" spans="2:15" ht="12.75" x14ac:dyDescent="0.2">
      <c r="H104" s="3"/>
      <c r="I104" s="3"/>
      <c r="J104" s="3"/>
      <c r="K104" s="3"/>
      <c r="L104" s="3"/>
      <c r="M104" s="3"/>
      <c r="N104" s="3"/>
      <c r="O104" s="3"/>
    </row>
    <row r="105" spans="2:15" ht="12.75" x14ac:dyDescent="0.2">
      <c r="H105" s="3"/>
      <c r="I105" s="3"/>
      <c r="J105" s="3"/>
      <c r="K105" s="3"/>
      <c r="L105" s="3"/>
      <c r="M105" s="3"/>
      <c r="N105" s="3"/>
      <c r="O105" s="3"/>
    </row>
  </sheetData>
  <sheetProtection selectLockedCells="1" selectUnlockedCells="1"/>
  <mergeCells count="82">
    <mergeCell ref="B7:C7"/>
    <mergeCell ref="B2:C2"/>
    <mergeCell ref="B3:C3"/>
    <mergeCell ref="B4:C4"/>
    <mergeCell ref="B5:C5"/>
    <mergeCell ref="B6:C6"/>
    <mergeCell ref="B92:C92"/>
    <mergeCell ref="E92:F92"/>
    <mergeCell ref="E99:F99"/>
    <mergeCell ref="B100:D100"/>
    <mergeCell ref="B101:D101"/>
    <mergeCell ref="E93:F93"/>
    <mergeCell ref="E94:F94"/>
    <mergeCell ref="E95:F95"/>
    <mergeCell ref="E96:F96"/>
    <mergeCell ref="E97:F97"/>
    <mergeCell ref="E98:F98"/>
    <mergeCell ref="B81:C81"/>
    <mergeCell ref="C84:D84"/>
    <mergeCell ref="C85:D85"/>
    <mergeCell ref="E85:E90"/>
    <mergeCell ref="F85:F90"/>
    <mergeCell ref="C83:D83"/>
    <mergeCell ref="B76:C76"/>
    <mergeCell ref="B77:C77"/>
    <mergeCell ref="E67:F67"/>
    <mergeCell ref="C73:D73"/>
    <mergeCell ref="B55:F55"/>
    <mergeCell ref="C56:D56"/>
    <mergeCell ref="C57:D57"/>
    <mergeCell ref="C58:D58"/>
    <mergeCell ref="B60:C60"/>
    <mergeCell ref="E60:F60"/>
    <mergeCell ref="C64:D64"/>
    <mergeCell ref="C65:D65"/>
    <mergeCell ref="B66:C66"/>
    <mergeCell ref="B67:C67"/>
    <mergeCell ref="C75:D75"/>
    <mergeCell ref="E77:F77"/>
    <mergeCell ref="B54:D54"/>
    <mergeCell ref="B29:C29"/>
    <mergeCell ref="B30:C30"/>
    <mergeCell ref="E30:F30"/>
    <mergeCell ref="B31:D31"/>
    <mergeCell ref="C35:D35"/>
    <mergeCell ref="B36:C36"/>
    <mergeCell ref="B47:C47"/>
    <mergeCell ref="B48:F48"/>
    <mergeCell ref="C51:D51"/>
    <mergeCell ref="C52:D52"/>
    <mergeCell ref="C53:D53"/>
    <mergeCell ref="B24:C24"/>
    <mergeCell ref="D24:F24"/>
    <mergeCell ref="B25:C25"/>
    <mergeCell ref="D25:F25"/>
    <mergeCell ref="B26:C26"/>
    <mergeCell ref="E26:F26"/>
    <mergeCell ref="B21:C21"/>
    <mergeCell ref="D21:F21"/>
    <mergeCell ref="B22:C22"/>
    <mergeCell ref="D22:F22"/>
    <mergeCell ref="B23:C23"/>
    <mergeCell ref="D23:F23"/>
    <mergeCell ref="B14:E14"/>
    <mergeCell ref="B15:E15"/>
    <mergeCell ref="B16:E16"/>
    <mergeCell ref="A19:F19"/>
    <mergeCell ref="B20:C20"/>
    <mergeCell ref="D20:F20"/>
    <mergeCell ref="A9:F9"/>
    <mergeCell ref="B10:E10"/>
    <mergeCell ref="B11:C11"/>
    <mergeCell ref="D11:F11"/>
    <mergeCell ref="A12:A13"/>
    <mergeCell ref="B12:E13"/>
    <mergeCell ref="F12:F13"/>
    <mergeCell ref="D7:F7"/>
    <mergeCell ref="D2:F2"/>
    <mergeCell ref="D3:F3"/>
    <mergeCell ref="D4:F4"/>
    <mergeCell ref="D5:F5"/>
    <mergeCell ref="D6:F6"/>
  </mergeCells>
  <pageMargins left="0.70833333333333337" right="0.51180555555555551" top="0.78749999999999998" bottom="0.78749999999999998" header="0.51180555555555551" footer="0.51180555555555551"/>
  <pageSetup paperSize="9" scale="49" firstPageNumber="0" fitToWidth="0" orientation="portrait"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2A299-7934-450F-9713-D4591C46508F}">
  <sheetPr>
    <pageSetUpPr fitToPage="1"/>
  </sheetPr>
  <dimension ref="A1:O105"/>
  <sheetViews>
    <sheetView tabSelected="1" zoomScaleNormal="100" workbookViewId="0">
      <selection activeCell="A12" sqref="A12:M12"/>
    </sheetView>
  </sheetViews>
  <sheetFormatPr defaultColWidth="8.7109375" defaultRowHeight="13.5" x14ac:dyDescent="0.25"/>
  <cols>
    <col min="1" max="1" width="2.85546875" style="17" customWidth="1"/>
    <col min="2" max="2" width="3.7109375" style="17" customWidth="1"/>
    <col min="3" max="3" width="66" style="17" customWidth="1"/>
    <col min="4" max="4" width="9" style="17" customWidth="1"/>
    <col min="5" max="5" width="10.140625" style="17" customWidth="1"/>
    <col min="6" max="6" width="15.7109375" style="17" customWidth="1"/>
    <col min="7" max="7" width="9.140625" style="17"/>
    <col min="8" max="11" width="8.7109375" style="2" customWidth="1"/>
    <col min="12" max="16384" width="8.7109375" style="1"/>
  </cols>
  <sheetData>
    <row r="1" spans="1:11" ht="14.25" thickBot="1" x14ac:dyDescent="0.3"/>
    <row r="2" spans="1:11" ht="14.25" thickBot="1" x14ac:dyDescent="0.3">
      <c r="B2" s="279" t="s">
        <v>35</v>
      </c>
      <c r="C2" s="280"/>
      <c r="D2" s="185"/>
      <c r="E2" s="186"/>
      <c r="F2" s="186"/>
    </row>
    <row r="3" spans="1:11" ht="14.25" thickBot="1" x14ac:dyDescent="0.3">
      <c r="B3" s="279" t="s">
        <v>36</v>
      </c>
      <c r="C3" s="280"/>
      <c r="D3" s="187"/>
      <c r="E3" s="187"/>
      <c r="F3" s="187"/>
    </row>
    <row r="4" spans="1:11" ht="14.25" thickBot="1" x14ac:dyDescent="0.3">
      <c r="B4" s="279" t="s">
        <v>37</v>
      </c>
      <c r="C4" s="280"/>
      <c r="D4" s="188"/>
      <c r="E4" s="189"/>
      <c r="F4" s="190"/>
    </row>
    <row r="5" spans="1:11" ht="14.25" thickBot="1" x14ac:dyDescent="0.3">
      <c r="B5" s="279" t="s">
        <v>38</v>
      </c>
      <c r="C5" s="280"/>
      <c r="D5" s="191"/>
      <c r="E5" s="192"/>
      <c r="F5" s="193"/>
    </row>
    <row r="6" spans="1:11" ht="14.25" thickBot="1" x14ac:dyDescent="0.3">
      <c r="B6" s="279" t="s">
        <v>39</v>
      </c>
      <c r="C6" s="280"/>
      <c r="D6" s="187"/>
      <c r="E6" s="187"/>
      <c r="F6" s="187"/>
    </row>
    <row r="7" spans="1:11" ht="14.25" thickBot="1" x14ac:dyDescent="0.3">
      <c r="B7" s="279" t="s">
        <v>40</v>
      </c>
      <c r="C7" s="280"/>
      <c r="D7" s="183"/>
      <c r="E7" s="184"/>
      <c r="F7" s="184"/>
    </row>
    <row r="9" spans="1:11" s="3" customFormat="1" ht="14.25" x14ac:dyDescent="0.3">
      <c r="A9" s="194" t="s">
        <v>41</v>
      </c>
      <c r="B9" s="194"/>
      <c r="C9" s="194"/>
      <c r="D9" s="194"/>
      <c r="E9" s="194"/>
      <c r="F9" s="194"/>
      <c r="G9" s="17"/>
      <c r="H9" s="4"/>
      <c r="I9" s="4"/>
      <c r="J9" s="4"/>
      <c r="K9" s="4"/>
    </row>
    <row r="10" spans="1:11" s="3" customFormat="1" ht="12.75" x14ac:dyDescent="0.2">
      <c r="A10" s="22"/>
      <c r="B10" s="195" t="s">
        <v>42</v>
      </c>
      <c r="C10" s="196"/>
      <c r="D10" s="196"/>
      <c r="E10" s="196"/>
      <c r="F10" s="23"/>
      <c r="G10" s="17"/>
    </row>
    <row r="11" spans="1:11" s="3" customFormat="1" ht="12.75" x14ac:dyDescent="0.2">
      <c r="A11" s="22"/>
      <c r="B11" s="197" t="s">
        <v>43</v>
      </c>
      <c r="C11" s="198"/>
      <c r="D11" s="199" t="s">
        <v>44</v>
      </c>
      <c r="E11" s="199"/>
      <c r="F11" s="200"/>
      <c r="G11" s="17"/>
    </row>
    <row r="12" spans="1:11" s="3" customFormat="1" ht="12" customHeight="1" x14ac:dyDescent="0.2">
      <c r="A12" s="201"/>
      <c r="B12" s="202" t="s">
        <v>45</v>
      </c>
      <c r="C12" s="203"/>
      <c r="D12" s="203"/>
      <c r="E12" s="204"/>
      <c r="F12" s="205"/>
      <c r="G12" s="17"/>
    </row>
    <row r="13" spans="1:11" s="3" customFormat="1" ht="12" customHeight="1" x14ac:dyDescent="0.2">
      <c r="A13" s="201"/>
      <c r="B13" s="202"/>
      <c r="C13" s="203"/>
      <c r="D13" s="203"/>
      <c r="E13" s="204"/>
      <c r="F13" s="206"/>
      <c r="G13" s="17"/>
    </row>
    <row r="14" spans="1:11" s="3" customFormat="1" ht="12.75" x14ac:dyDescent="0.2">
      <c r="A14" s="22"/>
      <c r="B14" s="207" t="s">
        <v>46</v>
      </c>
      <c r="C14" s="208"/>
      <c r="D14" s="208"/>
      <c r="E14" s="208"/>
      <c r="F14" s="133"/>
      <c r="G14" s="17"/>
    </row>
    <row r="15" spans="1:11" s="3" customFormat="1" ht="12.75" x14ac:dyDescent="0.2">
      <c r="A15" s="22"/>
      <c r="B15" s="209" t="s">
        <v>47</v>
      </c>
      <c r="C15" s="210"/>
      <c r="D15" s="210"/>
      <c r="E15" s="211"/>
      <c r="F15" s="24">
        <v>12</v>
      </c>
      <c r="G15" s="17"/>
    </row>
    <row r="16" spans="1:11" s="3" customFormat="1" ht="12.75" x14ac:dyDescent="0.2">
      <c r="A16" s="22"/>
      <c r="B16" s="212" t="s">
        <v>48</v>
      </c>
      <c r="C16" s="213"/>
      <c r="D16" s="213"/>
      <c r="E16" s="214"/>
      <c r="F16" s="25"/>
      <c r="G16" s="17"/>
    </row>
    <row r="17" spans="1:15" s="3" customFormat="1" ht="12.75" x14ac:dyDescent="0.2">
      <c r="A17" s="22"/>
      <c r="B17" s="22"/>
      <c r="C17" s="22"/>
      <c r="D17" s="22"/>
      <c r="E17" s="22"/>
      <c r="F17" s="22"/>
      <c r="G17" s="17"/>
    </row>
    <row r="18" spans="1:15" s="3" customFormat="1" ht="12.75" x14ac:dyDescent="0.2">
      <c r="A18" s="22"/>
      <c r="B18" s="22"/>
      <c r="C18" s="22"/>
      <c r="D18" s="22"/>
      <c r="E18" s="22"/>
      <c r="F18" s="22"/>
      <c r="G18" s="17"/>
    </row>
    <row r="19" spans="1:15" s="3" customFormat="1" ht="12.75" x14ac:dyDescent="0.2">
      <c r="A19" s="215" t="s">
        <v>49</v>
      </c>
      <c r="B19" s="215"/>
      <c r="C19" s="215"/>
      <c r="D19" s="215"/>
      <c r="E19" s="215"/>
      <c r="F19" s="215"/>
      <c r="G19" s="17"/>
    </row>
    <row r="20" spans="1:15" s="3" customFormat="1" ht="12.75" x14ac:dyDescent="0.2">
      <c r="A20" s="22"/>
      <c r="B20" s="216" t="s">
        <v>50</v>
      </c>
      <c r="C20" s="216"/>
      <c r="D20" s="217" t="s">
        <v>51</v>
      </c>
      <c r="E20" s="218"/>
      <c r="F20" s="218"/>
      <c r="G20" s="17"/>
    </row>
    <row r="21" spans="1:15" s="3" customFormat="1" ht="12.75" x14ac:dyDescent="0.2">
      <c r="A21" s="22"/>
      <c r="B21" s="219" t="s">
        <v>52</v>
      </c>
      <c r="C21" s="219"/>
      <c r="D21" s="220"/>
      <c r="E21" s="220"/>
      <c r="F21" s="220"/>
      <c r="G21" s="17"/>
    </row>
    <row r="22" spans="1:15" s="3" customFormat="1" ht="12.75" x14ac:dyDescent="0.2">
      <c r="A22" s="22"/>
      <c r="B22" s="221" t="s">
        <v>53</v>
      </c>
      <c r="C22" s="222"/>
      <c r="D22" s="223" t="s">
        <v>142</v>
      </c>
      <c r="E22" s="224"/>
      <c r="F22" s="222"/>
      <c r="G22" s="17"/>
    </row>
    <row r="23" spans="1:15" s="3" customFormat="1" ht="12.75" customHeight="1" x14ac:dyDescent="0.2">
      <c r="A23" s="22"/>
      <c r="B23" s="219" t="s">
        <v>55</v>
      </c>
      <c r="C23" s="219"/>
      <c r="D23" s="225"/>
      <c r="E23" s="226"/>
      <c r="F23" s="227"/>
      <c r="G23" s="17"/>
    </row>
    <row r="24" spans="1:15" s="3" customFormat="1" ht="12.75" customHeight="1" x14ac:dyDescent="0.2">
      <c r="A24" s="22"/>
      <c r="B24" s="219" t="s">
        <v>56</v>
      </c>
      <c r="C24" s="219"/>
      <c r="D24" s="228"/>
      <c r="E24" s="228"/>
      <c r="F24" s="228"/>
      <c r="G24" s="17"/>
    </row>
    <row r="25" spans="1:15" s="3" customFormat="1" ht="12.75" x14ac:dyDescent="0.2">
      <c r="A25" s="22"/>
      <c r="B25" s="229" t="s">
        <v>57</v>
      </c>
      <c r="C25" s="229"/>
      <c r="D25" s="230"/>
      <c r="E25" s="231"/>
      <c r="F25" s="231"/>
      <c r="G25" s="17"/>
    </row>
    <row r="26" spans="1:15" ht="27" customHeight="1" x14ac:dyDescent="0.2">
      <c r="B26" s="232" t="s">
        <v>58</v>
      </c>
      <c r="C26" s="232"/>
      <c r="D26" s="26"/>
      <c r="E26" s="233"/>
      <c r="F26" s="233"/>
      <c r="H26" s="6"/>
      <c r="I26" s="6"/>
      <c r="J26" s="6"/>
      <c r="K26" s="6"/>
      <c r="L26" s="6"/>
      <c r="M26" s="3"/>
      <c r="N26" s="3"/>
      <c r="O26" s="3"/>
    </row>
    <row r="27" spans="1:15" ht="14.25" customHeight="1" x14ac:dyDescent="0.2">
      <c r="B27" s="27" t="s">
        <v>59</v>
      </c>
      <c r="C27" s="28" t="s">
        <v>60</v>
      </c>
      <c r="D27" s="29"/>
      <c r="E27" s="30"/>
      <c r="F27" s="31">
        <f>D21</f>
        <v>0</v>
      </c>
      <c r="H27" s="6"/>
      <c r="I27" s="6"/>
      <c r="J27" s="6"/>
      <c r="K27" s="6"/>
      <c r="L27" s="6"/>
      <c r="M27" s="3"/>
      <c r="N27" s="3"/>
      <c r="O27" s="3"/>
    </row>
    <row r="28" spans="1:15" ht="14.25" customHeight="1" x14ac:dyDescent="0.2">
      <c r="B28" s="27"/>
      <c r="C28" s="28"/>
      <c r="D28" s="29"/>
      <c r="E28" s="32"/>
      <c r="F28" s="33"/>
      <c r="H28" s="6"/>
      <c r="I28" s="6"/>
      <c r="J28" s="6"/>
      <c r="K28" s="6"/>
      <c r="L28" s="6"/>
      <c r="M28" s="3"/>
      <c r="N28" s="3"/>
      <c r="O28" s="3"/>
    </row>
    <row r="29" spans="1:15" ht="14.25" customHeight="1" x14ac:dyDescent="0.2">
      <c r="B29" s="237" t="s">
        <v>61</v>
      </c>
      <c r="C29" s="237"/>
      <c r="D29" s="34"/>
      <c r="E29" s="35"/>
      <c r="F29" s="36">
        <f>SUM(F27:F28)</f>
        <v>0</v>
      </c>
      <c r="H29" s="6"/>
      <c r="I29" s="6"/>
      <c r="J29" s="6"/>
      <c r="K29" s="6"/>
      <c r="L29" s="6"/>
      <c r="M29" s="3"/>
      <c r="N29" s="3"/>
      <c r="O29" s="3"/>
    </row>
    <row r="30" spans="1:15" ht="27" customHeight="1" x14ac:dyDescent="0.2">
      <c r="B30" s="238" t="s">
        <v>62</v>
      </c>
      <c r="C30" s="238"/>
      <c r="D30" s="37"/>
      <c r="E30" s="239"/>
      <c r="F30" s="239"/>
      <c r="H30" s="6"/>
      <c r="I30" s="6"/>
      <c r="J30" s="6"/>
      <c r="K30" s="6"/>
      <c r="L30" s="6"/>
      <c r="M30" s="3"/>
      <c r="N30" s="3"/>
      <c r="O30" s="3"/>
    </row>
    <row r="31" spans="1:15" ht="21" customHeight="1" x14ac:dyDescent="0.2">
      <c r="B31" s="240" t="s">
        <v>63</v>
      </c>
      <c r="C31" s="240"/>
      <c r="D31" s="240"/>
      <c r="E31" s="38" t="s">
        <v>64</v>
      </c>
      <c r="F31" s="39"/>
      <c r="H31" s="3"/>
      <c r="I31" s="3"/>
      <c r="J31" s="3"/>
      <c r="K31" s="3"/>
      <c r="L31" s="3"/>
      <c r="M31" s="3"/>
      <c r="N31" s="3"/>
      <c r="O31" s="3"/>
    </row>
    <row r="32" spans="1:15" ht="14.25" customHeight="1" x14ac:dyDescent="0.2">
      <c r="B32" s="40" t="s">
        <v>59</v>
      </c>
      <c r="C32" s="41" t="s">
        <v>65</v>
      </c>
      <c r="D32" s="42"/>
      <c r="E32" s="43">
        <f>1/12</f>
        <v>8.3333333333333329E-2</v>
      </c>
      <c r="F32" s="44">
        <f>ROUND(E32*F$29,2)</f>
        <v>0</v>
      </c>
      <c r="H32" s="3"/>
      <c r="I32" s="3"/>
      <c r="J32" s="3"/>
      <c r="K32" s="3"/>
      <c r="L32" s="3"/>
      <c r="M32" s="3"/>
      <c r="N32" s="3"/>
      <c r="O32" s="3"/>
    </row>
    <row r="33" spans="2:15" ht="14.25" customHeight="1" x14ac:dyDescent="0.2">
      <c r="B33" s="45" t="s">
        <v>66</v>
      </c>
      <c r="C33" s="46" t="s">
        <v>67</v>
      </c>
      <c r="D33" s="47"/>
      <c r="E33" s="48">
        <f>9.09/100/3</f>
        <v>3.0299999999999997E-2</v>
      </c>
      <c r="F33" s="49">
        <f>ROUND(E33*F$29,2)</f>
        <v>0</v>
      </c>
      <c r="H33" s="3"/>
      <c r="I33" s="3"/>
      <c r="J33" s="3"/>
      <c r="K33" s="3"/>
      <c r="L33" s="3"/>
      <c r="M33" s="3"/>
      <c r="N33" s="3"/>
      <c r="O33" s="3"/>
    </row>
    <row r="34" spans="2:15" ht="14.25" customHeight="1" x14ac:dyDescent="0.2">
      <c r="B34" s="50" t="s">
        <v>68</v>
      </c>
      <c r="C34" s="51"/>
      <c r="D34" s="51"/>
      <c r="E34" s="52">
        <f>SUM(E32:E33)</f>
        <v>0.11363333333333332</v>
      </c>
      <c r="F34" s="53">
        <f>SUM(F32:F33)</f>
        <v>0</v>
      </c>
      <c r="H34" s="3"/>
      <c r="I34" s="3"/>
      <c r="J34" s="3"/>
      <c r="K34" s="3"/>
      <c r="L34" s="3"/>
      <c r="M34" s="3"/>
      <c r="N34" s="3"/>
      <c r="O34" s="3"/>
    </row>
    <row r="35" spans="2:15" ht="14.25" customHeight="1" x14ac:dyDescent="0.2">
      <c r="B35" s="54" t="s">
        <v>69</v>
      </c>
      <c r="C35" s="241" t="s">
        <v>70</v>
      </c>
      <c r="D35" s="241"/>
      <c r="E35" s="32">
        <f>E47*E34</f>
        <v>3.8408066666666671E-2</v>
      </c>
      <c r="F35" s="55">
        <f>ROUND(E35*F29,2)</f>
        <v>0</v>
      </c>
      <c r="H35" s="3"/>
      <c r="I35" s="3"/>
      <c r="J35" s="3"/>
      <c r="K35" s="3"/>
      <c r="L35" s="3"/>
      <c r="M35" s="3"/>
      <c r="N35" s="3"/>
      <c r="O35" s="3"/>
    </row>
    <row r="36" spans="2:15" ht="14.25" customHeight="1" x14ac:dyDescent="0.2">
      <c r="B36" s="242" t="s">
        <v>71</v>
      </c>
      <c r="C36" s="242"/>
      <c r="D36" s="56"/>
      <c r="E36" s="57">
        <f>SUM(E34:E35)</f>
        <v>0.15204139999999999</v>
      </c>
      <c r="F36" s="58">
        <f>SUM(F34:F35)</f>
        <v>0</v>
      </c>
      <c r="H36" s="3"/>
      <c r="I36" s="3"/>
      <c r="J36" s="3"/>
      <c r="K36" s="3"/>
      <c r="L36" s="3"/>
      <c r="M36" s="3"/>
      <c r="N36" s="3"/>
      <c r="O36" s="3"/>
    </row>
    <row r="37" spans="2:15" ht="21" customHeight="1" x14ac:dyDescent="0.2">
      <c r="B37" s="59" t="s">
        <v>72</v>
      </c>
      <c r="C37" s="60"/>
      <c r="D37" s="61"/>
      <c r="E37" s="62" t="s">
        <v>64</v>
      </c>
      <c r="F37" s="39"/>
      <c r="H37" s="3"/>
      <c r="I37" s="3"/>
      <c r="J37" s="3"/>
      <c r="K37" s="3"/>
      <c r="L37" s="3"/>
      <c r="M37" s="3"/>
      <c r="N37" s="3"/>
      <c r="O37" s="3"/>
    </row>
    <row r="38" spans="2:15" ht="14.25" customHeight="1" x14ac:dyDescent="0.2">
      <c r="B38" s="63" t="s">
        <v>59</v>
      </c>
      <c r="C38" s="64" t="s">
        <v>73</v>
      </c>
      <c r="D38" s="65"/>
      <c r="E38" s="66">
        <v>0.2</v>
      </c>
      <c r="F38" s="67">
        <f t="shared" ref="F38:F46" si="0">ROUND(E38*F$29,2)</f>
        <v>0</v>
      </c>
      <c r="H38" s="3"/>
      <c r="I38" s="3"/>
      <c r="J38" s="3"/>
      <c r="K38" s="3"/>
      <c r="L38" s="3"/>
      <c r="M38" s="3"/>
      <c r="N38" s="3"/>
      <c r="O38" s="3"/>
    </row>
    <row r="39" spans="2:15" ht="14.25" customHeight="1" x14ac:dyDescent="0.2">
      <c r="B39" s="27" t="s">
        <v>66</v>
      </c>
      <c r="C39" s="68" t="s">
        <v>74</v>
      </c>
      <c r="D39" s="29"/>
      <c r="E39" s="69">
        <v>1.4999999999999999E-2</v>
      </c>
      <c r="F39" s="33">
        <f t="shared" si="0"/>
        <v>0</v>
      </c>
      <c r="H39" s="5"/>
      <c r="I39" s="3"/>
      <c r="J39" s="3"/>
      <c r="K39" s="3"/>
      <c r="L39" s="3"/>
      <c r="M39" s="3"/>
      <c r="N39" s="3"/>
      <c r="O39" s="3"/>
    </row>
    <row r="40" spans="2:15" ht="14.25" customHeight="1" x14ac:dyDescent="0.2">
      <c r="B40" s="27" t="s">
        <v>69</v>
      </c>
      <c r="C40" s="68" t="s">
        <v>75</v>
      </c>
      <c r="D40" s="29"/>
      <c r="E40" s="69">
        <v>0.01</v>
      </c>
      <c r="F40" s="33">
        <f t="shared" si="0"/>
        <v>0</v>
      </c>
      <c r="H40" s="5"/>
      <c r="I40" s="3"/>
      <c r="J40" s="3"/>
      <c r="K40" s="3"/>
      <c r="L40" s="3"/>
      <c r="M40" s="3"/>
      <c r="N40" s="3"/>
      <c r="O40" s="3"/>
    </row>
    <row r="41" spans="2:15" ht="14.25" customHeight="1" x14ac:dyDescent="0.2">
      <c r="B41" s="27" t="s">
        <v>76</v>
      </c>
      <c r="C41" s="28" t="s">
        <v>77</v>
      </c>
      <c r="D41" s="29"/>
      <c r="E41" s="69">
        <v>2E-3</v>
      </c>
      <c r="F41" s="33">
        <f t="shared" si="0"/>
        <v>0</v>
      </c>
      <c r="H41" s="5"/>
      <c r="I41" s="3"/>
      <c r="J41" s="3"/>
      <c r="K41" s="3"/>
      <c r="L41" s="3"/>
      <c r="M41" s="3"/>
      <c r="N41" s="3"/>
      <c r="O41" s="3"/>
    </row>
    <row r="42" spans="2:15" ht="14.25" customHeight="1" x14ac:dyDescent="0.2">
      <c r="B42" s="27" t="s">
        <v>78</v>
      </c>
      <c r="C42" s="28" t="s">
        <v>79</v>
      </c>
      <c r="D42" s="29"/>
      <c r="E42" s="69">
        <v>2.5000000000000001E-2</v>
      </c>
      <c r="F42" s="33">
        <f t="shared" si="0"/>
        <v>0</v>
      </c>
      <c r="H42" s="3"/>
      <c r="I42" s="3"/>
      <c r="J42" s="3"/>
      <c r="K42" s="3"/>
      <c r="L42" s="3"/>
      <c r="M42" s="3"/>
      <c r="N42" s="3"/>
      <c r="O42" s="3"/>
    </row>
    <row r="43" spans="2:15" ht="14.25" customHeight="1" x14ac:dyDescent="0.2">
      <c r="B43" s="27" t="s">
        <v>80</v>
      </c>
      <c r="C43" s="28" t="s">
        <v>81</v>
      </c>
      <c r="D43" s="29"/>
      <c r="E43" s="70">
        <v>0.08</v>
      </c>
      <c r="F43" s="33">
        <f t="shared" si="0"/>
        <v>0</v>
      </c>
      <c r="H43" s="3"/>
      <c r="I43" s="3"/>
      <c r="J43" s="3"/>
      <c r="K43" s="3"/>
      <c r="L43" s="3"/>
      <c r="M43" s="3"/>
      <c r="N43" s="3"/>
      <c r="O43" s="3"/>
    </row>
    <row r="44" spans="2:15" ht="14.25" customHeight="1" x14ac:dyDescent="0.2">
      <c r="B44" s="27" t="s">
        <v>82</v>
      </c>
      <c r="C44" s="28" t="s">
        <v>83</v>
      </c>
      <c r="D44" s="29"/>
      <c r="E44" s="69"/>
      <c r="F44" s="33">
        <f t="shared" si="0"/>
        <v>0</v>
      </c>
      <c r="H44" s="3"/>
      <c r="I44" s="3"/>
      <c r="J44" s="3"/>
      <c r="K44" s="3"/>
      <c r="L44" s="3"/>
      <c r="M44" s="3"/>
      <c r="N44" s="3"/>
      <c r="O44" s="3"/>
    </row>
    <row r="45" spans="2:15" ht="14.25" customHeight="1" x14ac:dyDescent="0.2">
      <c r="B45" s="27" t="s">
        <v>84</v>
      </c>
      <c r="C45" s="28" t="s">
        <v>85</v>
      </c>
      <c r="D45" s="29"/>
      <c r="E45" s="69">
        <v>6.0000000000000001E-3</v>
      </c>
      <c r="F45" s="33">
        <f t="shared" si="0"/>
        <v>0</v>
      </c>
      <c r="H45" s="3"/>
      <c r="I45" s="3"/>
      <c r="J45" s="3"/>
      <c r="K45" s="3"/>
      <c r="L45" s="3"/>
      <c r="M45" s="3"/>
      <c r="N45" s="3"/>
      <c r="O45" s="3"/>
    </row>
    <row r="46" spans="2:15" ht="14.25" customHeight="1" x14ac:dyDescent="0.2">
      <c r="B46" s="74" t="s">
        <v>86</v>
      </c>
      <c r="C46" s="134" t="s">
        <v>87</v>
      </c>
      <c r="D46" s="135"/>
      <c r="E46" s="69"/>
      <c r="F46" s="136">
        <f t="shared" si="0"/>
        <v>0</v>
      </c>
      <c r="H46" s="3"/>
      <c r="I46" s="3"/>
      <c r="J46" s="3"/>
      <c r="K46" s="3"/>
      <c r="L46" s="3"/>
      <c r="M46" s="3"/>
      <c r="N46" s="3"/>
      <c r="O46" s="3"/>
    </row>
    <row r="47" spans="2:15" ht="14.25" customHeight="1" x14ac:dyDescent="0.2">
      <c r="B47" s="242" t="s">
        <v>88</v>
      </c>
      <c r="C47" s="242"/>
      <c r="D47" s="71"/>
      <c r="E47" s="72">
        <f>SUM(E38:E45)</f>
        <v>0.33800000000000008</v>
      </c>
      <c r="F47" s="73">
        <f>SUM(F38:F46)</f>
        <v>0</v>
      </c>
      <c r="H47" s="3"/>
      <c r="I47" s="3"/>
      <c r="J47" s="3"/>
      <c r="K47" s="3"/>
      <c r="L47" s="3"/>
      <c r="M47" s="3"/>
      <c r="N47" s="3"/>
      <c r="O47" s="3"/>
    </row>
    <row r="48" spans="2:15" ht="21" customHeight="1" x14ac:dyDescent="0.2">
      <c r="B48" s="243" t="s">
        <v>89</v>
      </c>
      <c r="C48" s="243"/>
      <c r="D48" s="243"/>
      <c r="E48" s="243"/>
      <c r="F48" s="243"/>
      <c r="H48" s="3"/>
      <c r="I48" s="3"/>
      <c r="J48" s="3"/>
      <c r="K48" s="3"/>
      <c r="L48" s="3"/>
      <c r="M48" s="3"/>
      <c r="N48" s="3"/>
      <c r="O48" s="3"/>
    </row>
    <row r="49" spans="1:15" ht="14.25" customHeight="1" x14ac:dyDescent="0.2">
      <c r="B49" s="74" t="s">
        <v>90</v>
      </c>
      <c r="C49" s="75" t="s">
        <v>91</v>
      </c>
      <c r="D49" s="76"/>
      <c r="E49" s="139"/>
      <c r="F49" s="77">
        <f>ROUND($D$49*(1-E$49)*22,2)</f>
        <v>0</v>
      </c>
      <c r="H49" s="3"/>
      <c r="I49" s="3"/>
      <c r="J49" s="3"/>
      <c r="K49" s="3"/>
      <c r="L49" s="3"/>
      <c r="M49" s="3"/>
      <c r="N49" s="3"/>
      <c r="O49" s="3"/>
    </row>
    <row r="50" spans="1:15" ht="14.25" customHeight="1" x14ac:dyDescent="0.2">
      <c r="B50" s="74" t="s">
        <v>66</v>
      </c>
      <c r="C50" s="68" t="s">
        <v>92</v>
      </c>
      <c r="D50" s="137"/>
      <c r="E50" s="140"/>
      <c r="F50" s="31">
        <f>IF((2*E50*22)-(F27*0.06)&gt;0,(2*E50*22)-(F27*0.06),0)</f>
        <v>0</v>
      </c>
      <c r="H50" s="3"/>
      <c r="I50" s="3"/>
      <c r="J50" s="3"/>
      <c r="K50" s="3"/>
      <c r="L50" s="3"/>
      <c r="M50" s="3"/>
      <c r="N50" s="3"/>
      <c r="O50" s="3"/>
    </row>
    <row r="51" spans="1:15" ht="14.25" customHeight="1" x14ac:dyDescent="0.2">
      <c r="B51" s="74" t="s">
        <v>93</v>
      </c>
      <c r="C51" s="244" t="s">
        <v>94</v>
      </c>
      <c r="D51" s="245"/>
      <c r="E51" s="69"/>
      <c r="F51" s="136"/>
      <c r="H51" s="3"/>
      <c r="I51" s="3"/>
      <c r="J51" s="3"/>
      <c r="K51" s="3"/>
      <c r="L51" s="3"/>
      <c r="M51" s="3"/>
      <c r="N51" s="3"/>
      <c r="O51" s="3"/>
    </row>
    <row r="52" spans="1:15" ht="14.25" customHeight="1" x14ac:dyDescent="0.2">
      <c r="B52" s="74" t="s">
        <v>76</v>
      </c>
      <c r="C52" s="244" t="s">
        <v>95</v>
      </c>
      <c r="D52" s="245"/>
      <c r="E52" s="69"/>
      <c r="F52" s="136"/>
      <c r="H52" s="3"/>
      <c r="I52" s="3"/>
      <c r="J52" s="3"/>
      <c r="K52" s="3"/>
      <c r="L52" s="3"/>
      <c r="M52" s="3"/>
      <c r="N52" s="3"/>
      <c r="O52" s="3"/>
    </row>
    <row r="53" spans="1:15" ht="14.25" customHeight="1" x14ac:dyDescent="0.2">
      <c r="B53" s="27" t="s">
        <v>78</v>
      </c>
      <c r="C53" s="246" t="s">
        <v>96</v>
      </c>
      <c r="D53" s="246"/>
      <c r="E53" s="69"/>
      <c r="F53" s="136"/>
      <c r="H53" s="3"/>
      <c r="I53" s="3"/>
      <c r="J53" s="3"/>
      <c r="K53" s="3"/>
      <c r="L53" s="3"/>
      <c r="M53" s="3"/>
      <c r="N53" s="3"/>
      <c r="O53" s="3"/>
    </row>
    <row r="54" spans="1:15" ht="12.75" x14ac:dyDescent="0.2">
      <c r="B54" s="234" t="s">
        <v>97</v>
      </c>
      <c r="C54" s="235"/>
      <c r="D54" s="236"/>
      <c r="E54" s="79"/>
      <c r="F54" s="80">
        <f>SUM(F49:F53)</f>
        <v>0</v>
      </c>
      <c r="H54" s="3"/>
      <c r="I54" s="3"/>
      <c r="J54" s="3"/>
      <c r="K54" s="3"/>
      <c r="L54" s="3"/>
      <c r="M54" s="3"/>
      <c r="N54" s="3"/>
      <c r="O54" s="3"/>
    </row>
    <row r="55" spans="1:15" ht="21" customHeight="1" x14ac:dyDescent="0.2">
      <c r="B55" s="248" t="s">
        <v>98</v>
      </c>
      <c r="C55" s="248"/>
      <c r="D55" s="248"/>
      <c r="E55" s="248"/>
      <c r="F55" s="248"/>
      <c r="H55" s="3"/>
      <c r="I55" s="3"/>
      <c r="J55" s="3"/>
      <c r="K55" s="3"/>
      <c r="L55" s="3"/>
      <c r="M55" s="3"/>
      <c r="N55" s="3"/>
      <c r="O55" s="3"/>
    </row>
    <row r="56" spans="1:15" s="2" customFormat="1" ht="14.25" customHeight="1" x14ac:dyDescent="0.25">
      <c r="A56" s="17"/>
      <c r="B56" s="81" t="s">
        <v>99</v>
      </c>
      <c r="C56" s="249" t="s">
        <v>100</v>
      </c>
      <c r="D56" s="249"/>
      <c r="E56" s="82"/>
      <c r="F56" s="83">
        <f>F$36</f>
        <v>0</v>
      </c>
      <c r="G56" s="17"/>
      <c r="H56" s="3"/>
      <c r="I56" s="3"/>
      <c r="J56" s="3"/>
      <c r="K56" s="3"/>
      <c r="L56" s="3"/>
      <c r="M56" s="3"/>
      <c r="N56" s="3"/>
      <c r="O56" s="3"/>
    </row>
    <row r="57" spans="1:15" s="2" customFormat="1" ht="14.25" customHeight="1" x14ac:dyDescent="0.25">
      <c r="A57" s="17"/>
      <c r="B57" s="27" t="s">
        <v>101</v>
      </c>
      <c r="C57" s="241" t="s">
        <v>102</v>
      </c>
      <c r="D57" s="241"/>
      <c r="E57" s="84"/>
      <c r="F57" s="33">
        <f>F$47</f>
        <v>0</v>
      </c>
      <c r="G57" s="17"/>
      <c r="H57" s="3"/>
      <c r="I57" s="3"/>
      <c r="J57" s="3"/>
      <c r="K57" s="3"/>
      <c r="L57" s="3"/>
      <c r="M57" s="3"/>
      <c r="N57" s="3"/>
      <c r="O57" s="3"/>
    </row>
    <row r="58" spans="1:15" s="2" customFormat="1" ht="14.25" customHeight="1" x14ac:dyDescent="0.25">
      <c r="A58" s="17"/>
      <c r="B58" s="85" t="s">
        <v>103</v>
      </c>
      <c r="C58" s="241" t="s">
        <v>104</v>
      </c>
      <c r="D58" s="241"/>
      <c r="E58" s="86"/>
      <c r="F58" s="49">
        <f>F$54</f>
        <v>0</v>
      </c>
      <c r="G58" s="17"/>
      <c r="H58" s="3"/>
      <c r="I58" s="3"/>
      <c r="J58" s="3"/>
      <c r="K58" s="3"/>
      <c r="L58" s="3"/>
      <c r="M58" s="3"/>
      <c r="N58" s="3"/>
      <c r="O58" s="3"/>
    </row>
    <row r="59" spans="1:15" s="2" customFormat="1" ht="14.25" customHeight="1" x14ac:dyDescent="0.25">
      <c r="A59" s="17"/>
      <c r="B59" s="87" t="s">
        <v>105</v>
      </c>
      <c r="C59" s="88"/>
      <c r="D59" s="88"/>
      <c r="E59" s="18"/>
      <c r="F59" s="89">
        <f>SUM(F56:F58)</f>
        <v>0</v>
      </c>
      <c r="G59" s="17"/>
      <c r="H59" s="3"/>
      <c r="I59" s="3"/>
      <c r="J59" s="3"/>
      <c r="K59" s="3"/>
      <c r="L59" s="3"/>
      <c r="M59" s="3"/>
      <c r="N59" s="3"/>
      <c r="O59" s="3"/>
    </row>
    <row r="60" spans="1:15" ht="27.75" customHeight="1" x14ac:dyDescent="0.2">
      <c r="B60" s="247" t="s">
        <v>106</v>
      </c>
      <c r="C60" s="247"/>
      <c r="D60" s="90"/>
      <c r="E60" s="233"/>
      <c r="F60" s="233"/>
      <c r="H60" s="3"/>
      <c r="I60" s="3"/>
      <c r="J60" s="3"/>
      <c r="K60" s="3"/>
      <c r="L60" s="3"/>
      <c r="M60" s="3"/>
      <c r="N60" s="3"/>
      <c r="O60" s="3"/>
    </row>
    <row r="61" spans="1:15" ht="14.25" customHeight="1" x14ac:dyDescent="0.2">
      <c r="B61" s="91" t="s">
        <v>59</v>
      </c>
      <c r="C61" s="92" t="s">
        <v>107</v>
      </c>
      <c r="D61" s="93"/>
      <c r="E61" s="66">
        <v>4.5999999999999999E-3</v>
      </c>
      <c r="F61" s="94">
        <f>ROUND(E61*F$29,2)</f>
        <v>0</v>
      </c>
      <c r="H61" s="3"/>
      <c r="I61" s="3"/>
      <c r="J61" s="3"/>
      <c r="K61" s="3"/>
      <c r="L61" s="3"/>
      <c r="M61" s="3"/>
      <c r="N61" s="3"/>
      <c r="O61" s="3"/>
    </row>
    <row r="62" spans="1:15" ht="14.25" customHeight="1" x14ac:dyDescent="0.2">
      <c r="B62" s="27" t="s">
        <v>66</v>
      </c>
      <c r="C62" s="28" t="s">
        <v>108</v>
      </c>
      <c r="D62" s="29"/>
      <c r="E62" s="95">
        <f>E61*E43</f>
        <v>3.68E-4</v>
      </c>
      <c r="F62" s="33">
        <f>ROUND(E62*F$29,2)</f>
        <v>0</v>
      </c>
      <c r="H62" s="3"/>
      <c r="I62" s="3"/>
      <c r="J62" s="3"/>
      <c r="K62" s="3"/>
      <c r="L62" s="3"/>
      <c r="M62" s="3"/>
      <c r="N62" s="3"/>
      <c r="O62" s="3"/>
    </row>
    <row r="63" spans="1:15" ht="14.25" customHeight="1" x14ac:dyDescent="0.2">
      <c r="B63" s="27" t="s">
        <v>69</v>
      </c>
      <c r="C63" s="46" t="s">
        <v>109</v>
      </c>
      <c r="D63" s="47"/>
      <c r="E63" s="96">
        <v>1.9400000000000001E-2</v>
      </c>
      <c r="F63" s="94">
        <f>ROUND(E63*F$29,2)</f>
        <v>0</v>
      </c>
      <c r="H63" s="3"/>
      <c r="I63" s="3"/>
      <c r="J63" s="3"/>
      <c r="K63" s="3"/>
      <c r="L63" s="3"/>
      <c r="M63" s="3"/>
      <c r="N63" s="3"/>
      <c r="O63" s="3"/>
    </row>
    <row r="64" spans="1:15" ht="14.25" customHeight="1" x14ac:dyDescent="0.2">
      <c r="B64" s="97" t="s">
        <v>76</v>
      </c>
      <c r="C64" s="250" t="s">
        <v>110</v>
      </c>
      <c r="D64" s="250"/>
      <c r="E64" s="70">
        <f>E47*E63</f>
        <v>6.5572000000000017E-3</v>
      </c>
      <c r="F64" s="33">
        <f>ROUND(E64*F$29,2)</f>
        <v>0</v>
      </c>
      <c r="H64" s="3"/>
      <c r="I64" s="3"/>
      <c r="J64" s="3"/>
      <c r="K64" s="3"/>
      <c r="L64" s="3"/>
      <c r="M64" s="3"/>
      <c r="N64" s="3"/>
      <c r="O64" s="3"/>
    </row>
    <row r="65" spans="2:15" ht="14.25" customHeight="1" x14ac:dyDescent="0.2">
      <c r="B65" s="27" t="s">
        <v>78</v>
      </c>
      <c r="C65" s="250" t="s">
        <v>111</v>
      </c>
      <c r="D65" s="250"/>
      <c r="E65" s="98">
        <v>0.04</v>
      </c>
      <c r="F65" s="33">
        <f>ROUND(E65*F$29,2)</f>
        <v>0</v>
      </c>
      <c r="H65" s="3"/>
      <c r="I65" s="3"/>
      <c r="J65" s="3"/>
      <c r="K65" s="3"/>
      <c r="L65" s="3"/>
      <c r="M65" s="3"/>
      <c r="N65" s="3"/>
      <c r="O65" s="3"/>
    </row>
    <row r="66" spans="2:15" ht="14.25" customHeight="1" x14ac:dyDescent="0.2">
      <c r="B66" s="251" t="s">
        <v>112</v>
      </c>
      <c r="C66" s="251"/>
      <c r="D66" s="100"/>
      <c r="E66" s="72">
        <f>SUM(E61:E65)</f>
        <v>7.0925200000000008E-2</v>
      </c>
      <c r="F66" s="73">
        <f>SUM(F61:F65)</f>
        <v>0</v>
      </c>
      <c r="H66" s="3"/>
      <c r="I66" s="3"/>
      <c r="J66" s="3"/>
      <c r="K66" s="3"/>
      <c r="L66" s="3"/>
      <c r="M66" s="3"/>
      <c r="N66" s="3"/>
      <c r="O66" s="3"/>
    </row>
    <row r="67" spans="2:15" ht="27.75" customHeight="1" x14ac:dyDescent="0.2">
      <c r="B67" s="247" t="s">
        <v>113</v>
      </c>
      <c r="C67" s="247"/>
      <c r="D67" s="90"/>
      <c r="E67" s="233"/>
      <c r="F67" s="233"/>
      <c r="H67" s="3"/>
      <c r="I67" s="3"/>
      <c r="J67" s="3"/>
      <c r="K67" s="3"/>
      <c r="L67" s="3"/>
      <c r="M67" s="3"/>
      <c r="N67" s="3"/>
      <c r="O67" s="3"/>
    </row>
    <row r="68" spans="2:15" ht="12.75" x14ac:dyDescent="0.2">
      <c r="B68" s="101" t="s">
        <v>59</v>
      </c>
      <c r="C68" s="64" t="s">
        <v>114</v>
      </c>
      <c r="D68" s="93"/>
      <c r="E68" s="98">
        <v>9.0900000000000009E-2</v>
      </c>
      <c r="F68" s="94">
        <f>ROUND(E68*F$29,2)</f>
        <v>0</v>
      </c>
      <c r="H68" s="3"/>
      <c r="I68" s="3"/>
      <c r="J68" s="3"/>
      <c r="K68" s="3"/>
      <c r="L68" s="3"/>
      <c r="M68" s="3"/>
      <c r="N68" s="3"/>
      <c r="O68" s="3"/>
    </row>
    <row r="69" spans="2:15" ht="12.75" x14ac:dyDescent="0.2">
      <c r="B69" s="102" t="s">
        <v>66</v>
      </c>
      <c r="C69" s="28" t="s">
        <v>115</v>
      </c>
      <c r="D69" s="29"/>
      <c r="E69" s="69">
        <v>2.0000000000000001E-4</v>
      </c>
      <c r="F69" s="33">
        <f>ROUND(E69*F$29,2)</f>
        <v>0</v>
      </c>
      <c r="H69" s="3"/>
      <c r="I69" s="3"/>
      <c r="J69" s="3"/>
      <c r="K69" s="3"/>
      <c r="L69" s="3"/>
      <c r="M69" s="3"/>
      <c r="N69" s="3"/>
      <c r="O69" s="3"/>
    </row>
    <row r="70" spans="2:15" ht="12.75" x14ac:dyDescent="0.2">
      <c r="B70" s="102" t="s">
        <v>69</v>
      </c>
      <c r="C70" s="28" t="s">
        <v>116</v>
      </c>
      <c r="D70" s="29"/>
      <c r="E70" s="69">
        <v>1.5E-3</v>
      </c>
      <c r="F70" s="33">
        <f>ROUND(E70*F$29,2)</f>
        <v>0</v>
      </c>
      <c r="H70" s="3"/>
      <c r="I70" s="3"/>
      <c r="J70" s="3"/>
      <c r="K70" s="3"/>
      <c r="L70" s="3"/>
      <c r="M70" s="3"/>
      <c r="N70" s="3"/>
      <c r="O70" s="3"/>
    </row>
    <row r="71" spans="2:15" ht="12.75" x14ac:dyDescent="0.2">
      <c r="B71" s="103" t="s">
        <v>76</v>
      </c>
      <c r="C71" s="46" t="s">
        <v>117</v>
      </c>
      <c r="D71" s="47"/>
      <c r="E71" s="69">
        <v>1.5E-3</v>
      </c>
      <c r="F71" s="33">
        <f>ROUND(E71*F$29,2)</f>
        <v>0</v>
      </c>
      <c r="H71" s="3"/>
      <c r="I71" s="3"/>
      <c r="J71" s="3"/>
      <c r="K71" s="3"/>
      <c r="L71" s="3"/>
      <c r="M71" s="3"/>
      <c r="N71" s="3"/>
      <c r="O71" s="3"/>
    </row>
    <row r="72" spans="2:15" ht="12.75" x14ac:dyDescent="0.2">
      <c r="B72" s="103" t="s">
        <v>78</v>
      </c>
      <c r="C72" s="46" t="s">
        <v>118</v>
      </c>
      <c r="D72" s="47"/>
      <c r="E72" s="104">
        <v>5.5000000000000003E-4</v>
      </c>
      <c r="F72" s="33">
        <f>ROUND(E72*F$29,2)</f>
        <v>0</v>
      </c>
      <c r="H72" s="3"/>
      <c r="I72" s="3"/>
      <c r="J72" s="3"/>
      <c r="K72" s="3"/>
      <c r="L72" s="3"/>
      <c r="M72" s="3"/>
      <c r="N72" s="3"/>
      <c r="O72" s="3"/>
    </row>
    <row r="73" spans="2:15" ht="13.15" customHeight="1" x14ac:dyDescent="0.2">
      <c r="B73" s="45" t="s">
        <v>80</v>
      </c>
      <c r="C73" s="246" t="s">
        <v>96</v>
      </c>
      <c r="D73" s="246"/>
      <c r="E73" s="69"/>
      <c r="F73" s="77"/>
      <c r="H73" s="3"/>
      <c r="I73" s="3"/>
      <c r="J73" s="3"/>
      <c r="K73" s="3"/>
      <c r="L73" s="3"/>
      <c r="M73" s="3"/>
      <c r="N73" s="3"/>
      <c r="O73" s="3"/>
    </row>
    <row r="74" spans="2:15" ht="12.75" x14ac:dyDescent="0.2">
      <c r="B74" s="27"/>
      <c r="C74" s="28" t="s">
        <v>119</v>
      </c>
      <c r="D74" s="29"/>
      <c r="E74" s="105">
        <f>SUM(E68:E73)</f>
        <v>9.4650000000000012E-2</v>
      </c>
      <c r="F74" s="31">
        <f>SUM(F68:F73)</f>
        <v>0</v>
      </c>
      <c r="H74" s="3"/>
      <c r="I74" s="3"/>
      <c r="J74" s="3"/>
      <c r="K74" s="3"/>
      <c r="L74" s="3"/>
      <c r="M74" s="3"/>
      <c r="N74" s="3"/>
      <c r="O74" s="3"/>
    </row>
    <row r="75" spans="2:15" ht="13.15" customHeight="1" x14ac:dyDescent="0.2">
      <c r="B75" s="27" t="s">
        <v>82</v>
      </c>
      <c r="C75" s="241" t="s">
        <v>120</v>
      </c>
      <c r="D75" s="241"/>
      <c r="E75" s="105">
        <f>E47*E74</f>
        <v>3.1991700000000012E-2</v>
      </c>
      <c r="F75" s="106">
        <f>ROUND(E$47*F$74,2)</f>
        <v>0</v>
      </c>
      <c r="H75" s="3"/>
      <c r="I75" s="3"/>
      <c r="J75" s="3"/>
      <c r="K75" s="3"/>
      <c r="L75" s="3"/>
      <c r="M75" s="3"/>
      <c r="N75" s="3"/>
      <c r="O75" s="3"/>
    </row>
    <row r="76" spans="2:15" ht="14.25" customHeight="1" x14ac:dyDescent="0.2">
      <c r="B76" s="234" t="s">
        <v>121</v>
      </c>
      <c r="C76" s="234"/>
      <c r="D76" s="78"/>
      <c r="E76" s="107">
        <f>SUM(E74:E75)</f>
        <v>0.12664170000000002</v>
      </c>
      <c r="F76" s="108">
        <f>SUM(F74:F75)</f>
        <v>0</v>
      </c>
      <c r="H76" s="3"/>
      <c r="I76" s="3"/>
      <c r="J76" s="3"/>
      <c r="K76" s="3"/>
      <c r="L76" s="3"/>
      <c r="M76" s="3"/>
      <c r="N76" s="3"/>
      <c r="O76" s="3"/>
    </row>
    <row r="77" spans="2:15" ht="27.75" customHeight="1" x14ac:dyDescent="0.2">
      <c r="B77" s="247" t="s">
        <v>122</v>
      </c>
      <c r="C77" s="247"/>
      <c r="D77" s="90"/>
      <c r="E77" s="233"/>
      <c r="F77" s="233"/>
      <c r="H77" s="3"/>
      <c r="I77" s="3"/>
      <c r="J77" s="3"/>
      <c r="K77" s="3"/>
      <c r="L77" s="3"/>
      <c r="M77" s="3"/>
      <c r="N77" s="3"/>
      <c r="O77" s="3"/>
    </row>
    <row r="78" spans="2:15" ht="14.25" customHeight="1" x14ac:dyDescent="0.2">
      <c r="B78" s="27" t="s">
        <v>59</v>
      </c>
      <c r="C78" s="28" t="s">
        <v>123</v>
      </c>
      <c r="D78" s="29"/>
      <c r="E78" s="109"/>
      <c r="F78" s="33">
        <v>0</v>
      </c>
      <c r="H78" s="3"/>
      <c r="I78" s="3"/>
      <c r="J78" s="3"/>
      <c r="K78" s="3"/>
      <c r="L78" s="3"/>
      <c r="M78" s="3"/>
      <c r="N78" s="3"/>
      <c r="O78" s="3"/>
    </row>
    <row r="79" spans="2:15" ht="14.25" customHeight="1" x14ac:dyDescent="0.2">
      <c r="B79" s="110" t="s">
        <v>66</v>
      </c>
      <c r="C79" s="47" t="s">
        <v>124</v>
      </c>
      <c r="D79" s="47"/>
      <c r="E79" s="111"/>
      <c r="F79" s="112">
        <v>0</v>
      </c>
      <c r="H79" s="3"/>
      <c r="I79" s="3"/>
      <c r="J79" s="3"/>
      <c r="K79" s="3"/>
      <c r="L79" s="3"/>
      <c r="M79" s="3"/>
      <c r="N79" s="3"/>
      <c r="O79" s="3"/>
    </row>
    <row r="80" spans="2:15" ht="14.25" customHeight="1" x14ac:dyDescent="0.2">
      <c r="B80" s="110" t="s">
        <v>69</v>
      </c>
      <c r="C80" s="47" t="s">
        <v>125</v>
      </c>
      <c r="D80" s="47"/>
      <c r="E80" s="111"/>
      <c r="F80" s="49">
        <v>0</v>
      </c>
      <c r="H80" s="3"/>
      <c r="I80" s="3"/>
      <c r="J80" s="3"/>
      <c r="K80" s="3"/>
      <c r="L80" s="3"/>
      <c r="M80" s="3"/>
      <c r="N80" s="3"/>
      <c r="O80" s="3"/>
    </row>
    <row r="81" spans="2:15" ht="12.75" x14ac:dyDescent="0.2">
      <c r="B81" s="251" t="s">
        <v>61</v>
      </c>
      <c r="C81" s="251"/>
      <c r="D81" s="100"/>
      <c r="E81" s="99"/>
      <c r="F81" s="73">
        <f>SUM(F78:F80)</f>
        <v>0</v>
      </c>
      <c r="H81" s="3"/>
      <c r="I81" s="3"/>
      <c r="J81" s="3"/>
      <c r="K81" s="3"/>
      <c r="L81" s="3"/>
      <c r="M81" s="3"/>
      <c r="N81" s="3"/>
      <c r="O81" s="3"/>
    </row>
    <row r="82" spans="2:15" ht="25.5" customHeight="1" x14ac:dyDescent="0.2">
      <c r="B82" s="113" t="s">
        <v>126</v>
      </c>
      <c r="C82" s="114"/>
      <c r="D82" s="115"/>
      <c r="E82" s="116" t="s">
        <v>64</v>
      </c>
      <c r="F82" s="117"/>
      <c r="H82" s="3"/>
      <c r="I82" s="3"/>
      <c r="J82" s="3"/>
      <c r="K82" s="3"/>
      <c r="L82" s="3"/>
      <c r="M82" s="3"/>
      <c r="N82" s="3"/>
      <c r="O82" s="3"/>
    </row>
    <row r="83" spans="2:15" ht="14.25" customHeight="1" x14ac:dyDescent="0.2">
      <c r="B83" s="118" t="s">
        <v>59</v>
      </c>
      <c r="C83" s="260" t="s">
        <v>127</v>
      </c>
      <c r="D83" s="261"/>
      <c r="E83" s="150"/>
      <c r="F83" s="119">
        <f>ROUND(E$83*E$98,2)</f>
        <v>0</v>
      </c>
      <c r="H83" s="3"/>
      <c r="I83" s="3"/>
      <c r="J83" s="3"/>
      <c r="K83" s="3"/>
      <c r="L83" s="3"/>
      <c r="M83" s="3"/>
      <c r="N83" s="3"/>
      <c r="O83" s="3"/>
    </row>
    <row r="84" spans="2:15" ht="14.25" customHeight="1" x14ac:dyDescent="0.2">
      <c r="B84" s="120" t="s">
        <v>66</v>
      </c>
      <c r="C84" s="252" t="s">
        <v>128</v>
      </c>
      <c r="D84" s="253"/>
      <c r="E84" s="151"/>
      <c r="F84" s="121">
        <f>ROUND(E$84*(E$98+F$83),2)</f>
        <v>0</v>
      </c>
      <c r="H84" s="3"/>
      <c r="I84" s="3"/>
      <c r="J84" s="3"/>
      <c r="K84" s="3"/>
      <c r="L84" s="3"/>
      <c r="M84" s="3"/>
      <c r="N84" s="3"/>
      <c r="O84" s="3"/>
    </row>
    <row r="85" spans="2:15" ht="14.25" customHeight="1" x14ac:dyDescent="0.2">
      <c r="B85" s="120" t="s">
        <v>69</v>
      </c>
      <c r="C85" s="254" t="s">
        <v>129</v>
      </c>
      <c r="D85" s="255"/>
      <c r="E85" s="256">
        <f>$D$86+$D$87+$D$88+$D$89+$D$90</f>
        <v>0.1125</v>
      </c>
      <c r="F85" s="258">
        <f>ROUND(((F83+F84+E93+E94+E95+E96+E97)/(1-E85))*E85,2)</f>
        <v>0</v>
      </c>
      <c r="H85" s="3"/>
      <c r="I85" s="3"/>
      <c r="J85" s="3"/>
      <c r="K85" s="3"/>
      <c r="L85" s="3"/>
      <c r="M85" s="3"/>
      <c r="N85" s="3"/>
      <c r="O85" s="3"/>
    </row>
    <row r="86" spans="2:15" ht="14.25" customHeight="1" x14ac:dyDescent="0.2">
      <c r="B86" s="120">
        <v>1</v>
      </c>
      <c r="C86" s="68" t="s">
        <v>130</v>
      </c>
      <c r="D86" s="147">
        <v>1.6500000000000001E-2</v>
      </c>
      <c r="E86" s="257"/>
      <c r="F86" s="259"/>
      <c r="H86" s="3"/>
      <c r="I86" s="3"/>
      <c r="J86" s="3"/>
      <c r="K86" s="3"/>
      <c r="L86" s="3"/>
      <c r="M86" s="3"/>
      <c r="N86" s="3"/>
      <c r="O86" s="3"/>
    </row>
    <row r="87" spans="2:15" ht="14.25" customHeight="1" x14ac:dyDescent="0.2">
      <c r="B87" s="120">
        <v>2</v>
      </c>
      <c r="C87" s="68" t="s">
        <v>131</v>
      </c>
      <c r="D87" s="147">
        <v>7.5999999999999998E-2</v>
      </c>
      <c r="E87" s="257"/>
      <c r="F87" s="259"/>
      <c r="G87" s="19"/>
      <c r="H87" s="3"/>
      <c r="I87" s="3"/>
      <c r="J87" s="3"/>
      <c r="K87" s="3"/>
      <c r="L87" s="3"/>
      <c r="M87" s="3"/>
      <c r="N87" s="3"/>
      <c r="O87" s="3"/>
    </row>
    <row r="88" spans="2:15" ht="14.25" customHeight="1" x14ac:dyDescent="0.2">
      <c r="B88" s="122">
        <v>3</v>
      </c>
      <c r="C88" s="123" t="s">
        <v>132</v>
      </c>
      <c r="D88" s="148">
        <v>0.02</v>
      </c>
      <c r="E88" s="257"/>
      <c r="F88" s="259"/>
      <c r="G88" s="19"/>
      <c r="H88" s="3"/>
      <c r="I88" s="3"/>
      <c r="J88" s="3"/>
      <c r="K88" s="3"/>
      <c r="L88" s="3"/>
      <c r="M88" s="3"/>
      <c r="N88" s="3"/>
      <c r="O88" s="3"/>
    </row>
    <row r="89" spans="2:15" ht="14.25" customHeight="1" x14ac:dyDescent="0.2">
      <c r="B89" s="145">
        <v>4</v>
      </c>
      <c r="C89" s="146" t="s">
        <v>73</v>
      </c>
      <c r="D89" s="154"/>
      <c r="E89" s="257"/>
      <c r="F89" s="259"/>
      <c r="G89" s="19"/>
      <c r="H89" s="3"/>
      <c r="I89" s="3"/>
      <c r="J89" s="3"/>
      <c r="K89" s="3"/>
      <c r="L89" s="3"/>
      <c r="M89" s="3"/>
      <c r="N89" s="3"/>
      <c r="O89" s="3"/>
    </row>
    <row r="90" spans="2:15" ht="14.25" customHeight="1" x14ac:dyDescent="0.2">
      <c r="B90" s="152">
        <v>5</v>
      </c>
      <c r="C90" s="124" t="s">
        <v>133</v>
      </c>
      <c r="D90" s="149"/>
      <c r="E90" s="257"/>
      <c r="F90" s="259"/>
      <c r="G90" s="19"/>
      <c r="H90" s="3"/>
      <c r="I90" s="3"/>
      <c r="J90" s="3"/>
      <c r="K90" s="3"/>
      <c r="L90" s="3"/>
      <c r="M90" s="3"/>
      <c r="N90" s="3"/>
      <c r="O90" s="3"/>
    </row>
    <row r="91" spans="2:15" ht="14.25" customHeight="1" x14ac:dyDescent="0.2">
      <c r="B91" s="153" t="s">
        <v>134</v>
      </c>
      <c r="C91" s="125"/>
      <c r="D91" s="138"/>
      <c r="E91" s="141">
        <f>SUM(E83:E90)</f>
        <v>0.1125</v>
      </c>
      <c r="F91" s="142">
        <f>SUM(F83:F90)</f>
        <v>0</v>
      </c>
      <c r="H91" s="3"/>
      <c r="I91" s="3"/>
      <c r="J91" s="3"/>
      <c r="K91" s="3"/>
      <c r="L91" s="3"/>
      <c r="M91" s="3"/>
      <c r="N91" s="3"/>
      <c r="O91" s="3"/>
    </row>
    <row r="92" spans="2:15" ht="29.25" customHeight="1" x14ac:dyDescent="0.2">
      <c r="B92" s="262" t="s">
        <v>135</v>
      </c>
      <c r="C92" s="263"/>
      <c r="D92" s="143"/>
      <c r="E92" s="264"/>
      <c r="F92" s="265"/>
      <c r="H92" s="3"/>
      <c r="I92" s="3"/>
      <c r="J92" s="3"/>
      <c r="K92" s="3"/>
      <c r="L92" s="3"/>
      <c r="M92" s="3"/>
      <c r="N92" s="3"/>
      <c r="O92" s="3"/>
    </row>
    <row r="93" spans="2:15" ht="14.25" customHeight="1" x14ac:dyDescent="0.2">
      <c r="B93" s="144" t="s">
        <v>59</v>
      </c>
      <c r="C93" s="92" t="s">
        <v>136</v>
      </c>
      <c r="D93" s="93"/>
      <c r="E93" s="270">
        <f>F$29</f>
        <v>0</v>
      </c>
      <c r="F93" s="270"/>
      <c r="H93" s="3"/>
      <c r="I93" s="3"/>
      <c r="J93" s="3"/>
      <c r="K93" s="3"/>
      <c r="L93" s="3"/>
      <c r="M93" s="3"/>
      <c r="N93" s="3"/>
      <c r="O93" s="3"/>
    </row>
    <row r="94" spans="2:15" ht="14.25" customHeight="1" x14ac:dyDescent="0.2">
      <c r="B94" s="126" t="s">
        <v>66</v>
      </c>
      <c r="C94" s="28" t="s">
        <v>137</v>
      </c>
      <c r="D94" s="29"/>
      <c r="E94" s="271">
        <f>F$59</f>
        <v>0</v>
      </c>
      <c r="F94" s="271"/>
      <c r="H94" s="3"/>
      <c r="I94" s="3"/>
      <c r="J94" s="3"/>
      <c r="K94" s="3"/>
      <c r="L94" s="3"/>
      <c r="M94" s="3"/>
      <c r="N94" s="3"/>
      <c r="O94" s="3"/>
    </row>
    <row r="95" spans="2:15" ht="14.25" customHeight="1" x14ac:dyDescent="0.2">
      <c r="B95" s="126" t="s">
        <v>69</v>
      </c>
      <c r="C95" s="28" t="s">
        <v>138</v>
      </c>
      <c r="D95" s="29"/>
      <c r="E95" s="271">
        <f>F$66</f>
        <v>0</v>
      </c>
      <c r="F95" s="271"/>
      <c r="H95" s="3"/>
      <c r="I95" s="3"/>
      <c r="J95" s="3"/>
      <c r="K95" s="3"/>
      <c r="L95" s="3"/>
      <c r="M95" s="3"/>
      <c r="N95" s="3"/>
      <c r="O95" s="3"/>
    </row>
    <row r="96" spans="2:15" ht="14.25" customHeight="1" x14ac:dyDescent="0.2">
      <c r="B96" s="127" t="s">
        <v>76</v>
      </c>
      <c r="C96" s="46" t="s">
        <v>139</v>
      </c>
      <c r="D96" s="47"/>
      <c r="E96" s="271">
        <f>F$76</f>
        <v>0</v>
      </c>
      <c r="F96" s="271"/>
      <c r="H96" s="3"/>
      <c r="I96" s="3"/>
      <c r="J96" s="3"/>
      <c r="K96" s="3"/>
      <c r="L96" s="3"/>
      <c r="M96" s="3"/>
      <c r="N96" s="3"/>
      <c r="O96" s="3"/>
    </row>
    <row r="97" spans="2:15" ht="14.25" customHeight="1" x14ac:dyDescent="0.2">
      <c r="B97" s="127" t="s">
        <v>78</v>
      </c>
      <c r="C97" s="46" t="s">
        <v>122</v>
      </c>
      <c r="D97" s="47"/>
      <c r="E97" s="271">
        <f>F$81</f>
        <v>0</v>
      </c>
      <c r="F97" s="271"/>
      <c r="H97" s="3"/>
      <c r="I97" s="3"/>
      <c r="J97" s="3"/>
      <c r="K97" s="3"/>
      <c r="L97" s="3"/>
      <c r="M97" s="3"/>
      <c r="N97" s="3"/>
      <c r="O97" s="3"/>
    </row>
    <row r="98" spans="2:15" ht="12.75" x14ac:dyDescent="0.2">
      <c r="B98" s="128" t="s">
        <v>68</v>
      </c>
      <c r="C98" s="129"/>
      <c r="D98" s="130"/>
      <c r="E98" s="272">
        <f>SUM(E93:F97)</f>
        <v>0</v>
      </c>
      <c r="F98" s="272"/>
      <c r="H98" s="3"/>
      <c r="I98" s="3"/>
      <c r="J98" s="3"/>
      <c r="K98" s="3"/>
      <c r="L98" s="3"/>
      <c r="M98" s="3"/>
      <c r="N98" s="3"/>
      <c r="O98" s="3"/>
    </row>
    <row r="99" spans="2:15" ht="14.25" customHeight="1" x14ac:dyDescent="0.2">
      <c r="B99" s="127" t="s">
        <v>80</v>
      </c>
      <c r="C99" s="46" t="s">
        <v>126</v>
      </c>
      <c r="D99" s="47"/>
      <c r="E99" s="266">
        <f>F$91</f>
        <v>0</v>
      </c>
      <c r="F99" s="266"/>
      <c r="H99" s="3"/>
      <c r="I99" s="3"/>
      <c r="J99" s="3"/>
      <c r="K99" s="3"/>
      <c r="L99" s="3"/>
      <c r="M99" s="3"/>
      <c r="N99" s="3"/>
      <c r="O99" s="3"/>
    </row>
    <row r="100" spans="2:15" ht="15.75" customHeight="1" x14ac:dyDescent="0.2">
      <c r="B100" s="267" t="s">
        <v>140</v>
      </c>
      <c r="C100" s="268"/>
      <c r="D100" s="269"/>
      <c r="E100" s="20"/>
      <c r="F100" s="131">
        <f>E$98+E$99</f>
        <v>0</v>
      </c>
      <c r="H100" s="3"/>
      <c r="I100" s="3"/>
      <c r="J100" s="3"/>
      <c r="K100" s="3"/>
      <c r="L100" s="3"/>
      <c r="M100" s="3"/>
      <c r="N100" s="3"/>
      <c r="O100" s="3"/>
    </row>
    <row r="101" spans="2:15" ht="15.75" customHeight="1" x14ac:dyDescent="0.2">
      <c r="B101" s="267" t="s">
        <v>141</v>
      </c>
      <c r="C101" s="268"/>
      <c r="D101" s="269"/>
      <c r="E101" s="20"/>
      <c r="F101" s="132" t="e">
        <f>F100/E93</f>
        <v>#DIV/0!</v>
      </c>
      <c r="H101" s="3"/>
      <c r="I101" s="3"/>
      <c r="J101" s="3"/>
      <c r="K101" s="3"/>
      <c r="L101" s="3"/>
      <c r="M101" s="3"/>
      <c r="N101" s="3"/>
      <c r="O101" s="3"/>
    </row>
    <row r="102" spans="2:15" ht="27.75" customHeight="1" x14ac:dyDescent="0.2">
      <c r="F102" s="21"/>
      <c r="H102" s="3"/>
      <c r="I102" s="3"/>
      <c r="J102" s="3"/>
      <c r="K102" s="3"/>
      <c r="L102" s="3"/>
      <c r="M102" s="3"/>
      <c r="N102" s="3"/>
      <c r="O102" s="3"/>
    </row>
    <row r="103" spans="2:15" ht="12.75" x14ac:dyDescent="0.2">
      <c r="H103" s="3"/>
      <c r="I103" s="3"/>
      <c r="J103" s="3"/>
      <c r="K103" s="3"/>
      <c r="L103" s="3"/>
      <c r="M103" s="3"/>
      <c r="N103" s="3"/>
      <c r="O103" s="3"/>
    </row>
    <row r="104" spans="2:15" ht="12.75" x14ac:dyDescent="0.2">
      <c r="H104" s="3"/>
      <c r="I104" s="3"/>
      <c r="J104" s="3"/>
      <c r="K104" s="3"/>
      <c r="L104" s="3"/>
      <c r="M104" s="3"/>
      <c r="N104" s="3"/>
      <c r="O104" s="3"/>
    </row>
    <row r="105" spans="2:15" ht="12.75" x14ac:dyDescent="0.2">
      <c r="H105" s="3"/>
      <c r="I105" s="3"/>
      <c r="J105" s="3"/>
      <c r="K105" s="3"/>
      <c r="L105" s="3"/>
      <c r="M105" s="3"/>
      <c r="N105" s="3"/>
      <c r="O105" s="3"/>
    </row>
  </sheetData>
  <sheetProtection selectLockedCells="1" selectUnlockedCells="1"/>
  <mergeCells count="82">
    <mergeCell ref="B7:C7"/>
    <mergeCell ref="B2:C2"/>
    <mergeCell ref="B3:C3"/>
    <mergeCell ref="B4:C4"/>
    <mergeCell ref="B5:C5"/>
    <mergeCell ref="B6:C6"/>
    <mergeCell ref="B92:C92"/>
    <mergeCell ref="E92:F92"/>
    <mergeCell ref="E99:F99"/>
    <mergeCell ref="B100:D100"/>
    <mergeCell ref="B101:D101"/>
    <mergeCell ref="E93:F93"/>
    <mergeCell ref="E94:F94"/>
    <mergeCell ref="E95:F95"/>
    <mergeCell ref="E96:F96"/>
    <mergeCell ref="E97:F97"/>
    <mergeCell ref="E98:F98"/>
    <mergeCell ref="B81:C81"/>
    <mergeCell ref="C84:D84"/>
    <mergeCell ref="C85:D85"/>
    <mergeCell ref="E85:E90"/>
    <mergeCell ref="F85:F90"/>
    <mergeCell ref="C83:D83"/>
    <mergeCell ref="B76:C76"/>
    <mergeCell ref="B77:C77"/>
    <mergeCell ref="E67:F67"/>
    <mergeCell ref="C73:D73"/>
    <mergeCell ref="B55:F55"/>
    <mergeCell ref="C56:D56"/>
    <mergeCell ref="C57:D57"/>
    <mergeCell ref="C58:D58"/>
    <mergeCell ref="B60:C60"/>
    <mergeCell ref="E60:F60"/>
    <mergeCell ref="C64:D64"/>
    <mergeCell ref="C65:D65"/>
    <mergeCell ref="B66:C66"/>
    <mergeCell ref="B67:C67"/>
    <mergeCell ref="C75:D75"/>
    <mergeCell ref="E77:F77"/>
    <mergeCell ref="B54:D54"/>
    <mergeCell ref="B29:C29"/>
    <mergeCell ref="B30:C30"/>
    <mergeCell ref="E30:F30"/>
    <mergeCell ref="B31:D31"/>
    <mergeCell ref="C35:D35"/>
    <mergeCell ref="B36:C36"/>
    <mergeCell ref="B47:C47"/>
    <mergeCell ref="B48:F48"/>
    <mergeCell ref="C51:D51"/>
    <mergeCell ref="C52:D52"/>
    <mergeCell ref="C53:D53"/>
    <mergeCell ref="B24:C24"/>
    <mergeCell ref="D24:F24"/>
    <mergeCell ref="B25:C25"/>
    <mergeCell ref="D25:F25"/>
    <mergeCell ref="B26:C26"/>
    <mergeCell ref="E26:F26"/>
    <mergeCell ref="B21:C21"/>
    <mergeCell ref="D21:F21"/>
    <mergeCell ref="B22:C22"/>
    <mergeCell ref="D22:F22"/>
    <mergeCell ref="B23:C23"/>
    <mergeCell ref="D23:F23"/>
    <mergeCell ref="B14:E14"/>
    <mergeCell ref="B15:E15"/>
    <mergeCell ref="B16:E16"/>
    <mergeCell ref="A19:F19"/>
    <mergeCell ref="B20:C20"/>
    <mergeCell ref="D20:F20"/>
    <mergeCell ref="A9:F9"/>
    <mergeCell ref="B10:E10"/>
    <mergeCell ref="B11:C11"/>
    <mergeCell ref="D11:F11"/>
    <mergeCell ref="A12:A13"/>
    <mergeCell ref="B12:E13"/>
    <mergeCell ref="F12:F13"/>
    <mergeCell ref="D7:F7"/>
    <mergeCell ref="D2:F2"/>
    <mergeCell ref="D3:F3"/>
    <mergeCell ref="D4:F4"/>
    <mergeCell ref="D5:F5"/>
    <mergeCell ref="D6:F6"/>
  </mergeCells>
  <pageMargins left="0.70833333333333337" right="0.51180555555555551" top="0.78749999999999998" bottom="0.78749999999999998" header="0.51180555555555551" footer="0.51180555555555551"/>
  <pageSetup paperSize="9" scale="49" firstPageNumber="0" orientation="portrait"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419A0-81A2-4812-9782-4D2A9AC58182}">
  <sheetPr>
    <pageSetUpPr fitToPage="1"/>
  </sheetPr>
  <dimension ref="A1:O105"/>
  <sheetViews>
    <sheetView tabSelected="1" zoomScaleNormal="100" workbookViewId="0">
      <selection activeCell="A12" sqref="A12:M12"/>
    </sheetView>
  </sheetViews>
  <sheetFormatPr defaultColWidth="8.7109375" defaultRowHeight="13.5" x14ac:dyDescent="0.25"/>
  <cols>
    <col min="1" max="1" width="2.85546875" style="17" customWidth="1"/>
    <col min="2" max="2" width="3.7109375" style="17" customWidth="1"/>
    <col min="3" max="3" width="66" style="17" customWidth="1"/>
    <col min="4" max="4" width="9" style="17" customWidth="1"/>
    <col min="5" max="5" width="10.140625" style="17" customWidth="1"/>
    <col min="6" max="6" width="15.7109375" style="17" customWidth="1"/>
    <col min="7" max="7" width="9.140625" style="17"/>
    <col min="8" max="11" width="8.7109375" style="2" customWidth="1"/>
    <col min="12" max="16384" width="8.7109375" style="1"/>
  </cols>
  <sheetData>
    <row r="1" spans="1:11" ht="14.25" thickBot="1" x14ac:dyDescent="0.3"/>
    <row r="2" spans="1:11" ht="14.25" thickBot="1" x14ac:dyDescent="0.3">
      <c r="B2" s="279" t="s">
        <v>35</v>
      </c>
      <c r="C2" s="280"/>
      <c r="D2" s="185"/>
      <c r="E2" s="186"/>
      <c r="F2" s="186"/>
    </row>
    <row r="3" spans="1:11" ht="14.25" thickBot="1" x14ac:dyDescent="0.3">
      <c r="B3" s="279" t="s">
        <v>36</v>
      </c>
      <c r="C3" s="280"/>
      <c r="D3" s="187"/>
      <c r="E3" s="187"/>
      <c r="F3" s="187"/>
    </row>
    <row r="4" spans="1:11" ht="14.25" thickBot="1" x14ac:dyDescent="0.3">
      <c r="B4" s="279" t="s">
        <v>37</v>
      </c>
      <c r="C4" s="280"/>
      <c r="D4" s="188"/>
      <c r="E4" s="189"/>
      <c r="F4" s="190"/>
    </row>
    <row r="5" spans="1:11" ht="14.25" thickBot="1" x14ac:dyDescent="0.3">
      <c r="B5" s="279" t="s">
        <v>38</v>
      </c>
      <c r="C5" s="280"/>
      <c r="D5" s="191"/>
      <c r="E5" s="192"/>
      <c r="F5" s="193"/>
    </row>
    <row r="6" spans="1:11" ht="14.25" thickBot="1" x14ac:dyDescent="0.3">
      <c r="B6" s="279" t="s">
        <v>39</v>
      </c>
      <c r="C6" s="280"/>
      <c r="D6" s="187"/>
      <c r="E6" s="187"/>
      <c r="F6" s="187"/>
    </row>
    <row r="7" spans="1:11" ht="14.25" thickBot="1" x14ac:dyDescent="0.3">
      <c r="B7" s="279" t="s">
        <v>40</v>
      </c>
      <c r="C7" s="280"/>
      <c r="D7" s="183"/>
      <c r="E7" s="184"/>
      <c r="F7" s="184"/>
    </row>
    <row r="9" spans="1:11" s="3" customFormat="1" ht="14.25" x14ac:dyDescent="0.3">
      <c r="A9" s="194" t="s">
        <v>41</v>
      </c>
      <c r="B9" s="194"/>
      <c r="C9" s="194"/>
      <c r="D9" s="194"/>
      <c r="E9" s="194"/>
      <c r="F9" s="194"/>
      <c r="G9" s="17"/>
      <c r="H9" s="4"/>
      <c r="I9" s="4"/>
      <c r="J9" s="4"/>
      <c r="K9" s="4"/>
    </row>
    <row r="10" spans="1:11" s="3" customFormat="1" ht="12.75" x14ac:dyDescent="0.2">
      <c r="A10" s="22"/>
      <c r="B10" s="195" t="s">
        <v>42</v>
      </c>
      <c r="C10" s="196"/>
      <c r="D10" s="196"/>
      <c r="E10" s="196"/>
      <c r="F10" s="23"/>
      <c r="G10" s="17"/>
    </row>
    <row r="11" spans="1:11" s="3" customFormat="1" ht="12.75" x14ac:dyDescent="0.2">
      <c r="A11" s="22"/>
      <c r="B11" s="197" t="s">
        <v>43</v>
      </c>
      <c r="C11" s="198"/>
      <c r="D11" s="199" t="s">
        <v>44</v>
      </c>
      <c r="E11" s="199"/>
      <c r="F11" s="200"/>
      <c r="G11" s="17"/>
    </row>
    <row r="12" spans="1:11" s="3" customFormat="1" ht="12" customHeight="1" x14ac:dyDescent="0.2">
      <c r="A12" s="201"/>
      <c r="B12" s="202" t="s">
        <v>45</v>
      </c>
      <c r="C12" s="203"/>
      <c r="D12" s="203"/>
      <c r="E12" s="204"/>
      <c r="F12" s="205"/>
      <c r="G12" s="17"/>
    </row>
    <row r="13" spans="1:11" s="3" customFormat="1" ht="12" customHeight="1" x14ac:dyDescent="0.2">
      <c r="A13" s="201"/>
      <c r="B13" s="202"/>
      <c r="C13" s="203"/>
      <c r="D13" s="203"/>
      <c r="E13" s="204"/>
      <c r="F13" s="206"/>
      <c r="G13" s="17"/>
    </row>
    <row r="14" spans="1:11" s="3" customFormat="1" ht="12.75" x14ac:dyDescent="0.2">
      <c r="A14" s="22"/>
      <c r="B14" s="207" t="s">
        <v>46</v>
      </c>
      <c r="C14" s="208"/>
      <c r="D14" s="208"/>
      <c r="E14" s="208"/>
      <c r="F14" s="133"/>
      <c r="G14" s="17"/>
    </row>
    <row r="15" spans="1:11" s="3" customFormat="1" ht="12.75" x14ac:dyDescent="0.2">
      <c r="A15" s="22"/>
      <c r="B15" s="209" t="s">
        <v>47</v>
      </c>
      <c r="C15" s="210"/>
      <c r="D15" s="210"/>
      <c r="E15" s="211"/>
      <c r="F15" s="24">
        <v>12</v>
      </c>
      <c r="G15" s="17"/>
    </row>
    <row r="16" spans="1:11" s="3" customFormat="1" ht="12.75" x14ac:dyDescent="0.2">
      <c r="A16" s="22"/>
      <c r="B16" s="212" t="s">
        <v>48</v>
      </c>
      <c r="C16" s="213"/>
      <c r="D16" s="213"/>
      <c r="E16" s="214"/>
      <c r="F16" s="25"/>
      <c r="G16" s="17"/>
    </row>
    <row r="17" spans="1:15" s="3" customFormat="1" ht="12.75" x14ac:dyDescent="0.2">
      <c r="A17" s="22"/>
      <c r="B17" s="22"/>
      <c r="C17" s="22"/>
      <c r="D17" s="22"/>
      <c r="E17" s="22"/>
      <c r="F17" s="22"/>
      <c r="G17" s="17"/>
    </row>
    <row r="18" spans="1:15" s="3" customFormat="1" ht="12.75" x14ac:dyDescent="0.2">
      <c r="A18" s="22"/>
      <c r="B18" s="22"/>
      <c r="C18" s="22"/>
      <c r="D18" s="22"/>
      <c r="E18" s="22"/>
      <c r="F18" s="22"/>
      <c r="G18" s="17"/>
    </row>
    <row r="19" spans="1:15" s="3" customFormat="1" ht="12.75" x14ac:dyDescent="0.2">
      <c r="A19" s="215" t="s">
        <v>49</v>
      </c>
      <c r="B19" s="215"/>
      <c r="C19" s="215"/>
      <c r="D19" s="215"/>
      <c r="E19" s="215"/>
      <c r="F19" s="215"/>
      <c r="G19" s="17"/>
    </row>
    <row r="20" spans="1:15" s="3" customFormat="1" ht="12.75" x14ac:dyDescent="0.2">
      <c r="A20" s="22"/>
      <c r="B20" s="216" t="s">
        <v>50</v>
      </c>
      <c r="C20" s="216"/>
      <c r="D20" s="217" t="s">
        <v>51</v>
      </c>
      <c r="E20" s="218"/>
      <c r="F20" s="218"/>
      <c r="G20" s="17"/>
    </row>
    <row r="21" spans="1:15" s="3" customFormat="1" ht="12.75" x14ac:dyDescent="0.2">
      <c r="A21" s="22"/>
      <c r="B21" s="219" t="s">
        <v>52</v>
      </c>
      <c r="C21" s="219"/>
      <c r="D21" s="220"/>
      <c r="E21" s="220"/>
      <c r="F21" s="220"/>
      <c r="G21" s="17"/>
    </row>
    <row r="22" spans="1:15" s="3" customFormat="1" ht="12.75" x14ac:dyDescent="0.2">
      <c r="A22" s="22"/>
      <c r="B22" s="221" t="s">
        <v>53</v>
      </c>
      <c r="C22" s="222"/>
      <c r="D22" s="223" t="s">
        <v>143</v>
      </c>
      <c r="E22" s="224"/>
      <c r="F22" s="222"/>
      <c r="G22" s="17"/>
    </row>
    <row r="23" spans="1:15" s="3" customFormat="1" ht="12.75" customHeight="1" x14ac:dyDescent="0.2">
      <c r="A23" s="22"/>
      <c r="B23" s="219" t="s">
        <v>55</v>
      </c>
      <c r="C23" s="219"/>
      <c r="D23" s="225"/>
      <c r="E23" s="226"/>
      <c r="F23" s="227"/>
      <c r="G23" s="17"/>
    </row>
    <row r="24" spans="1:15" s="3" customFormat="1" ht="12.75" customHeight="1" x14ac:dyDescent="0.2">
      <c r="A24" s="22"/>
      <c r="B24" s="219" t="s">
        <v>56</v>
      </c>
      <c r="C24" s="219"/>
      <c r="D24" s="228"/>
      <c r="E24" s="228"/>
      <c r="F24" s="228"/>
      <c r="G24" s="17"/>
    </row>
    <row r="25" spans="1:15" s="3" customFormat="1" ht="12.75" x14ac:dyDescent="0.2">
      <c r="A25" s="22"/>
      <c r="B25" s="229" t="s">
        <v>57</v>
      </c>
      <c r="C25" s="229"/>
      <c r="D25" s="230"/>
      <c r="E25" s="231"/>
      <c r="F25" s="231"/>
      <c r="G25" s="17"/>
    </row>
    <row r="26" spans="1:15" ht="27" customHeight="1" x14ac:dyDescent="0.2">
      <c r="B26" s="232" t="s">
        <v>58</v>
      </c>
      <c r="C26" s="232"/>
      <c r="D26" s="26"/>
      <c r="E26" s="233"/>
      <c r="F26" s="233"/>
      <c r="H26" s="6"/>
      <c r="I26" s="6"/>
      <c r="J26" s="6"/>
      <c r="K26" s="6"/>
      <c r="L26" s="6"/>
      <c r="M26" s="3"/>
      <c r="N26" s="3"/>
      <c r="O26" s="3"/>
    </row>
    <row r="27" spans="1:15" ht="14.25" customHeight="1" x14ac:dyDescent="0.2">
      <c r="B27" s="27" t="s">
        <v>59</v>
      </c>
      <c r="C27" s="28" t="s">
        <v>60</v>
      </c>
      <c r="D27" s="29"/>
      <c r="E27" s="30"/>
      <c r="F27" s="31">
        <f>D21</f>
        <v>0</v>
      </c>
      <c r="H27" s="6"/>
      <c r="I27" s="6"/>
      <c r="J27" s="6"/>
      <c r="K27" s="6"/>
      <c r="L27" s="6"/>
      <c r="M27" s="3"/>
      <c r="N27" s="3"/>
      <c r="O27" s="3"/>
    </row>
    <row r="28" spans="1:15" ht="14.25" customHeight="1" x14ac:dyDescent="0.2">
      <c r="B28" s="27"/>
      <c r="C28" s="28"/>
      <c r="D28" s="29"/>
      <c r="E28" s="32"/>
      <c r="F28" s="33"/>
      <c r="H28" s="6"/>
      <c r="I28" s="6"/>
      <c r="J28" s="6"/>
      <c r="K28" s="6"/>
      <c r="L28" s="6"/>
      <c r="M28" s="3"/>
      <c r="N28" s="3"/>
      <c r="O28" s="3"/>
    </row>
    <row r="29" spans="1:15" ht="14.25" customHeight="1" x14ac:dyDescent="0.2">
      <c r="B29" s="237" t="s">
        <v>61</v>
      </c>
      <c r="C29" s="237"/>
      <c r="D29" s="34"/>
      <c r="E29" s="35"/>
      <c r="F29" s="36">
        <f>SUM(F27:F28)</f>
        <v>0</v>
      </c>
      <c r="H29" s="6"/>
      <c r="I29" s="6"/>
      <c r="J29" s="6"/>
      <c r="K29" s="6"/>
      <c r="L29" s="6"/>
      <c r="M29" s="3"/>
      <c r="N29" s="3"/>
      <c r="O29" s="3"/>
    </row>
    <row r="30" spans="1:15" ht="27" customHeight="1" x14ac:dyDescent="0.2">
      <c r="B30" s="238" t="s">
        <v>62</v>
      </c>
      <c r="C30" s="238"/>
      <c r="D30" s="37"/>
      <c r="E30" s="239"/>
      <c r="F30" s="239"/>
      <c r="H30" s="6"/>
      <c r="I30" s="6"/>
      <c r="J30" s="6"/>
      <c r="K30" s="6"/>
      <c r="L30" s="6"/>
      <c r="M30" s="3"/>
      <c r="N30" s="3"/>
      <c r="O30" s="3"/>
    </row>
    <row r="31" spans="1:15" ht="21" customHeight="1" x14ac:dyDescent="0.2">
      <c r="B31" s="240" t="s">
        <v>63</v>
      </c>
      <c r="C31" s="240"/>
      <c r="D31" s="240"/>
      <c r="E31" s="38" t="s">
        <v>64</v>
      </c>
      <c r="F31" s="39"/>
      <c r="H31" s="3"/>
      <c r="I31" s="3"/>
      <c r="J31" s="3"/>
      <c r="K31" s="3"/>
      <c r="L31" s="3"/>
      <c r="M31" s="3"/>
      <c r="N31" s="3"/>
      <c r="O31" s="3"/>
    </row>
    <row r="32" spans="1:15" ht="14.25" customHeight="1" x14ac:dyDescent="0.2">
      <c r="B32" s="40" t="s">
        <v>59</v>
      </c>
      <c r="C32" s="41" t="s">
        <v>65</v>
      </c>
      <c r="D32" s="42"/>
      <c r="E32" s="43">
        <f>1/12</f>
        <v>8.3333333333333329E-2</v>
      </c>
      <c r="F32" s="44">
        <f>ROUND(E32*F$29,2)</f>
        <v>0</v>
      </c>
      <c r="H32" s="3"/>
      <c r="I32" s="3"/>
      <c r="J32" s="3"/>
      <c r="K32" s="3"/>
      <c r="L32" s="3"/>
      <c r="M32" s="3"/>
      <c r="N32" s="3"/>
      <c r="O32" s="3"/>
    </row>
    <row r="33" spans="2:15" ht="14.25" customHeight="1" x14ac:dyDescent="0.2">
      <c r="B33" s="45" t="s">
        <v>66</v>
      </c>
      <c r="C33" s="46" t="s">
        <v>67</v>
      </c>
      <c r="D33" s="47"/>
      <c r="E33" s="48">
        <f>9.09/100/3</f>
        <v>3.0299999999999997E-2</v>
      </c>
      <c r="F33" s="49">
        <f>ROUND(E33*F$29,2)</f>
        <v>0</v>
      </c>
      <c r="H33" s="3"/>
      <c r="I33" s="3"/>
      <c r="J33" s="3"/>
      <c r="K33" s="3"/>
      <c r="L33" s="3"/>
      <c r="M33" s="3"/>
      <c r="N33" s="3"/>
      <c r="O33" s="3"/>
    </row>
    <row r="34" spans="2:15" ht="14.25" customHeight="1" x14ac:dyDescent="0.2">
      <c r="B34" s="50" t="s">
        <v>68</v>
      </c>
      <c r="C34" s="51"/>
      <c r="D34" s="51"/>
      <c r="E34" s="52">
        <f>SUM(E32:E33)</f>
        <v>0.11363333333333332</v>
      </c>
      <c r="F34" s="53">
        <f>SUM(F32:F33)</f>
        <v>0</v>
      </c>
      <c r="H34" s="3"/>
      <c r="I34" s="3"/>
      <c r="J34" s="3"/>
      <c r="K34" s="3"/>
      <c r="L34" s="3"/>
      <c r="M34" s="3"/>
      <c r="N34" s="3"/>
      <c r="O34" s="3"/>
    </row>
    <row r="35" spans="2:15" ht="14.25" customHeight="1" x14ac:dyDescent="0.2">
      <c r="B35" s="54" t="s">
        <v>69</v>
      </c>
      <c r="C35" s="241" t="s">
        <v>70</v>
      </c>
      <c r="D35" s="241"/>
      <c r="E35" s="32">
        <f>E47*E34</f>
        <v>3.8408066666666671E-2</v>
      </c>
      <c r="F35" s="55">
        <f>ROUND(E35*F29,2)</f>
        <v>0</v>
      </c>
      <c r="H35" s="3"/>
      <c r="I35" s="3"/>
      <c r="J35" s="3"/>
      <c r="K35" s="3"/>
      <c r="L35" s="3"/>
      <c r="M35" s="3"/>
      <c r="N35" s="3"/>
      <c r="O35" s="3"/>
    </row>
    <row r="36" spans="2:15" ht="14.25" customHeight="1" x14ac:dyDescent="0.2">
      <c r="B36" s="242" t="s">
        <v>71</v>
      </c>
      <c r="C36" s="242"/>
      <c r="D36" s="56"/>
      <c r="E36" s="57">
        <f>SUM(E34:E35)</f>
        <v>0.15204139999999999</v>
      </c>
      <c r="F36" s="58">
        <f>SUM(F34:F35)</f>
        <v>0</v>
      </c>
      <c r="H36" s="3"/>
      <c r="I36" s="3"/>
      <c r="J36" s="3"/>
      <c r="K36" s="3"/>
      <c r="L36" s="3"/>
      <c r="M36" s="3"/>
      <c r="N36" s="3"/>
      <c r="O36" s="3"/>
    </row>
    <row r="37" spans="2:15" ht="21" customHeight="1" x14ac:dyDescent="0.2">
      <c r="B37" s="59" t="s">
        <v>72</v>
      </c>
      <c r="C37" s="60"/>
      <c r="D37" s="61"/>
      <c r="E37" s="62" t="s">
        <v>64</v>
      </c>
      <c r="F37" s="39"/>
      <c r="H37" s="3"/>
      <c r="I37" s="3"/>
      <c r="J37" s="3"/>
      <c r="K37" s="3"/>
      <c r="L37" s="3"/>
      <c r="M37" s="3"/>
      <c r="N37" s="3"/>
      <c r="O37" s="3"/>
    </row>
    <row r="38" spans="2:15" ht="14.25" customHeight="1" x14ac:dyDescent="0.2">
      <c r="B38" s="63" t="s">
        <v>59</v>
      </c>
      <c r="C38" s="64" t="s">
        <v>73</v>
      </c>
      <c r="D38" s="65"/>
      <c r="E38" s="66">
        <v>0.2</v>
      </c>
      <c r="F38" s="67">
        <f t="shared" ref="F38:F46" si="0">ROUND(E38*F$29,2)</f>
        <v>0</v>
      </c>
      <c r="H38" s="3"/>
      <c r="I38" s="3"/>
      <c r="J38" s="3"/>
      <c r="K38" s="3"/>
      <c r="L38" s="3"/>
      <c r="M38" s="3"/>
      <c r="N38" s="3"/>
      <c r="O38" s="3"/>
    </row>
    <row r="39" spans="2:15" ht="14.25" customHeight="1" x14ac:dyDescent="0.2">
      <c r="B39" s="27" t="s">
        <v>66</v>
      </c>
      <c r="C39" s="68" t="s">
        <v>74</v>
      </c>
      <c r="D39" s="29"/>
      <c r="E39" s="69">
        <v>1.4999999999999999E-2</v>
      </c>
      <c r="F39" s="33">
        <f t="shared" si="0"/>
        <v>0</v>
      </c>
      <c r="H39" s="5"/>
      <c r="I39" s="3"/>
      <c r="J39" s="3"/>
      <c r="K39" s="3"/>
      <c r="L39" s="3"/>
      <c r="M39" s="3"/>
      <c r="N39" s="3"/>
      <c r="O39" s="3"/>
    </row>
    <row r="40" spans="2:15" ht="14.25" customHeight="1" x14ac:dyDescent="0.2">
      <c r="B40" s="27" t="s">
        <v>69</v>
      </c>
      <c r="C40" s="68" t="s">
        <v>75</v>
      </c>
      <c r="D40" s="29"/>
      <c r="E40" s="69">
        <v>0.01</v>
      </c>
      <c r="F40" s="33">
        <f t="shared" si="0"/>
        <v>0</v>
      </c>
      <c r="H40" s="5"/>
      <c r="I40" s="3"/>
      <c r="J40" s="3"/>
      <c r="K40" s="3"/>
      <c r="L40" s="3"/>
      <c r="M40" s="3"/>
      <c r="N40" s="3"/>
      <c r="O40" s="3"/>
    </row>
    <row r="41" spans="2:15" ht="14.25" customHeight="1" x14ac:dyDescent="0.2">
      <c r="B41" s="27" t="s">
        <v>76</v>
      </c>
      <c r="C41" s="28" t="s">
        <v>77</v>
      </c>
      <c r="D41" s="29"/>
      <c r="E41" s="69">
        <v>2E-3</v>
      </c>
      <c r="F41" s="33">
        <f t="shared" si="0"/>
        <v>0</v>
      </c>
      <c r="H41" s="5"/>
      <c r="I41" s="3"/>
      <c r="J41" s="3"/>
      <c r="K41" s="3"/>
      <c r="L41" s="3"/>
      <c r="M41" s="3"/>
      <c r="N41" s="3"/>
      <c r="O41" s="3"/>
    </row>
    <row r="42" spans="2:15" ht="14.25" customHeight="1" x14ac:dyDescent="0.2">
      <c r="B42" s="27" t="s">
        <v>78</v>
      </c>
      <c r="C42" s="28" t="s">
        <v>79</v>
      </c>
      <c r="D42" s="29"/>
      <c r="E42" s="69">
        <v>2.5000000000000001E-2</v>
      </c>
      <c r="F42" s="33">
        <f t="shared" si="0"/>
        <v>0</v>
      </c>
      <c r="H42" s="3"/>
      <c r="I42" s="3"/>
      <c r="J42" s="3"/>
      <c r="K42" s="3"/>
      <c r="L42" s="3"/>
      <c r="M42" s="3"/>
      <c r="N42" s="3"/>
      <c r="O42" s="3"/>
    </row>
    <row r="43" spans="2:15" ht="14.25" customHeight="1" x14ac:dyDescent="0.2">
      <c r="B43" s="27" t="s">
        <v>80</v>
      </c>
      <c r="C43" s="28" t="s">
        <v>81</v>
      </c>
      <c r="D43" s="29"/>
      <c r="E43" s="70">
        <v>0.08</v>
      </c>
      <c r="F43" s="33">
        <f t="shared" si="0"/>
        <v>0</v>
      </c>
      <c r="H43" s="3"/>
      <c r="I43" s="3"/>
      <c r="J43" s="3"/>
      <c r="K43" s="3"/>
      <c r="L43" s="3"/>
      <c r="M43" s="3"/>
      <c r="N43" s="3"/>
      <c r="O43" s="3"/>
    </row>
    <row r="44" spans="2:15" ht="14.25" customHeight="1" x14ac:dyDescent="0.2">
      <c r="B44" s="27" t="s">
        <v>82</v>
      </c>
      <c r="C44" s="28" t="s">
        <v>83</v>
      </c>
      <c r="D44" s="29"/>
      <c r="E44" s="69"/>
      <c r="F44" s="33">
        <f t="shared" si="0"/>
        <v>0</v>
      </c>
      <c r="H44" s="3"/>
      <c r="I44" s="3"/>
      <c r="J44" s="3"/>
      <c r="K44" s="3"/>
      <c r="L44" s="3"/>
      <c r="M44" s="3"/>
      <c r="N44" s="3"/>
      <c r="O44" s="3"/>
    </row>
    <row r="45" spans="2:15" ht="14.25" customHeight="1" x14ac:dyDescent="0.2">
      <c r="B45" s="27" t="s">
        <v>84</v>
      </c>
      <c r="C45" s="28" t="s">
        <v>85</v>
      </c>
      <c r="D45" s="29"/>
      <c r="E45" s="69">
        <v>6.0000000000000001E-3</v>
      </c>
      <c r="F45" s="33">
        <f t="shared" si="0"/>
        <v>0</v>
      </c>
      <c r="H45" s="3"/>
      <c r="I45" s="3"/>
      <c r="J45" s="3"/>
      <c r="K45" s="3"/>
      <c r="L45" s="3"/>
      <c r="M45" s="3"/>
      <c r="N45" s="3"/>
      <c r="O45" s="3"/>
    </row>
    <row r="46" spans="2:15" ht="14.25" customHeight="1" x14ac:dyDescent="0.2">
      <c r="B46" s="74" t="s">
        <v>86</v>
      </c>
      <c r="C46" s="134" t="s">
        <v>87</v>
      </c>
      <c r="D46" s="135"/>
      <c r="E46" s="69"/>
      <c r="F46" s="136">
        <f t="shared" si="0"/>
        <v>0</v>
      </c>
      <c r="H46" s="3"/>
      <c r="I46" s="3"/>
      <c r="J46" s="3"/>
      <c r="K46" s="3"/>
      <c r="L46" s="3"/>
      <c r="M46" s="3"/>
      <c r="N46" s="3"/>
      <c r="O46" s="3"/>
    </row>
    <row r="47" spans="2:15" ht="14.25" customHeight="1" x14ac:dyDescent="0.2">
      <c r="B47" s="242" t="s">
        <v>88</v>
      </c>
      <c r="C47" s="242"/>
      <c r="D47" s="71"/>
      <c r="E47" s="72">
        <f>SUM(E38:E45)</f>
        <v>0.33800000000000008</v>
      </c>
      <c r="F47" s="73">
        <f>SUM(F38:F46)</f>
        <v>0</v>
      </c>
      <c r="H47" s="3"/>
      <c r="I47" s="3"/>
      <c r="J47" s="3"/>
      <c r="K47" s="3"/>
      <c r="L47" s="3"/>
      <c r="M47" s="3"/>
      <c r="N47" s="3"/>
      <c r="O47" s="3"/>
    </row>
    <row r="48" spans="2:15" ht="21" customHeight="1" x14ac:dyDescent="0.2">
      <c r="B48" s="243" t="s">
        <v>89</v>
      </c>
      <c r="C48" s="243"/>
      <c r="D48" s="243"/>
      <c r="E48" s="243"/>
      <c r="F48" s="243"/>
      <c r="H48" s="3"/>
      <c r="I48" s="3"/>
      <c r="J48" s="3"/>
      <c r="K48" s="3"/>
      <c r="L48" s="3"/>
      <c r="M48" s="3"/>
      <c r="N48" s="3"/>
      <c r="O48" s="3"/>
    </row>
    <row r="49" spans="1:15" ht="14.25" customHeight="1" x14ac:dyDescent="0.2">
      <c r="B49" s="74" t="s">
        <v>90</v>
      </c>
      <c r="C49" s="75" t="s">
        <v>91</v>
      </c>
      <c r="D49" s="76"/>
      <c r="E49" s="139"/>
      <c r="F49" s="77">
        <f>ROUND($D$49*(1-E$49)*22,2)</f>
        <v>0</v>
      </c>
      <c r="H49" s="3"/>
      <c r="I49" s="3"/>
      <c r="J49" s="3"/>
      <c r="K49" s="3"/>
      <c r="L49" s="3"/>
      <c r="M49" s="3"/>
      <c r="N49" s="3"/>
      <c r="O49" s="3"/>
    </row>
    <row r="50" spans="1:15" ht="14.25" customHeight="1" x14ac:dyDescent="0.2">
      <c r="B50" s="74" t="s">
        <v>66</v>
      </c>
      <c r="C50" s="68" t="s">
        <v>92</v>
      </c>
      <c r="D50" s="137"/>
      <c r="E50" s="140"/>
      <c r="F50" s="31">
        <f>IF((2*E50*22)-(F27*0.06)&gt;0,(2*E50*22)-(F27*0.06),0)</f>
        <v>0</v>
      </c>
      <c r="H50" s="3"/>
      <c r="I50" s="3"/>
      <c r="J50" s="3"/>
      <c r="K50" s="3"/>
      <c r="L50" s="3"/>
      <c r="M50" s="3"/>
      <c r="N50" s="3"/>
      <c r="O50" s="3"/>
    </row>
    <row r="51" spans="1:15" ht="14.25" customHeight="1" x14ac:dyDescent="0.2">
      <c r="B51" s="74" t="s">
        <v>93</v>
      </c>
      <c r="C51" s="244" t="s">
        <v>94</v>
      </c>
      <c r="D51" s="245"/>
      <c r="E51" s="69"/>
      <c r="F51" s="136"/>
      <c r="H51" s="3"/>
      <c r="I51" s="3"/>
      <c r="J51" s="3"/>
      <c r="K51" s="3"/>
      <c r="L51" s="3"/>
      <c r="M51" s="3"/>
      <c r="N51" s="3"/>
      <c r="O51" s="3"/>
    </row>
    <row r="52" spans="1:15" ht="14.25" customHeight="1" x14ac:dyDescent="0.2">
      <c r="B52" s="74" t="s">
        <v>76</v>
      </c>
      <c r="C52" s="244" t="s">
        <v>95</v>
      </c>
      <c r="D52" s="245"/>
      <c r="E52" s="69"/>
      <c r="F52" s="136"/>
      <c r="H52" s="3"/>
      <c r="I52" s="3"/>
      <c r="J52" s="3"/>
      <c r="K52" s="3"/>
      <c r="L52" s="3"/>
      <c r="M52" s="3"/>
      <c r="N52" s="3"/>
      <c r="O52" s="3"/>
    </row>
    <row r="53" spans="1:15" ht="14.25" customHeight="1" x14ac:dyDescent="0.2">
      <c r="B53" s="27" t="s">
        <v>78</v>
      </c>
      <c r="C53" s="246" t="s">
        <v>96</v>
      </c>
      <c r="D53" s="246"/>
      <c r="E53" s="69"/>
      <c r="F53" s="136"/>
      <c r="H53" s="3"/>
      <c r="I53" s="3"/>
      <c r="J53" s="3"/>
      <c r="K53" s="3"/>
      <c r="L53" s="3"/>
      <c r="M53" s="3"/>
      <c r="N53" s="3"/>
      <c r="O53" s="3"/>
    </row>
    <row r="54" spans="1:15" ht="12.75" x14ac:dyDescent="0.2">
      <c r="B54" s="234" t="s">
        <v>97</v>
      </c>
      <c r="C54" s="235"/>
      <c r="D54" s="236"/>
      <c r="E54" s="79"/>
      <c r="F54" s="80">
        <f>SUM(F49:F53)</f>
        <v>0</v>
      </c>
      <c r="H54" s="3"/>
      <c r="I54" s="3"/>
      <c r="J54" s="3"/>
      <c r="K54" s="3"/>
      <c r="L54" s="3"/>
      <c r="M54" s="3"/>
      <c r="N54" s="3"/>
      <c r="O54" s="3"/>
    </row>
    <row r="55" spans="1:15" ht="21" customHeight="1" x14ac:dyDescent="0.2">
      <c r="B55" s="248" t="s">
        <v>98</v>
      </c>
      <c r="C55" s="248"/>
      <c r="D55" s="248"/>
      <c r="E55" s="248"/>
      <c r="F55" s="248"/>
      <c r="H55" s="3"/>
      <c r="I55" s="3"/>
      <c r="J55" s="3"/>
      <c r="K55" s="3"/>
      <c r="L55" s="3"/>
      <c r="M55" s="3"/>
      <c r="N55" s="3"/>
      <c r="O55" s="3"/>
    </row>
    <row r="56" spans="1:15" s="2" customFormat="1" ht="14.25" customHeight="1" x14ac:dyDescent="0.25">
      <c r="A56" s="17"/>
      <c r="B56" s="81" t="s">
        <v>99</v>
      </c>
      <c r="C56" s="249" t="s">
        <v>100</v>
      </c>
      <c r="D56" s="249"/>
      <c r="E56" s="82"/>
      <c r="F56" s="83">
        <f>F$36</f>
        <v>0</v>
      </c>
      <c r="G56" s="17"/>
      <c r="H56" s="3"/>
      <c r="I56" s="3"/>
      <c r="J56" s="3"/>
      <c r="K56" s="3"/>
      <c r="L56" s="3"/>
      <c r="M56" s="3"/>
      <c r="N56" s="3"/>
      <c r="O56" s="3"/>
    </row>
    <row r="57" spans="1:15" s="2" customFormat="1" ht="14.25" customHeight="1" x14ac:dyDescent="0.25">
      <c r="A57" s="17"/>
      <c r="B57" s="27" t="s">
        <v>101</v>
      </c>
      <c r="C57" s="241" t="s">
        <v>102</v>
      </c>
      <c r="D57" s="241"/>
      <c r="E57" s="84"/>
      <c r="F57" s="33">
        <f>F$47</f>
        <v>0</v>
      </c>
      <c r="G57" s="17"/>
      <c r="H57" s="3"/>
      <c r="I57" s="3"/>
      <c r="J57" s="3"/>
      <c r="K57" s="3"/>
      <c r="L57" s="3"/>
      <c r="M57" s="3"/>
      <c r="N57" s="3"/>
      <c r="O57" s="3"/>
    </row>
    <row r="58" spans="1:15" s="2" customFormat="1" ht="14.25" customHeight="1" x14ac:dyDescent="0.25">
      <c r="A58" s="17"/>
      <c r="B58" s="85" t="s">
        <v>103</v>
      </c>
      <c r="C58" s="241" t="s">
        <v>104</v>
      </c>
      <c r="D58" s="241"/>
      <c r="E58" s="86"/>
      <c r="F58" s="49">
        <f>F$54</f>
        <v>0</v>
      </c>
      <c r="G58" s="17"/>
      <c r="H58" s="3"/>
      <c r="I58" s="3"/>
      <c r="J58" s="3"/>
      <c r="K58" s="3"/>
      <c r="L58" s="3"/>
      <c r="M58" s="3"/>
      <c r="N58" s="3"/>
      <c r="O58" s="3"/>
    </row>
    <row r="59" spans="1:15" s="2" customFormat="1" ht="14.25" customHeight="1" x14ac:dyDescent="0.25">
      <c r="A59" s="17"/>
      <c r="B59" s="87" t="s">
        <v>105</v>
      </c>
      <c r="C59" s="88"/>
      <c r="D59" s="88"/>
      <c r="E59" s="18"/>
      <c r="F59" s="89">
        <f>SUM(F56:F58)</f>
        <v>0</v>
      </c>
      <c r="G59" s="17"/>
      <c r="H59" s="3"/>
      <c r="I59" s="3"/>
      <c r="J59" s="3"/>
      <c r="K59" s="3"/>
      <c r="L59" s="3"/>
      <c r="M59" s="3"/>
      <c r="N59" s="3"/>
      <c r="O59" s="3"/>
    </row>
    <row r="60" spans="1:15" ht="27.75" customHeight="1" x14ac:dyDescent="0.2">
      <c r="B60" s="247" t="s">
        <v>106</v>
      </c>
      <c r="C60" s="247"/>
      <c r="D60" s="90"/>
      <c r="E60" s="233"/>
      <c r="F60" s="233"/>
      <c r="H60" s="3"/>
      <c r="I60" s="3"/>
      <c r="J60" s="3"/>
      <c r="K60" s="3"/>
      <c r="L60" s="3"/>
      <c r="M60" s="3"/>
      <c r="N60" s="3"/>
      <c r="O60" s="3"/>
    </row>
    <row r="61" spans="1:15" ht="14.25" customHeight="1" x14ac:dyDescent="0.2">
      <c r="B61" s="91" t="s">
        <v>59</v>
      </c>
      <c r="C61" s="92" t="s">
        <v>107</v>
      </c>
      <c r="D61" s="93"/>
      <c r="E61" s="66">
        <v>4.5999999999999999E-3</v>
      </c>
      <c r="F61" s="94">
        <f>ROUND(E61*F$29,2)</f>
        <v>0</v>
      </c>
      <c r="H61" s="3"/>
      <c r="I61" s="3"/>
      <c r="J61" s="3"/>
      <c r="K61" s="3"/>
      <c r="L61" s="3"/>
      <c r="M61" s="3"/>
      <c r="N61" s="3"/>
      <c r="O61" s="3"/>
    </row>
    <row r="62" spans="1:15" ht="14.25" customHeight="1" x14ac:dyDescent="0.2">
      <c r="B62" s="27" t="s">
        <v>66</v>
      </c>
      <c r="C62" s="28" t="s">
        <v>108</v>
      </c>
      <c r="D62" s="29"/>
      <c r="E62" s="95">
        <f>E61*E43</f>
        <v>3.68E-4</v>
      </c>
      <c r="F62" s="33">
        <f>ROUND(E62*F$29,2)</f>
        <v>0</v>
      </c>
      <c r="H62" s="3"/>
      <c r="I62" s="3"/>
      <c r="J62" s="3"/>
      <c r="K62" s="3"/>
      <c r="L62" s="3"/>
      <c r="M62" s="3"/>
      <c r="N62" s="3"/>
      <c r="O62" s="3"/>
    </row>
    <row r="63" spans="1:15" ht="14.25" customHeight="1" x14ac:dyDescent="0.2">
      <c r="B63" s="27" t="s">
        <v>69</v>
      </c>
      <c r="C63" s="46" t="s">
        <v>109</v>
      </c>
      <c r="D63" s="47"/>
      <c r="E63" s="96">
        <v>1.9400000000000001E-2</v>
      </c>
      <c r="F63" s="94">
        <f>ROUND(E63*F$29,2)</f>
        <v>0</v>
      </c>
      <c r="H63" s="3"/>
      <c r="I63" s="3"/>
      <c r="J63" s="3"/>
      <c r="K63" s="3"/>
      <c r="L63" s="3"/>
      <c r="M63" s="3"/>
      <c r="N63" s="3"/>
      <c r="O63" s="3"/>
    </row>
    <row r="64" spans="1:15" ht="14.25" customHeight="1" x14ac:dyDescent="0.2">
      <c r="B64" s="97" t="s">
        <v>76</v>
      </c>
      <c r="C64" s="250" t="s">
        <v>110</v>
      </c>
      <c r="D64" s="250"/>
      <c r="E64" s="70">
        <f>E47*E63</f>
        <v>6.5572000000000017E-3</v>
      </c>
      <c r="F64" s="33">
        <f>ROUND(E64*F$29,2)</f>
        <v>0</v>
      </c>
      <c r="H64" s="3"/>
      <c r="I64" s="3"/>
      <c r="J64" s="3"/>
      <c r="K64" s="3"/>
      <c r="L64" s="3"/>
      <c r="M64" s="3"/>
      <c r="N64" s="3"/>
      <c r="O64" s="3"/>
    </row>
    <row r="65" spans="2:15" ht="14.25" customHeight="1" x14ac:dyDescent="0.2">
      <c r="B65" s="27" t="s">
        <v>78</v>
      </c>
      <c r="C65" s="250" t="s">
        <v>111</v>
      </c>
      <c r="D65" s="250"/>
      <c r="E65" s="98">
        <v>0.04</v>
      </c>
      <c r="F65" s="33">
        <f>ROUND(E65*F$29,2)</f>
        <v>0</v>
      </c>
      <c r="H65" s="3"/>
      <c r="I65" s="3"/>
      <c r="J65" s="3"/>
      <c r="K65" s="3"/>
      <c r="L65" s="3"/>
      <c r="M65" s="3"/>
      <c r="N65" s="3"/>
      <c r="O65" s="3"/>
    </row>
    <row r="66" spans="2:15" ht="14.25" customHeight="1" x14ac:dyDescent="0.2">
      <c r="B66" s="251" t="s">
        <v>112</v>
      </c>
      <c r="C66" s="251"/>
      <c r="D66" s="100"/>
      <c r="E66" s="72">
        <f>SUM(E61:E65)</f>
        <v>7.0925200000000008E-2</v>
      </c>
      <c r="F66" s="73">
        <f>SUM(F61:F65)</f>
        <v>0</v>
      </c>
      <c r="H66" s="3"/>
      <c r="I66" s="3"/>
      <c r="J66" s="3"/>
      <c r="K66" s="3"/>
      <c r="L66" s="3"/>
      <c r="M66" s="3"/>
      <c r="N66" s="3"/>
      <c r="O66" s="3"/>
    </row>
    <row r="67" spans="2:15" ht="27.75" customHeight="1" x14ac:dyDescent="0.2">
      <c r="B67" s="247" t="s">
        <v>113</v>
      </c>
      <c r="C67" s="247"/>
      <c r="D67" s="90"/>
      <c r="E67" s="233"/>
      <c r="F67" s="233"/>
      <c r="H67" s="3"/>
      <c r="I67" s="3"/>
      <c r="J67" s="3"/>
      <c r="K67" s="3"/>
      <c r="L67" s="3"/>
      <c r="M67" s="3"/>
      <c r="N67" s="3"/>
      <c r="O67" s="3"/>
    </row>
    <row r="68" spans="2:15" ht="12.75" x14ac:dyDescent="0.2">
      <c r="B68" s="101" t="s">
        <v>59</v>
      </c>
      <c r="C68" s="64" t="s">
        <v>114</v>
      </c>
      <c r="D68" s="93"/>
      <c r="E68" s="98">
        <v>9.0900000000000009E-2</v>
      </c>
      <c r="F68" s="94">
        <f>ROUND(E68*F$29,2)</f>
        <v>0</v>
      </c>
      <c r="H68" s="3"/>
      <c r="I68" s="3"/>
      <c r="J68" s="3"/>
      <c r="K68" s="3"/>
      <c r="L68" s="3"/>
      <c r="M68" s="3"/>
      <c r="N68" s="3"/>
      <c r="O68" s="3"/>
    </row>
    <row r="69" spans="2:15" ht="12.75" x14ac:dyDescent="0.2">
      <c r="B69" s="102" t="s">
        <v>66</v>
      </c>
      <c r="C69" s="28" t="s">
        <v>115</v>
      </c>
      <c r="D69" s="29"/>
      <c r="E69" s="69">
        <v>2.0000000000000001E-4</v>
      </c>
      <c r="F69" s="33">
        <f>ROUND(E69*F$29,2)</f>
        <v>0</v>
      </c>
      <c r="H69" s="3"/>
      <c r="I69" s="3"/>
      <c r="J69" s="3"/>
      <c r="K69" s="3"/>
      <c r="L69" s="3"/>
      <c r="M69" s="3"/>
      <c r="N69" s="3"/>
      <c r="O69" s="3"/>
    </row>
    <row r="70" spans="2:15" ht="12.75" x14ac:dyDescent="0.2">
      <c r="B70" s="102" t="s">
        <v>69</v>
      </c>
      <c r="C70" s="28" t="s">
        <v>116</v>
      </c>
      <c r="D70" s="29"/>
      <c r="E70" s="69">
        <v>1.5E-3</v>
      </c>
      <c r="F70" s="33">
        <f>ROUND(E70*F$29,2)</f>
        <v>0</v>
      </c>
      <c r="H70" s="3"/>
      <c r="I70" s="3"/>
      <c r="J70" s="3"/>
      <c r="K70" s="3"/>
      <c r="L70" s="3"/>
      <c r="M70" s="3"/>
      <c r="N70" s="3"/>
      <c r="O70" s="3"/>
    </row>
    <row r="71" spans="2:15" ht="12.75" x14ac:dyDescent="0.2">
      <c r="B71" s="103" t="s">
        <v>76</v>
      </c>
      <c r="C71" s="46" t="s">
        <v>117</v>
      </c>
      <c r="D71" s="47"/>
      <c r="E71" s="69">
        <v>1.5E-3</v>
      </c>
      <c r="F71" s="33">
        <f>ROUND(E71*F$29,2)</f>
        <v>0</v>
      </c>
      <c r="H71" s="3"/>
      <c r="I71" s="3"/>
      <c r="J71" s="3"/>
      <c r="K71" s="3"/>
      <c r="L71" s="3"/>
      <c r="M71" s="3"/>
      <c r="N71" s="3"/>
      <c r="O71" s="3"/>
    </row>
    <row r="72" spans="2:15" ht="12.75" x14ac:dyDescent="0.2">
      <c r="B72" s="103" t="s">
        <v>78</v>
      </c>
      <c r="C72" s="46" t="s">
        <v>118</v>
      </c>
      <c r="D72" s="47"/>
      <c r="E72" s="104">
        <v>5.5000000000000003E-4</v>
      </c>
      <c r="F72" s="33">
        <f>ROUND(E72*F$29,2)</f>
        <v>0</v>
      </c>
      <c r="H72" s="3"/>
      <c r="I72" s="3"/>
      <c r="J72" s="3"/>
      <c r="K72" s="3"/>
      <c r="L72" s="3"/>
      <c r="M72" s="3"/>
      <c r="N72" s="3"/>
      <c r="O72" s="3"/>
    </row>
    <row r="73" spans="2:15" ht="13.15" customHeight="1" x14ac:dyDescent="0.2">
      <c r="B73" s="45" t="s">
        <v>80</v>
      </c>
      <c r="C73" s="246" t="s">
        <v>96</v>
      </c>
      <c r="D73" s="246"/>
      <c r="E73" s="69"/>
      <c r="F73" s="77"/>
      <c r="H73" s="3"/>
      <c r="I73" s="3"/>
      <c r="J73" s="3"/>
      <c r="K73" s="3"/>
      <c r="L73" s="3"/>
      <c r="M73" s="3"/>
      <c r="N73" s="3"/>
      <c r="O73" s="3"/>
    </row>
    <row r="74" spans="2:15" ht="12.75" x14ac:dyDescent="0.2">
      <c r="B74" s="27"/>
      <c r="C74" s="28" t="s">
        <v>119</v>
      </c>
      <c r="D74" s="29"/>
      <c r="E74" s="105">
        <f>SUM(E68:E73)</f>
        <v>9.4650000000000012E-2</v>
      </c>
      <c r="F74" s="31">
        <f>SUM(F68:F73)</f>
        <v>0</v>
      </c>
      <c r="H74" s="3"/>
      <c r="I74" s="3"/>
      <c r="J74" s="3"/>
      <c r="K74" s="3"/>
      <c r="L74" s="3"/>
      <c r="M74" s="3"/>
      <c r="N74" s="3"/>
      <c r="O74" s="3"/>
    </row>
    <row r="75" spans="2:15" ht="13.15" customHeight="1" x14ac:dyDescent="0.2">
      <c r="B75" s="27" t="s">
        <v>82</v>
      </c>
      <c r="C75" s="241" t="s">
        <v>120</v>
      </c>
      <c r="D75" s="241"/>
      <c r="E75" s="105">
        <f>E47*E74</f>
        <v>3.1991700000000012E-2</v>
      </c>
      <c r="F75" s="106">
        <f>ROUND(E$47*F$74,2)</f>
        <v>0</v>
      </c>
      <c r="H75" s="3"/>
      <c r="I75" s="3"/>
      <c r="J75" s="3"/>
      <c r="K75" s="3"/>
      <c r="L75" s="3"/>
      <c r="M75" s="3"/>
      <c r="N75" s="3"/>
      <c r="O75" s="3"/>
    </row>
    <row r="76" spans="2:15" ht="14.25" customHeight="1" x14ac:dyDescent="0.2">
      <c r="B76" s="234" t="s">
        <v>121</v>
      </c>
      <c r="C76" s="234"/>
      <c r="D76" s="78"/>
      <c r="E76" s="107">
        <f>SUM(E74:E75)</f>
        <v>0.12664170000000002</v>
      </c>
      <c r="F76" s="108">
        <f>SUM(F74:F75)</f>
        <v>0</v>
      </c>
      <c r="H76" s="3"/>
      <c r="I76" s="3"/>
      <c r="J76" s="3"/>
      <c r="K76" s="3"/>
      <c r="L76" s="3"/>
      <c r="M76" s="3"/>
      <c r="N76" s="3"/>
      <c r="O76" s="3"/>
    </row>
    <row r="77" spans="2:15" ht="27.75" customHeight="1" x14ac:dyDescent="0.2">
      <c r="B77" s="247" t="s">
        <v>122</v>
      </c>
      <c r="C77" s="247"/>
      <c r="D77" s="90"/>
      <c r="E77" s="233"/>
      <c r="F77" s="233"/>
      <c r="H77" s="3"/>
      <c r="I77" s="3"/>
      <c r="J77" s="3"/>
      <c r="K77" s="3"/>
      <c r="L77" s="3"/>
      <c r="M77" s="3"/>
      <c r="N77" s="3"/>
      <c r="O77" s="3"/>
    </row>
    <row r="78" spans="2:15" ht="14.25" customHeight="1" x14ac:dyDescent="0.2">
      <c r="B78" s="27" t="s">
        <v>59</v>
      </c>
      <c r="C78" s="28" t="s">
        <v>123</v>
      </c>
      <c r="D78" s="29"/>
      <c r="E78" s="109"/>
      <c r="F78" s="33">
        <v>0</v>
      </c>
      <c r="H78" s="3"/>
      <c r="I78" s="3"/>
      <c r="J78" s="3"/>
      <c r="K78" s="3"/>
      <c r="L78" s="3"/>
      <c r="M78" s="3"/>
      <c r="N78" s="3"/>
      <c r="O78" s="3"/>
    </row>
    <row r="79" spans="2:15" ht="14.25" customHeight="1" x14ac:dyDescent="0.2">
      <c r="B79" s="110" t="s">
        <v>66</v>
      </c>
      <c r="C79" s="47" t="s">
        <v>124</v>
      </c>
      <c r="D79" s="47"/>
      <c r="E79" s="111"/>
      <c r="F79" s="112">
        <v>0</v>
      </c>
      <c r="H79" s="3"/>
      <c r="I79" s="3"/>
      <c r="J79" s="3"/>
      <c r="K79" s="3"/>
      <c r="L79" s="3"/>
      <c r="M79" s="3"/>
      <c r="N79" s="3"/>
      <c r="O79" s="3"/>
    </row>
    <row r="80" spans="2:15" ht="14.25" customHeight="1" x14ac:dyDescent="0.2">
      <c r="B80" s="110" t="s">
        <v>69</v>
      </c>
      <c r="C80" s="47" t="s">
        <v>125</v>
      </c>
      <c r="D80" s="47"/>
      <c r="E80" s="111"/>
      <c r="F80" s="49">
        <v>0</v>
      </c>
      <c r="H80" s="3"/>
      <c r="I80" s="3"/>
      <c r="J80" s="3"/>
      <c r="K80" s="3"/>
      <c r="L80" s="3"/>
      <c r="M80" s="3"/>
      <c r="N80" s="3"/>
      <c r="O80" s="3"/>
    </row>
    <row r="81" spans="2:15" ht="12.75" x14ac:dyDescent="0.2">
      <c r="B81" s="251" t="s">
        <v>61</v>
      </c>
      <c r="C81" s="251"/>
      <c r="D81" s="100"/>
      <c r="E81" s="99"/>
      <c r="F81" s="73">
        <f>SUM(F78:F80)</f>
        <v>0</v>
      </c>
      <c r="H81" s="3"/>
      <c r="I81" s="3"/>
      <c r="J81" s="3"/>
      <c r="K81" s="3"/>
      <c r="L81" s="3"/>
      <c r="M81" s="3"/>
      <c r="N81" s="3"/>
      <c r="O81" s="3"/>
    </row>
    <row r="82" spans="2:15" ht="25.5" customHeight="1" x14ac:dyDescent="0.2">
      <c r="B82" s="113" t="s">
        <v>126</v>
      </c>
      <c r="C82" s="114"/>
      <c r="D82" s="115"/>
      <c r="E82" s="116" t="s">
        <v>64</v>
      </c>
      <c r="F82" s="117"/>
      <c r="H82" s="3"/>
      <c r="I82" s="3"/>
      <c r="J82" s="3"/>
      <c r="K82" s="3"/>
      <c r="L82" s="3"/>
      <c r="M82" s="3"/>
      <c r="N82" s="3"/>
      <c r="O82" s="3"/>
    </row>
    <row r="83" spans="2:15" ht="14.25" customHeight="1" x14ac:dyDescent="0.2">
      <c r="B83" s="118" t="s">
        <v>59</v>
      </c>
      <c r="C83" s="260" t="s">
        <v>127</v>
      </c>
      <c r="D83" s="261"/>
      <c r="E83" s="150"/>
      <c r="F83" s="119">
        <f>ROUND(E$83*E$98,2)</f>
        <v>0</v>
      </c>
      <c r="H83" s="3"/>
      <c r="I83" s="3"/>
      <c r="J83" s="3"/>
      <c r="K83" s="3"/>
      <c r="L83" s="3"/>
      <c r="M83" s="3"/>
      <c r="N83" s="3"/>
      <c r="O83" s="3"/>
    </row>
    <row r="84" spans="2:15" ht="14.25" customHeight="1" x14ac:dyDescent="0.2">
      <c r="B84" s="120" t="s">
        <v>66</v>
      </c>
      <c r="C84" s="252" t="s">
        <v>128</v>
      </c>
      <c r="D84" s="253"/>
      <c r="E84" s="151"/>
      <c r="F84" s="121">
        <f>ROUND(E$84*(E$98+F$83),2)</f>
        <v>0</v>
      </c>
      <c r="H84" s="3"/>
      <c r="I84" s="3"/>
      <c r="J84" s="3"/>
      <c r="K84" s="3"/>
      <c r="L84" s="3"/>
      <c r="M84" s="3"/>
      <c r="N84" s="3"/>
      <c r="O84" s="3"/>
    </row>
    <row r="85" spans="2:15" ht="14.25" customHeight="1" x14ac:dyDescent="0.2">
      <c r="B85" s="120" t="s">
        <v>69</v>
      </c>
      <c r="C85" s="254" t="s">
        <v>129</v>
      </c>
      <c r="D85" s="255"/>
      <c r="E85" s="256">
        <f>$D$86+$D$87+$D$88+$D$89+$D$90</f>
        <v>0.1125</v>
      </c>
      <c r="F85" s="258">
        <f>ROUND(((F83+F84+E93+E94+E95+E96+E97)/(1-E85))*E85,2)</f>
        <v>0</v>
      </c>
      <c r="H85" s="3"/>
      <c r="I85" s="3"/>
      <c r="J85" s="3"/>
      <c r="K85" s="3"/>
      <c r="L85" s="3"/>
      <c r="M85" s="3"/>
      <c r="N85" s="3"/>
      <c r="O85" s="3"/>
    </row>
    <row r="86" spans="2:15" ht="14.25" customHeight="1" x14ac:dyDescent="0.2">
      <c r="B86" s="120">
        <v>1</v>
      </c>
      <c r="C86" s="68" t="s">
        <v>130</v>
      </c>
      <c r="D86" s="147">
        <v>1.6500000000000001E-2</v>
      </c>
      <c r="E86" s="257"/>
      <c r="F86" s="259"/>
      <c r="H86" s="3"/>
      <c r="I86" s="3"/>
      <c r="J86" s="3"/>
      <c r="K86" s="3"/>
      <c r="L86" s="3"/>
      <c r="M86" s="3"/>
      <c r="N86" s="3"/>
      <c r="O86" s="3"/>
    </row>
    <row r="87" spans="2:15" ht="14.25" customHeight="1" x14ac:dyDescent="0.2">
      <c r="B87" s="120">
        <v>2</v>
      </c>
      <c r="C87" s="68" t="s">
        <v>131</v>
      </c>
      <c r="D87" s="147">
        <v>7.5999999999999998E-2</v>
      </c>
      <c r="E87" s="257"/>
      <c r="F87" s="259"/>
      <c r="G87" s="19"/>
      <c r="H87" s="3"/>
      <c r="I87" s="3"/>
      <c r="J87" s="3"/>
      <c r="K87" s="3"/>
      <c r="L87" s="3"/>
      <c r="M87" s="3"/>
      <c r="N87" s="3"/>
      <c r="O87" s="3"/>
    </row>
    <row r="88" spans="2:15" ht="14.25" customHeight="1" x14ac:dyDescent="0.2">
      <c r="B88" s="122">
        <v>3</v>
      </c>
      <c r="C88" s="123" t="s">
        <v>132</v>
      </c>
      <c r="D88" s="148">
        <v>0.02</v>
      </c>
      <c r="E88" s="257"/>
      <c r="F88" s="259"/>
      <c r="G88" s="19"/>
      <c r="H88" s="3"/>
      <c r="I88" s="3"/>
      <c r="J88" s="3"/>
      <c r="K88" s="3"/>
      <c r="L88" s="3"/>
      <c r="M88" s="3"/>
      <c r="N88" s="3"/>
      <c r="O88" s="3"/>
    </row>
    <row r="89" spans="2:15" ht="14.25" customHeight="1" x14ac:dyDescent="0.2">
      <c r="B89" s="145">
        <v>4</v>
      </c>
      <c r="C89" s="146" t="s">
        <v>73</v>
      </c>
      <c r="D89" s="154"/>
      <c r="E89" s="257"/>
      <c r="F89" s="259"/>
      <c r="G89" s="19"/>
      <c r="H89" s="3"/>
      <c r="I89" s="3"/>
      <c r="J89" s="3"/>
      <c r="K89" s="3"/>
      <c r="L89" s="3"/>
      <c r="M89" s="3"/>
      <c r="N89" s="3"/>
      <c r="O89" s="3"/>
    </row>
    <row r="90" spans="2:15" ht="14.25" customHeight="1" x14ac:dyDescent="0.2">
      <c r="B90" s="152">
        <v>5</v>
      </c>
      <c r="C90" s="124" t="s">
        <v>133</v>
      </c>
      <c r="D90" s="149"/>
      <c r="E90" s="257"/>
      <c r="F90" s="259"/>
      <c r="G90" s="19"/>
      <c r="H90" s="3"/>
      <c r="I90" s="3"/>
      <c r="J90" s="3"/>
      <c r="K90" s="3"/>
      <c r="L90" s="3"/>
      <c r="M90" s="3"/>
      <c r="N90" s="3"/>
      <c r="O90" s="3"/>
    </row>
    <row r="91" spans="2:15" ht="14.25" customHeight="1" x14ac:dyDescent="0.2">
      <c r="B91" s="153" t="s">
        <v>134</v>
      </c>
      <c r="C91" s="125"/>
      <c r="D91" s="138"/>
      <c r="E91" s="141">
        <f>SUM(E83:E90)</f>
        <v>0.1125</v>
      </c>
      <c r="F91" s="142">
        <f>SUM(F83:F90)</f>
        <v>0</v>
      </c>
      <c r="H91" s="3"/>
      <c r="I91" s="3"/>
      <c r="J91" s="3"/>
      <c r="K91" s="3"/>
      <c r="L91" s="3"/>
      <c r="M91" s="3"/>
      <c r="N91" s="3"/>
      <c r="O91" s="3"/>
    </row>
    <row r="92" spans="2:15" ht="29.25" customHeight="1" x14ac:dyDescent="0.2">
      <c r="B92" s="262" t="s">
        <v>135</v>
      </c>
      <c r="C92" s="263"/>
      <c r="D92" s="143"/>
      <c r="E92" s="264"/>
      <c r="F92" s="265"/>
      <c r="H92" s="3"/>
      <c r="I92" s="3"/>
      <c r="J92" s="3"/>
      <c r="K92" s="3"/>
      <c r="L92" s="3"/>
      <c r="M92" s="3"/>
      <c r="N92" s="3"/>
      <c r="O92" s="3"/>
    </row>
    <row r="93" spans="2:15" ht="14.25" customHeight="1" x14ac:dyDescent="0.2">
      <c r="B93" s="144" t="s">
        <v>59</v>
      </c>
      <c r="C93" s="92" t="s">
        <v>136</v>
      </c>
      <c r="D93" s="93"/>
      <c r="E93" s="270">
        <f>F$29</f>
        <v>0</v>
      </c>
      <c r="F93" s="270"/>
      <c r="H93" s="3"/>
      <c r="I93" s="3"/>
      <c r="J93" s="3"/>
      <c r="K93" s="3"/>
      <c r="L93" s="3"/>
      <c r="M93" s="3"/>
      <c r="N93" s="3"/>
      <c r="O93" s="3"/>
    </row>
    <row r="94" spans="2:15" ht="14.25" customHeight="1" x14ac:dyDescent="0.2">
      <c r="B94" s="126" t="s">
        <v>66</v>
      </c>
      <c r="C94" s="28" t="s">
        <v>137</v>
      </c>
      <c r="D94" s="29"/>
      <c r="E94" s="271">
        <f>F$59</f>
        <v>0</v>
      </c>
      <c r="F94" s="271"/>
      <c r="H94" s="3"/>
      <c r="I94" s="3"/>
      <c r="J94" s="3"/>
      <c r="K94" s="3"/>
      <c r="L94" s="3"/>
      <c r="M94" s="3"/>
      <c r="N94" s="3"/>
      <c r="O94" s="3"/>
    </row>
    <row r="95" spans="2:15" ht="14.25" customHeight="1" x14ac:dyDescent="0.2">
      <c r="B95" s="126" t="s">
        <v>69</v>
      </c>
      <c r="C95" s="28" t="s">
        <v>138</v>
      </c>
      <c r="D95" s="29"/>
      <c r="E95" s="271">
        <f>F$66</f>
        <v>0</v>
      </c>
      <c r="F95" s="271"/>
      <c r="H95" s="3"/>
      <c r="I95" s="3"/>
      <c r="J95" s="3"/>
      <c r="K95" s="3"/>
      <c r="L95" s="3"/>
      <c r="M95" s="3"/>
      <c r="N95" s="3"/>
      <c r="O95" s="3"/>
    </row>
    <row r="96" spans="2:15" ht="14.25" customHeight="1" x14ac:dyDescent="0.2">
      <c r="B96" s="127" t="s">
        <v>76</v>
      </c>
      <c r="C96" s="46" t="s">
        <v>139</v>
      </c>
      <c r="D96" s="47"/>
      <c r="E96" s="271">
        <f>F$76</f>
        <v>0</v>
      </c>
      <c r="F96" s="271"/>
      <c r="H96" s="3"/>
      <c r="I96" s="3"/>
      <c r="J96" s="3"/>
      <c r="K96" s="3"/>
      <c r="L96" s="3"/>
      <c r="M96" s="3"/>
      <c r="N96" s="3"/>
      <c r="O96" s="3"/>
    </row>
    <row r="97" spans="2:15" ht="14.25" customHeight="1" x14ac:dyDescent="0.2">
      <c r="B97" s="127" t="s">
        <v>78</v>
      </c>
      <c r="C97" s="46" t="s">
        <v>122</v>
      </c>
      <c r="D97" s="47"/>
      <c r="E97" s="271">
        <f>F$81</f>
        <v>0</v>
      </c>
      <c r="F97" s="271"/>
      <c r="H97" s="3"/>
      <c r="I97" s="3"/>
      <c r="J97" s="3"/>
      <c r="K97" s="3"/>
      <c r="L97" s="3"/>
      <c r="M97" s="3"/>
      <c r="N97" s="3"/>
      <c r="O97" s="3"/>
    </row>
    <row r="98" spans="2:15" ht="12.75" x14ac:dyDescent="0.2">
      <c r="B98" s="128" t="s">
        <v>68</v>
      </c>
      <c r="C98" s="129"/>
      <c r="D98" s="130"/>
      <c r="E98" s="272">
        <f>SUM(E93:F97)</f>
        <v>0</v>
      </c>
      <c r="F98" s="272"/>
      <c r="H98" s="3"/>
      <c r="I98" s="3"/>
      <c r="J98" s="3"/>
      <c r="K98" s="3"/>
      <c r="L98" s="3"/>
      <c r="M98" s="3"/>
      <c r="N98" s="3"/>
      <c r="O98" s="3"/>
    </row>
    <row r="99" spans="2:15" ht="14.25" customHeight="1" x14ac:dyDescent="0.2">
      <c r="B99" s="127" t="s">
        <v>80</v>
      </c>
      <c r="C99" s="46" t="s">
        <v>126</v>
      </c>
      <c r="D99" s="47"/>
      <c r="E99" s="266">
        <f>F$91</f>
        <v>0</v>
      </c>
      <c r="F99" s="266"/>
      <c r="H99" s="3"/>
      <c r="I99" s="3"/>
      <c r="J99" s="3"/>
      <c r="K99" s="3"/>
      <c r="L99" s="3"/>
      <c r="M99" s="3"/>
      <c r="N99" s="3"/>
      <c r="O99" s="3"/>
    </row>
    <row r="100" spans="2:15" ht="15.75" customHeight="1" x14ac:dyDescent="0.2">
      <c r="B100" s="267" t="s">
        <v>140</v>
      </c>
      <c r="C100" s="268"/>
      <c r="D100" s="269"/>
      <c r="E100" s="20"/>
      <c r="F100" s="131">
        <f>E$98+E$99</f>
        <v>0</v>
      </c>
      <c r="H100" s="3"/>
      <c r="I100" s="3"/>
      <c r="J100" s="3"/>
      <c r="K100" s="3"/>
      <c r="L100" s="3"/>
      <c r="M100" s="3"/>
      <c r="N100" s="3"/>
      <c r="O100" s="3"/>
    </row>
    <row r="101" spans="2:15" ht="15.75" customHeight="1" x14ac:dyDescent="0.2">
      <c r="B101" s="267" t="s">
        <v>141</v>
      </c>
      <c r="C101" s="268"/>
      <c r="D101" s="269"/>
      <c r="E101" s="20"/>
      <c r="F101" s="132" t="e">
        <f>F100/E93</f>
        <v>#DIV/0!</v>
      </c>
      <c r="H101" s="3"/>
      <c r="I101" s="3"/>
      <c r="J101" s="3"/>
      <c r="K101" s="3"/>
      <c r="L101" s="3"/>
      <c r="M101" s="3"/>
      <c r="N101" s="3"/>
      <c r="O101" s="3"/>
    </row>
    <row r="102" spans="2:15" ht="27.75" customHeight="1" x14ac:dyDescent="0.2">
      <c r="F102" s="21"/>
      <c r="H102" s="3"/>
      <c r="I102" s="3"/>
      <c r="J102" s="3"/>
      <c r="K102" s="3"/>
      <c r="L102" s="3"/>
      <c r="M102" s="3"/>
      <c r="N102" s="3"/>
      <c r="O102" s="3"/>
    </row>
    <row r="103" spans="2:15" ht="12.75" x14ac:dyDescent="0.2">
      <c r="H103" s="3"/>
      <c r="I103" s="3"/>
      <c r="J103" s="3"/>
      <c r="K103" s="3"/>
      <c r="L103" s="3"/>
      <c r="M103" s="3"/>
      <c r="N103" s="3"/>
      <c r="O103" s="3"/>
    </row>
    <row r="104" spans="2:15" ht="12.75" x14ac:dyDescent="0.2">
      <c r="H104" s="3"/>
      <c r="I104" s="3"/>
      <c r="J104" s="3"/>
      <c r="K104" s="3"/>
      <c r="L104" s="3"/>
      <c r="M104" s="3"/>
      <c r="N104" s="3"/>
      <c r="O104" s="3"/>
    </row>
    <row r="105" spans="2:15" ht="12.75" x14ac:dyDescent="0.2">
      <c r="H105" s="3"/>
      <c r="I105" s="3"/>
      <c r="J105" s="3"/>
      <c r="K105" s="3"/>
      <c r="L105" s="3"/>
      <c r="M105" s="3"/>
      <c r="N105" s="3"/>
      <c r="O105" s="3"/>
    </row>
  </sheetData>
  <sheetProtection selectLockedCells="1" selectUnlockedCells="1"/>
  <mergeCells count="82">
    <mergeCell ref="B7:C7"/>
    <mergeCell ref="B2:C2"/>
    <mergeCell ref="B3:C3"/>
    <mergeCell ref="B4:C4"/>
    <mergeCell ref="B5:C5"/>
    <mergeCell ref="B6:C6"/>
    <mergeCell ref="B92:C92"/>
    <mergeCell ref="E92:F92"/>
    <mergeCell ref="E99:F99"/>
    <mergeCell ref="B100:D100"/>
    <mergeCell ref="B101:D101"/>
    <mergeCell ref="E93:F93"/>
    <mergeCell ref="E94:F94"/>
    <mergeCell ref="E95:F95"/>
    <mergeCell ref="E96:F96"/>
    <mergeCell ref="E97:F97"/>
    <mergeCell ref="E98:F98"/>
    <mergeCell ref="B81:C81"/>
    <mergeCell ref="C84:D84"/>
    <mergeCell ref="C85:D85"/>
    <mergeCell ref="E85:E90"/>
    <mergeCell ref="F85:F90"/>
    <mergeCell ref="C83:D83"/>
    <mergeCell ref="B76:C76"/>
    <mergeCell ref="B77:C77"/>
    <mergeCell ref="E67:F67"/>
    <mergeCell ref="C73:D73"/>
    <mergeCell ref="B55:F55"/>
    <mergeCell ref="C56:D56"/>
    <mergeCell ref="C57:D57"/>
    <mergeCell ref="C58:D58"/>
    <mergeCell ref="B60:C60"/>
    <mergeCell ref="E60:F60"/>
    <mergeCell ref="C64:D64"/>
    <mergeCell ref="C65:D65"/>
    <mergeCell ref="B66:C66"/>
    <mergeCell ref="B67:C67"/>
    <mergeCell ref="C75:D75"/>
    <mergeCell ref="E77:F77"/>
    <mergeCell ref="B54:D54"/>
    <mergeCell ref="B29:C29"/>
    <mergeCell ref="B30:C30"/>
    <mergeCell ref="E30:F30"/>
    <mergeCell ref="B31:D31"/>
    <mergeCell ref="C35:D35"/>
    <mergeCell ref="B36:C36"/>
    <mergeCell ref="B47:C47"/>
    <mergeCell ref="B48:F48"/>
    <mergeCell ref="C51:D51"/>
    <mergeCell ref="C52:D52"/>
    <mergeCell ref="C53:D53"/>
    <mergeCell ref="B24:C24"/>
    <mergeCell ref="D24:F24"/>
    <mergeCell ref="B25:C25"/>
    <mergeCell ref="D25:F25"/>
    <mergeCell ref="B26:C26"/>
    <mergeCell ref="E26:F26"/>
    <mergeCell ref="B21:C21"/>
    <mergeCell ref="D21:F21"/>
    <mergeCell ref="B22:C22"/>
    <mergeCell ref="D22:F22"/>
    <mergeCell ref="B23:C23"/>
    <mergeCell ref="D23:F23"/>
    <mergeCell ref="B14:E14"/>
    <mergeCell ref="B15:E15"/>
    <mergeCell ref="B16:E16"/>
    <mergeCell ref="A19:F19"/>
    <mergeCell ref="B20:C20"/>
    <mergeCell ref="D20:F20"/>
    <mergeCell ref="A9:F9"/>
    <mergeCell ref="B10:E10"/>
    <mergeCell ref="B11:C11"/>
    <mergeCell ref="D11:F11"/>
    <mergeCell ref="A12:A13"/>
    <mergeCell ref="B12:E13"/>
    <mergeCell ref="F12:F13"/>
    <mergeCell ref="D7:F7"/>
    <mergeCell ref="D2:F2"/>
    <mergeCell ref="D3:F3"/>
    <mergeCell ref="D4:F4"/>
    <mergeCell ref="D5:F5"/>
    <mergeCell ref="D6:F6"/>
  </mergeCells>
  <pageMargins left="0.70833333333333337" right="0.51180555555555551" top="0.78749999999999998" bottom="0.78749999999999998" header="0.51180555555555551" footer="0.51180555555555551"/>
  <pageSetup paperSize="9" scale="49" firstPageNumber="0" fitToWidth="0" orientation="portrait" horizontalDpi="300" verticalDpi="300"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FDB28-47CC-411E-BE81-EA8B0602A24C}">
  <sheetPr>
    <pageSetUpPr fitToPage="1"/>
  </sheetPr>
  <dimension ref="A1:O105"/>
  <sheetViews>
    <sheetView tabSelected="1" zoomScaleNormal="100" workbookViewId="0">
      <selection activeCell="A12" sqref="A12:M12"/>
    </sheetView>
  </sheetViews>
  <sheetFormatPr defaultColWidth="8.7109375" defaultRowHeight="13.5" x14ac:dyDescent="0.25"/>
  <cols>
    <col min="1" max="1" width="2.85546875" style="17" customWidth="1"/>
    <col min="2" max="2" width="3.7109375" style="17" customWidth="1"/>
    <col min="3" max="3" width="66" style="17" customWidth="1"/>
    <col min="4" max="4" width="9" style="17" customWidth="1"/>
    <col min="5" max="5" width="10.140625" style="17" customWidth="1"/>
    <col min="6" max="6" width="15.7109375" style="17" customWidth="1"/>
    <col min="7" max="7" width="9.140625" style="17"/>
    <col min="8" max="11" width="8.7109375" style="2" customWidth="1"/>
    <col min="12" max="16384" width="8.7109375" style="1"/>
  </cols>
  <sheetData>
    <row r="1" spans="1:11" ht="14.25" thickBot="1" x14ac:dyDescent="0.3"/>
    <row r="2" spans="1:11" ht="14.25" thickBot="1" x14ac:dyDescent="0.3">
      <c r="B2" s="279" t="s">
        <v>35</v>
      </c>
      <c r="C2" s="280"/>
      <c r="D2" s="185"/>
      <c r="E2" s="186"/>
      <c r="F2" s="186"/>
    </row>
    <row r="3" spans="1:11" ht="14.25" thickBot="1" x14ac:dyDescent="0.3">
      <c r="B3" s="279" t="s">
        <v>36</v>
      </c>
      <c r="C3" s="280"/>
      <c r="D3" s="187"/>
      <c r="E3" s="187"/>
      <c r="F3" s="187"/>
    </row>
    <row r="4" spans="1:11" ht="14.25" thickBot="1" x14ac:dyDescent="0.3">
      <c r="B4" s="279" t="s">
        <v>37</v>
      </c>
      <c r="C4" s="280"/>
      <c r="D4" s="188"/>
      <c r="E4" s="189"/>
      <c r="F4" s="190"/>
    </row>
    <row r="5" spans="1:11" ht="14.25" thickBot="1" x14ac:dyDescent="0.3">
      <c r="B5" s="279" t="s">
        <v>38</v>
      </c>
      <c r="C5" s="280"/>
      <c r="D5" s="191"/>
      <c r="E5" s="192"/>
      <c r="F5" s="193"/>
    </row>
    <row r="6" spans="1:11" ht="14.25" thickBot="1" x14ac:dyDescent="0.3">
      <c r="B6" s="279" t="s">
        <v>39</v>
      </c>
      <c r="C6" s="280"/>
      <c r="D6" s="187"/>
      <c r="E6" s="187"/>
      <c r="F6" s="187"/>
    </row>
    <row r="7" spans="1:11" ht="14.25" thickBot="1" x14ac:dyDescent="0.3">
      <c r="B7" s="279" t="s">
        <v>40</v>
      </c>
      <c r="C7" s="280"/>
      <c r="D7" s="183"/>
      <c r="E7" s="184"/>
      <c r="F7" s="184"/>
    </row>
    <row r="9" spans="1:11" s="3" customFormat="1" ht="14.25" x14ac:dyDescent="0.3">
      <c r="A9" s="194" t="s">
        <v>41</v>
      </c>
      <c r="B9" s="194"/>
      <c r="C9" s="194"/>
      <c r="D9" s="194"/>
      <c r="E9" s="194"/>
      <c r="F9" s="194"/>
      <c r="G9" s="17"/>
      <c r="H9" s="4"/>
      <c r="I9" s="4"/>
      <c r="J9" s="4"/>
      <c r="K9" s="4"/>
    </row>
    <row r="10" spans="1:11" s="3" customFormat="1" ht="12.75" x14ac:dyDescent="0.2">
      <c r="A10" s="22"/>
      <c r="B10" s="195" t="s">
        <v>42</v>
      </c>
      <c r="C10" s="196"/>
      <c r="D10" s="196"/>
      <c r="E10" s="196"/>
      <c r="F10" s="23"/>
      <c r="G10" s="17"/>
    </row>
    <row r="11" spans="1:11" s="3" customFormat="1" ht="12.75" x14ac:dyDescent="0.2">
      <c r="A11" s="22"/>
      <c r="B11" s="197" t="s">
        <v>43</v>
      </c>
      <c r="C11" s="198"/>
      <c r="D11" s="199" t="s">
        <v>44</v>
      </c>
      <c r="E11" s="199"/>
      <c r="F11" s="200"/>
      <c r="G11" s="17"/>
    </row>
    <row r="12" spans="1:11" s="3" customFormat="1" ht="12" customHeight="1" x14ac:dyDescent="0.2">
      <c r="A12" s="201"/>
      <c r="B12" s="202" t="s">
        <v>45</v>
      </c>
      <c r="C12" s="203"/>
      <c r="D12" s="203"/>
      <c r="E12" s="204"/>
      <c r="F12" s="205"/>
      <c r="G12" s="17"/>
    </row>
    <row r="13" spans="1:11" s="3" customFormat="1" ht="12" customHeight="1" x14ac:dyDescent="0.2">
      <c r="A13" s="201"/>
      <c r="B13" s="202"/>
      <c r="C13" s="203"/>
      <c r="D13" s="203"/>
      <c r="E13" s="204"/>
      <c r="F13" s="206"/>
      <c r="G13" s="17"/>
    </row>
    <row r="14" spans="1:11" s="3" customFormat="1" ht="12.75" x14ac:dyDescent="0.2">
      <c r="A14" s="22"/>
      <c r="B14" s="207" t="s">
        <v>46</v>
      </c>
      <c r="C14" s="208"/>
      <c r="D14" s="208"/>
      <c r="E14" s="208"/>
      <c r="F14" s="133"/>
      <c r="G14" s="17"/>
    </row>
    <row r="15" spans="1:11" s="3" customFormat="1" ht="12.75" x14ac:dyDescent="0.2">
      <c r="A15" s="22"/>
      <c r="B15" s="209" t="s">
        <v>47</v>
      </c>
      <c r="C15" s="210"/>
      <c r="D15" s="210"/>
      <c r="E15" s="211"/>
      <c r="F15" s="24">
        <v>12</v>
      </c>
      <c r="G15" s="17"/>
    </row>
    <row r="16" spans="1:11" s="3" customFormat="1" ht="12.75" x14ac:dyDescent="0.2">
      <c r="A16" s="22"/>
      <c r="B16" s="212" t="s">
        <v>48</v>
      </c>
      <c r="C16" s="213"/>
      <c r="D16" s="213"/>
      <c r="E16" s="214"/>
      <c r="F16" s="25"/>
      <c r="G16" s="17"/>
    </row>
    <row r="17" spans="1:15" s="3" customFormat="1" ht="12.75" x14ac:dyDescent="0.2">
      <c r="A17" s="22"/>
      <c r="B17" s="22"/>
      <c r="C17" s="22"/>
      <c r="D17" s="22"/>
      <c r="E17" s="22"/>
      <c r="F17" s="22"/>
      <c r="G17" s="17"/>
    </row>
    <row r="18" spans="1:15" s="3" customFormat="1" ht="12.75" x14ac:dyDescent="0.2">
      <c r="A18" s="22"/>
      <c r="B18" s="22"/>
      <c r="C18" s="22"/>
      <c r="D18" s="22"/>
      <c r="E18" s="22"/>
      <c r="F18" s="22"/>
      <c r="G18" s="17"/>
    </row>
    <row r="19" spans="1:15" s="3" customFormat="1" ht="12.75" x14ac:dyDescent="0.2">
      <c r="A19" s="215" t="s">
        <v>49</v>
      </c>
      <c r="B19" s="215"/>
      <c r="C19" s="215"/>
      <c r="D19" s="215"/>
      <c r="E19" s="215"/>
      <c r="F19" s="215"/>
      <c r="G19" s="17"/>
    </row>
    <row r="20" spans="1:15" s="3" customFormat="1" ht="12.75" x14ac:dyDescent="0.2">
      <c r="A20" s="22"/>
      <c r="B20" s="216" t="s">
        <v>50</v>
      </c>
      <c r="C20" s="216"/>
      <c r="D20" s="217" t="s">
        <v>51</v>
      </c>
      <c r="E20" s="218"/>
      <c r="F20" s="218"/>
      <c r="G20" s="17"/>
    </row>
    <row r="21" spans="1:15" s="3" customFormat="1" ht="12.75" x14ac:dyDescent="0.2">
      <c r="A21" s="22"/>
      <c r="B21" s="219" t="s">
        <v>52</v>
      </c>
      <c r="C21" s="219"/>
      <c r="D21" s="220"/>
      <c r="E21" s="220"/>
      <c r="F21" s="220"/>
      <c r="G21" s="17"/>
    </row>
    <row r="22" spans="1:15" s="3" customFormat="1" ht="12.75" x14ac:dyDescent="0.2">
      <c r="A22" s="22"/>
      <c r="B22" s="221" t="s">
        <v>53</v>
      </c>
      <c r="C22" s="222"/>
      <c r="D22" s="223" t="s">
        <v>144</v>
      </c>
      <c r="E22" s="224"/>
      <c r="F22" s="222"/>
      <c r="G22" s="17"/>
    </row>
    <row r="23" spans="1:15" s="3" customFormat="1" ht="12.75" customHeight="1" x14ac:dyDescent="0.2">
      <c r="A23" s="22"/>
      <c r="B23" s="219" t="s">
        <v>55</v>
      </c>
      <c r="C23" s="219"/>
      <c r="D23" s="225"/>
      <c r="E23" s="226"/>
      <c r="F23" s="227"/>
      <c r="G23" s="17"/>
    </row>
    <row r="24" spans="1:15" s="3" customFormat="1" ht="12.75" customHeight="1" x14ac:dyDescent="0.2">
      <c r="A24" s="22"/>
      <c r="B24" s="219" t="s">
        <v>56</v>
      </c>
      <c r="C24" s="219"/>
      <c r="D24" s="228"/>
      <c r="E24" s="228"/>
      <c r="F24" s="228"/>
      <c r="G24" s="17"/>
    </row>
    <row r="25" spans="1:15" s="3" customFormat="1" ht="12.75" x14ac:dyDescent="0.2">
      <c r="A25" s="22"/>
      <c r="B25" s="229" t="s">
        <v>57</v>
      </c>
      <c r="C25" s="229"/>
      <c r="D25" s="230"/>
      <c r="E25" s="231"/>
      <c r="F25" s="231"/>
      <c r="G25" s="17"/>
    </row>
    <row r="26" spans="1:15" ht="27" customHeight="1" x14ac:dyDescent="0.2">
      <c r="B26" s="232" t="s">
        <v>58</v>
      </c>
      <c r="C26" s="232"/>
      <c r="D26" s="26"/>
      <c r="E26" s="233"/>
      <c r="F26" s="233"/>
      <c r="H26" s="6"/>
      <c r="I26" s="6"/>
      <c r="J26" s="6"/>
      <c r="K26" s="6"/>
      <c r="L26" s="6"/>
      <c r="M26" s="3"/>
      <c r="N26" s="3"/>
      <c r="O26" s="3"/>
    </row>
    <row r="27" spans="1:15" ht="14.25" customHeight="1" x14ac:dyDescent="0.2">
      <c r="B27" s="27" t="s">
        <v>59</v>
      </c>
      <c r="C27" s="28" t="s">
        <v>60</v>
      </c>
      <c r="D27" s="29"/>
      <c r="E27" s="30"/>
      <c r="F27" s="31">
        <f>D21</f>
        <v>0</v>
      </c>
      <c r="H27" s="6"/>
      <c r="I27" s="6"/>
      <c r="J27" s="6"/>
      <c r="K27" s="6"/>
      <c r="L27" s="6"/>
      <c r="M27" s="3"/>
      <c r="N27" s="3"/>
      <c r="O27" s="3"/>
    </row>
    <row r="28" spans="1:15" ht="14.25" customHeight="1" x14ac:dyDescent="0.2">
      <c r="B28" s="27"/>
      <c r="C28" s="28"/>
      <c r="D28" s="29"/>
      <c r="E28" s="32"/>
      <c r="F28" s="33"/>
      <c r="H28" s="6"/>
      <c r="I28" s="6"/>
      <c r="J28" s="6"/>
      <c r="K28" s="6"/>
      <c r="L28" s="6"/>
      <c r="M28" s="3"/>
      <c r="N28" s="3"/>
      <c r="O28" s="3"/>
    </row>
    <row r="29" spans="1:15" ht="14.25" customHeight="1" x14ac:dyDescent="0.2">
      <c r="B29" s="237" t="s">
        <v>61</v>
      </c>
      <c r="C29" s="237"/>
      <c r="D29" s="34"/>
      <c r="E29" s="35"/>
      <c r="F29" s="36">
        <f>SUM(F27:F28)</f>
        <v>0</v>
      </c>
      <c r="H29" s="6"/>
      <c r="I29" s="6"/>
      <c r="J29" s="6"/>
      <c r="K29" s="6"/>
      <c r="L29" s="6"/>
      <c r="M29" s="3"/>
      <c r="N29" s="3"/>
      <c r="O29" s="3"/>
    </row>
    <row r="30" spans="1:15" ht="27" customHeight="1" x14ac:dyDescent="0.2">
      <c r="B30" s="238" t="s">
        <v>62</v>
      </c>
      <c r="C30" s="238"/>
      <c r="D30" s="37"/>
      <c r="E30" s="239"/>
      <c r="F30" s="239"/>
      <c r="H30" s="6"/>
      <c r="I30" s="6"/>
      <c r="J30" s="6"/>
      <c r="K30" s="6"/>
      <c r="L30" s="6"/>
      <c r="M30" s="3"/>
      <c r="N30" s="3"/>
      <c r="O30" s="3"/>
    </row>
    <row r="31" spans="1:15" ht="21" customHeight="1" x14ac:dyDescent="0.2">
      <c r="B31" s="240" t="s">
        <v>63</v>
      </c>
      <c r="C31" s="240"/>
      <c r="D31" s="240"/>
      <c r="E31" s="38" t="s">
        <v>64</v>
      </c>
      <c r="F31" s="39"/>
      <c r="H31" s="3"/>
      <c r="I31" s="3"/>
      <c r="J31" s="3"/>
      <c r="K31" s="3"/>
      <c r="L31" s="3"/>
      <c r="M31" s="3"/>
      <c r="N31" s="3"/>
      <c r="O31" s="3"/>
    </row>
    <row r="32" spans="1:15" ht="14.25" customHeight="1" x14ac:dyDescent="0.2">
      <c r="B32" s="40" t="s">
        <v>59</v>
      </c>
      <c r="C32" s="41" t="s">
        <v>65</v>
      </c>
      <c r="D32" s="42"/>
      <c r="E32" s="43">
        <f>1/12</f>
        <v>8.3333333333333329E-2</v>
      </c>
      <c r="F32" s="44">
        <f>ROUND(E32*F$29,2)</f>
        <v>0</v>
      </c>
      <c r="H32" s="3"/>
      <c r="I32" s="3"/>
      <c r="J32" s="3"/>
      <c r="K32" s="3"/>
      <c r="L32" s="3"/>
      <c r="M32" s="3"/>
      <c r="N32" s="3"/>
      <c r="O32" s="3"/>
    </row>
    <row r="33" spans="2:15" ht="14.25" customHeight="1" x14ac:dyDescent="0.2">
      <c r="B33" s="45" t="s">
        <v>66</v>
      </c>
      <c r="C33" s="46" t="s">
        <v>67</v>
      </c>
      <c r="D33" s="47"/>
      <c r="E33" s="48">
        <f>9.09/100/3</f>
        <v>3.0299999999999997E-2</v>
      </c>
      <c r="F33" s="49">
        <f>ROUND(E33*F$29,2)</f>
        <v>0</v>
      </c>
      <c r="H33" s="3"/>
      <c r="I33" s="3"/>
      <c r="J33" s="3"/>
      <c r="K33" s="3"/>
      <c r="L33" s="3"/>
      <c r="M33" s="3"/>
      <c r="N33" s="3"/>
      <c r="O33" s="3"/>
    </row>
    <row r="34" spans="2:15" ht="14.25" customHeight="1" x14ac:dyDescent="0.2">
      <c r="B34" s="50" t="s">
        <v>68</v>
      </c>
      <c r="C34" s="51"/>
      <c r="D34" s="51"/>
      <c r="E34" s="52">
        <f>SUM(E32:E33)</f>
        <v>0.11363333333333332</v>
      </c>
      <c r="F34" s="53">
        <f>SUM(F32:F33)</f>
        <v>0</v>
      </c>
      <c r="H34" s="3"/>
      <c r="I34" s="3"/>
      <c r="J34" s="3"/>
      <c r="K34" s="3"/>
      <c r="L34" s="3"/>
      <c r="M34" s="3"/>
      <c r="N34" s="3"/>
      <c r="O34" s="3"/>
    </row>
    <row r="35" spans="2:15" ht="14.25" customHeight="1" x14ac:dyDescent="0.2">
      <c r="B35" s="54" t="s">
        <v>69</v>
      </c>
      <c r="C35" s="241" t="s">
        <v>70</v>
      </c>
      <c r="D35" s="241"/>
      <c r="E35" s="32">
        <f>E47*E34</f>
        <v>3.8408066666666671E-2</v>
      </c>
      <c r="F35" s="55">
        <f>ROUND(E35*F29,2)</f>
        <v>0</v>
      </c>
      <c r="H35" s="3"/>
      <c r="I35" s="3"/>
      <c r="J35" s="3"/>
      <c r="K35" s="3"/>
      <c r="L35" s="3"/>
      <c r="M35" s="3"/>
      <c r="N35" s="3"/>
      <c r="O35" s="3"/>
    </row>
    <row r="36" spans="2:15" ht="14.25" customHeight="1" x14ac:dyDescent="0.2">
      <c r="B36" s="242" t="s">
        <v>71</v>
      </c>
      <c r="C36" s="242"/>
      <c r="D36" s="56"/>
      <c r="E36" s="57">
        <f>SUM(E34:E35)</f>
        <v>0.15204139999999999</v>
      </c>
      <c r="F36" s="58">
        <f>SUM(F34:F35)</f>
        <v>0</v>
      </c>
      <c r="H36" s="3"/>
      <c r="I36" s="3"/>
      <c r="J36" s="3"/>
      <c r="K36" s="3"/>
      <c r="L36" s="3"/>
      <c r="M36" s="3"/>
      <c r="N36" s="3"/>
      <c r="O36" s="3"/>
    </row>
    <row r="37" spans="2:15" ht="21" customHeight="1" x14ac:dyDescent="0.2">
      <c r="B37" s="59" t="s">
        <v>72</v>
      </c>
      <c r="C37" s="60"/>
      <c r="D37" s="61"/>
      <c r="E37" s="62" t="s">
        <v>64</v>
      </c>
      <c r="F37" s="39"/>
      <c r="H37" s="3"/>
      <c r="I37" s="3"/>
      <c r="J37" s="3"/>
      <c r="K37" s="3"/>
      <c r="L37" s="3"/>
      <c r="M37" s="3"/>
      <c r="N37" s="3"/>
      <c r="O37" s="3"/>
    </row>
    <row r="38" spans="2:15" ht="14.25" customHeight="1" x14ac:dyDescent="0.2">
      <c r="B38" s="63" t="s">
        <v>59</v>
      </c>
      <c r="C38" s="64" t="s">
        <v>73</v>
      </c>
      <c r="D38" s="65"/>
      <c r="E38" s="66">
        <v>0.2</v>
      </c>
      <c r="F38" s="67">
        <f t="shared" ref="F38:F46" si="0">ROUND(E38*F$29,2)</f>
        <v>0</v>
      </c>
      <c r="H38" s="3"/>
      <c r="I38" s="3"/>
      <c r="J38" s="3"/>
      <c r="K38" s="3"/>
      <c r="L38" s="3"/>
      <c r="M38" s="3"/>
      <c r="N38" s="3"/>
      <c r="O38" s="3"/>
    </row>
    <row r="39" spans="2:15" ht="14.25" customHeight="1" x14ac:dyDescent="0.2">
      <c r="B39" s="27" t="s">
        <v>66</v>
      </c>
      <c r="C39" s="68" t="s">
        <v>74</v>
      </c>
      <c r="D39" s="29"/>
      <c r="E39" s="69">
        <v>1.4999999999999999E-2</v>
      </c>
      <c r="F39" s="33">
        <f t="shared" si="0"/>
        <v>0</v>
      </c>
      <c r="H39" s="5"/>
      <c r="I39" s="3"/>
      <c r="J39" s="3"/>
      <c r="K39" s="3"/>
      <c r="L39" s="3"/>
      <c r="M39" s="3"/>
      <c r="N39" s="3"/>
      <c r="O39" s="3"/>
    </row>
    <row r="40" spans="2:15" ht="14.25" customHeight="1" x14ac:dyDescent="0.2">
      <c r="B40" s="27" t="s">
        <v>69</v>
      </c>
      <c r="C40" s="68" t="s">
        <v>75</v>
      </c>
      <c r="D40" s="29"/>
      <c r="E40" s="69">
        <v>0.01</v>
      </c>
      <c r="F40" s="33">
        <f t="shared" si="0"/>
        <v>0</v>
      </c>
      <c r="H40" s="5"/>
      <c r="I40" s="3"/>
      <c r="J40" s="3"/>
      <c r="K40" s="3"/>
      <c r="L40" s="3"/>
      <c r="M40" s="3"/>
      <c r="N40" s="3"/>
      <c r="O40" s="3"/>
    </row>
    <row r="41" spans="2:15" ht="14.25" customHeight="1" x14ac:dyDescent="0.2">
      <c r="B41" s="27" t="s">
        <v>76</v>
      </c>
      <c r="C41" s="28" t="s">
        <v>77</v>
      </c>
      <c r="D41" s="29"/>
      <c r="E41" s="69">
        <v>2E-3</v>
      </c>
      <c r="F41" s="33">
        <f t="shared" si="0"/>
        <v>0</v>
      </c>
      <c r="H41" s="5"/>
      <c r="I41" s="3"/>
      <c r="J41" s="3"/>
      <c r="K41" s="3"/>
      <c r="L41" s="3"/>
      <c r="M41" s="3"/>
      <c r="N41" s="3"/>
      <c r="O41" s="3"/>
    </row>
    <row r="42" spans="2:15" ht="14.25" customHeight="1" x14ac:dyDescent="0.2">
      <c r="B42" s="27" t="s">
        <v>78</v>
      </c>
      <c r="C42" s="28" t="s">
        <v>79</v>
      </c>
      <c r="D42" s="29"/>
      <c r="E42" s="69">
        <v>2.5000000000000001E-2</v>
      </c>
      <c r="F42" s="33">
        <f t="shared" si="0"/>
        <v>0</v>
      </c>
      <c r="H42" s="3"/>
      <c r="I42" s="3"/>
      <c r="J42" s="3"/>
      <c r="K42" s="3"/>
      <c r="L42" s="3"/>
      <c r="M42" s="3"/>
      <c r="N42" s="3"/>
      <c r="O42" s="3"/>
    </row>
    <row r="43" spans="2:15" ht="14.25" customHeight="1" x14ac:dyDescent="0.2">
      <c r="B43" s="27" t="s">
        <v>80</v>
      </c>
      <c r="C43" s="28" t="s">
        <v>81</v>
      </c>
      <c r="D43" s="29"/>
      <c r="E43" s="70">
        <v>0.08</v>
      </c>
      <c r="F43" s="33">
        <f t="shared" si="0"/>
        <v>0</v>
      </c>
      <c r="H43" s="3"/>
      <c r="I43" s="3"/>
      <c r="J43" s="3"/>
      <c r="K43" s="3"/>
      <c r="L43" s="3"/>
      <c r="M43" s="3"/>
      <c r="N43" s="3"/>
      <c r="O43" s="3"/>
    </row>
    <row r="44" spans="2:15" ht="14.25" customHeight="1" x14ac:dyDescent="0.2">
      <c r="B44" s="27" t="s">
        <v>82</v>
      </c>
      <c r="C44" s="28" t="s">
        <v>83</v>
      </c>
      <c r="D44" s="29"/>
      <c r="E44" s="69"/>
      <c r="F44" s="33">
        <f t="shared" si="0"/>
        <v>0</v>
      </c>
      <c r="H44" s="3"/>
      <c r="I44" s="3"/>
      <c r="J44" s="3"/>
      <c r="K44" s="3"/>
      <c r="L44" s="3"/>
      <c r="M44" s="3"/>
      <c r="N44" s="3"/>
      <c r="O44" s="3"/>
    </row>
    <row r="45" spans="2:15" ht="14.25" customHeight="1" x14ac:dyDescent="0.2">
      <c r="B45" s="27" t="s">
        <v>84</v>
      </c>
      <c r="C45" s="28" t="s">
        <v>85</v>
      </c>
      <c r="D45" s="29"/>
      <c r="E45" s="69">
        <v>6.0000000000000001E-3</v>
      </c>
      <c r="F45" s="33">
        <f t="shared" si="0"/>
        <v>0</v>
      </c>
      <c r="H45" s="3"/>
      <c r="I45" s="3"/>
      <c r="J45" s="3"/>
      <c r="K45" s="3"/>
      <c r="L45" s="3"/>
      <c r="M45" s="3"/>
      <c r="N45" s="3"/>
      <c r="O45" s="3"/>
    </row>
    <row r="46" spans="2:15" ht="14.25" customHeight="1" x14ac:dyDescent="0.2">
      <c r="B46" s="74" t="s">
        <v>86</v>
      </c>
      <c r="C46" s="134" t="s">
        <v>87</v>
      </c>
      <c r="D46" s="135"/>
      <c r="E46" s="69"/>
      <c r="F46" s="136">
        <f t="shared" si="0"/>
        <v>0</v>
      </c>
      <c r="H46" s="3"/>
      <c r="I46" s="3"/>
      <c r="J46" s="3"/>
      <c r="K46" s="3"/>
      <c r="L46" s="3"/>
      <c r="M46" s="3"/>
      <c r="N46" s="3"/>
      <c r="O46" s="3"/>
    </row>
    <row r="47" spans="2:15" ht="14.25" customHeight="1" x14ac:dyDescent="0.2">
      <c r="B47" s="242" t="s">
        <v>88</v>
      </c>
      <c r="C47" s="242"/>
      <c r="D47" s="71"/>
      <c r="E47" s="72">
        <f>SUM(E38:E45)</f>
        <v>0.33800000000000008</v>
      </c>
      <c r="F47" s="73">
        <f>SUM(F38:F46)</f>
        <v>0</v>
      </c>
      <c r="H47" s="3"/>
      <c r="I47" s="3"/>
      <c r="J47" s="3"/>
      <c r="K47" s="3"/>
      <c r="L47" s="3"/>
      <c r="M47" s="3"/>
      <c r="N47" s="3"/>
      <c r="O47" s="3"/>
    </row>
    <row r="48" spans="2:15" ht="21" customHeight="1" x14ac:dyDescent="0.2">
      <c r="B48" s="243" t="s">
        <v>89</v>
      </c>
      <c r="C48" s="243"/>
      <c r="D48" s="243"/>
      <c r="E48" s="243"/>
      <c r="F48" s="243"/>
      <c r="H48" s="3"/>
      <c r="I48" s="3"/>
      <c r="J48" s="3"/>
      <c r="K48" s="3"/>
      <c r="L48" s="3"/>
      <c r="M48" s="3"/>
      <c r="N48" s="3"/>
      <c r="O48" s="3"/>
    </row>
    <row r="49" spans="1:15" ht="14.25" customHeight="1" x14ac:dyDescent="0.2">
      <c r="B49" s="74" t="s">
        <v>90</v>
      </c>
      <c r="C49" s="75" t="s">
        <v>91</v>
      </c>
      <c r="D49" s="76"/>
      <c r="E49" s="139"/>
      <c r="F49" s="77">
        <f>ROUND($D$49*(1-E$49)*22,2)</f>
        <v>0</v>
      </c>
      <c r="H49" s="3"/>
      <c r="I49" s="3"/>
      <c r="J49" s="3"/>
      <c r="K49" s="3"/>
      <c r="L49" s="3"/>
      <c r="M49" s="3"/>
      <c r="N49" s="3"/>
      <c r="O49" s="3"/>
    </row>
    <row r="50" spans="1:15" ht="14.25" customHeight="1" x14ac:dyDescent="0.2">
      <c r="B50" s="74" t="s">
        <v>66</v>
      </c>
      <c r="C50" s="68" t="s">
        <v>92</v>
      </c>
      <c r="D50" s="137"/>
      <c r="E50" s="140"/>
      <c r="F50" s="31">
        <f>IF((2*E50*22)-(F27*0.06)&gt;0,(2*E50*22)-(F27*0.06),0)</f>
        <v>0</v>
      </c>
      <c r="H50" s="3"/>
      <c r="I50" s="3"/>
      <c r="J50" s="3"/>
      <c r="K50" s="3"/>
      <c r="L50" s="3"/>
      <c r="M50" s="3"/>
      <c r="N50" s="3"/>
      <c r="O50" s="3"/>
    </row>
    <row r="51" spans="1:15" ht="14.25" customHeight="1" x14ac:dyDescent="0.2">
      <c r="B51" s="74" t="s">
        <v>93</v>
      </c>
      <c r="C51" s="244" t="s">
        <v>94</v>
      </c>
      <c r="D51" s="245"/>
      <c r="E51" s="69"/>
      <c r="F51" s="136"/>
      <c r="H51" s="3"/>
      <c r="I51" s="3"/>
      <c r="J51" s="3"/>
      <c r="K51" s="3"/>
      <c r="L51" s="3"/>
      <c r="M51" s="3"/>
      <c r="N51" s="3"/>
      <c r="O51" s="3"/>
    </row>
    <row r="52" spans="1:15" ht="14.25" customHeight="1" x14ac:dyDescent="0.2">
      <c r="B52" s="74" t="s">
        <v>76</v>
      </c>
      <c r="C52" s="244" t="s">
        <v>95</v>
      </c>
      <c r="D52" s="245"/>
      <c r="E52" s="69"/>
      <c r="F52" s="136"/>
      <c r="H52" s="3"/>
      <c r="I52" s="3"/>
      <c r="J52" s="3"/>
      <c r="K52" s="3"/>
      <c r="L52" s="3"/>
      <c r="M52" s="3"/>
      <c r="N52" s="3"/>
      <c r="O52" s="3"/>
    </row>
    <row r="53" spans="1:15" ht="14.25" customHeight="1" x14ac:dyDescent="0.2">
      <c r="B53" s="27" t="s">
        <v>78</v>
      </c>
      <c r="C53" s="246" t="s">
        <v>96</v>
      </c>
      <c r="D53" s="246"/>
      <c r="E53" s="69"/>
      <c r="F53" s="136"/>
      <c r="H53" s="3"/>
      <c r="I53" s="3"/>
      <c r="J53" s="3"/>
      <c r="K53" s="3"/>
      <c r="L53" s="3"/>
      <c r="M53" s="3"/>
      <c r="N53" s="3"/>
      <c r="O53" s="3"/>
    </row>
    <row r="54" spans="1:15" ht="12.75" x14ac:dyDescent="0.2">
      <c r="B54" s="234" t="s">
        <v>97</v>
      </c>
      <c r="C54" s="235"/>
      <c r="D54" s="236"/>
      <c r="E54" s="79"/>
      <c r="F54" s="80">
        <f>SUM(F49:F53)</f>
        <v>0</v>
      </c>
      <c r="H54" s="3"/>
      <c r="I54" s="3"/>
      <c r="J54" s="3"/>
      <c r="K54" s="3"/>
      <c r="L54" s="3"/>
      <c r="M54" s="3"/>
      <c r="N54" s="3"/>
      <c r="O54" s="3"/>
    </row>
    <row r="55" spans="1:15" ht="21" customHeight="1" x14ac:dyDescent="0.2">
      <c r="B55" s="248" t="s">
        <v>98</v>
      </c>
      <c r="C55" s="248"/>
      <c r="D55" s="248"/>
      <c r="E55" s="248"/>
      <c r="F55" s="248"/>
      <c r="H55" s="3"/>
      <c r="I55" s="3"/>
      <c r="J55" s="3"/>
      <c r="K55" s="3"/>
      <c r="L55" s="3"/>
      <c r="M55" s="3"/>
      <c r="N55" s="3"/>
      <c r="O55" s="3"/>
    </row>
    <row r="56" spans="1:15" s="2" customFormat="1" ht="14.25" customHeight="1" x14ac:dyDescent="0.25">
      <c r="A56" s="17"/>
      <c r="B56" s="81" t="s">
        <v>99</v>
      </c>
      <c r="C56" s="249" t="s">
        <v>100</v>
      </c>
      <c r="D56" s="249"/>
      <c r="E56" s="82"/>
      <c r="F56" s="83">
        <f>F$36</f>
        <v>0</v>
      </c>
      <c r="G56" s="17"/>
      <c r="H56" s="3"/>
      <c r="I56" s="3"/>
      <c r="J56" s="3"/>
      <c r="K56" s="3"/>
      <c r="L56" s="3"/>
      <c r="M56" s="3"/>
      <c r="N56" s="3"/>
      <c r="O56" s="3"/>
    </row>
    <row r="57" spans="1:15" s="2" customFormat="1" ht="14.25" customHeight="1" x14ac:dyDescent="0.25">
      <c r="A57" s="17"/>
      <c r="B57" s="27" t="s">
        <v>101</v>
      </c>
      <c r="C57" s="241" t="s">
        <v>102</v>
      </c>
      <c r="D57" s="241"/>
      <c r="E57" s="84"/>
      <c r="F57" s="33">
        <f>F$47</f>
        <v>0</v>
      </c>
      <c r="G57" s="17"/>
      <c r="H57" s="3"/>
      <c r="I57" s="3"/>
      <c r="J57" s="3"/>
      <c r="K57" s="3"/>
      <c r="L57" s="3"/>
      <c r="M57" s="3"/>
      <c r="N57" s="3"/>
      <c r="O57" s="3"/>
    </row>
    <row r="58" spans="1:15" s="2" customFormat="1" ht="14.25" customHeight="1" x14ac:dyDescent="0.25">
      <c r="A58" s="17"/>
      <c r="B58" s="85" t="s">
        <v>103</v>
      </c>
      <c r="C58" s="241" t="s">
        <v>104</v>
      </c>
      <c r="D58" s="241"/>
      <c r="E58" s="86"/>
      <c r="F58" s="49">
        <f>F$54</f>
        <v>0</v>
      </c>
      <c r="G58" s="17"/>
      <c r="H58" s="3"/>
      <c r="I58" s="3"/>
      <c r="J58" s="3"/>
      <c r="K58" s="3"/>
      <c r="L58" s="3"/>
      <c r="M58" s="3"/>
      <c r="N58" s="3"/>
      <c r="O58" s="3"/>
    </row>
    <row r="59" spans="1:15" s="2" customFormat="1" ht="14.25" customHeight="1" x14ac:dyDescent="0.25">
      <c r="A59" s="17"/>
      <c r="B59" s="87" t="s">
        <v>105</v>
      </c>
      <c r="C59" s="88"/>
      <c r="D59" s="88"/>
      <c r="E59" s="18"/>
      <c r="F59" s="89">
        <f>SUM(F56:F58)</f>
        <v>0</v>
      </c>
      <c r="G59" s="17"/>
      <c r="H59" s="3"/>
      <c r="I59" s="3"/>
      <c r="J59" s="3"/>
      <c r="K59" s="3"/>
      <c r="L59" s="3"/>
      <c r="M59" s="3"/>
      <c r="N59" s="3"/>
      <c r="O59" s="3"/>
    </row>
    <row r="60" spans="1:15" ht="27.75" customHeight="1" x14ac:dyDescent="0.2">
      <c r="B60" s="247" t="s">
        <v>106</v>
      </c>
      <c r="C60" s="247"/>
      <c r="D60" s="90"/>
      <c r="E60" s="233"/>
      <c r="F60" s="233"/>
      <c r="H60" s="3"/>
      <c r="I60" s="3"/>
      <c r="J60" s="3"/>
      <c r="K60" s="3"/>
      <c r="L60" s="3"/>
      <c r="M60" s="3"/>
      <c r="N60" s="3"/>
      <c r="O60" s="3"/>
    </row>
    <row r="61" spans="1:15" ht="14.25" customHeight="1" x14ac:dyDescent="0.2">
      <c r="B61" s="91" t="s">
        <v>59</v>
      </c>
      <c r="C61" s="92" t="s">
        <v>107</v>
      </c>
      <c r="D61" s="93"/>
      <c r="E61" s="66">
        <v>4.5999999999999999E-3</v>
      </c>
      <c r="F61" s="94">
        <f>ROUND(E61*F$29,2)</f>
        <v>0</v>
      </c>
      <c r="H61" s="3"/>
      <c r="I61" s="3"/>
      <c r="J61" s="3"/>
      <c r="K61" s="3"/>
      <c r="L61" s="3"/>
      <c r="M61" s="3"/>
      <c r="N61" s="3"/>
      <c r="O61" s="3"/>
    </row>
    <row r="62" spans="1:15" ht="14.25" customHeight="1" x14ac:dyDescent="0.2">
      <c r="B62" s="27" t="s">
        <v>66</v>
      </c>
      <c r="C62" s="28" t="s">
        <v>108</v>
      </c>
      <c r="D62" s="29"/>
      <c r="E62" s="95">
        <f>E61*E43</f>
        <v>3.68E-4</v>
      </c>
      <c r="F62" s="33">
        <f>ROUND(E62*F$29,2)</f>
        <v>0</v>
      </c>
      <c r="H62" s="3"/>
      <c r="I62" s="3"/>
      <c r="J62" s="3"/>
      <c r="K62" s="3"/>
      <c r="L62" s="3"/>
      <c r="M62" s="3"/>
      <c r="N62" s="3"/>
      <c r="O62" s="3"/>
    </row>
    <row r="63" spans="1:15" ht="14.25" customHeight="1" x14ac:dyDescent="0.2">
      <c r="B63" s="27" t="s">
        <v>69</v>
      </c>
      <c r="C63" s="46" t="s">
        <v>109</v>
      </c>
      <c r="D63" s="47"/>
      <c r="E63" s="96">
        <v>1.9400000000000001E-2</v>
      </c>
      <c r="F63" s="94">
        <f>ROUND(E63*F$29,2)</f>
        <v>0</v>
      </c>
      <c r="H63" s="3"/>
      <c r="I63" s="3"/>
      <c r="J63" s="3"/>
      <c r="K63" s="3"/>
      <c r="L63" s="3"/>
      <c r="M63" s="3"/>
      <c r="N63" s="3"/>
      <c r="O63" s="3"/>
    </row>
    <row r="64" spans="1:15" ht="14.25" customHeight="1" x14ac:dyDescent="0.2">
      <c r="B64" s="97" t="s">
        <v>76</v>
      </c>
      <c r="C64" s="250" t="s">
        <v>110</v>
      </c>
      <c r="D64" s="250"/>
      <c r="E64" s="70">
        <f>E47*E63</f>
        <v>6.5572000000000017E-3</v>
      </c>
      <c r="F64" s="33">
        <f>ROUND(E64*F$29,2)</f>
        <v>0</v>
      </c>
      <c r="H64" s="3"/>
      <c r="I64" s="3"/>
      <c r="J64" s="3"/>
      <c r="K64" s="3"/>
      <c r="L64" s="3"/>
      <c r="M64" s="3"/>
      <c r="N64" s="3"/>
      <c r="O64" s="3"/>
    </row>
    <row r="65" spans="2:15" ht="14.25" customHeight="1" x14ac:dyDescent="0.2">
      <c r="B65" s="27" t="s">
        <v>78</v>
      </c>
      <c r="C65" s="250" t="s">
        <v>111</v>
      </c>
      <c r="D65" s="250"/>
      <c r="E65" s="98">
        <v>0.04</v>
      </c>
      <c r="F65" s="33">
        <f>ROUND(E65*F$29,2)</f>
        <v>0</v>
      </c>
      <c r="H65" s="3"/>
      <c r="I65" s="3"/>
      <c r="J65" s="3"/>
      <c r="K65" s="3"/>
      <c r="L65" s="3"/>
      <c r="M65" s="3"/>
      <c r="N65" s="3"/>
      <c r="O65" s="3"/>
    </row>
    <row r="66" spans="2:15" ht="14.25" customHeight="1" x14ac:dyDescent="0.2">
      <c r="B66" s="251" t="s">
        <v>112</v>
      </c>
      <c r="C66" s="251"/>
      <c r="D66" s="100"/>
      <c r="E66" s="72">
        <f>SUM(E61:E65)</f>
        <v>7.0925200000000008E-2</v>
      </c>
      <c r="F66" s="73">
        <f>SUM(F61:F65)</f>
        <v>0</v>
      </c>
      <c r="H66" s="3"/>
      <c r="I66" s="3"/>
      <c r="J66" s="3"/>
      <c r="K66" s="3"/>
      <c r="L66" s="3"/>
      <c r="M66" s="3"/>
      <c r="N66" s="3"/>
      <c r="O66" s="3"/>
    </row>
    <row r="67" spans="2:15" ht="27.75" customHeight="1" x14ac:dyDescent="0.2">
      <c r="B67" s="247" t="s">
        <v>113</v>
      </c>
      <c r="C67" s="247"/>
      <c r="D67" s="90"/>
      <c r="E67" s="233"/>
      <c r="F67" s="233"/>
      <c r="H67" s="3"/>
      <c r="I67" s="3"/>
      <c r="J67" s="3"/>
      <c r="K67" s="3"/>
      <c r="L67" s="3"/>
      <c r="M67" s="3"/>
      <c r="N67" s="3"/>
      <c r="O67" s="3"/>
    </row>
    <row r="68" spans="2:15" ht="12.75" x14ac:dyDescent="0.2">
      <c r="B68" s="101" t="s">
        <v>59</v>
      </c>
      <c r="C68" s="64" t="s">
        <v>114</v>
      </c>
      <c r="D68" s="93"/>
      <c r="E68" s="98">
        <v>9.0900000000000009E-2</v>
      </c>
      <c r="F68" s="94">
        <f>ROUND(E68*F$29,2)</f>
        <v>0</v>
      </c>
      <c r="H68" s="3"/>
      <c r="I68" s="3"/>
      <c r="J68" s="3"/>
      <c r="K68" s="3"/>
      <c r="L68" s="3"/>
      <c r="M68" s="3"/>
      <c r="N68" s="3"/>
      <c r="O68" s="3"/>
    </row>
    <row r="69" spans="2:15" ht="12.75" x14ac:dyDescent="0.2">
      <c r="B69" s="102" t="s">
        <v>66</v>
      </c>
      <c r="C69" s="28" t="s">
        <v>115</v>
      </c>
      <c r="D69" s="29"/>
      <c r="E69" s="69">
        <v>2.0000000000000001E-4</v>
      </c>
      <c r="F69" s="33">
        <f>ROUND(E69*F$29,2)</f>
        <v>0</v>
      </c>
      <c r="H69" s="3"/>
      <c r="I69" s="3"/>
      <c r="J69" s="3"/>
      <c r="K69" s="3"/>
      <c r="L69" s="3"/>
      <c r="M69" s="3"/>
      <c r="N69" s="3"/>
      <c r="O69" s="3"/>
    </row>
    <row r="70" spans="2:15" ht="12.75" x14ac:dyDescent="0.2">
      <c r="B70" s="102" t="s">
        <v>69</v>
      </c>
      <c r="C70" s="28" t="s">
        <v>116</v>
      </c>
      <c r="D70" s="29"/>
      <c r="E70" s="69">
        <v>1.5E-3</v>
      </c>
      <c r="F70" s="33">
        <f>ROUND(E70*F$29,2)</f>
        <v>0</v>
      </c>
      <c r="H70" s="3"/>
      <c r="I70" s="3"/>
      <c r="J70" s="3"/>
      <c r="K70" s="3"/>
      <c r="L70" s="3"/>
      <c r="M70" s="3"/>
      <c r="N70" s="3"/>
      <c r="O70" s="3"/>
    </row>
    <row r="71" spans="2:15" ht="12.75" x14ac:dyDescent="0.2">
      <c r="B71" s="103" t="s">
        <v>76</v>
      </c>
      <c r="C71" s="46" t="s">
        <v>117</v>
      </c>
      <c r="D71" s="47"/>
      <c r="E71" s="69">
        <v>1.5E-3</v>
      </c>
      <c r="F71" s="33">
        <f>ROUND(E71*F$29,2)</f>
        <v>0</v>
      </c>
      <c r="H71" s="3"/>
      <c r="I71" s="3"/>
      <c r="J71" s="3"/>
      <c r="K71" s="3"/>
      <c r="L71" s="3"/>
      <c r="M71" s="3"/>
      <c r="N71" s="3"/>
      <c r="O71" s="3"/>
    </row>
    <row r="72" spans="2:15" ht="12.75" x14ac:dyDescent="0.2">
      <c r="B72" s="103" t="s">
        <v>78</v>
      </c>
      <c r="C72" s="46" t="s">
        <v>118</v>
      </c>
      <c r="D72" s="47"/>
      <c r="E72" s="104">
        <v>5.5000000000000003E-4</v>
      </c>
      <c r="F72" s="33">
        <f>ROUND(E72*F$29,2)</f>
        <v>0</v>
      </c>
      <c r="H72" s="3"/>
      <c r="I72" s="3"/>
      <c r="J72" s="3"/>
      <c r="K72" s="3"/>
      <c r="L72" s="3"/>
      <c r="M72" s="3"/>
      <c r="N72" s="3"/>
      <c r="O72" s="3"/>
    </row>
    <row r="73" spans="2:15" ht="13.15" customHeight="1" x14ac:dyDescent="0.2">
      <c r="B73" s="45" t="s">
        <v>80</v>
      </c>
      <c r="C73" s="246" t="s">
        <v>96</v>
      </c>
      <c r="D73" s="246"/>
      <c r="E73" s="69"/>
      <c r="F73" s="77"/>
      <c r="H73" s="3"/>
      <c r="I73" s="3"/>
      <c r="J73" s="3"/>
      <c r="K73" s="3"/>
      <c r="L73" s="3"/>
      <c r="M73" s="3"/>
      <c r="N73" s="3"/>
      <c r="O73" s="3"/>
    </row>
    <row r="74" spans="2:15" ht="12.75" x14ac:dyDescent="0.2">
      <c r="B74" s="27"/>
      <c r="C74" s="28" t="s">
        <v>119</v>
      </c>
      <c r="D74" s="29"/>
      <c r="E74" s="105">
        <f>SUM(E68:E73)</f>
        <v>9.4650000000000012E-2</v>
      </c>
      <c r="F74" s="31">
        <f>SUM(F68:F73)</f>
        <v>0</v>
      </c>
      <c r="H74" s="3"/>
      <c r="I74" s="3"/>
      <c r="J74" s="3"/>
      <c r="K74" s="3"/>
      <c r="L74" s="3"/>
      <c r="M74" s="3"/>
      <c r="N74" s="3"/>
      <c r="O74" s="3"/>
    </row>
    <row r="75" spans="2:15" ht="13.15" customHeight="1" x14ac:dyDescent="0.2">
      <c r="B75" s="27" t="s">
        <v>82</v>
      </c>
      <c r="C75" s="241" t="s">
        <v>120</v>
      </c>
      <c r="D75" s="241"/>
      <c r="E75" s="105">
        <f>E47*E74</f>
        <v>3.1991700000000012E-2</v>
      </c>
      <c r="F75" s="106">
        <f>ROUND(E$47*F$74,2)</f>
        <v>0</v>
      </c>
      <c r="H75" s="3"/>
      <c r="I75" s="3"/>
      <c r="J75" s="3"/>
      <c r="K75" s="3"/>
      <c r="L75" s="3"/>
      <c r="M75" s="3"/>
      <c r="N75" s="3"/>
      <c r="O75" s="3"/>
    </row>
    <row r="76" spans="2:15" ht="14.25" customHeight="1" x14ac:dyDescent="0.2">
      <c r="B76" s="234" t="s">
        <v>121</v>
      </c>
      <c r="C76" s="234"/>
      <c r="D76" s="78"/>
      <c r="E76" s="107">
        <f>SUM(E74:E75)</f>
        <v>0.12664170000000002</v>
      </c>
      <c r="F76" s="108">
        <f>SUM(F74:F75)</f>
        <v>0</v>
      </c>
      <c r="H76" s="3"/>
      <c r="I76" s="3"/>
      <c r="J76" s="3"/>
      <c r="K76" s="3"/>
      <c r="L76" s="3"/>
      <c r="M76" s="3"/>
      <c r="N76" s="3"/>
      <c r="O76" s="3"/>
    </row>
    <row r="77" spans="2:15" ht="27.75" customHeight="1" x14ac:dyDescent="0.2">
      <c r="B77" s="247" t="s">
        <v>122</v>
      </c>
      <c r="C77" s="247"/>
      <c r="D77" s="90"/>
      <c r="E77" s="233"/>
      <c r="F77" s="233"/>
      <c r="H77" s="3"/>
      <c r="I77" s="3"/>
      <c r="J77" s="3"/>
      <c r="K77" s="3"/>
      <c r="L77" s="3"/>
      <c r="M77" s="3"/>
      <c r="N77" s="3"/>
      <c r="O77" s="3"/>
    </row>
    <row r="78" spans="2:15" ht="14.25" customHeight="1" x14ac:dyDescent="0.2">
      <c r="B78" s="27" t="s">
        <v>59</v>
      </c>
      <c r="C78" s="28" t="s">
        <v>123</v>
      </c>
      <c r="D78" s="29"/>
      <c r="E78" s="109"/>
      <c r="F78" s="33">
        <v>0</v>
      </c>
      <c r="H78" s="3"/>
      <c r="I78" s="3"/>
      <c r="J78" s="3"/>
      <c r="K78" s="3"/>
      <c r="L78" s="3"/>
      <c r="M78" s="3"/>
      <c r="N78" s="3"/>
      <c r="O78" s="3"/>
    </row>
    <row r="79" spans="2:15" ht="14.25" customHeight="1" x14ac:dyDescent="0.2">
      <c r="B79" s="110" t="s">
        <v>66</v>
      </c>
      <c r="C79" s="47" t="s">
        <v>124</v>
      </c>
      <c r="D79" s="47"/>
      <c r="E79" s="111"/>
      <c r="F79" s="112">
        <v>0</v>
      </c>
      <c r="H79" s="3"/>
      <c r="I79" s="3"/>
      <c r="J79" s="3"/>
      <c r="K79" s="3"/>
      <c r="L79" s="3"/>
      <c r="M79" s="3"/>
      <c r="N79" s="3"/>
      <c r="O79" s="3"/>
    </row>
    <row r="80" spans="2:15" ht="14.25" customHeight="1" x14ac:dyDescent="0.2">
      <c r="B80" s="110" t="s">
        <v>69</v>
      </c>
      <c r="C80" s="47" t="s">
        <v>125</v>
      </c>
      <c r="D80" s="47"/>
      <c r="E80" s="111"/>
      <c r="F80" s="49">
        <v>0</v>
      </c>
      <c r="H80" s="3"/>
      <c r="I80" s="3"/>
      <c r="J80" s="3"/>
      <c r="K80" s="3"/>
      <c r="L80" s="3"/>
      <c r="M80" s="3"/>
      <c r="N80" s="3"/>
      <c r="O80" s="3"/>
    </row>
    <row r="81" spans="2:15" ht="12.75" x14ac:dyDescent="0.2">
      <c r="B81" s="251" t="s">
        <v>61</v>
      </c>
      <c r="C81" s="251"/>
      <c r="D81" s="100"/>
      <c r="E81" s="99"/>
      <c r="F81" s="73">
        <f>SUM(F78:F80)</f>
        <v>0</v>
      </c>
      <c r="H81" s="3"/>
      <c r="I81" s="3"/>
      <c r="J81" s="3"/>
      <c r="K81" s="3"/>
      <c r="L81" s="3"/>
      <c r="M81" s="3"/>
      <c r="N81" s="3"/>
      <c r="O81" s="3"/>
    </row>
    <row r="82" spans="2:15" ht="25.5" customHeight="1" x14ac:dyDescent="0.2">
      <c r="B82" s="113" t="s">
        <v>126</v>
      </c>
      <c r="C82" s="114"/>
      <c r="D82" s="115"/>
      <c r="E82" s="116" t="s">
        <v>64</v>
      </c>
      <c r="F82" s="117"/>
      <c r="H82" s="3"/>
      <c r="I82" s="3"/>
      <c r="J82" s="3"/>
      <c r="K82" s="3"/>
      <c r="L82" s="3"/>
      <c r="M82" s="3"/>
      <c r="N82" s="3"/>
      <c r="O82" s="3"/>
    </row>
    <row r="83" spans="2:15" ht="14.25" customHeight="1" x14ac:dyDescent="0.2">
      <c r="B83" s="118" t="s">
        <v>59</v>
      </c>
      <c r="C83" s="260" t="s">
        <v>127</v>
      </c>
      <c r="D83" s="261"/>
      <c r="E83" s="150"/>
      <c r="F83" s="119">
        <f>ROUND(E$83*E$98,2)</f>
        <v>0</v>
      </c>
      <c r="H83" s="3"/>
      <c r="I83" s="3"/>
      <c r="J83" s="3"/>
      <c r="K83" s="3"/>
      <c r="L83" s="3"/>
      <c r="M83" s="3"/>
      <c r="N83" s="3"/>
      <c r="O83" s="3"/>
    </row>
    <row r="84" spans="2:15" ht="14.25" customHeight="1" x14ac:dyDescent="0.2">
      <c r="B84" s="120" t="s">
        <v>66</v>
      </c>
      <c r="C84" s="252" t="s">
        <v>128</v>
      </c>
      <c r="D84" s="253"/>
      <c r="E84" s="151"/>
      <c r="F84" s="121">
        <f>ROUND(E$84*(E$98+F$83),2)</f>
        <v>0</v>
      </c>
      <c r="H84" s="3"/>
      <c r="I84" s="3"/>
      <c r="J84" s="3"/>
      <c r="K84" s="3"/>
      <c r="L84" s="3"/>
      <c r="M84" s="3"/>
      <c r="N84" s="3"/>
      <c r="O84" s="3"/>
    </row>
    <row r="85" spans="2:15" ht="14.25" customHeight="1" x14ac:dyDescent="0.2">
      <c r="B85" s="120" t="s">
        <v>69</v>
      </c>
      <c r="C85" s="254" t="s">
        <v>129</v>
      </c>
      <c r="D85" s="255"/>
      <c r="E85" s="256">
        <f>$D$86+$D$87+$D$88+$D$89+$D$90</f>
        <v>0.1125</v>
      </c>
      <c r="F85" s="258">
        <f>ROUND(((F83+F84+E93+E94+E95+E96+E97)/(1-E85))*E85,2)</f>
        <v>0</v>
      </c>
      <c r="H85" s="3"/>
      <c r="I85" s="3"/>
      <c r="J85" s="3"/>
      <c r="K85" s="3"/>
      <c r="L85" s="3"/>
      <c r="M85" s="3"/>
      <c r="N85" s="3"/>
      <c r="O85" s="3"/>
    </row>
    <row r="86" spans="2:15" ht="14.25" customHeight="1" x14ac:dyDescent="0.2">
      <c r="B86" s="120">
        <v>1</v>
      </c>
      <c r="C86" s="68" t="s">
        <v>130</v>
      </c>
      <c r="D86" s="147">
        <v>1.6500000000000001E-2</v>
      </c>
      <c r="E86" s="257"/>
      <c r="F86" s="259"/>
      <c r="H86" s="3"/>
      <c r="I86" s="3"/>
      <c r="J86" s="3"/>
      <c r="K86" s="3"/>
      <c r="L86" s="3"/>
      <c r="M86" s="3"/>
      <c r="N86" s="3"/>
      <c r="O86" s="3"/>
    </row>
    <row r="87" spans="2:15" ht="14.25" customHeight="1" x14ac:dyDescent="0.2">
      <c r="B87" s="120">
        <v>2</v>
      </c>
      <c r="C87" s="68" t="s">
        <v>131</v>
      </c>
      <c r="D87" s="147">
        <v>7.5999999999999998E-2</v>
      </c>
      <c r="E87" s="257"/>
      <c r="F87" s="259"/>
      <c r="G87" s="19"/>
      <c r="H87" s="3"/>
      <c r="I87" s="3"/>
      <c r="J87" s="3"/>
      <c r="K87" s="3"/>
      <c r="L87" s="3"/>
      <c r="M87" s="3"/>
      <c r="N87" s="3"/>
      <c r="O87" s="3"/>
    </row>
    <row r="88" spans="2:15" ht="14.25" customHeight="1" x14ac:dyDescent="0.2">
      <c r="B88" s="122">
        <v>3</v>
      </c>
      <c r="C88" s="123" t="s">
        <v>132</v>
      </c>
      <c r="D88" s="148">
        <v>0.02</v>
      </c>
      <c r="E88" s="257"/>
      <c r="F88" s="259"/>
      <c r="G88" s="19"/>
      <c r="H88" s="3"/>
      <c r="I88" s="3"/>
      <c r="J88" s="3"/>
      <c r="K88" s="3"/>
      <c r="L88" s="3"/>
      <c r="M88" s="3"/>
      <c r="N88" s="3"/>
      <c r="O88" s="3"/>
    </row>
    <row r="89" spans="2:15" ht="14.25" customHeight="1" x14ac:dyDescent="0.2">
      <c r="B89" s="145">
        <v>4</v>
      </c>
      <c r="C89" s="146" t="s">
        <v>73</v>
      </c>
      <c r="D89" s="154"/>
      <c r="E89" s="257"/>
      <c r="F89" s="259"/>
      <c r="G89" s="19"/>
      <c r="H89" s="3"/>
      <c r="I89" s="3"/>
      <c r="J89" s="3"/>
      <c r="K89" s="3"/>
      <c r="L89" s="3"/>
      <c r="M89" s="3"/>
      <c r="N89" s="3"/>
      <c r="O89" s="3"/>
    </row>
    <row r="90" spans="2:15" ht="14.25" customHeight="1" x14ac:dyDescent="0.2">
      <c r="B90" s="152">
        <v>5</v>
      </c>
      <c r="C90" s="124" t="s">
        <v>133</v>
      </c>
      <c r="D90" s="149"/>
      <c r="E90" s="257"/>
      <c r="F90" s="259"/>
      <c r="G90" s="19"/>
      <c r="H90" s="3"/>
      <c r="I90" s="3"/>
      <c r="J90" s="3"/>
      <c r="K90" s="3"/>
      <c r="L90" s="3"/>
      <c r="M90" s="3"/>
      <c r="N90" s="3"/>
      <c r="O90" s="3"/>
    </row>
    <row r="91" spans="2:15" ht="14.25" customHeight="1" x14ac:dyDescent="0.2">
      <c r="B91" s="153" t="s">
        <v>134</v>
      </c>
      <c r="C91" s="125"/>
      <c r="D91" s="138"/>
      <c r="E91" s="141">
        <f>SUM(E83:E90)</f>
        <v>0.1125</v>
      </c>
      <c r="F91" s="142">
        <f>SUM(F83:F90)</f>
        <v>0</v>
      </c>
      <c r="H91" s="3"/>
      <c r="I91" s="3"/>
      <c r="J91" s="3"/>
      <c r="K91" s="3"/>
      <c r="L91" s="3"/>
      <c r="M91" s="3"/>
      <c r="N91" s="3"/>
      <c r="O91" s="3"/>
    </row>
    <row r="92" spans="2:15" ht="29.25" customHeight="1" x14ac:dyDescent="0.2">
      <c r="B92" s="262" t="s">
        <v>135</v>
      </c>
      <c r="C92" s="263"/>
      <c r="D92" s="143"/>
      <c r="E92" s="264"/>
      <c r="F92" s="265"/>
      <c r="H92" s="3"/>
      <c r="I92" s="3"/>
      <c r="J92" s="3"/>
      <c r="K92" s="3"/>
      <c r="L92" s="3"/>
      <c r="M92" s="3"/>
      <c r="N92" s="3"/>
      <c r="O92" s="3"/>
    </row>
    <row r="93" spans="2:15" ht="14.25" customHeight="1" x14ac:dyDescent="0.2">
      <c r="B93" s="144" t="s">
        <v>59</v>
      </c>
      <c r="C93" s="92" t="s">
        <v>136</v>
      </c>
      <c r="D93" s="93"/>
      <c r="E93" s="270">
        <f>F$29</f>
        <v>0</v>
      </c>
      <c r="F93" s="270"/>
      <c r="H93" s="3"/>
      <c r="I93" s="3"/>
      <c r="J93" s="3"/>
      <c r="K93" s="3"/>
      <c r="L93" s="3"/>
      <c r="M93" s="3"/>
      <c r="N93" s="3"/>
      <c r="O93" s="3"/>
    </row>
    <row r="94" spans="2:15" ht="14.25" customHeight="1" x14ac:dyDescent="0.2">
      <c r="B94" s="126" t="s">
        <v>66</v>
      </c>
      <c r="C94" s="28" t="s">
        <v>137</v>
      </c>
      <c r="D94" s="29"/>
      <c r="E94" s="271">
        <f>F$59</f>
        <v>0</v>
      </c>
      <c r="F94" s="271"/>
      <c r="H94" s="3"/>
      <c r="I94" s="3"/>
      <c r="J94" s="3"/>
      <c r="K94" s="3"/>
      <c r="L94" s="3"/>
      <c r="M94" s="3"/>
      <c r="N94" s="3"/>
      <c r="O94" s="3"/>
    </row>
    <row r="95" spans="2:15" ht="14.25" customHeight="1" x14ac:dyDescent="0.2">
      <c r="B95" s="126" t="s">
        <v>69</v>
      </c>
      <c r="C95" s="28" t="s">
        <v>138</v>
      </c>
      <c r="D95" s="29"/>
      <c r="E95" s="271">
        <f>F$66</f>
        <v>0</v>
      </c>
      <c r="F95" s="271"/>
      <c r="H95" s="3"/>
      <c r="I95" s="3"/>
      <c r="J95" s="3"/>
      <c r="K95" s="3"/>
      <c r="L95" s="3"/>
      <c r="M95" s="3"/>
      <c r="N95" s="3"/>
      <c r="O95" s="3"/>
    </row>
    <row r="96" spans="2:15" ht="14.25" customHeight="1" x14ac:dyDescent="0.2">
      <c r="B96" s="127" t="s">
        <v>76</v>
      </c>
      <c r="C96" s="46" t="s">
        <v>139</v>
      </c>
      <c r="D96" s="47"/>
      <c r="E96" s="271">
        <f>F$76</f>
        <v>0</v>
      </c>
      <c r="F96" s="271"/>
      <c r="H96" s="3"/>
      <c r="I96" s="3"/>
      <c r="J96" s="3"/>
      <c r="K96" s="3"/>
      <c r="L96" s="3"/>
      <c r="M96" s="3"/>
      <c r="N96" s="3"/>
      <c r="O96" s="3"/>
    </row>
    <row r="97" spans="2:15" ht="14.25" customHeight="1" x14ac:dyDescent="0.2">
      <c r="B97" s="127" t="s">
        <v>78</v>
      </c>
      <c r="C97" s="46" t="s">
        <v>122</v>
      </c>
      <c r="D97" s="47"/>
      <c r="E97" s="271">
        <f>F$81</f>
        <v>0</v>
      </c>
      <c r="F97" s="271"/>
      <c r="H97" s="3"/>
      <c r="I97" s="3"/>
      <c r="J97" s="3"/>
      <c r="K97" s="3"/>
      <c r="L97" s="3"/>
      <c r="M97" s="3"/>
      <c r="N97" s="3"/>
      <c r="O97" s="3"/>
    </row>
    <row r="98" spans="2:15" ht="12.75" x14ac:dyDescent="0.2">
      <c r="B98" s="128" t="s">
        <v>68</v>
      </c>
      <c r="C98" s="129"/>
      <c r="D98" s="130"/>
      <c r="E98" s="272">
        <f>SUM(E93:F97)</f>
        <v>0</v>
      </c>
      <c r="F98" s="272"/>
      <c r="H98" s="3"/>
      <c r="I98" s="3"/>
      <c r="J98" s="3"/>
      <c r="K98" s="3"/>
      <c r="L98" s="3"/>
      <c r="M98" s="3"/>
      <c r="N98" s="3"/>
      <c r="O98" s="3"/>
    </row>
    <row r="99" spans="2:15" ht="14.25" customHeight="1" x14ac:dyDescent="0.2">
      <c r="B99" s="127" t="s">
        <v>80</v>
      </c>
      <c r="C99" s="46" t="s">
        <v>126</v>
      </c>
      <c r="D99" s="47"/>
      <c r="E99" s="266">
        <f>F$91</f>
        <v>0</v>
      </c>
      <c r="F99" s="266"/>
      <c r="H99" s="3"/>
      <c r="I99" s="3"/>
      <c r="J99" s="3"/>
      <c r="K99" s="3"/>
      <c r="L99" s="3"/>
      <c r="M99" s="3"/>
      <c r="N99" s="3"/>
      <c r="O99" s="3"/>
    </row>
    <row r="100" spans="2:15" ht="15.75" customHeight="1" x14ac:dyDescent="0.2">
      <c r="B100" s="267" t="s">
        <v>140</v>
      </c>
      <c r="C100" s="268"/>
      <c r="D100" s="269"/>
      <c r="E100" s="20"/>
      <c r="F100" s="131">
        <f>E$98+E$99</f>
        <v>0</v>
      </c>
      <c r="H100" s="3"/>
      <c r="I100" s="3"/>
      <c r="J100" s="3"/>
      <c r="K100" s="3"/>
      <c r="L100" s="3"/>
      <c r="M100" s="3"/>
      <c r="N100" s="3"/>
      <c r="O100" s="3"/>
    </row>
    <row r="101" spans="2:15" ht="15.75" customHeight="1" x14ac:dyDescent="0.2">
      <c r="B101" s="267" t="s">
        <v>141</v>
      </c>
      <c r="C101" s="268"/>
      <c r="D101" s="269"/>
      <c r="E101" s="20"/>
      <c r="F101" s="132" t="e">
        <f>F100/E93</f>
        <v>#DIV/0!</v>
      </c>
      <c r="H101" s="3"/>
      <c r="I101" s="3"/>
      <c r="J101" s="3"/>
      <c r="K101" s="3"/>
      <c r="L101" s="3"/>
      <c r="M101" s="3"/>
      <c r="N101" s="3"/>
      <c r="O101" s="3"/>
    </row>
    <row r="102" spans="2:15" ht="27.75" customHeight="1" x14ac:dyDescent="0.2">
      <c r="F102" s="21"/>
      <c r="H102" s="3"/>
      <c r="I102" s="3"/>
      <c r="J102" s="3"/>
      <c r="K102" s="3"/>
      <c r="L102" s="3"/>
      <c r="M102" s="3"/>
      <c r="N102" s="3"/>
      <c r="O102" s="3"/>
    </row>
    <row r="103" spans="2:15" ht="12.75" x14ac:dyDescent="0.2">
      <c r="H103" s="3"/>
      <c r="I103" s="3"/>
      <c r="J103" s="3"/>
      <c r="K103" s="3"/>
      <c r="L103" s="3"/>
      <c r="M103" s="3"/>
      <c r="N103" s="3"/>
      <c r="O103" s="3"/>
    </row>
    <row r="104" spans="2:15" ht="12.75" x14ac:dyDescent="0.2">
      <c r="H104" s="3"/>
      <c r="I104" s="3"/>
      <c r="J104" s="3"/>
      <c r="K104" s="3"/>
      <c r="L104" s="3"/>
      <c r="M104" s="3"/>
      <c r="N104" s="3"/>
      <c r="O104" s="3"/>
    </row>
    <row r="105" spans="2:15" ht="12.75" x14ac:dyDescent="0.2">
      <c r="H105" s="3"/>
      <c r="I105" s="3"/>
      <c r="J105" s="3"/>
      <c r="K105" s="3"/>
      <c r="L105" s="3"/>
      <c r="M105" s="3"/>
      <c r="N105" s="3"/>
      <c r="O105" s="3"/>
    </row>
  </sheetData>
  <sheetProtection selectLockedCells="1" selectUnlockedCells="1"/>
  <mergeCells count="82">
    <mergeCell ref="B7:C7"/>
    <mergeCell ref="B2:C2"/>
    <mergeCell ref="B3:C3"/>
    <mergeCell ref="B4:C4"/>
    <mergeCell ref="B5:C5"/>
    <mergeCell ref="B6:C6"/>
    <mergeCell ref="B92:C92"/>
    <mergeCell ref="E92:F92"/>
    <mergeCell ref="E99:F99"/>
    <mergeCell ref="B100:D100"/>
    <mergeCell ref="B101:D101"/>
    <mergeCell ref="E93:F93"/>
    <mergeCell ref="E94:F94"/>
    <mergeCell ref="E95:F95"/>
    <mergeCell ref="E96:F96"/>
    <mergeCell ref="E97:F97"/>
    <mergeCell ref="E98:F98"/>
    <mergeCell ref="B81:C81"/>
    <mergeCell ref="C84:D84"/>
    <mergeCell ref="C85:D85"/>
    <mergeCell ref="E85:E90"/>
    <mergeCell ref="F85:F90"/>
    <mergeCell ref="C83:D83"/>
    <mergeCell ref="B76:C76"/>
    <mergeCell ref="B77:C77"/>
    <mergeCell ref="E67:F67"/>
    <mergeCell ref="C73:D73"/>
    <mergeCell ref="B55:F55"/>
    <mergeCell ref="C56:D56"/>
    <mergeCell ref="C57:D57"/>
    <mergeCell ref="C58:D58"/>
    <mergeCell ref="B60:C60"/>
    <mergeCell ref="E60:F60"/>
    <mergeCell ref="C64:D64"/>
    <mergeCell ref="C65:D65"/>
    <mergeCell ref="B66:C66"/>
    <mergeCell ref="B67:C67"/>
    <mergeCell ref="C75:D75"/>
    <mergeCell ref="E77:F77"/>
    <mergeCell ref="B54:D54"/>
    <mergeCell ref="B29:C29"/>
    <mergeCell ref="B30:C30"/>
    <mergeCell ref="E30:F30"/>
    <mergeCell ref="B31:D31"/>
    <mergeCell ref="C35:D35"/>
    <mergeCell ref="B36:C36"/>
    <mergeCell ref="B47:C47"/>
    <mergeCell ref="B48:F48"/>
    <mergeCell ref="C51:D51"/>
    <mergeCell ref="C52:D52"/>
    <mergeCell ref="C53:D53"/>
    <mergeCell ref="B24:C24"/>
    <mergeCell ref="D24:F24"/>
    <mergeCell ref="B25:C25"/>
    <mergeCell ref="D25:F25"/>
    <mergeCell ref="B26:C26"/>
    <mergeCell ref="E26:F26"/>
    <mergeCell ref="B21:C21"/>
    <mergeCell ref="D21:F21"/>
    <mergeCell ref="B22:C22"/>
    <mergeCell ref="D22:F22"/>
    <mergeCell ref="B23:C23"/>
    <mergeCell ref="D23:F23"/>
    <mergeCell ref="B14:E14"/>
    <mergeCell ref="B15:E15"/>
    <mergeCell ref="B16:E16"/>
    <mergeCell ref="A19:F19"/>
    <mergeCell ref="B20:C20"/>
    <mergeCell ref="D20:F20"/>
    <mergeCell ref="A9:F9"/>
    <mergeCell ref="B10:E10"/>
    <mergeCell ref="B11:C11"/>
    <mergeCell ref="D11:F11"/>
    <mergeCell ref="A12:A13"/>
    <mergeCell ref="B12:E13"/>
    <mergeCell ref="F12:F13"/>
    <mergeCell ref="D7:F7"/>
    <mergeCell ref="D2:F2"/>
    <mergeCell ref="D3:F3"/>
    <mergeCell ref="D4:F4"/>
    <mergeCell ref="D5:F5"/>
    <mergeCell ref="D6:F6"/>
  </mergeCells>
  <pageMargins left="0.70833333333333337" right="0.51180555555555551" top="0.78749999999999998" bottom="0.78749999999999998" header="0.51180555555555551" footer="0.51180555555555551"/>
  <pageSetup paperSize="9" scale="49" firstPageNumber="0" fitToWidth="0" orientation="portrait" horizontalDpi="300"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3940-1B1D-4A31-A270-81B100427A42}">
  <sheetPr>
    <pageSetUpPr fitToPage="1"/>
  </sheetPr>
  <dimension ref="A1:O105"/>
  <sheetViews>
    <sheetView tabSelected="1" zoomScaleNormal="100" workbookViewId="0">
      <selection activeCell="A12" sqref="A12:M12"/>
    </sheetView>
  </sheetViews>
  <sheetFormatPr defaultColWidth="8.7109375" defaultRowHeight="13.5" x14ac:dyDescent="0.25"/>
  <cols>
    <col min="1" max="1" width="2.85546875" style="17" customWidth="1"/>
    <col min="2" max="2" width="3.7109375" style="17" customWidth="1"/>
    <col min="3" max="3" width="66" style="17" customWidth="1"/>
    <col min="4" max="4" width="9" style="17" customWidth="1"/>
    <col min="5" max="5" width="10.140625" style="17" customWidth="1"/>
    <col min="6" max="6" width="15.7109375" style="17" customWidth="1"/>
    <col min="7" max="7" width="9.140625" style="17"/>
    <col min="8" max="11" width="8.7109375" style="2" customWidth="1"/>
    <col min="12" max="16384" width="8.7109375" style="1"/>
  </cols>
  <sheetData>
    <row r="1" spans="1:11" ht="14.25" thickBot="1" x14ac:dyDescent="0.3"/>
    <row r="2" spans="1:11" ht="14.25" thickBot="1" x14ac:dyDescent="0.3">
      <c r="B2" s="279" t="s">
        <v>35</v>
      </c>
      <c r="C2" s="280"/>
      <c r="D2" s="185"/>
      <c r="E2" s="186"/>
      <c r="F2" s="186"/>
    </row>
    <row r="3" spans="1:11" ht="14.25" thickBot="1" x14ac:dyDescent="0.3">
      <c r="B3" s="279" t="s">
        <v>36</v>
      </c>
      <c r="C3" s="280"/>
      <c r="D3" s="187"/>
      <c r="E3" s="187"/>
      <c r="F3" s="187"/>
    </row>
    <row r="4" spans="1:11" ht="14.25" thickBot="1" x14ac:dyDescent="0.3">
      <c r="B4" s="279" t="s">
        <v>37</v>
      </c>
      <c r="C4" s="280"/>
      <c r="D4" s="188"/>
      <c r="E4" s="189"/>
      <c r="F4" s="190"/>
    </row>
    <row r="5" spans="1:11" ht="14.25" thickBot="1" x14ac:dyDescent="0.3">
      <c r="B5" s="279" t="s">
        <v>38</v>
      </c>
      <c r="C5" s="280"/>
      <c r="D5" s="191"/>
      <c r="E5" s="192"/>
      <c r="F5" s="193"/>
    </row>
    <row r="6" spans="1:11" ht="14.25" thickBot="1" x14ac:dyDescent="0.3">
      <c r="B6" s="279" t="s">
        <v>39</v>
      </c>
      <c r="C6" s="280"/>
      <c r="D6" s="187"/>
      <c r="E6" s="187"/>
      <c r="F6" s="187"/>
    </row>
    <row r="7" spans="1:11" ht="14.25" thickBot="1" x14ac:dyDescent="0.3">
      <c r="B7" s="279" t="s">
        <v>40</v>
      </c>
      <c r="C7" s="280"/>
      <c r="D7" s="183"/>
      <c r="E7" s="184"/>
      <c r="F7" s="184"/>
    </row>
    <row r="9" spans="1:11" s="3" customFormat="1" ht="14.25" x14ac:dyDescent="0.3">
      <c r="A9" s="194" t="s">
        <v>41</v>
      </c>
      <c r="B9" s="194"/>
      <c r="C9" s="194"/>
      <c r="D9" s="194"/>
      <c r="E9" s="194"/>
      <c r="F9" s="194"/>
      <c r="G9" s="17"/>
      <c r="H9" s="4"/>
      <c r="I9" s="4"/>
      <c r="J9" s="4"/>
      <c r="K9" s="4"/>
    </row>
    <row r="10" spans="1:11" s="3" customFormat="1" ht="12.75" x14ac:dyDescent="0.2">
      <c r="A10" s="22"/>
      <c r="B10" s="195" t="s">
        <v>42</v>
      </c>
      <c r="C10" s="196"/>
      <c r="D10" s="196"/>
      <c r="E10" s="196"/>
      <c r="F10" s="23"/>
      <c r="G10" s="17"/>
    </row>
    <row r="11" spans="1:11" s="3" customFormat="1" ht="12.75" x14ac:dyDescent="0.2">
      <c r="A11" s="22"/>
      <c r="B11" s="197" t="s">
        <v>43</v>
      </c>
      <c r="C11" s="198"/>
      <c r="D11" s="199" t="s">
        <v>44</v>
      </c>
      <c r="E11" s="199"/>
      <c r="F11" s="200"/>
      <c r="G11" s="17"/>
    </row>
    <row r="12" spans="1:11" s="3" customFormat="1" ht="12" customHeight="1" x14ac:dyDescent="0.2">
      <c r="A12" s="201"/>
      <c r="B12" s="202" t="s">
        <v>45</v>
      </c>
      <c r="C12" s="203"/>
      <c r="D12" s="203"/>
      <c r="E12" s="204"/>
      <c r="F12" s="205"/>
      <c r="G12" s="17"/>
    </row>
    <row r="13" spans="1:11" s="3" customFormat="1" ht="12" customHeight="1" x14ac:dyDescent="0.2">
      <c r="A13" s="201"/>
      <c r="B13" s="202"/>
      <c r="C13" s="203"/>
      <c r="D13" s="203"/>
      <c r="E13" s="204"/>
      <c r="F13" s="206"/>
      <c r="G13" s="17"/>
    </row>
    <row r="14" spans="1:11" s="3" customFormat="1" ht="12.75" x14ac:dyDescent="0.2">
      <c r="A14" s="22"/>
      <c r="B14" s="207" t="s">
        <v>46</v>
      </c>
      <c r="C14" s="208"/>
      <c r="D14" s="208"/>
      <c r="E14" s="208"/>
      <c r="F14" s="133"/>
      <c r="G14" s="17"/>
    </row>
    <row r="15" spans="1:11" s="3" customFormat="1" ht="12.75" x14ac:dyDescent="0.2">
      <c r="A15" s="22"/>
      <c r="B15" s="209" t="s">
        <v>47</v>
      </c>
      <c r="C15" s="210"/>
      <c r="D15" s="210"/>
      <c r="E15" s="211"/>
      <c r="F15" s="24">
        <v>12</v>
      </c>
      <c r="G15" s="17"/>
    </row>
    <row r="16" spans="1:11" s="3" customFormat="1" ht="12.75" x14ac:dyDescent="0.2">
      <c r="A16" s="22"/>
      <c r="B16" s="212" t="s">
        <v>48</v>
      </c>
      <c r="C16" s="213"/>
      <c r="D16" s="213"/>
      <c r="E16" s="214"/>
      <c r="F16" s="25"/>
      <c r="G16" s="17"/>
    </row>
    <row r="17" spans="1:15" s="3" customFormat="1" ht="12.75" x14ac:dyDescent="0.2">
      <c r="A17" s="22"/>
      <c r="B17" s="22"/>
      <c r="C17" s="22"/>
      <c r="D17" s="22"/>
      <c r="E17" s="22"/>
      <c r="F17" s="22"/>
      <c r="G17" s="17"/>
    </row>
    <row r="18" spans="1:15" s="3" customFormat="1" ht="12.75" x14ac:dyDescent="0.2">
      <c r="A18" s="22"/>
      <c r="B18" s="22"/>
      <c r="C18" s="22"/>
      <c r="D18" s="22"/>
      <c r="E18" s="22"/>
      <c r="F18" s="22"/>
      <c r="G18" s="17"/>
    </row>
    <row r="19" spans="1:15" s="3" customFormat="1" ht="12.75" x14ac:dyDescent="0.2">
      <c r="A19" s="215" t="s">
        <v>49</v>
      </c>
      <c r="B19" s="215"/>
      <c r="C19" s="215"/>
      <c r="D19" s="215"/>
      <c r="E19" s="215"/>
      <c r="F19" s="215"/>
      <c r="G19" s="17"/>
    </row>
    <row r="20" spans="1:15" s="3" customFormat="1" ht="12.75" x14ac:dyDescent="0.2">
      <c r="A20" s="22"/>
      <c r="B20" s="216" t="s">
        <v>50</v>
      </c>
      <c r="C20" s="216"/>
      <c r="D20" s="217" t="s">
        <v>51</v>
      </c>
      <c r="E20" s="218"/>
      <c r="F20" s="218"/>
      <c r="G20" s="17"/>
    </row>
    <row r="21" spans="1:15" s="3" customFormat="1" ht="12.75" x14ac:dyDescent="0.2">
      <c r="A21" s="22"/>
      <c r="B21" s="219" t="s">
        <v>52</v>
      </c>
      <c r="C21" s="219"/>
      <c r="D21" s="220"/>
      <c r="E21" s="220"/>
      <c r="F21" s="220"/>
      <c r="G21" s="17"/>
    </row>
    <row r="22" spans="1:15" s="3" customFormat="1" ht="12.75" x14ac:dyDescent="0.2">
      <c r="A22" s="22"/>
      <c r="B22" s="221" t="s">
        <v>53</v>
      </c>
      <c r="C22" s="222"/>
      <c r="D22" s="273" t="s">
        <v>145</v>
      </c>
      <c r="E22" s="274"/>
      <c r="F22" s="275"/>
      <c r="G22" s="17"/>
    </row>
    <row r="23" spans="1:15" s="3" customFormat="1" ht="12.75" customHeight="1" x14ac:dyDescent="0.2">
      <c r="A23" s="22"/>
      <c r="B23" s="219" t="s">
        <v>55</v>
      </c>
      <c r="C23" s="219"/>
      <c r="D23" s="276"/>
      <c r="E23" s="226"/>
      <c r="F23" s="227"/>
      <c r="G23" s="17"/>
    </row>
    <row r="24" spans="1:15" s="3" customFormat="1" ht="12.75" customHeight="1" x14ac:dyDescent="0.2">
      <c r="A24" s="22"/>
      <c r="B24" s="219" t="s">
        <v>56</v>
      </c>
      <c r="C24" s="219"/>
      <c r="D24" s="277"/>
      <c r="E24" s="277"/>
      <c r="F24" s="277"/>
      <c r="G24" s="17"/>
    </row>
    <row r="25" spans="1:15" s="3" customFormat="1" ht="12.75" x14ac:dyDescent="0.2">
      <c r="A25" s="22"/>
      <c r="B25" s="229" t="s">
        <v>57</v>
      </c>
      <c r="C25" s="229"/>
      <c r="D25" s="230"/>
      <c r="E25" s="231"/>
      <c r="F25" s="231"/>
      <c r="G25" s="17"/>
    </row>
    <row r="26" spans="1:15" ht="27" customHeight="1" x14ac:dyDescent="0.2">
      <c r="B26" s="232" t="s">
        <v>58</v>
      </c>
      <c r="C26" s="232"/>
      <c r="D26" s="26"/>
      <c r="E26" s="233"/>
      <c r="F26" s="233"/>
      <c r="H26" s="6"/>
      <c r="I26" s="6"/>
      <c r="J26" s="6"/>
      <c r="K26" s="6"/>
      <c r="L26" s="6"/>
      <c r="M26" s="3"/>
      <c r="N26" s="3"/>
      <c r="O26" s="3"/>
    </row>
    <row r="27" spans="1:15" ht="14.25" customHeight="1" x14ac:dyDescent="0.2">
      <c r="B27" s="27" t="s">
        <v>59</v>
      </c>
      <c r="C27" s="28" t="s">
        <v>60</v>
      </c>
      <c r="D27" s="29"/>
      <c r="E27" s="30"/>
      <c r="F27" s="31">
        <f>D21</f>
        <v>0</v>
      </c>
      <c r="H27" s="6"/>
      <c r="I27" s="6"/>
      <c r="J27" s="6"/>
      <c r="K27" s="6"/>
      <c r="L27" s="6"/>
      <c r="M27" s="3"/>
      <c r="N27" s="3"/>
      <c r="O27" s="3"/>
    </row>
    <row r="28" spans="1:15" ht="14.25" customHeight="1" x14ac:dyDescent="0.2">
      <c r="B28" s="27"/>
      <c r="C28" s="28"/>
      <c r="D28" s="29"/>
      <c r="E28" s="32"/>
      <c r="F28" s="33"/>
      <c r="H28" s="6"/>
      <c r="I28" s="6"/>
      <c r="J28" s="6"/>
      <c r="K28" s="6"/>
      <c r="L28" s="6"/>
      <c r="M28" s="3"/>
      <c r="N28" s="3"/>
      <c r="O28" s="3"/>
    </row>
    <row r="29" spans="1:15" ht="14.25" customHeight="1" x14ac:dyDescent="0.2">
      <c r="B29" s="237" t="s">
        <v>61</v>
      </c>
      <c r="C29" s="237"/>
      <c r="D29" s="34"/>
      <c r="E29" s="35"/>
      <c r="F29" s="36">
        <f>SUM(F27:F28)</f>
        <v>0</v>
      </c>
      <c r="H29" s="6"/>
      <c r="I29" s="6"/>
      <c r="J29" s="6"/>
      <c r="K29" s="6"/>
      <c r="L29" s="6"/>
      <c r="M29" s="3"/>
      <c r="N29" s="3"/>
      <c r="O29" s="3"/>
    </row>
    <row r="30" spans="1:15" ht="27" customHeight="1" x14ac:dyDescent="0.2">
      <c r="B30" s="238" t="s">
        <v>62</v>
      </c>
      <c r="C30" s="238"/>
      <c r="D30" s="37"/>
      <c r="E30" s="239"/>
      <c r="F30" s="239"/>
      <c r="H30" s="6"/>
      <c r="I30" s="6"/>
      <c r="J30" s="6"/>
      <c r="K30" s="6"/>
      <c r="L30" s="6"/>
      <c r="M30" s="3"/>
      <c r="N30" s="3"/>
      <c r="O30" s="3"/>
    </row>
    <row r="31" spans="1:15" ht="21" customHeight="1" x14ac:dyDescent="0.2">
      <c r="B31" s="240" t="s">
        <v>63</v>
      </c>
      <c r="C31" s="240"/>
      <c r="D31" s="240"/>
      <c r="E31" s="38" t="s">
        <v>64</v>
      </c>
      <c r="F31" s="39"/>
      <c r="H31" s="3"/>
      <c r="I31" s="3"/>
      <c r="J31" s="3"/>
      <c r="K31" s="3"/>
      <c r="L31" s="3"/>
      <c r="M31" s="3"/>
      <c r="N31" s="3"/>
      <c r="O31" s="3"/>
    </row>
    <row r="32" spans="1:15" ht="14.25" customHeight="1" x14ac:dyDescent="0.2">
      <c r="B32" s="40" t="s">
        <v>59</v>
      </c>
      <c r="C32" s="41" t="s">
        <v>65</v>
      </c>
      <c r="D32" s="42"/>
      <c r="E32" s="43">
        <f>1/12</f>
        <v>8.3333333333333329E-2</v>
      </c>
      <c r="F32" s="44">
        <f>ROUND(E32*F$29,2)</f>
        <v>0</v>
      </c>
      <c r="H32" s="3"/>
      <c r="I32" s="3"/>
      <c r="J32" s="3"/>
      <c r="K32" s="3"/>
      <c r="L32" s="3"/>
      <c r="M32" s="3"/>
      <c r="N32" s="3"/>
      <c r="O32" s="3"/>
    </row>
    <row r="33" spans="2:15" ht="14.25" customHeight="1" x14ac:dyDescent="0.2">
      <c r="B33" s="45" t="s">
        <v>66</v>
      </c>
      <c r="C33" s="46" t="s">
        <v>67</v>
      </c>
      <c r="D33" s="47"/>
      <c r="E33" s="48">
        <f>9.09/100/3</f>
        <v>3.0299999999999997E-2</v>
      </c>
      <c r="F33" s="49">
        <f>ROUND(E33*F$29,2)</f>
        <v>0</v>
      </c>
      <c r="H33" s="3"/>
      <c r="I33" s="3"/>
      <c r="J33" s="3"/>
      <c r="K33" s="3"/>
      <c r="L33" s="3"/>
      <c r="M33" s="3"/>
      <c r="N33" s="3"/>
      <c r="O33" s="3"/>
    </row>
    <row r="34" spans="2:15" ht="14.25" customHeight="1" x14ac:dyDescent="0.2">
      <c r="B34" s="50" t="s">
        <v>68</v>
      </c>
      <c r="C34" s="51"/>
      <c r="D34" s="51"/>
      <c r="E34" s="52">
        <f>SUM(E32:E33)</f>
        <v>0.11363333333333332</v>
      </c>
      <c r="F34" s="53">
        <f>SUM(F32:F33)</f>
        <v>0</v>
      </c>
      <c r="H34" s="3"/>
      <c r="I34" s="3"/>
      <c r="J34" s="3"/>
      <c r="K34" s="3"/>
      <c r="L34" s="3"/>
      <c r="M34" s="3"/>
      <c r="N34" s="3"/>
      <c r="O34" s="3"/>
    </row>
    <row r="35" spans="2:15" ht="14.25" customHeight="1" x14ac:dyDescent="0.2">
      <c r="B35" s="54" t="s">
        <v>69</v>
      </c>
      <c r="C35" s="241" t="s">
        <v>70</v>
      </c>
      <c r="D35" s="241"/>
      <c r="E35" s="32">
        <f>E47*E34</f>
        <v>3.8408066666666671E-2</v>
      </c>
      <c r="F35" s="55">
        <f>ROUND(E35*F29,2)</f>
        <v>0</v>
      </c>
      <c r="H35" s="3"/>
      <c r="I35" s="3"/>
      <c r="J35" s="3"/>
      <c r="K35" s="3"/>
      <c r="L35" s="3"/>
      <c r="M35" s="3"/>
      <c r="N35" s="3"/>
      <c r="O35" s="3"/>
    </row>
    <row r="36" spans="2:15" ht="14.25" customHeight="1" x14ac:dyDescent="0.2">
      <c r="B36" s="242" t="s">
        <v>71</v>
      </c>
      <c r="C36" s="242"/>
      <c r="D36" s="56"/>
      <c r="E36" s="57">
        <f>SUM(E34:E35)</f>
        <v>0.15204139999999999</v>
      </c>
      <c r="F36" s="58">
        <f>SUM(F34:F35)</f>
        <v>0</v>
      </c>
      <c r="H36" s="3"/>
      <c r="I36" s="3"/>
      <c r="J36" s="3"/>
      <c r="K36" s="3"/>
      <c r="L36" s="3"/>
      <c r="M36" s="3"/>
      <c r="N36" s="3"/>
      <c r="O36" s="3"/>
    </row>
    <row r="37" spans="2:15" ht="21" customHeight="1" x14ac:dyDescent="0.2">
      <c r="B37" s="59" t="s">
        <v>72</v>
      </c>
      <c r="C37" s="60"/>
      <c r="D37" s="61"/>
      <c r="E37" s="62" t="s">
        <v>64</v>
      </c>
      <c r="F37" s="39"/>
      <c r="H37" s="3"/>
      <c r="I37" s="3"/>
      <c r="J37" s="3"/>
      <c r="K37" s="3"/>
      <c r="L37" s="3"/>
      <c r="M37" s="3"/>
      <c r="N37" s="3"/>
      <c r="O37" s="3"/>
    </row>
    <row r="38" spans="2:15" ht="14.25" customHeight="1" x14ac:dyDescent="0.2">
      <c r="B38" s="63" t="s">
        <v>59</v>
      </c>
      <c r="C38" s="64" t="s">
        <v>73</v>
      </c>
      <c r="D38" s="65"/>
      <c r="E38" s="66">
        <v>0.2</v>
      </c>
      <c r="F38" s="67">
        <f t="shared" ref="F38:F46" si="0">ROUND(E38*F$29,2)</f>
        <v>0</v>
      </c>
      <c r="H38" s="3"/>
      <c r="I38" s="3"/>
      <c r="J38" s="3"/>
      <c r="K38" s="3"/>
      <c r="L38" s="3"/>
      <c r="M38" s="3"/>
      <c r="N38" s="3"/>
      <c r="O38" s="3"/>
    </row>
    <row r="39" spans="2:15" ht="14.25" customHeight="1" x14ac:dyDescent="0.2">
      <c r="B39" s="27" t="s">
        <v>66</v>
      </c>
      <c r="C39" s="68" t="s">
        <v>74</v>
      </c>
      <c r="D39" s="29"/>
      <c r="E39" s="69">
        <v>1.4999999999999999E-2</v>
      </c>
      <c r="F39" s="33">
        <f t="shared" si="0"/>
        <v>0</v>
      </c>
      <c r="H39" s="5"/>
      <c r="I39" s="3"/>
      <c r="J39" s="3"/>
      <c r="K39" s="3"/>
      <c r="L39" s="3"/>
      <c r="M39" s="3"/>
      <c r="N39" s="3"/>
      <c r="O39" s="3"/>
    </row>
    <row r="40" spans="2:15" ht="14.25" customHeight="1" x14ac:dyDescent="0.2">
      <c r="B40" s="27" t="s">
        <v>69</v>
      </c>
      <c r="C40" s="68" t="s">
        <v>75</v>
      </c>
      <c r="D40" s="29"/>
      <c r="E40" s="69">
        <v>0.01</v>
      </c>
      <c r="F40" s="33">
        <f t="shared" si="0"/>
        <v>0</v>
      </c>
      <c r="H40" s="5"/>
      <c r="I40" s="3"/>
      <c r="J40" s="3"/>
      <c r="K40" s="3"/>
      <c r="L40" s="3"/>
      <c r="M40" s="3"/>
      <c r="N40" s="3"/>
      <c r="O40" s="3"/>
    </row>
    <row r="41" spans="2:15" ht="14.25" customHeight="1" x14ac:dyDescent="0.2">
      <c r="B41" s="27" t="s">
        <v>76</v>
      </c>
      <c r="C41" s="28" t="s">
        <v>77</v>
      </c>
      <c r="D41" s="29"/>
      <c r="E41" s="69">
        <v>2E-3</v>
      </c>
      <c r="F41" s="33">
        <f t="shared" si="0"/>
        <v>0</v>
      </c>
      <c r="H41" s="5"/>
      <c r="I41" s="3"/>
      <c r="J41" s="3"/>
      <c r="K41" s="3"/>
      <c r="L41" s="3"/>
      <c r="M41" s="3"/>
      <c r="N41" s="3"/>
      <c r="O41" s="3"/>
    </row>
    <row r="42" spans="2:15" ht="14.25" customHeight="1" x14ac:dyDescent="0.2">
      <c r="B42" s="27" t="s">
        <v>78</v>
      </c>
      <c r="C42" s="28" t="s">
        <v>79</v>
      </c>
      <c r="D42" s="29"/>
      <c r="E42" s="69">
        <v>2.5000000000000001E-2</v>
      </c>
      <c r="F42" s="33">
        <f t="shared" si="0"/>
        <v>0</v>
      </c>
      <c r="H42" s="3"/>
      <c r="I42" s="3"/>
      <c r="J42" s="3"/>
      <c r="K42" s="3"/>
      <c r="L42" s="3"/>
      <c r="M42" s="3"/>
      <c r="N42" s="3"/>
      <c r="O42" s="3"/>
    </row>
    <row r="43" spans="2:15" ht="14.25" customHeight="1" x14ac:dyDescent="0.2">
      <c r="B43" s="27" t="s">
        <v>80</v>
      </c>
      <c r="C43" s="28" t="s">
        <v>81</v>
      </c>
      <c r="D43" s="29"/>
      <c r="E43" s="70">
        <v>0.08</v>
      </c>
      <c r="F43" s="33">
        <f t="shared" si="0"/>
        <v>0</v>
      </c>
      <c r="H43" s="3"/>
      <c r="I43" s="3"/>
      <c r="J43" s="3"/>
      <c r="K43" s="3"/>
      <c r="L43" s="3"/>
      <c r="M43" s="3"/>
      <c r="N43" s="3"/>
      <c r="O43" s="3"/>
    </row>
    <row r="44" spans="2:15" ht="14.25" customHeight="1" x14ac:dyDescent="0.2">
      <c r="B44" s="27" t="s">
        <v>82</v>
      </c>
      <c r="C44" s="28" t="s">
        <v>83</v>
      </c>
      <c r="D44" s="29"/>
      <c r="E44" s="69"/>
      <c r="F44" s="33">
        <f t="shared" si="0"/>
        <v>0</v>
      </c>
      <c r="H44" s="3"/>
      <c r="I44" s="3"/>
      <c r="J44" s="3"/>
      <c r="K44" s="3"/>
      <c r="L44" s="3"/>
      <c r="M44" s="3"/>
      <c r="N44" s="3"/>
      <c r="O44" s="3"/>
    </row>
    <row r="45" spans="2:15" ht="14.25" customHeight="1" x14ac:dyDescent="0.2">
      <c r="B45" s="27" t="s">
        <v>84</v>
      </c>
      <c r="C45" s="28" t="s">
        <v>85</v>
      </c>
      <c r="D45" s="29"/>
      <c r="E45" s="69">
        <v>6.0000000000000001E-3</v>
      </c>
      <c r="F45" s="33">
        <f t="shared" si="0"/>
        <v>0</v>
      </c>
      <c r="H45" s="3"/>
      <c r="I45" s="3"/>
      <c r="J45" s="3"/>
      <c r="K45" s="3"/>
      <c r="L45" s="3"/>
      <c r="M45" s="3"/>
      <c r="N45" s="3"/>
      <c r="O45" s="3"/>
    </row>
    <row r="46" spans="2:15" ht="14.25" customHeight="1" x14ac:dyDescent="0.2">
      <c r="B46" s="74" t="s">
        <v>86</v>
      </c>
      <c r="C46" s="134" t="s">
        <v>87</v>
      </c>
      <c r="D46" s="135"/>
      <c r="E46" s="69"/>
      <c r="F46" s="136">
        <f t="shared" si="0"/>
        <v>0</v>
      </c>
      <c r="H46" s="3"/>
      <c r="I46" s="3"/>
      <c r="J46" s="3"/>
      <c r="K46" s="3"/>
      <c r="L46" s="3"/>
      <c r="M46" s="3"/>
      <c r="N46" s="3"/>
      <c r="O46" s="3"/>
    </row>
    <row r="47" spans="2:15" ht="14.25" customHeight="1" x14ac:dyDescent="0.2">
      <c r="B47" s="242" t="s">
        <v>88</v>
      </c>
      <c r="C47" s="242"/>
      <c r="D47" s="71"/>
      <c r="E47" s="72">
        <f>SUM(E38:E45)</f>
        <v>0.33800000000000008</v>
      </c>
      <c r="F47" s="73">
        <f>SUM(F38:F46)</f>
        <v>0</v>
      </c>
      <c r="H47" s="3"/>
      <c r="I47" s="3"/>
      <c r="J47" s="3"/>
      <c r="K47" s="3"/>
      <c r="L47" s="3"/>
      <c r="M47" s="3"/>
      <c r="N47" s="3"/>
      <c r="O47" s="3"/>
    </row>
    <row r="48" spans="2:15" ht="21" customHeight="1" x14ac:dyDescent="0.2">
      <c r="B48" s="243" t="s">
        <v>89</v>
      </c>
      <c r="C48" s="243"/>
      <c r="D48" s="243"/>
      <c r="E48" s="243"/>
      <c r="F48" s="243"/>
      <c r="H48" s="3"/>
      <c r="I48" s="3"/>
      <c r="J48" s="3"/>
      <c r="K48" s="3"/>
      <c r="L48" s="3"/>
      <c r="M48" s="3"/>
      <c r="N48" s="3"/>
      <c r="O48" s="3"/>
    </row>
    <row r="49" spans="1:15" ht="14.25" customHeight="1" x14ac:dyDescent="0.2">
      <c r="B49" s="74" t="s">
        <v>90</v>
      </c>
      <c r="C49" s="75" t="s">
        <v>91</v>
      </c>
      <c r="D49" s="76"/>
      <c r="E49" s="139"/>
      <c r="F49" s="77">
        <f>ROUND($D$49*(1-E$49)*22,2)</f>
        <v>0</v>
      </c>
      <c r="H49" s="3"/>
      <c r="I49" s="3"/>
      <c r="J49" s="3"/>
      <c r="K49" s="3"/>
      <c r="L49" s="3"/>
      <c r="M49" s="3"/>
      <c r="N49" s="3"/>
      <c r="O49" s="3"/>
    </row>
    <row r="50" spans="1:15" ht="14.25" customHeight="1" x14ac:dyDescent="0.2">
      <c r="B50" s="74" t="s">
        <v>66</v>
      </c>
      <c r="C50" s="68" t="s">
        <v>92</v>
      </c>
      <c r="D50" s="137"/>
      <c r="E50" s="140"/>
      <c r="F50" s="31">
        <f>IF((2*E50*22)-(F27*0.06)&gt;0,(2*E50*22)-(F27*0.06),0)</f>
        <v>0</v>
      </c>
      <c r="H50" s="3"/>
      <c r="I50" s="3"/>
      <c r="J50" s="3"/>
      <c r="K50" s="3"/>
      <c r="L50" s="3"/>
      <c r="M50" s="3"/>
      <c r="N50" s="3"/>
      <c r="O50" s="3"/>
    </row>
    <row r="51" spans="1:15" ht="14.25" customHeight="1" x14ac:dyDescent="0.2">
      <c r="B51" s="74" t="s">
        <v>93</v>
      </c>
      <c r="C51" s="244" t="s">
        <v>94</v>
      </c>
      <c r="D51" s="245"/>
      <c r="E51" s="69"/>
      <c r="F51" s="136"/>
      <c r="H51" s="3"/>
      <c r="I51" s="3"/>
      <c r="J51" s="3"/>
      <c r="K51" s="3"/>
      <c r="L51" s="3"/>
      <c r="M51" s="3"/>
      <c r="N51" s="3"/>
      <c r="O51" s="3"/>
    </row>
    <row r="52" spans="1:15" ht="14.25" customHeight="1" x14ac:dyDescent="0.2">
      <c r="B52" s="74" t="s">
        <v>76</v>
      </c>
      <c r="C52" s="244" t="s">
        <v>95</v>
      </c>
      <c r="D52" s="245"/>
      <c r="E52" s="69"/>
      <c r="F52" s="136"/>
      <c r="H52" s="3"/>
      <c r="I52" s="3"/>
      <c r="J52" s="3"/>
      <c r="K52" s="3"/>
      <c r="L52" s="3"/>
      <c r="M52" s="3"/>
      <c r="N52" s="3"/>
      <c r="O52" s="3"/>
    </row>
    <row r="53" spans="1:15" ht="14.25" customHeight="1" x14ac:dyDescent="0.2">
      <c r="B53" s="27" t="s">
        <v>78</v>
      </c>
      <c r="C53" s="246" t="s">
        <v>96</v>
      </c>
      <c r="D53" s="246"/>
      <c r="E53" s="69"/>
      <c r="F53" s="136"/>
      <c r="H53" s="3"/>
      <c r="I53" s="3"/>
      <c r="J53" s="3"/>
      <c r="K53" s="3"/>
      <c r="L53" s="3"/>
      <c r="M53" s="3"/>
      <c r="N53" s="3"/>
      <c r="O53" s="3"/>
    </row>
    <row r="54" spans="1:15" ht="12.75" x14ac:dyDescent="0.2">
      <c r="B54" s="234" t="s">
        <v>97</v>
      </c>
      <c r="C54" s="235"/>
      <c r="D54" s="236"/>
      <c r="E54" s="79"/>
      <c r="F54" s="80">
        <f>SUM(F49:F53)</f>
        <v>0</v>
      </c>
      <c r="H54" s="3"/>
      <c r="I54" s="3"/>
      <c r="J54" s="3"/>
      <c r="K54" s="3"/>
      <c r="L54" s="3"/>
      <c r="M54" s="3"/>
      <c r="N54" s="3"/>
      <c r="O54" s="3"/>
    </row>
    <row r="55" spans="1:15" ht="21" customHeight="1" x14ac:dyDescent="0.2">
      <c r="B55" s="248" t="s">
        <v>98</v>
      </c>
      <c r="C55" s="248"/>
      <c r="D55" s="248"/>
      <c r="E55" s="248"/>
      <c r="F55" s="248"/>
      <c r="H55" s="3"/>
      <c r="I55" s="3"/>
      <c r="J55" s="3"/>
      <c r="K55" s="3"/>
      <c r="L55" s="3"/>
      <c r="M55" s="3"/>
      <c r="N55" s="3"/>
      <c r="O55" s="3"/>
    </row>
    <row r="56" spans="1:15" s="2" customFormat="1" ht="14.25" customHeight="1" x14ac:dyDescent="0.25">
      <c r="A56" s="17"/>
      <c r="B56" s="81" t="s">
        <v>99</v>
      </c>
      <c r="C56" s="249" t="s">
        <v>100</v>
      </c>
      <c r="D56" s="249"/>
      <c r="E56" s="82"/>
      <c r="F56" s="83">
        <f>F$36</f>
        <v>0</v>
      </c>
      <c r="G56" s="17"/>
      <c r="H56" s="3"/>
      <c r="I56" s="3"/>
      <c r="J56" s="3"/>
      <c r="K56" s="3"/>
      <c r="L56" s="3"/>
      <c r="M56" s="3"/>
      <c r="N56" s="3"/>
      <c r="O56" s="3"/>
    </row>
    <row r="57" spans="1:15" s="2" customFormat="1" ht="14.25" customHeight="1" x14ac:dyDescent="0.25">
      <c r="A57" s="17"/>
      <c r="B57" s="27" t="s">
        <v>101</v>
      </c>
      <c r="C57" s="241" t="s">
        <v>102</v>
      </c>
      <c r="D57" s="241"/>
      <c r="E57" s="84"/>
      <c r="F57" s="33">
        <f>F$47</f>
        <v>0</v>
      </c>
      <c r="G57" s="17"/>
      <c r="H57" s="3"/>
      <c r="I57" s="3"/>
      <c r="J57" s="3"/>
      <c r="K57" s="3"/>
      <c r="L57" s="3"/>
      <c r="M57" s="3"/>
      <c r="N57" s="3"/>
      <c r="O57" s="3"/>
    </row>
    <row r="58" spans="1:15" s="2" customFormat="1" ht="14.25" customHeight="1" x14ac:dyDescent="0.25">
      <c r="A58" s="17"/>
      <c r="B58" s="85" t="s">
        <v>103</v>
      </c>
      <c r="C58" s="241" t="s">
        <v>104</v>
      </c>
      <c r="D58" s="241"/>
      <c r="E58" s="86"/>
      <c r="F58" s="49">
        <f>F$54</f>
        <v>0</v>
      </c>
      <c r="G58" s="17"/>
      <c r="H58" s="3"/>
      <c r="I58" s="3"/>
      <c r="J58" s="3"/>
      <c r="K58" s="3"/>
      <c r="L58" s="3"/>
      <c r="M58" s="3"/>
      <c r="N58" s="3"/>
      <c r="O58" s="3"/>
    </row>
    <row r="59" spans="1:15" s="2" customFormat="1" ht="14.25" customHeight="1" x14ac:dyDescent="0.25">
      <c r="A59" s="17"/>
      <c r="B59" s="87" t="s">
        <v>105</v>
      </c>
      <c r="C59" s="88"/>
      <c r="D59" s="88"/>
      <c r="E59" s="18"/>
      <c r="F59" s="89">
        <f>SUM(F56:F58)</f>
        <v>0</v>
      </c>
      <c r="G59" s="17"/>
      <c r="H59" s="3"/>
      <c r="I59" s="3"/>
      <c r="J59" s="3"/>
      <c r="K59" s="3"/>
      <c r="L59" s="3"/>
      <c r="M59" s="3"/>
      <c r="N59" s="3"/>
      <c r="O59" s="3"/>
    </row>
    <row r="60" spans="1:15" ht="27.75" customHeight="1" x14ac:dyDescent="0.2">
      <c r="B60" s="247" t="s">
        <v>106</v>
      </c>
      <c r="C60" s="247"/>
      <c r="D60" s="90"/>
      <c r="E60" s="233"/>
      <c r="F60" s="233"/>
      <c r="H60" s="3"/>
      <c r="I60" s="3"/>
      <c r="J60" s="3"/>
      <c r="K60" s="3"/>
      <c r="L60" s="3"/>
      <c r="M60" s="3"/>
      <c r="N60" s="3"/>
      <c r="O60" s="3"/>
    </row>
    <row r="61" spans="1:15" ht="14.25" customHeight="1" x14ac:dyDescent="0.2">
      <c r="B61" s="91" t="s">
        <v>59</v>
      </c>
      <c r="C61" s="92" t="s">
        <v>107</v>
      </c>
      <c r="D61" s="93"/>
      <c r="E61" s="66">
        <v>4.5999999999999999E-3</v>
      </c>
      <c r="F61" s="94">
        <f>ROUND(E61*F$29,2)</f>
        <v>0</v>
      </c>
      <c r="H61" s="3"/>
      <c r="I61" s="3"/>
      <c r="J61" s="3"/>
      <c r="K61" s="3"/>
      <c r="L61" s="3"/>
      <c r="M61" s="3"/>
      <c r="N61" s="3"/>
      <c r="O61" s="3"/>
    </row>
    <row r="62" spans="1:15" ht="14.25" customHeight="1" x14ac:dyDescent="0.2">
      <c r="B62" s="27" t="s">
        <v>66</v>
      </c>
      <c r="C62" s="28" t="s">
        <v>108</v>
      </c>
      <c r="D62" s="29"/>
      <c r="E62" s="95">
        <f>E61*E43</f>
        <v>3.68E-4</v>
      </c>
      <c r="F62" s="33">
        <f>ROUND(E62*F$29,2)</f>
        <v>0</v>
      </c>
      <c r="H62" s="3"/>
      <c r="I62" s="3"/>
      <c r="J62" s="3"/>
      <c r="K62" s="3"/>
      <c r="L62" s="3"/>
      <c r="M62" s="3"/>
      <c r="N62" s="3"/>
      <c r="O62" s="3"/>
    </row>
    <row r="63" spans="1:15" ht="14.25" customHeight="1" x14ac:dyDescent="0.2">
      <c r="B63" s="27" t="s">
        <v>69</v>
      </c>
      <c r="C63" s="46" t="s">
        <v>109</v>
      </c>
      <c r="D63" s="47"/>
      <c r="E63" s="96">
        <v>1.9400000000000001E-2</v>
      </c>
      <c r="F63" s="94">
        <f>ROUND(E63*F$29,2)</f>
        <v>0</v>
      </c>
      <c r="H63" s="3"/>
      <c r="I63" s="3"/>
      <c r="J63" s="3"/>
      <c r="K63" s="3"/>
      <c r="L63" s="3"/>
      <c r="M63" s="3"/>
      <c r="N63" s="3"/>
      <c r="O63" s="3"/>
    </row>
    <row r="64" spans="1:15" ht="14.25" customHeight="1" x14ac:dyDescent="0.2">
      <c r="B64" s="97" t="s">
        <v>76</v>
      </c>
      <c r="C64" s="250" t="s">
        <v>110</v>
      </c>
      <c r="D64" s="250"/>
      <c r="E64" s="70">
        <f>E47*E63</f>
        <v>6.5572000000000017E-3</v>
      </c>
      <c r="F64" s="33">
        <f>ROUND(E64*F$29,2)</f>
        <v>0</v>
      </c>
      <c r="H64" s="3"/>
      <c r="I64" s="3"/>
      <c r="J64" s="3"/>
      <c r="K64" s="3"/>
      <c r="L64" s="3"/>
      <c r="M64" s="3"/>
      <c r="N64" s="3"/>
      <c r="O64" s="3"/>
    </row>
    <row r="65" spans="2:15" ht="14.25" customHeight="1" x14ac:dyDescent="0.2">
      <c r="B65" s="27" t="s">
        <v>78</v>
      </c>
      <c r="C65" s="250" t="s">
        <v>111</v>
      </c>
      <c r="D65" s="250"/>
      <c r="E65" s="98">
        <v>0.04</v>
      </c>
      <c r="F65" s="33">
        <f>ROUND(E65*F$29,2)</f>
        <v>0</v>
      </c>
      <c r="H65" s="3"/>
      <c r="I65" s="3"/>
      <c r="J65" s="3"/>
      <c r="K65" s="3"/>
      <c r="L65" s="3"/>
      <c r="M65" s="3"/>
      <c r="N65" s="3"/>
      <c r="O65" s="3"/>
    </row>
    <row r="66" spans="2:15" ht="14.25" customHeight="1" x14ac:dyDescent="0.2">
      <c r="B66" s="251" t="s">
        <v>112</v>
      </c>
      <c r="C66" s="251"/>
      <c r="D66" s="100"/>
      <c r="E66" s="72">
        <f>SUM(E61:E65)</f>
        <v>7.0925200000000008E-2</v>
      </c>
      <c r="F66" s="73">
        <f>SUM(F61:F65)</f>
        <v>0</v>
      </c>
      <c r="H66" s="3"/>
      <c r="I66" s="3"/>
      <c r="J66" s="3"/>
      <c r="K66" s="3"/>
      <c r="L66" s="3"/>
      <c r="M66" s="3"/>
      <c r="N66" s="3"/>
      <c r="O66" s="3"/>
    </row>
    <row r="67" spans="2:15" ht="27.75" customHeight="1" x14ac:dyDescent="0.2">
      <c r="B67" s="247" t="s">
        <v>113</v>
      </c>
      <c r="C67" s="247"/>
      <c r="D67" s="90"/>
      <c r="E67" s="233"/>
      <c r="F67" s="233"/>
      <c r="H67" s="3"/>
      <c r="I67" s="3"/>
      <c r="J67" s="3"/>
      <c r="K67" s="3"/>
      <c r="L67" s="3"/>
      <c r="M67" s="3"/>
      <c r="N67" s="3"/>
      <c r="O67" s="3"/>
    </row>
    <row r="68" spans="2:15" ht="12.75" x14ac:dyDescent="0.2">
      <c r="B68" s="101" t="s">
        <v>59</v>
      </c>
      <c r="C68" s="64" t="s">
        <v>114</v>
      </c>
      <c r="D68" s="93"/>
      <c r="E68" s="98">
        <v>9.0900000000000009E-2</v>
      </c>
      <c r="F68" s="94">
        <f>ROUND(E68*F$29,2)</f>
        <v>0</v>
      </c>
      <c r="H68" s="3"/>
      <c r="I68" s="3"/>
      <c r="J68" s="3"/>
      <c r="K68" s="3"/>
      <c r="L68" s="3"/>
      <c r="M68" s="3"/>
      <c r="N68" s="3"/>
      <c r="O68" s="3"/>
    </row>
    <row r="69" spans="2:15" ht="12.75" x14ac:dyDescent="0.2">
      <c r="B69" s="102" t="s">
        <v>66</v>
      </c>
      <c r="C69" s="28" t="s">
        <v>115</v>
      </c>
      <c r="D69" s="29"/>
      <c r="E69" s="69">
        <v>2.0000000000000001E-4</v>
      </c>
      <c r="F69" s="33">
        <f>ROUND(E69*F$29,2)</f>
        <v>0</v>
      </c>
      <c r="H69" s="3"/>
      <c r="I69" s="3"/>
      <c r="J69" s="3"/>
      <c r="K69" s="3"/>
      <c r="L69" s="3"/>
      <c r="M69" s="3"/>
      <c r="N69" s="3"/>
      <c r="O69" s="3"/>
    </row>
    <row r="70" spans="2:15" ht="12.75" x14ac:dyDescent="0.2">
      <c r="B70" s="102" t="s">
        <v>69</v>
      </c>
      <c r="C70" s="28" t="s">
        <v>116</v>
      </c>
      <c r="D70" s="29"/>
      <c r="E70" s="69">
        <v>1.5E-3</v>
      </c>
      <c r="F70" s="33">
        <f>ROUND(E70*F$29,2)</f>
        <v>0</v>
      </c>
      <c r="H70" s="3"/>
      <c r="I70" s="3"/>
      <c r="J70" s="3"/>
      <c r="K70" s="3"/>
      <c r="L70" s="3"/>
      <c r="M70" s="3"/>
      <c r="N70" s="3"/>
      <c r="O70" s="3"/>
    </row>
    <row r="71" spans="2:15" ht="12.75" x14ac:dyDescent="0.2">
      <c r="B71" s="103" t="s">
        <v>76</v>
      </c>
      <c r="C71" s="46" t="s">
        <v>117</v>
      </c>
      <c r="D71" s="47"/>
      <c r="E71" s="69">
        <v>1.5E-3</v>
      </c>
      <c r="F71" s="33">
        <f>ROUND(E71*F$29,2)</f>
        <v>0</v>
      </c>
      <c r="H71" s="3"/>
      <c r="I71" s="3"/>
      <c r="J71" s="3"/>
      <c r="K71" s="3"/>
      <c r="L71" s="3"/>
      <c r="M71" s="3"/>
      <c r="N71" s="3"/>
      <c r="O71" s="3"/>
    </row>
    <row r="72" spans="2:15" ht="12.75" x14ac:dyDescent="0.2">
      <c r="B72" s="103" t="s">
        <v>78</v>
      </c>
      <c r="C72" s="46" t="s">
        <v>118</v>
      </c>
      <c r="D72" s="47"/>
      <c r="E72" s="104">
        <v>5.5000000000000003E-4</v>
      </c>
      <c r="F72" s="33">
        <f>ROUND(E72*F$29,2)</f>
        <v>0</v>
      </c>
      <c r="H72" s="3"/>
      <c r="I72" s="3"/>
      <c r="J72" s="3"/>
      <c r="K72" s="3"/>
      <c r="L72" s="3"/>
      <c r="M72" s="3"/>
      <c r="N72" s="3"/>
      <c r="O72" s="3"/>
    </row>
    <row r="73" spans="2:15" ht="13.15" customHeight="1" x14ac:dyDescent="0.2">
      <c r="B73" s="45" t="s">
        <v>80</v>
      </c>
      <c r="C73" s="246" t="s">
        <v>96</v>
      </c>
      <c r="D73" s="246"/>
      <c r="E73" s="69"/>
      <c r="F73" s="77"/>
      <c r="H73" s="3"/>
      <c r="I73" s="3"/>
      <c r="J73" s="3"/>
      <c r="K73" s="3"/>
      <c r="L73" s="3"/>
      <c r="M73" s="3"/>
      <c r="N73" s="3"/>
      <c r="O73" s="3"/>
    </row>
    <row r="74" spans="2:15" ht="12.75" x14ac:dyDescent="0.2">
      <c r="B74" s="27"/>
      <c r="C74" s="28" t="s">
        <v>119</v>
      </c>
      <c r="D74" s="29"/>
      <c r="E74" s="105">
        <f>SUM(E68:E73)</f>
        <v>9.4650000000000012E-2</v>
      </c>
      <c r="F74" s="31">
        <f>SUM(F68:F73)</f>
        <v>0</v>
      </c>
      <c r="H74" s="3"/>
      <c r="I74" s="3"/>
      <c r="J74" s="3"/>
      <c r="K74" s="3"/>
      <c r="L74" s="3"/>
      <c r="M74" s="3"/>
      <c r="N74" s="3"/>
      <c r="O74" s="3"/>
    </row>
    <row r="75" spans="2:15" ht="13.15" customHeight="1" x14ac:dyDescent="0.2">
      <c r="B75" s="27" t="s">
        <v>82</v>
      </c>
      <c r="C75" s="241" t="s">
        <v>120</v>
      </c>
      <c r="D75" s="241"/>
      <c r="E75" s="105">
        <f>E47*E74</f>
        <v>3.1991700000000012E-2</v>
      </c>
      <c r="F75" s="106">
        <f>ROUND(E$47*F$74,2)</f>
        <v>0</v>
      </c>
      <c r="H75" s="3"/>
      <c r="I75" s="3"/>
      <c r="J75" s="3"/>
      <c r="K75" s="3"/>
      <c r="L75" s="3"/>
      <c r="M75" s="3"/>
      <c r="N75" s="3"/>
      <c r="O75" s="3"/>
    </row>
    <row r="76" spans="2:15" ht="14.25" customHeight="1" x14ac:dyDescent="0.2">
      <c r="B76" s="234" t="s">
        <v>121</v>
      </c>
      <c r="C76" s="234"/>
      <c r="D76" s="78"/>
      <c r="E76" s="107">
        <f>SUM(E74:E75)</f>
        <v>0.12664170000000002</v>
      </c>
      <c r="F76" s="108">
        <f>SUM(F74:F75)</f>
        <v>0</v>
      </c>
      <c r="H76" s="3"/>
      <c r="I76" s="3"/>
      <c r="J76" s="3"/>
      <c r="K76" s="3"/>
      <c r="L76" s="3"/>
      <c r="M76" s="3"/>
      <c r="N76" s="3"/>
      <c r="O76" s="3"/>
    </row>
    <row r="77" spans="2:15" ht="27.75" customHeight="1" x14ac:dyDescent="0.2">
      <c r="B77" s="247" t="s">
        <v>122</v>
      </c>
      <c r="C77" s="247"/>
      <c r="D77" s="90"/>
      <c r="E77" s="233"/>
      <c r="F77" s="233"/>
      <c r="H77" s="3"/>
      <c r="I77" s="3"/>
      <c r="J77" s="3"/>
      <c r="K77" s="3"/>
      <c r="L77" s="3"/>
      <c r="M77" s="3"/>
      <c r="N77" s="3"/>
      <c r="O77" s="3"/>
    </row>
    <row r="78" spans="2:15" ht="14.25" customHeight="1" x14ac:dyDescent="0.2">
      <c r="B78" s="27" t="s">
        <v>59</v>
      </c>
      <c r="C78" s="28" t="s">
        <v>123</v>
      </c>
      <c r="D78" s="29"/>
      <c r="E78" s="109"/>
      <c r="F78" s="33">
        <v>0</v>
      </c>
      <c r="H78" s="3"/>
      <c r="I78" s="3"/>
      <c r="J78" s="3"/>
      <c r="K78" s="3"/>
      <c r="L78" s="3"/>
      <c r="M78" s="3"/>
      <c r="N78" s="3"/>
      <c r="O78" s="3"/>
    </row>
    <row r="79" spans="2:15" ht="14.25" customHeight="1" x14ac:dyDescent="0.2">
      <c r="B79" s="110" t="s">
        <v>66</v>
      </c>
      <c r="C79" s="47" t="s">
        <v>124</v>
      </c>
      <c r="D79" s="47"/>
      <c r="E79" s="111"/>
      <c r="F79" s="112">
        <v>0</v>
      </c>
      <c r="H79" s="3"/>
      <c r="I79" s="3"/>
      <c r="J79" s="3"/>
      <c r="K79" s="3"/>
      <c r="L79" s="3"/>
      <c r="M79" s="3"/>
      <c r="N79" s="3"/>
      <c r="O79" s="3"/>
    </row>
    <row r="80" spans="2:15" ht="14.25" customHeight="1" x14ac:dyDescent="0.2">
      <c r="B80" s="110" t="s">
        <v>69</v>
      </c>
      <c r="C80" s="47" t="s">
        <v>125</v>
      </c>
      <c r="D80" s="47"/>
      <c r="E80" s="111"/>
      <c r="F80" s="49">
        <v>0</v>
      </c>
      <c r="H80" s="3"/>
      <c r="I80" s="3"/>
      <c r="J80" s="3"/>
      <c r="K80" s="3"/>
      <c r="L80" s="3"/>
      <c r="M80" s="3"/>
      <c r="N80" s="3"/>
      <c r="O80" s="3"/>
    </row>
    <row r="81" spans="2:15" ht="12.75" x14ac:dyDescent="0.2">
      <c r="B81" s="251" t="s">
        <v>61</v>
      </c>
      <c r="C81" s="251"/>
      <c r="D81" s="100"/>
      <c r="E81" s="99"/>
      <c r="F81" s="73">
        <f>SUM(F78:F80)</f>
        <v>0</v>
      </c>
      <c r="H81" s="3"/>
      <c r="I81" s="3"/>
      <c r="J81" s="3"/>
      <c r="K81" s="3"/>
      <c r="L81" s="3"/>
      <c r="M81" s="3"/>
      <c r="N81" s="3"/>
      <c r="O81" s="3"/>
    </row>
    <row r="82" spans="2:15" ht="25.5" customHeight="1" x14ac:dyDescent="0.2">
      <c r="B82" s="113" t="s">
        <v>126</v>
      </c>
      <c r="C82" s="114"/>
      <c r="D82" s="115"/>
      <c r="E82" s="116" t="s">
        <v>64</v>
      </c>
      <c r="F82" s="117"/>
      <c r="H82" s="3"/>
      <c r="I82" s="3"/>
      <c r="J82" s="3"/>
      <c r="K82" s="3"/>
      <c r="L82" s="3"/>
      <c r="M82" s="3"/>
      <c r="N82" s="3"/>
      <c r="O82" s="3"/>
    </row>
    <row r="83" spans="2:15" ht="14.25" customHeight="1" x14ac:dyDescent="0.2">
      <c r="B83" s="118" t="s">
        <v>59</v>
      </c>
      <c r="C83" s="260" t="s">
        <v>127</v>
      </c>
      <c r="D83" s="261"/>
      <c r="E83" s="150"/>
      <c r="F83" s="119">
        <f>ROUND(E$83*E$98,2)</f>
        <v>0</v>
      </c>
      <c r="H83" s="3"/>
      <c r="I83" s="3"/>
      <c r="J83" s="3"/>
      <c r="K83" s="3"/>
      <c r="L83" s="3"/>
      <c r="M83" s="3"/>
      <c r="N83" s="3"/>
      <c r="O83" s="3"/>
    </row>
    <row r="84" spans="2:15" ht="14.25" customHeight="1" x14ac:dyDescent="0.2">
      <c r="B84" s="120" t="s">
        <v>66</v>
      </c>
      <c r="C84" s="252" t="s">
        <v>128</v>
      </c>
      <c r="D84" s="253"/>
      <c r="E84" s="151"/>
      <c r="F84" s="121">
        <f>ROUND(E$84*(E$98+F$83),2)</f>
        <v>0</v>
      </c>
      <c r="H84" s="3"/>
      <c r="I84" s="3"/>
      <c r="J84" s="3"/>
      <c r="K84" s="3"/>
      <c r="L84" s="3"/>
      <c r="M84" s="3"/>
      <c r="N84" s="3"/>
      <c r="O84" s="3"/>
    </row>
    <row r="85" spans="2:15" ht="14.25" customHeight="1" x14ac:dyDescent="0.2">
      <c r="B85" s="120" t="s">
        <v>69</v>
      </c>
      <c r="C85" s="254" t="s">
        <v>129</v>
      </c>
      <c r="D85" s="255"/>
      <c r="E85" s="256">
        <f>$D$86+$D$87+$D$88+$D$89+$D$90</f>
        <v>0.1125</v>
      </c>
      <c r="F85" s="258">
        <f>ROUND(((F83+F84+E93+E94+E95+E96+E97)/(1-E85))*E85,2)</f>
        <v>0</v>
      </c>
      <c r="H85" s="3"/>
      <c r="I85" s="3"/>
      <c r="J85" s="3"/>
      <c r="K85" s="3"/>
      <c r="L85" s="3"/>
      <c r="M85" s="3"/>
      <c r="N85" s="3"/>
      <c r="O85" s="3"/>
    </row>
    <row r="86" spans="2:15" ht="14.25" customHeight="1" x14ac:dyDescent="0.2">
      <c r="B86" s="120">
        <v>1</v>
      </c>
      <c r="C86" s="68" t="s">
        <v>130</v>
      </c>
      <c r="D86" s="147">
        <v>1.6500000000000001E-2</v>
      </c>
      <c r="E86" s="257"/>
      <c r="F86" s="259"/>
      <c r="H86" s="3"/>
      <c r="I86" s="3"/>
      <c r="J86" s="3"/>
      <c r="K86" s="3"/>
      <c r="L86" s="3"/>
      <c r="M86" s="3"/>
      <c r="N86" s="3"/>
      <c r="O86" s="3"/>
    </row>
    <row r="87" spans="2:15" ht="14.25" customHeight="1" x14ac:dyDescent="0.2">
      <c r="B87" s="120">
        <v>2</v>
      </c>
      <c r="C87" s="68" t="s">
        <v>131</v>
      </c>
      <c r="D87" s="147">
        <v>7.5999999999999998E-2</v>
      </c>
      <c r="E87" s="257"/>
      <c r="F87" s="259"/>
      <c r="G87" s="19"/>
      <c r="H87" s="3"/>
      <c r="I87" s="3"/>
      <c r="J87" s="3"/>
      <c r="K87" s="3"/>
      <c r="L87" s="3"/>
      <c r="M87" s="3"/>
      <c r="N87" s="3"/>
      <c r="O87" s="3"/>
    </row>
    <row r="88" spans="2:15" ht="14.25" customHeight="1" x14ac:dyDescent="0.2">
      <c r="B88" s="122">
        <v>3</v>
      </c>
      <c r="C88" s="123" t="s">
        <v>132</v>
      </c>
      <c r="D88" s="148">
        <v>0.02</v>
      </c>
      <c r="E88" s="257"/>
      <c r="F88" s="259"/>
      <c r="G88" s="19"/>
      <c r="H88" s="3"/>
      <c r="I88" s="3"/>
      <c r="J88" s="3"/>
      <c r="K88" s="3"/>
      <c r="L88" s="3"/>
      <c r="M88" s="3"/>
      <c r="N88" s="3"/>
      <c r="O88" s="3"/>
    </row>
    <row r="89" spans="2:15" ht="14.25" customHeight="1" x14ac:dyDescent="0.2">
      <c r="B89" s="145">
        <v>4</v>
      </c>
      <c r="C89" s="146" t="s">
        <v>73</v>
      </c>
      <c r="D89" s="154"/>
      <c r="E89" s="257"/>
      <c r="F89" s="259"/>
      <c r="G89" s="19"/>
      <c r="H89" s="3"/>
      <c r="I89" s="3"/>
      <c r="J89" s="3"/>
      <c r="K89" s="3"/>
      <c r="L89" s="3"/>
      <c r="M89" s="3"/>
      <c r="N89" s="3"/>
      <c r="O89" s="3"/>
    </row>
    <row r="90" spans="2:15" ht="14.25" customHeight="1" x14ac:dyDescent="0.2">
      <c r="B90" s="152">
        <v>5</v>
      </c>
      <c r="C90" s="124" t="s">
        <v>133</v>
      </c>
      <c r="D90" s="149"/>
      <c r="E90" s="257"/>
      <c r="F90" s="259"/>
      <c r="G90" s="19"/>
      <c r="H90" s="3"/>
      <c r="I90" s="3"/>
      <c r="J90" s="3"/>
      <c r="K90" s="3"/>
      <c r="L90" s="3"/>
      <c r="M90" s="3"/>
      <c r="N90" s="3"/>
      <c r="O90" s="3"/>
    </row>
    <row r="91" spans="2:15" ht="14.25" customHeight="1" x14ac:dyDescent="0.2">
      <c r="B91" s="153" t="s">
        <v>134</v>
      </c>
      <c r="C91" s="125"/>
      <c r="D91" s="138"/>
      <c r="E91" s="141">
        <f>SUM(E83:E90)</f>
        <v>0.1125</v>
      </c>
      <c r="F91" s="142">
        <f>SUM(F83:F90)</f>
        <v>0</v>
      </c>
      <c r="H91" s="3"/>
      <c r="I91" s="3"/>
      <c r="J91" s="3"/>
      <c r="K91" s="3"/>
      <c r="L91" s="3"/>
      <c r="M91" s="3"/>
      <c r="N91" s="3"/>
      <c r="O91" s="3"/>
    </row>
    <row r="92" spans="2:15" ht="29.25" customHeight="1" x14ac:dyDescent="0.2">
      <c r="B92" s="262" t="s">
        <v>135</v>
      </c>
      <c r="C92" s="263"/>
      <c r="D92" s="143"/>
      <c r="E92" s="264"/>
      <c r="F92" s="265"/>
      <c r="H92" s="3"/>
      <c r="I92" s="3"/>
      <c r="J92" s="3"/>
      <c r="K92" s="3"/>
      <c r="L92" s="3"/>
      <c r="M92" s="3"/>
      <c r="N92" s="3"/>
      <c r="O92" s="3"/>
    </row>
    <row r="93" spans="2:15" ht="14.25" customHeight="1" x14ac:dyDescent="0.2">
      <c r="B93" s="144" t="s">
        <v>59</v>
      </c>
      <c r="C93" s="92" t="s">
        <v>136</v>
      </c>
      <c r="D93" s="93"/>
      <c r="E93" s="270">
        <f>F$29</f>
        <v>0</v>
      </c>
      <c r="F93" s="270"/>
      <c r="H93" s="3"/>
      <c r="I93" s="3"/>
      <c r="J93" s="3"/>
      <c r="K93" s="3"/>
      <c r="L93" s="3"/>
      <c r="M93" s="3"/>
      <c r="N93" s="3"/>
      <c r="O93" s="3"/>
    </row>
    <row r="94" spans="2:15" ht="14.25" customHeight="1" x14ac:dyDescent="0.2">
      <c r="B94" s="126" t="s">
        <v>66</v>
      </c>
      <c r="C94" s="28" t="s">
        <v>137</v>
      </c>
      <c r="D94" s="29"/>
      <c r="E94" s="271">
        <f>F$59</f>
        <v>0</v>
      </c>
      <c r="F94" s="271"/>
      <c r="H94" s="3"/>
      <c r="I94" s="3"/>
      <c r="J94" s="3"/>
      <c r="K94" s="3"/>
      <c r="L94" s="3"/>
      <c r="M94" s="3"/>
      <c r="N94" s="3"/>
      <c r="O94" s="3"/>
    </row>
    <row r="95" spans="2:15" ht="14.25" customHeight="1" x14ac:dyDescent="0.2">
      <c r="B95" s="126" t="s">
        <v>69</v>
      </c>
      <c r="C95" s="28" t="s">
        <v>138</v>
      </c>
      <c r="D95" s="29"/>
      <c r="E95" s="271">
        <f>F$66</f>
        <v>0</v>
      </c>
      <c r="F95" s="271"/>
      <c r="H95" s="3"/>
      <c r="I95" s="3"/>
      <c r="J95" s="3"/>
      <c r="K95" s="3"/>
      <c r="L95" s="3"/>
      <c r="M95" s="3"/>
      <c r="N95" s="3"/>
      <c r="O95" s="3"/>
    </row>
    <row r="96" spans="2:15" ht="14.25" customHeight="1" x14ac:dyDescent="0.2">
      <c r="B96" s="127" t="s">
        <v>76</v>
      </c>
      <c r="C96" s="46" t="s">
        <v>139</v>
      </c>
      <c r="D96" s="47"/>
      <c r="E96" s="271">
        <f>F$76</f>
        <v>0</v>
      </c>
      <c r="F96" s="271"/>
      <c r="H96" s="3"/>
      <c r="I96" s="3"/>
      <c r="J96" s="3"/>
      <c r="K96" s="3"/>
      <c r="L96" s="3"/>
      <c r="M96" s="3"/>
      <c r="N96" s="3"/>
      <c r="O96" s="3"/>
    </row>
    <row r="97" spans="2:15" ht="14.25" customHeight="1" x14ac:dyDescent="0.2">
      <c r="B97" s="127" t="s">
        <v>78</v>
      </c>
      <c r="C97" s="46" t="s">
        <v>122</v>
      </c>
      <c r="D97" s="47"/>
      <c r="E97" s="271">
        <f>F$81</f>
        <v>0</v>
      </c>
      <c r="F97" s="271"/>
      <c r="H97" s="3"/>
      <c r="I97" s="3"/>
      <c r="J97" s="3"/>
      <c r="K97" s="3"/>
      <c r="L97" s="3"/>
      <c r="M97" s="3"/>
      <c r="N97" s="3"/>
      <c r="O97" s="3"/>
    </row>
    <row r="98" spans="2:15" ht="12.75" x14ac:dyDescent="0.2">
      <c r="B98" s="128" t="s">
        <v>68</v>
      </c>
      <c r="C98" s="129"/>
      <c r="D98" s="130"/>
      <c r="E98" s="272">
        <f>SUM(E93:F97)</f>
        <v>0</v>
      </c>
      <c r="F98" s="272"/>
      <c r="H98" s="3"/>
      <c r="I98" s="3"/>
      <c r="J98" s="3"/>
      <c r="K98" s="3"/>
      <c r="L98" s="3"/>
      <c r="M98" s="3"/>
      <c r="N98" s="3"/>
      <c r="O98" s="3"/>
    </row>
    <row r="99" spans="2:15" ht="14.25" customHeight="1" x14ac:dyDescent="0.2">
      <c r="B99" s="127" t="s">
        <v>80</v>
      </c>
      <c r="C99" s="46" t="s">
        <v>126</v>
      </c>
      <c r="D99" s="47"/>
      <c r="E99" s="266">
        <f>F$91</f>
        <v>0</v>
      </c>
      <c r="F99" s="266"/>
      <c r="H99" s="3"/>
      <c r="I99" s="3"/>
      <c r="J99" s="3"/>
      <c r="K99" s="3"/>
      <c r="L99" s="3"/>
      <c r="M99" s="3"/>
      <c r="N99" s="3"/>
      <c r="O99" s="3"/>
    </row>
    <row r="100" spans="2:15" ht="15.75" customHeight="1" x14ac:dyDescent="0.2">
      <c r="B100" s="267" t="s">
        <v>140</v>
      </c>
      <c r="C100" s="268"/>
      <c r="D100" s="269"/>
      <c r="E100" s="20"/>
      <c r="F100" s="131">
        <f>E$98+E$99</f>
        <v>0</v>
      </c>
      <c r="H100" s="3"/>
      <c r="I100" s="3"/>
      <c r="J100" s="3"/>
      <c r="K100" s="3"/>
      <c r="L100" s="3"/>
      <c r="M100" s="3"/>
      <c r="N100" s="3"/>
      <c r="O100" s="3"/>
    </row>
    <row r="101" spans="2:15" ht="15.75" customHeight="1" x14ac:dyDescent="0.2">
      <c r="B101" s="267" t="s">
        <v>141</v>
      </c>
      <c r="C101" s="268"/>
      <c r="D101" s="269"/>
      <c r="E101" s="20"/>
      <c r="F101" s="132" t="e">
        <f>F100/E93</f>
        <v>#DIV/0!</v>
      </c>
      <c r="H101" s="3"/>
      <c r="I101" s="3"/>
      <c r="J101" s="3"/>
      <c r="K101" s="3"/>
      <c r="L101" s="3"/>
      <c r="M101" s="3"/>
      <c r="N101" s="3"/>
      <c r="O101" s="3"/>
    </row>
    <row r="102" spans="2:15" ht="27.75" customHeight="1" x14ac:dyDescent="0.2">
      <c r="F102" s="21"/>
      <c r="H102" s="3"/>
      <c r="I102" s="3"/>
      <c r="J102" s="3"/>
      <c r="K102" s="3"/>
      <c r="L102" s="3"/>
      <c r="M102" s="3"/>
      <c r="N102" s="3"/>
      <c r="O102" s="3"/>
    </row>
    <row r="103" spans="2:15" ht="12.75" x14ac:dyDescent="0.2">
      <c r="H103" s="3"/>
      <c r="I103" s="3"/>
      <c r="J103" s="3"/>
      <c r="K103" s="3"/>
      <c r="L103" s="3"/>
      <c r="M103" s="3"/>
      <c r="N103" s="3"/>
      <c r="O103" s="3"/>
    </row>
    <row r="104" spans="2:15" ht="12.75" x14ac:dyDescent="0.2">
      <c r="H104" s="3"/>
      <c r="I104" s="3"/>
      <c r="J104" s="3"/>
      <c r="K104" s="3"/>
      <c r="L104" s="3"/>
      <c r="M104" s="3"/>
      <c r="N104" s="3"/>
      <c r="O104" s="3"/>
    </row>
    <row r="105" spans="2:15" ht="12.75" x14ac:dyDescent="0.2">
      <c r="H105" s="3"/>
      <c r="I105" s="3"/>
      <c r="J105" s="3"/>
      <c r="K105" s="3"/>
      <c r="L105" s="3"/>
      <c r="M105" s="3"/>
      <c r="N105" s="3"/>
      <c r="O105" s="3"/>
    </row>
  </sheetData>
  <sheetProtection selectLockedCells="1" selectUnlockedCells="1"/>
  <mergeCells count="82">
    <mergeCell ref="B7:C7"/>
    <mergeCell ref="B2:C2"/>
    <mergeCell ref="B3:C3"/>
    <mergeCell ref="B4:C4"/>
    <mergeCell ref="B5:C5"/>
    <mergeCell ref="B6:C6"/>
    <mergeCell ref="B92:C92"/>
    <mergeCell ref="E92:F92"/>
    <mergeCell ref="E99:F99"/>
    <mergeCell ref="B100:D100"/>
    <mergeCell ref="B101:D101"/>
    <mergeCell ref="E93:F93"/>
    <mergeCell ref="E94:F94"/>
    <mergeCell ref="E95:F95"/>
    <mergeCell ref="E96:F96"/>
    <mergeCell ref="E97:F97"/>
    <mergeCell ref="E98:F98"/>
    <mergeCell ref="B81:C81"/>
    <mergeCell ref="C84:D84"/>
    <mergeCell ref="C85:D85"/>
    <mergeCell ref="E85:E90"/>
    <mergeCell ref="F85:F90"/>
    <mergeCell ref="C83:D83"/>
    <mergeCell ref="B76:C76"/>
    <mergeCell ref="B77:C77"/>
    <mergeCell ref="E67:F67"/>
    <mergeCell ref="C73:D73"/>
    <mergeCell ref="B55:F55"/>
    <mergeCell ref="C56:D56"/>
    <mergeCell ref="C57:D57"/>
    <mergeCell ref="C58:D58"/>
    <mergeCell ref="B60:C60"/>
    <mergeCell ref="E60:F60"/>
    <mergeCell ref="C64:D64"/>
    <mergeCell ref="C65:D65"/>
    <mergeCell ref="B66:C66"/>
    <mergeCell ref="B67:C67"/>
    <mergeCell ref="C75:D75"/>
    <mergeCell ref="E77:F77"/>
    <mergeCell ref="B54:D54"/>
    <mergeCell ref="B29:C29"/>
    <mergeCell ref="B30:C30"/>
    <mergeCell ref="E30:F30"/>
    <mergeCell ref="B31:D31"/>
    <mergeCell ref="C35:D35"/>
    <mergeCell ref="B36:C36"/>
    <mergeCell ref="B47:C47"/>
    <mergeCell ref="B48:F48"/>
    <mergeCell ref="C51:D51"/>
    <mergeCell ref="C52:D52"/>
    <mergeCell ref="C53:D53"/>
    <mergeCell ref="B24:C24"/>
    <mergeCell ref="D24:F24"/>
    <mergeCell ref="B25:C25"/>
    <mergeCell ref="D25:F25"/>
    <mergeCell ref="B26:C26"/>
    <mergeCell ref="E26:F26"/>
    <mergeCell ref="B21:C21"/>
    <mergeCell ref="D21:F21"/>
    <mergeCell ref="B22:C22"/>
    <mergeCell ref="D22:F22"/>
    <mergeCell ref="B23:C23"/>
    <mergeCell ref="D23:F23"/>
    <mergeCell ref="B14:E14"/>
    <mergeCell ref="B15:E15"/>
    <mergeCell ref="B16:E16"/>
    <mergeCell ref="A19:F19"/>
    <mergeCell ref="B20:C20"/>
    <mergeCell ref="D20:F20"/>
    <mergeCell ref="A9:F9"/>
    <mergeCell ref="B10:E10"/>
    <mergeCell ref="B11:C11"/>
    <mergeCell ref="D11:F11"/>
    <mergeCell ref="A12:A13"/>
    <mergeCell ref="B12:E13"/>
    <mergeCell ref="F12:F13"/>
    <mergeCell ref="D7:F7"/>
    <mergeCell ref="D2:F2"/>
    <mergeCell ref="D3:F3"/>
    <mergeCell ref="D4:F4"/>
    <mergeCell ref="D5:F5"/>
    <mergeCell ref="D6:F6"/>
  </mergeCells>
  <pageMargins left="0.70833333333333337" right="0.51180555555555551" top="0.78749999999999998" bottom="0.78749999999999998" header="0.51180555555555551" footer="0.51180555555555551"/>
  <pageSetup paperSize="9" scale="49" firstPageNumber="0" fitToWidth="0" orientation="portrait" horizontalDpi="300" verticalDpi="300"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09EFC-EF18-4E7A-AD9E-25BC368123E2}">
  <sheetPr>
    <pageSetUpPr fitToPage="1"/>
  </sheetPr>
  <dimension ref="A1:O105"/>
  <sheetViews>
    <sheetView tabSelected="1" zoomScaleNormal="100" workbookViewId="0">
      <selection activeCell="A12" sqref="A12:M12"/>
    </sheetView>
  </sheetViews>
  <sheetFormatPr defaultColWidth="8.7109375" defaultRowHeight="13.5" x14ac:dyDescent="0.25"/>
  <cols>
    <col min="1" max="1" width="2.85546875" style="17" customWidth="1"/>
    <col min="2" max="2" width="3.7109375" style="17" customWidth="1"/>
    <col min="3" max="3" width="66" style="17" customWidth="1"/>
    <col min="4" max="4" width="9" style="17" customWidth="1"/>
    <col min="5" max="5" width="10.140625" style="17" customWidth="1"/>
    <col min="6" max="6" width="15.7109375" style="17" customWidth="1"/>
    <col min="7" max="7" width="9.140625" style="17"/>
    <col min="8" max="11" width="8.7109375" style="2" customWidth="1"/>
    <col min="12" max="16384" width="8.7109375" style="1"/>
  </cols>
  <sheetData>
    <row r="1" spans="1:11" ht="14.25" thickBot="1" x14ac:dyDescent="0.3"/>
    <row r="2" spans="1:11" ht="14.25" thickBot="1" x14ac:dyDescent="0.3">
      <c r="B2" s="279" t="s">
        <v>35</v>
      </c>
      <c r="C2" s="280"/>
      <c r="D2" s="185"/>
      <c r="E2" s="186"/>
      <c r="F2" s="186"/>
    </row>
    <row r="3" spans="1:11" ht="14.25" thickBot="1" x14ac:dyDescent="0.3">
      <c r="B3" s="279" t="s">
        <v>36</v>
      </c>
      <c r="C3" s="280"/>
      <c r="D3" s="187"/>
      <c r="E3" s="187"/>
      <c r="F3" s="187"/>
    </row>
    <row r="4" spans="1:11" ht="14.25" thickBot="1" x14ac:dyDescent="0.3">
      <c r="B4" s="279" t="s">
        <v>37</v>
      </c>
      <c r="C4" s="280"/>
      <c r="D4" s="188"/>
      <c r="E4" s="189"/>
      <c r="F4" s="190"/>
    </row>
    <row r="5" spans="1:11" ht="14.25" thickBot="1" x14ac:dyDescent="0.3">
      <c r="B5" s="279" t="s">
        <v>38</v>
      </c>
      <c r="C5" s="280"/>
      <c r="D5" s="191"/>
      <c r="E5" s="192"/>
      <c r="F5" s="193"/>
    </row>
    <row r="6" spans="1:11" ht="14.25" thickBot="1" x14ac:dyDescent="0.3">
      <c r="B6" s="279" t="s">
        <v>39</v>
      </c>
      <c r="C6" s="280"/>
      <c r="D6" s="187"/>
      <c r="E6" s="187"/>
      <c r="F6" s="187"/>
    </row>
    <row r="7" spans="1:11" ht="14.25" thickBot="1" x14ac:dyDescent="0.3">
      <c r="B7" s="279" t="s">
        <v>40</v>
      </c>
      <c r="C7" s="280"/>
      <c r="D7" s="183"/>
      <c r="E7" s="184"/>
      <c r="F7" s="184"/>
    </row>
    <row r="9" spans="1:11" s="3" customFormat="1" ht="14.25" x14ac:dyDescent="0.3">
      <c r="A9" s="194" t="s">
        <v>41</v>
      </c>
      <c r="B9" s="194"/>
      <c r="C9" s="194"/>
      <c r="D9" s="194"/>
      <c r="E9" s="194"/>
      <c r="F9" s="194"/>
      <c r="G9" s="17"/>
      <c r="H9" s="4"/>
      <c r="I9" s="4"/>
      <c r="J9" s="4"/>
      <c r="K9" s="4"/>
    </row>
    <row r="10" spans="1:11" s="3" customFormat="1" ht="12.75" x14ac:dyDescent="0.2">
      <c r="A10" s="22"/>
      <c r="B10" s="195" t="s">
        <v>42</v>
      </c>
      <c r="C10" s="196"/>
      <c r="D10" s="196"/>
      <c r="E10" s="196"/>
      <c r="F10" s="23"/>
      <c r="G10" s="17"/>
    </row>
    <row r="11" spans="1:11" s="3" customFormat="1" ht="12.75" x14ac:dyDescent="0.2">
      <c r="A11" s="22"/>
      <c r="B11" s="197" t="s">
        <v>43</v>
      </c>
      <c r="C11" s="198"/>
      <c r="D11" s="199" t="s">
        <v>44</v>
      </c>
      <c r="E11" s="199"/>
      <c r="F11" s="200"/>
      <c r="G11" s="17"/>
    </row>
    <row r="12" spans="1:11" s="3" customFormat="1" ht="12" customHeight="1" x14ac:dyDescent="0.2">
      <c r="A12" s="201"/>
      <c r="B12" s="202" t="s">
        <v>45</v>
      </c>
      <c r="C12" s="203"/>
      <c r="D12" s="203"/>
      <c r="E12" s="204"/>
      <c r="F12" s="205"/>
      <c r="G12" s="17"/>
    </row>
    <row r="13" spans="1:11" s="3" customFormat="1" ht="12" customHeight="1" x14ac:dyDescent="0.2">
      <c r="A13" s="201"/>
      <c r="B13" s="202"/>
      <c r="C13" s="203"/>
      <c r="D13" s="203"/>
      <c r="E13" s="204"/>
      <c r="F13" s="206"/>
      <c r="G13" s="17"/>
    </row>
    <row r="14" spans="1:11" s="3" customFormat="1" ht="12.75" x14ac:dyDescent="0.2">
      <c r="A14" s="22"/>
      <c r="B14" s="207" t="s">
        <v>46</v>
      </c>
      <c r="C14" s="208"/>
      <c r="D14" s="208"/>
      <c r="E14" s="208"/>
      <c r="F14" s="133"/>
      <c r="G14" s="17"/>
    </row>
    <row r="15" spans="1:11" s="3" customFormat="1" ht="12.75" x14ac:dyDescent="0.2">
      <c r="A15" s="22"/>
      <c r="B15" s="209" t="s">
        <v>47</v>
      </c>
      <c r="C15" s="210"/>
      <c r="D15" s="210"/>
      <c r="E15" s="211"/>
      <c r="F15" s="24">
        <v>12</v>
      </c>
      <c r="G15" s="17"/>
    </row>
    <row r="16" spans="1:11" s="3" customFormat="1" ht="12.75" x14ac:dyDescent="0.2">
      <c r="A16" s="22"/>
      <c r="B16" s="212" t="s">
        <v>48</v>
      </c>
      <c r="C16" s="213"/>
      <c r="D16" s="213"/>
      <c r="E16" s="214"/>
      <c r="F16" s="25"/>
      <c r="G16" s="17"/>
    </row>
    <row r="17" spans="1:15" s="3" customFormat="1" ht="12.75" x14ac:dyDescent="0.2">
      <c r="A17" s="22"/>
      <c r="B17" s="22"/>
      <c r="C17" s="22"/>
      <c r="D17" s="22"/>
      <c r="E17" s="22"/>
      <c r="F17" s="22"/>
      <c r="G17" s="17"/>
    </row>
    <row r="18" spans="1:15" s="3" customFormat="1" ht="12.75" x14ac:dyDescent="0.2">
      <c r="A18" s="22"/>
      <c r="B18" s="22"/>
      <c r="C18" s="22"/>
      <c r="D18" s="22"/>
      <c r="E18" s="22"/>
      <c r="F18" s="22"/>
      <c r="G18" s="17"/>
    </row>
    <row r="19" spans="1:15" s="3" customFormat="1" ht="12.75" x14ac:dyDescent="0.2">
      <c r="A19" s="215" t="s">
        <v>49</v>
      </c>
      <c r="B19" s="215"/>
      <c r="C19" s="215"/>
      <c r="D19" s="215"/>
      <c r="E19" s="215"/>
      <c r="F19" s="215"/>
      <c r="G19" s="17"/>
    </row>
    <row r="20" spans="1:15" s="3" customFormat="1" ht="12.75" x14ac:dyDescent="0.2">
      <c r="A20" s="22"/>
      <c r="B20" s="216" t="s">
        <v>50</v>
      </c>
      <c r="C20" s="216"/>
      <c r="D20" s="278" t="s">
        <v>146</v>
      </c>
      <c r="E20" s="218"/>
      <c r="F20" s="218"/>
      <c r="G20" s="17"/>
    </row>
    <row r="21" spans="1:15" s="3" customFormat="1" ht="12.75" x14ac:dyDescent="0.2">
      <c r="A21" s="22"/>
      <c r="B21" s="219" t="s">
        <v>52</v>
      </c>
      <c r="C21" s="219"/>
      <c r="D21" s="220"/>
      <c r="E21" s="220"/>
      <c r="F21" s="220"/>
      <c r="G21" s="17"/>
    </row>
    <row r="22" spans="1:15" s="3" customFormat="1" ht="12.75" x14ac:dyDescent="0.2">
      <c r="A22" s="22"/>
      <c r="B22" s="221" t="s">
        <v>53</v>
      </c>
      <c r="C22" s="222"/>
      <c r="D22" s="223" t="s">
        <v>147</v>
      </c>
      <c r="E22" s="224"/>
      <c r="F22" s="222"/>
      <c r="G22" s="17"/>
    </row>
    <row r="23" spans="1:15" s="3" customFormat="1" ht="12.75" customHeight="1" x14ac:dyDescent="0.2">
      <c r="A23" s="22"/>
      <c r="B23" s="219" t="s">
        <v>55</v>
      </c>
      <c r="C23" s="219"/>
      <c r="D23" s="225"/>
      <c r="E23" s="226"/>
      <c r="F23" s="227"/>
      <c r="G23" s="17"/>
    </row>
    <row r="24" spans="1:15" s="3" customFormat="1" ht="12.75" customHeight="1" x14ac:dyDescent="0.2">
      <c r="A24" s="22"/>
      <c r="B24" s="219" t="s">
        <v>56</v>
      </c>
      <c r="C24" s="219"/>
      <c r="D24" s="228"/>
      <c r="E24" s="228"/>
      <c r="F24" s="228"/>
      <c r="G24" s="17"/>
    </row>
    <row r="25" spans="1:15" s="3" customFormat="1" ht="12.75" x14ac:dyDescent="0.2">
      <c r="A25" s="22"/>
      <c r="B25" s="229" t="s">
        <v>57</v>
      </c>
      <c r="C25" s="229"/>
      <c r="D25" s="230"/>
      <c r="E25" s="231"/>
      <c r="F25" s="231"/>
      <c r="G25" s="17"/>
    </row>
    <row r="26" spans="1:15" ht="27" customHeight="1" x14ac:dyDescent="0.2">
      <c r="B26" s="232" t="s">
        <v>58</v>
      </c>
      <c r="C26" s="232"/>
      <c r="D26" s="26"/>
      <c r="E26" s="233"/>
      <c r="F26" s="233"/>
      <c r="H26" s="6"/>
      <c r="I26" s="6"/>
      <c r="J26" s="6"/>
      <c r="K26" s="6"/>
      <c r="L26" s="6"/>
      <c r="M26" s="3"/>
      <c r="N26" s="3"/>
      <c r="O26" s="3"/>
    </row>
    <row r="27" spans="1:15" ht="14.25" customHeight="1" x14ac:dyDescent="0.2">
      <c r="B27" s="27" t="s">
        <v>59</v>
      </c>
      <c r="C27" s="28" t="s">
        <v>60</v>
      </c>
      <c r="D27" s="29"/>
      <c r="E27" s="30"/>
      <c r="F27" s="31">
        <f>D21</f>
        <v>0</v>
      </c>
      <c r="H27" s="6"/>
      <c r="I27" s="6"/>
      <c r="J27" s="6"/>
      <c r="K27" s="6"/>
      <c r="L27" s="6"/>
      <c r="M27" s="3"/>
      <c r="N27" s="3"/>
      <c r="O27" s="3"/>
    </row>
    <row r="28" spans="1:15" ht="14.25" customHeight="1" x14ac:dyDescent="0.2">
      <c r="B28" s="27"/>
      <c r="C28" s="28"/>
      <c r="D28" s="29"/>
      <c r="E28" s="32"/>
      <c r="F28" s="33"/>
      <c r="H28" s="6"/>
      <c r="I28" s="6"/>
      <c r="J28" s="6"/>
      <c r="K28" s="6"/>
      <c r="L28" s="6"/>
      <c r="M28" s="3"/>
      <c r="N28" s="3"/>
      <c r="O28" s="3"/>
    </row>
    <row r="29" spans="1:15" ht="14.25" customHeight="1" x14ac:dyDescent="0.2">
      <c r="B29" s="237" t="s">
        <v>61</v>
      </c>
      <c r="C29" s="237"/>
      <c r="D29" s="34"/>
      <c r="E29" s="35"/>
      <c r="F29" s="36">
        <f>SUM(F27:F28)</f>
        <v>0</v>
      </c>
      <c r="H29" s="6"/>
      <c r="I29" s="6"/>
      <c r="J29" s="6"/>
      <c r="K29" s="6"/>
      <c r="L29" s="6"/>
      <c r="M29" s="3"/>
      <c r="N29" s="3"/>
      <c r="O29" s="3"/>
    </row>
    <row r="30" spans="1:15" ht="27" customHeight="1" x14ac:dyDescent="0.2">
      <c r="B30" s="238" t="s">
        <v>62</v>
      </c>
      <c r="C30" s="238"/>
      <c r="D30" s="37"/>
      <c r="E30" s="239"/>
      <c r="F30" s="239"/>
      <c r="H30" s="6"/>
      <c r="I30" s="6"/>
      <c r="J30" s="6"/>
      <c r="K30" s="6"/>
      <c r="L30" s="6"/>
      <c r="M30" s="3"/>
      <c r="N30" s="3"/>
      <c r="O30" s="3"/>
    </row>
    <row r="31" spans="1:15" ht="21" customHeight="1" x14ac:dyDescent="0.2">
      <c r="B31" s="240" t="s">
        <v>63</v>
      </c>
      <c r="C31" s="240"/>
      <c r="D31" s="240"/>
      <c r="E31" s="38" t="s">
        <v>64</v>
      </c>
      <c r="F31" s="39"/>
      <c r="H31" s="3"/>
      <c r="I31" s="3"/>
      <c r="J31" s="3"/>
      <c r="K31" s="3"/>
      <c r="L31" s="3"/>
      <c r="M31" s="3"/>
      <c r="N31" s="3"/>
      <c r="O31" s="3"/>
    </row>
    <row r="32" spans="1:15" ht="14.25" customHeight="1" x14ac:dyDescent="0.2">
      <c r="B32" s="40" t="s">
        <v>59</v>
      </c>
      <c r="C32" s="41" t="s">
        <v>65</v>
      </c>
      <c r="D32" s="42"/>
      <c r="E32" s="43">
        <f>1/12</f>
        <v>8.3333333333333329E-2</v>
      </c>
      <c r="F32" s="44">
        <f>ROUND(E32*F$29,2)</f>
        <v>0</v>
      </c>
      <c r="H32" s="3"/>
      <c r="I32" s="3"/>
      <c r="J32" s="3"/>
      <c r="K32" s="3"/>
      <c r="L32" s="3"/>
      <c r="M32" s="3"/>
      <c r="N32" s="3"/>
      <c r="O32" s="3"/>
    </row>
    <row r="33" spans="2:15" ht="14.25" customHeight="1" x14ac:dyDescent="0.2">
      <c r="B33" s="45" t="s">
        <v>66</v>
      </c>
      <c r="C33" s="46" t="s">
        <v>67</v>
      </c>
      <c r="D33" s="47"/>
      <c r="E33" s="48">
        <f>9.09/100/3</f>
        <v>3.0299999999999997E-2</v>
      </c>
      <c r="F33" s="49">
        <f>ROUND(E33*F$29,2)</f>
        <v>0</v>
      </c>
      <c r="H33" s="3"/>
      <c r="I33" s="3"/>
      <c r="J33" s="3"/>
      <c r="K33" s="3"/>
      <c r="L33" s="3"/>
      <c r="M33" s="3"/>
      <c r="N33" s="3"/>
      <c r="O33" s="3"/>
    </row>
    <row r="34" spans="2:15" ht="14.25" customHeight="1" x14ac:dyDescent="0.2">
      <c r="B34" s="50" t="s">
        <v>68</v>
      </c>
      <c r="C34" s="51"/>
      <c r="D34" s="51"/>
      <c r="E34" s="52">
        <f>SUM(E32:E33)</f>
        <v>0.11363333333333332</v>
      </c>
      <c r="F34" s="53">
        <f>SUM(F32:F33)</f>
        <v>0</v>
      </c>
      <c r="H34" s="3"/>
      <c r="I34" s="3"/>
      <c r="J34" s="3"/>
      <c r="K34" s="3"/>
      <c r="L34" s="3"/>
      <c r="M34" s="3"/>
      <c r="N34" s="3"/>
      <c r="O34" s="3"/>
    </row>
    <row r="35" spans="2:15" ht="14.25" customHeight="1" x14ac:dyDescent="0.2">
      <c r="B35" s="54" t="s">
        <v>69</v>
      </c>
      <c r="C35" s="241" t="s">
        <v>70</v>
      </c>
      <c r="D35" s="241"/>
      <c r="E35" s="32">
        <f>E47*E34</f>
        <v>3.8408066666666671E-2</v>
      </c>
      <c r="F35" s="55">
        <f>ROUND(E35*F29,2)</f>
        <v>0</v>
      </c>
      <c r="H35" s="3"/>
      <c r="I35" s="3"/>
      <c r="J35" s="3"/>
      <c r="K35" s="3"/>
      <c r="L35" s="3"/>
      <c r="M35" s="3"/>
      <c r="N35" s="3"/>
      <c r="O35" s="3"/>
    </row>
    <row r="36" spans="2:15" ht="14.25" customHeight="1" x14ac:dyDescent="0.2">
      <c r="B36" s="242" t="s">
        <v>71</v>
      </c>
      <c r="C36" s="242"/>
      <c r="D36" s="56"/>
      <c r="E36" s="57">
        <f>SUM(E34:E35)</f>
        <v>0.15204139999999999</v>
      </c>
      <c r="F36" s="58">
        <f>SUM(F34:F35)</f>
        <v>0</v>
      </c>
      <c r="H36" s="3"/>
      <c r="I36" s="3"/>
      <c r="J36" s="3"/>
      <c r="K36" s="3"/>
      <c r="L36" s="3"/>
      <c r="M36" s="3"/>
      <c r="N36" s="3"/>
      <c r="O36" s="3"/>
    </row>
    <row r="37" spans="2:15" ht="21" customHeight="1" x14ac:dyDescent="0.2">
      <c r="B37" s="59" t="s">
        <v>72</v>
      </c>
      <c r="C37" s="60"/>
      <c r="D37" s="61"/>
      <c r="E37" s="62" t="s">
        <v>64</v>
      </c>
      <c r="F37" s="39"/>
      <c r="H37" s="3"/>
      <c r="I37" s="3"/>
      <c r="J37" s="3"/>
      <c r="K37" s="3"/>
      <c r="L37" s="3"/>
      <c r="M37" s="3"/>
      <c r="N37" s="3"/>
      <c r="O37" s="3"/>
    </row>
    <row r="38" spans="2:15" ht="14.25" customHeight="1" x14ac:dyDescent="0.2">
      <c r="B38" s="63" t="s">
        <v>59</v>
      </c>
      <c r="C38" s="64" t="s">
        <v>73</v>
      </c>
      <c r="D38" s="65"/>
      <c r="E38" s="66">
        <v>0.2</v>
      </c>
      <c r="F38" s="67">
        <f t="shared" ref="F38:F46" si="0">ROUND(E38*F$29,2)</f>
        <v>0</v>
      </c>
      <c r="H38" s="3"/>
      <c r="I38" s="3"/>
      <c r="J38" s="3"/>
      <c r="K38" s="3"/>
      <c r="L38" s="3"/>
      <c r="M38" s="3"/>
      <c r="N38" s="3"/>
      <c r="O38" s="3"/>
    </row>
    <row r="39" spans="2:15" ht="14.25" customHeight="1" x14ac:dyDescent="0.2">
      <c r="B39" s="27" t="s">
        <v>66</v>
      </c>
      <c r="C39" s="68" t="s">
        <v>74</v>
      </c>
      <c r="D39" s="29"/>
      <c r="E39" s="69">
        <v>1.4999999999999999E-2</v>
      </c>
      <c r="F39" s="33">
        <f t="shared" si="0"/>
        <v>0</v>
      </c>
      <c r="H39" s="5"/>
      <c r="I39" s="3"/>
      <c r="J39" s="3"/>
      <c r="K39" s="3"/>
      <c r="L39" s="3"/>
      <c r="M39" s="3"/>
      <c r="N39" s="3"/>
      <c r="O39" s="3"/>
    </row>
    <row r="40" spans="2:15" ht="14.25" customHeight="1" x14ac:dyDescent="0.2">
      <c r="B40" s="27" t="s">
        <v>69</v>
      </c>
      <c r="C40" s="68" t="s">
        <v>75</v>
      </c>
      <c r="D40" s="29"/>
      <c r="E40" s="69">
        <v>0.01</v>
      </c>
      <c r="F40" s="33">
        <f t="shared" si="0"/>
        <v>0</v>
      </c>
      <c r="H40" s="5"/>
      <c r="I40" s="3"/>
      <c r="J40" s="3"/>
      <c r="K40" s="3"/>
      <c r="L40" s="3"/>
      <c r="M40" s="3"/>
      <c r="N40" s="3"/>
      <c r="O40" s="3"/>
    </row>
    <row r="41" spans="2:15" ht="14.25" customHeight="1" x14ac:dyDescent="0.2">
      <c r="B41" s="27" t="s">
        <v>76</v>
      </c>
      <c r="C41" s="28" t="s">
        <v>77</v>
      </c>
      <c r="D41" s="29"/>
      <c r="E41" s="69">
        <v>2E-3</v>
      </c>
      <c r="F41" s="33">
        <f t="shared" si="0"/>
        <v>0</v>
      </c>
      <c r="H41" s="5"/>
      <c r="I41" s="3"/>
      <c r="J41" s="3"/>
      <c r="K41" s="3"/>
      <c r="L41" s="3"/>
      <c r="M41" s="3"/>
      <c r="N41" s="3"/>
      <c r="O41" s="3"/>
    </row>
    <row r="42" spans="2:15" ht="14.25" customHeight="1" x14ac:dyDescent="0.2">
      <c r="B42" s="27" t="s">
        <v>78</v>
      </c>
      <c r="C42" s="28" t="s">
        <v>79</v>
      </c>
      <c r="D42" s="29"/>
      <c r="E42" s="69">
        <v>2.5000000000000001E-2</v>
      </c>
      <c r="F42" s="33">
        <f t="shared" si="0"/>
        <v>0</v>
      </c>
      <c r="H42" s="3"/>
      <c r="I42" s="3"/>
      <c r="J42" s="3"/>
      <c r="K42" s="3"/>
      <c r="L42" s="3"/>
      <c r="M42" s="3"/>
      <c r="N42" s="3"/>
      <c r="O42" s="3"/>
    </row>
    <row r="43" spans="2:15" ht="14.25" customHeight="1" x14ac:dyDescent="0.2">
      <c r="B43" s="27" t="s">
        <v>80</v>
      </c>
      <c r="C43" s="28" t="s">
        <v>81</v>
      </c>
      <c r="D43" s="29"/>
      <c r="E43" s="70">
        <v>0.08</v>
      </c>
      <c r="F43" s="33">
        <f t="shared" si="0"/>
        <v>0</v>
      </c>
      <c r="H43" s="3"/>
      <c r="I43" s="3"/>
      <c r="J43" s="3"/>
      <c r="K43" s="3"/>
      <c r="L43" s="3"/>
      <c r="M43" s="3"/>
      <c r="N43" s="3"/>
      <c r="O43" s="3"/>
    </row>
    <row r="44" spans="2:15" ht="14.25" customHeight="1" x14ac:dyDescent="0.2">
      <c r="B44" s="27" t="s">
        <v>82</v>
      </c>
      <c r="C44" s="28" t="s">
        <v>83</v>
      </c>
      <c r="D44" s="29"/>
      <c r="E44" s="69"/>
      <c r="F44" s="33">
        <f t="shared" si="0"/>
        <v>0</v>
      </c>
      <c r="H44" s="3"/>
      <c r="I44" s="3"/>
      <c r="J44" s="3"/>
      <c r="K44" s="3"/>
      <c r="L44" s="3"/>
      <c r="M44" s="3"/>
      <c r="N44" s="3"/>
      <c r="O44" s="3"/>
    </row>
    <row r="45" spans="2:15" ht="14.25" customHeight="1" x14ac:dyDescent="0.2">
      <c r="B45" s="27" t="s">
        <v>84</v>
      </c>
      <c r="C45" s="28" t="s">
        <v>85</v>
      </c>
      <c r="D45" s="29"/>
      <c r="E45" s="69">
        <v>6.0000000000000001E-3</v>
      </c>
      <c r="F45" s="33">
        <f t="shared" si="0"/>
        <v>0</v>
      </c>
      <c r="H45" s="3"/>
      <c r="I45" s="3"/>
      <c r="J45" s="3"/>
      <c r="K45" s="3"/>
      <c r="L45" s="3"/>
      <c r="M45" s="3"/>
      <c r="N45" s="3"/>
      <c r="O45" s="3"/>
    </row>
    <row r="46" spans="2:15" ht="14.25" customHeight="1" x14ac:dyDescent="0.2">
      <c r="B46" s="74" t="s">
        <v>86</v>
      </c>
      <c r="C46" s="134" t="s">
        <v>87</v>
      </c>
      <c r="D46" s="135"/>
      <c r="E46" s="69"/>
      <c r="F46" s="136">
        <f t="shared" si="0"/>
        <v>0</v>
      </c>
      <c r="H46" s="3"/>
      <c r="I46" s="3"/>
      <c r="J46" s="3"/>
      <c r="K46" s="3"/>
      <c r="L46" s="3"/>
      <c r="M46" s="3"/>
      <c r="N46" s="3"/>
      <c r="O46" s="3"/>
    </row>
    <row r="47" spans="2:15" ht="14.25" customHeight="1" x14ac:dyDescent="0.2">
      <c r="B47" s="242" t="s">
        <v>88</v>
      </c>
      <c r="C47" s="242"/>
      <c r="D47" s="71"/>
      <c r="E47" s="72">
        <f>SUM(E38:E45)</f>
        <v>0.33800000000000008</v>
      </c>
      <c r="F47" s="73">
        <f>SUM(F38:F46)</f>
        <v>0</v>
      </c>
      <c r="H47" s="3"/>
      <c r="I47" s="3"/>
      <c r="J47" s="3"/>
      <c r="K47" s="3"/>
      <c r="L47" s="3"/>
      <c r="M47" s="3"/>
      <c r="N47" s="3"/>
      <c r="O47" s="3"/>
    </row>
    <row r="48" spans="2:15" ht="21" customHeight="1" x14ac:dyDescent="0.2">
      <c r="B48" s="243" t="s">
        <v>89</v>
      </c>
      <c r="C48" s="243"/>
      <c r="D48" s="243"/>
      <c r="E48" s="243"/>
      <c r="F48" s="243"/>
      <c r="H48" s="3"/>
      <c r="I48" s="3"/>
      <c r="J48" s="3"/>
      <c r="K48" s="3"/>
      <c r="L48" s="3"/>
      <c r="M48" s="3"/>
      <c r="N48" s="3"/>
      <c r="O48" s="3"/>
    </row>
    <row r="49" spans="1:15" ht="14.25" customHeight="1" x14ac:dyDescent="0.2">
      <c r="B49" s="74" t="s">
        <v>90</v>
      </c>
      <c r="C49" s="75" t="s">
        <v>91</v>
      </c>
      <c r="D49" s="76"/>
      <c r="E49" s="139"/>
      <c r="F49" s="77">
        <f>ROUND($D$49*(1-E$49)*22,2)</f>
        <v>0</v>
      </c>
      <c r="H49" s="3"/>
      <c r="I49" s="3"/>
      <c r="J49" s="3"/>
      <c r="K49" s="3"/>
      <c r="L49" s="3"/>
      <c r="M49" s="3"/>
      <c r="N49" s="3"/>
      <c r="O49" s="3"/>
    </row>
    <row r="50" spans="1:15" ht="14.25" customHeight="1" x14ac:dyDescent="0.2">
      <c r="B50" s="74" t="s">
        <v>66</v>
      </c>
      <c r="C50" s="68" t="s">
        <v>92</v>
      </c>
      <c r="D50" s="137"/>
      <c r="E50" s="140"/>
      <c r="F50" s="31">
        <f>IF((2*E50*22)-(F27*0.06)&gt;0,(2*E50*22)-(F27*0.06),0)</f>
        <v>0</v>
      </c>
      <c r="H50" s="3"/>
      <c r="I50" s="3"/>
      <c r="J50" s="3"/>
      <c r="K50" s="3"/>
      <c r="L50" s="3"/>
      <c r="M50" s="3"/>
      <c r="N50" s="3"/>
      <c r="O50" s="3"/>
    </row>
    <row r="51" spans="1:15" ht="14.25" customHeight="1" x14ac:dyDescent="0.2">
      <c r="B51" s="74" t="s">
        <v>93</v>
      </c>
      <c r="C51" s="244" t="s">
        <v>94</v>
      </c>
      <c r="D51" s="245"/>
      <c r="E51" s="69"/>
      <c r="F51" s="136"/>
      <c r="H51" s="3"/>
      <c r="I51" s="3"/>
      <c r="J51" s="3"/>
      <c r="K51" s="3"/>
      <c r="L51" s="3"/>
      <c r="M51" s="3"/>
      <c r="N51" s="3"/>
      <c r="O51" s="3"/>
    </row>
    <row r="52" spans="1:15" ht="14.25" customHeight="1" x14ac:dyDescent="0.2">
      <c r="B52" s="74" t="s">
        <v>76</v>
      </c>
      <c r="C52" s="244" t="s">
        <v>95</v>
      </c>
      <c r="D52" s="245"/>
      <c r="E52" s="69"/>
      <c r="F52" s="136"/>
      <c r="H52" s="3"/>
      <c r="I52" s="3"/>
      <c r="J52" s="3"/>
      <c r="K52" s="3"/>
      <c r="L52" s="3"/>
      <c r="M52" s="3"/>
      <c r="N52" s="3"/>
      <c r="O52" s="3"/>
    </row>
    <row r="53" spans="1:15" ht="14.25" customHeight="1" x14ac:dyDescent="0.2">
      <c r="B53" s="27" t="s">
        <v>78</v>
      </c>
      <c r="C53" s="246" t="s">
        <v>96</v>
      </c>
      <c r="D53" s="246"/>
      <c r="E53" s="69"/>
      <c r="F53" s="136"/>
      <c r="H53" s="3"/>
      <c r="I53" s="3"/>
      <c r="J53" s="3"/>
      <c r="K53" s="3"/>
      <c r="L53" s="3"/>
      <c r="M53" s="3"/>
      <c r="N53" s="3"/>
      <c r="O53" s="3"/>
    </row>
    <row r="54" spans="1:15" ht="12.75" x14ac:dyDescent="0.2">
      <c r="B54" s="234" t="s">
        <v>97</v>
      </c>
      <c r="C54" s="235"/>
      <c r="D54" s="236"/>
      <c r="E54" s="79"/>
      <c r="F54" s="80">
        <f>SUM(F49:F53)</f>
        <v>0</v>
      </c>
      <c r="H54" s="3"/>
      <c r="I54" s="3"/>
      <c r="J54" s="3"/>
      <c r="K54" s="3"/>
      <c r="L54" s="3"/>
      <c r="M54" s="3"/>
      <c r="N54" s="3"/>
      <c r="O54" s="3"/>
    </row>
    <row r="55" spans="1:15" ht="21" customHeight="1" x14ac:dyDescent="0.2">
      <c r="B55" s="248" t="s">
        <v>98</v>
      </c>
      <c r="C55" s="248"/>
      <c r="D55" s="248"/>
      <c r="E55" s="248"/>
      <c r="F55" s="248"/>
      <c r="H55" s="3"/>
      <c r="I55" s="3"/>
      <c r="J55" s="3"/>
      <c r="K55" s="3"/>
      <c r="L55" s="3"/>
      <c r="M55" s="3"/>
      <c r="N55" s="3"/>
      <c r="O55" s="3"/>
    </row>
    <row r="56" spans="1:15" s="2" customFormat="1" ht="14.25" customHeight="1" x14ac:dyDescent="0.25">
      <c r="A56" s="17"/>
      <c r="B56" s="81" t="s">
        <v>99</v>
      </c>
      <c r="C56" s="249" t="s">
        <v>100</v>
      </c>
      <c r="D56" s="249"/>
      <c r="E56" s="82"/>
      <c r="F56" s="83">
        <f>F$36</f>
        <v>0</v>
      </c>
      <c r="G56" s="17"/>
      <c r="H56" s="3"/>
      <c r="I56" s="3"/>
      <c r="J56" s="3"/>
      <c r="K56" s="3"/>
      <c r="L56" s="3"/>
      <c r="M56" s="3"/>
      <c r="N56" s="3"/>
      <c r="O56" s="3"/>
    </row>
    <row r="57" spans="1:15" s="2" customFormat="1" ht="14.25" customHeight="1" x14ac:dyDescent="0.25">
      <c r="A57" s="17"/>
      <c r="B57" s="27" t="s">
        <v>101</v>
      </c>
      <c r="C57" s="241" t="s">
        <v>102</v>
      </c>
      <c r="D57" s="241"/>
      <c r="E57" s="84"/>
      <c r="F57" s="33">
        <f>F$47</f>
        <v>0</v>
      </c>
      <c r="G57" s="17"/>
      <c r="H57" s="3"/>
      <c r="I57" s="3"/>
      <c r="J57" s="3"/>
      <c r="K57" s="3"/>
      <c r="L57" s="3"/>
      <c r="M57" s="3"/>
      <c r="N57" s="3"/>
      <c r="O57" s="3"/>
    </row>
    <row r="58" spans="1:15" s="2" customFormat="1" ht="14.25" customHeight="1" x14ac:dyDescent="0.25">
      <c r="A58" s="17"/>
      <c r="B58" s="85" t="s">
        <v>103</v>
      </c>
      <c r="C58" s="241" t="s">
        <v>104</v>
      </c>
      <c r="D58" s="241"/>
      <c r="E58" s="86"/>
      <c r="F58" s="49">
        <f>F$54</f>
        <v>0</v>
      </c>
      <c r="G58" s="17"/>
      <c r="H58" s="3"/>
      <c r="I58" s="3"/>
      <c r="J58" s="3"/>
      <c r="K58" s="3"/>
      <c r="L58" s="3"/>
      <c r="M58" s="3"/>
      <c r="N58" s="3"/>
      <c r="O58" s="3"/>
    </row>
    <row r="59" spans="1:15" s="2" customFormat="1" ht="14.25" customHeight="1" x14ac:dyDescent="0.25">
      <c r="A59" s="17"/>
      <c r="B59" s="87" t="s">
        <v>105</v>
      </c>
      <c r="C59" s="88"/>
      <c r="D59" s="88"/>
      <c r="E59" s="18"/>
      <c r="F59" s="89">
        <f>SUM(F56:F58)</f>
        <v>0</v>
      </c>
      <c r="G59" s="17"/>
      <c r="H59" s="3"/>
      <c r="I59" s="3"/>
      <c r="J59" s="3"/>
      <c r="K59" s="3"/>
      <c r="L59" s="3"/>
      <c r="M59" s="3"/>
      <c r="N59" s="3"/>
      <c r="O59" s="3"/>
    </row>
    <row r="60" spans="1:15" ht="27.75" customHeight="1" x14ac:dyDescent="0.2">
      <c r="B60" s="247" t="s">
        <v>106</v>
      </c>
      <c r="C60" s="247"/>
      <c r="D60" s="90"/>
      <c r="E60" s="233"/>
      <c r="F60" s="233"/>
      <c r="H60" s="3"/>
      <c r="I60" s="3"/>
      <c r="J60" s="3"/>
      <c r="K60" s="3"/>
      <c r="L60" s="3"/>
      <c r="M60" s="3"/>
      <c r="N60" s="3"/>
      <c r="O60" s="3"/>
    </row>
    <row r="61" spans="1:15" ht="14.25" customHeight="1" x14ac:dyDescent="0.2">
      <c r="B61" s="91" t="s">
        <v>59</v>
      </c>
      <c r="C61" s="92" t="s">
        <v>107</v>
      </c>
      <c r="D61" s="93"/>
      <c r="E61" s="66">
        <v>4.5999999999999999E-3</v>
      </c>
      <c r="F61" s="94">
        <f>ROUND(E61*F$29,2)</f>
        <v>0</v>
      </c>
      <c r="H61" s="3"/>
      <c r="I61" s="3"/>
      <c r="J61" s="3"/>
      <c r="K61" s="3"/>
      <c r="L61" s="3"/>
      <c r="M61" s="3"/>
      <c r="N61" s="3"/>
      <c r="O61" s="3"/>
    </row>
    <row r="62" spans="1:15" ht="14.25" customHeight="1" x14ac:dyDescent="0.2">
      <c r="B62" s="27" t="s">
        <v>66</v>
      </c>
      <c r="C62" s="28" t="s">
        <v>108</v>
      </c>
      <c r="D62" s="29"/>
      <c r="E62" s="95">
        <f>E61*E43</f>
        <v>3.68E-4</v>
      </c>
      <c r="F62" s="33">
        <f>ROUND(E62*F$29,2)</f>
        <v>0</v>
      </c>
      <c r="H62" s="3"/>
      <c r="I62" s="3"/>
      <c r="J62" s="3"/>
      <c r="K62" s="3"/>
      <c r="L62" s="3"/>
      <c r="M62" s="3"/>
      <c r="N62" s="3"/>
      <c r="O62" s="3"/>
    </row>
    <row r="63" spans="1:15" ht="14.25" customHeight="1" x14ac:dyDescent="0.2">
      <c r="B63" s="27" t="s">
        <v>69</v>
      </c>
      <c r="C63" s="46" t="s">
        <v>109</v>
      </c>
      <c r="D63" s="47"/>
      <c r="E63" s="96">
        <v>1.9400000000000001E-2</v>
      </c>
      <c r="F63" s="94">
        <f>ROUND(E63*F$29,2)</f>
        <v>0</v>
      </c>
      <c r="H63" s="3"/>
      <c r="I63" s="3"/>
      <c r="J63" s="3"/>
      <c r="K63" s="3"/>
      <c r="L63" s="3"/>
      <c r="M63" s="3"/>
      <c r="N63" s="3"/>
      <c r="O63" s="3"/>
    </row>
    <row r="64" spans="1:15" ht="14.25" customHeight="1" x14ac:dyDescent="0.2">
      <c r="B64" s="97" t="s">
        <v>76</v>
      </c>
      <c r="C64" s="250" t="s">
        <v>110</v>
      </c>
      <c r="D64" s="250"/>
      <c r="E64" s="70">
        <f>E47*E63</f>
        <v>6.5572000000000017E-3</v>
      </c>
      <c r="F64" s="33">
        <f>ROUND(E64*F$29,2)</f>
        <v>0</v>
      </c>
      <c r="H64" s="3"/>
      <c r="I64" s="3"/>
      <c r="J64" s="3"/>
      <c r="K64" s="3"/>
      <c r="L64" s="3"/>
      <c r="M64" s="3"/>
      <c r="N64" s="3"/>
      <c r="O64" s="3"/>
    </row>
    <row r="65" spans="2:15" ht="14.25" customHeight="1" x14ac:dyDescent="0.2">
      <c r="B65" s="27" t="s">
        <v>78</v>
      </c>
      <c r="C65" s="250" t="s">
        <v>111</v>
      </c>
      <c r="D65" s="250"/>
      <c r="E65" s="98">
        <v>0.04</v>
      </c>
      <c r="F65" s="33">
        <f>ROUND(E65*F$29,2)</f>
        <v>0</v>
      </c>
      <c r="H65" s="3"/>
      <c r="I65" s="3"/>
      <c r="J65" s="3"/>
      <c r="K65" s="3"/>
      <c r="L65" s="3"/>
      <c r="M65" s="3"/>
      <c r="N65" s="3"/>
      <c r="O65" s="3"/>
    </row>
    <row r="66" spans="2:15" ht="14.25" customHeight="1" x14ac:dyDescent="0.2">
      <c r="B66" s="251" t="s">
        <v>112</v>
      </c>
      <c r="C66" s="251"/>
      <c r="D66" s="100"/>
      <c r="E66" s="72">
        <f>SUM(E61:E65)</f>
        <v>7.0925200000000008E-2</v>
      </c>
      <c r="F66" s="73">
        <f>SUM(F61:F65)</f>
        <v>0</v>
      </c>
      <c r="H66" s="3"/>
      <c r="I66" s="3"/>
      <c r="J66" s="3"/>
      <c r="K66" s="3"/>
      <c r="L66" s="3"/>
      <c r="M66" s="3"/>
      <c r="N66" s="3"/>
      <c r="O66" s="3"/>
    </row>
    <row r="67" spans="2:15" ht="27.75" customHeight="1" x14ac:dyDescent="0.2">
      <c r="B67" s="247" t="s">
        <v>113</v>
      </c>
      <c r="C67" s="247"/>
      <c r="D67" s="90"/>
      <c r="E67" s="233"/>
      <c r="F67" s="233"/>
      <c r="H67" s="3"/>
      <c r="I67" s="3"/>
      <c r="J67" s="3"/>
      <c r="K67" s="3"/>
      <c r="L67" s="3"/>
      <c r="M67" s="3"/>
      <c r="N67" s="3"/>
      <c r="O67" s="3"/>
    </row>
    <row r="68" spans="2:15" ht="12.75" x14ac:dyDescent="0.2">
      <c r="B68" s="101" t="s">
        <v>59</v>
      </c>
      <c r="C68" s="64" t="s">
        <v>114</v>
      </c>
      <c r="D68" s="93"/>
      <c r="E68" s="98">
        <v>9.0900000000000009E-2</v>
      </c>
      <c r="F68" s="94">
        <f>ROUND(E68*F$29,2)</f>
        <v>0</v>
      </c>
      <c r="H68" s="3"/>
      <c r="I68" s="3"/>
      <c r="J68" s="3"/>
      <c r="K68" s="3"/>
      <c r="L68" s="3"/>
      <c r="M68" s="3"/>
      <c r="N68" s="3"/>
      <c r="O68" s="3"/>
    </row>
    <row r="69" spans="2:15" ht="12.75" x14ac:dyDescent="0.2">
      <c r="B69" s="102" t="s">
        <v>66</v>
      </c>
      <c r="C69" s="28" t="s">
        <v>115</v>
      </c>
      <c r="D69" s="29"/>
      <c r="E69" s="69">
        <v>2.0000000000000001E-4</v>
      </c>
      <c r="F69" s="33">
        <f>ROUND(E69*F$29,2)</f>
        <v>0</v>
      </c>
      <c r="H69" s="3"/>
      <c r="I69" s="3"/>
      <c r="J69" s="3"/>
      <c r="K69" s="3"/>
      <c r="L69" s="3"/>
      <c r="M69" s="3"/>
      <c r="N69" s="3"/>
      <c r="O69" s="3"/>
    </row>
    <row r="70" spans="2:15" ht="12.75" x14ac:dyDescent="0.2">
      <c r="B70" s="102" t="s">
        <v>69</v>
      </c>
      <c r="C70" s="28" t="s">
        <v>116</v>
      </c>
      <c r="D70" s="29"/>
      <c r="E70" s="69">
        <v>1.5E-3</v>
      </c>
      <c r="F70" s="33">
        <f>ROUND(E70*F$29,2)</f>
        <v>0</v>
      </c>
      <c r="H70" s="3"/>
      <c r="I70" s="3"/>
      <c r="J70" s="3"/>
      <c r="K70" s="3"/>
      <c r="L70" s="3"/>
      <c r="M70" s="3"/>
      <c r="N70" s="3"/>
      <c r="O70" s="3"/>
    </row>
    <row r="71" spans="2:15" ht="12.75" x14ac:dyDescent="0.2">
      <c r="B71" s="103" t="s">
        <v>76</v>
      </c>
      <c r="C71" s="46" t="s">
        <v>117</v>
      </c>
      <c r="D71" s="47"/>
      <c r="E71" s="69">
        <v>1.5E-3</v>
      </c>
      <c r="F71" s="33">
        <f>ROUND(E71*F$29,2)</f>
        <v>0</v>
      </c>
      <c r="H71" s="3"/>
      <c r="I71" s="3"/>
      <c r="J71" s="3"/>
      <c r="K71" s="3"/>
      <c r="L71" s="3"/>
      <c r="M71" s="3"/>
      <c r="N71" s="3"/>
      <c r="O71" s="3"/>
    </row>
    <row r="72" spans="2:15" ht="12.75" x14ac:dyDescent="0.2">
      <c r="B72" s="103" t="s">
        <v>78</v>
      </c>
      <c r="C72" s="46" t="s">
        <v>118</v>
      </c>
      <c r="D72" s="47"/>
      <c r="E72" s="104">
        <v>5.5000000000000003E-4</v>
      </c>
      <c r="F72" s="33">
        <f>ROUND(E72*F$29,2)</f>
        <v>0</v>
      </c>
      <c r="H72" s="3"/>
      <c r="I72" s="3"/>
      <c r="J72" s="3"/>
      <c r="K72" s="3"/>
      <c r="L72" s="3"/>
      <c r="M72" s="3"/>
      <c r="N72" s="3"/>
      <c r="O72" s="3"/>
    </row>
    <row r="73" spans="2:15" ht="13.15" customHeight="1" x14ac:dyDescent="0.2">
      <c r="B73" s="45" t="s">
        <v>80</v>
      </c>
      <c r="C73" s="246" t="s">
        <v>96</v>
      </c>
      <c r="D73" s="246"/>
      <c r="E73" s="69"/>
      <c r="F73" s="77"/>
      <c r="H73" s="3"/>
      <c r="I73" s="3"/>
      <c r="J73" s="3"/>
      <c r="K73" s="3"/>
      <c r="L73" s="3"/>
      <c r="M73" s="3"/>
      <c r="N73" s="3"/>
      <c r="O73" s="3"/>
    </row>
    <row r="74" spans="2:15" ht="12.75" x14ac:dyDescent="0.2">
      <c r="B74" s="27"/>
      <c r="C74" s="28" t="s">
        <v>119</v>
      </c>
      <c r="D74" s="29"/>
      <c r="E74" s="105">
        <f>SUM(E68:E73)</f>
        <v>9.4650000000000012E-2</v>
      </c>
      <c r="F74" s="31">
        <f>SUM(F68:F73)</f>
        <v>0</v>
      </c>
      <c r="H74" s="3"/>
      <c r="I74" s="3"/>
      <c r="J74" s="3"/>
      <c r="K74" s="3"/>
      <c r="L74" s="3"/>
      <c r="M74" s="3"/>
      <c r="N74" s="3"/>
      <c r="O74" s="3"/>
    </row>
    <row r="75" spans="2:15" ht="13.15" customHeight="1" x14ac:dyDescent="0.2">
      <c r="B75" s="27" t="s">
        <v>82</v>
      </c>
      <c r="C75" s="241" t="s">
        <v>120</v>
      </c>
      <c r="D75" s="241"/>
      <c r="E75" s="105">
        <f>E47*E74</f>
        <v>3.1991700000000012E-2</v>
      </c>
      <c r="F75" s="106">
        <f>ROUND(E$47*F$74,2)</f>
        <v>0</v>
      </c>
      <c r="H75" s="3"/>
      <c r="I75" s="3"/>
      <c r="J75" s="3"/>
      <c r="K75" s="3"/>
      <c r="L75" s="3"/>
      <c r="M75" s="3"/>
      <c r="N75" s="3"/>
      <c r="O75" s="3"/>
    </row>
    <row r="76" spans="2:15" ht="14.25" customHeight="1" x14ac:dyDescent="0.2">
      <c r="B76" s="234" t="s">
        <v>121</v>
      </c>
      <c r="C76" s="234"/>
      <c r="D76" s="78"/>
      <c r="E76" s="107">
        <f>SUM(E74:E75)</f>
        <v>0.12664170000000002</v>
      </c>
      <c r="F76" s="108">
        <f>SUM(F74:F75)</f>
        <v>0</v>
      </c>
      <c r="H76" s="3"/>
      <c r="I76" s="3"/>
      <c r="J76" s="3"/>
      <c r="K76" s="3"/>
      <c r="L76" s="3"/>
      <c r="M76" s="3"/>
      <c r="N76" s="3"/>
      <c r="O76" s="3"/>
    </row>
    <row r="77" spans="2:15" ht="27.75" customHeight="1" x14ac:dyDescent="0.2">
      <c r="B77" s="247" t="s">
        <v>122</v>
      </c>
      <c r="C77" s="247"/>
      <c r="D77" s="90"/>
      <c r="E77" s="233"/>
      <c r="F77" s="233"/>
      <c r="H77" s="3"/>
      <c r="I77" s="3"/>
      <c r="J77" s="3"/>
      <c r="K77" s="3"/>
      <c r="L77" s="3"/>
      <c r="M77" s="3"/>
      <c r="N77" s="3"/>
      <c r="O77" s="3"/>
    </row>
    <row r="78" spans="2:15" ht="14.25" customHeight="1" x14ac:dyDescent="0.2">
      <c r="B78" s="27" t="s">
        <v>59</v>
      </c>
      <c r="C78" s="28" t="s">
        <v>123</v>
      </c>
      <c r="D78" s="29"/>
      <c r="E78" s="109"/>
      <c r="F78" s="33">
        <v>0</v>
      </c>
      <c r="H78" s="3"/>
      <c r="I78" s="3"/>
      <c r="J78" s="3"/>
      <c r="K78" s="3"/>
      <c r="L78" s="3"/>
      <c r="M78" s="3"/>
      <c r="N78" s="3"/>
      <c r="O78" s="3"/>
    </row>
    <row r="79" spans="2:15" ht="14.25" customHeight="1" x14ac:dyDescent="0.2">
      <c r="B79" s="110" t="s">
        <v>66</v>
      </c>
      <c r="C79" s="47" t="s">
        <v>124</v>
      </c>
      <c r="D79" s="47"/>
      <c r="E79" s="111"/>
      <c r="F79" s="112">
        <v>0</v>
      </c>
      <c r="H79" s="3"/>
      <c r="I79" s="3"/>
      <c r="J79" s="3"/>
      <c r="K79" s="3"/>
      <c r="L79" s="3"/>
      <c r="M79" s="3"/>
      <c r="N79" s="3"/>
      <c r="O79" s="3"/>
    </row>
    <row r="80" spans="2:15" ht="14.25" customHeight="1" x14ac:dyDescent="0.2">
      <c r="B80" s="110" t="s">
        <v>69</v>
      </c>
      <c r="C80" s="47" t="s">
        <v>125</v>
      </c>
      <c r="D80" s="47"/>
      <c r="E80" s="111"/>
      <c r="F80" s="49">
        <v>0</v>
      </c>
      <c r="H80" s="3"/>
      <c r="I80" s="3"/>
      <c r="J80" s="3"/>
      <c r="K80" s="3"/>
      <c r="L80" s="3"/>
      <c r="M80" s="3"/>
      <c r="N80" s="3"/>
      <c r="O80" s="3"/>
    </row>
    <row r="81" spans="2:15" ht="12.75" x14ac:dyDescent="0.2">
      <c r="B81" s="251" t="s">
        <v>61</v>
      </c>
      <c r="C81" s="251"/>
      <c r="D81" s="100"/>
      <c r="E81" s="99"/>
      <c r="F81" s="73">
        <f>SUM(F78:F80)</f>
        <v>0</v>
      </c>
      <c r="H81" s="3"/>
      <c r="I81" s="3"/>
      <c r="J81" s="3"/>
      <c r="K81" s="3"/>
      <c r="L81" s="3"/>
      <c r="M81" s="3"/>
      <c r="N81" s="3"/>
      <c r="O81" s="3"/>
    </row>
    <row r="82" spans="2:15" ht="25.5" customHeight="1" x14ac:dyDescent="0.2">
      <c r="B82" s="113" t="s">
        <v>126</v>
      </c>
      <c r="C82" s="114"/>
      <c r="D82" s="115"/>
      <c r="E82" s="116" t="s">
        <v>64</v>
      </c>
      <c r="F82" s="117"/>
      <c r="H82" s="3"/>
      <c r="I82" s="3"/>
      <c r="J82" s="3"/>
      <c r="K82" s="3"/>
      <c r="L82" s="3"/>
      <c r="M82" s="3"/>
      <c r="N82" s="3"/>
      <c r="O82" s="3"/>
    </row>
    <row r="83" spans="2:15" ht="14.25" customHeight="1" x14ac:dyDescent="0.2">
      <c r="B83" s="118" t="s">
        <v>59</v>
      </c>
      <c r="C83" s="260" t="s">
        <v>127</v>
      </c>
      <c r="D83" s="261"/>
      <c r="E83" s="150"/>
      <c r="F83" s="119">
        <f>ROUND(E$83*E$98,2)</f>
        <v>0</v>
      </c>
      <c r="H83" s="3"/>
      <c r="I83" s="3"/>
      <c r="J83" s="3"/>
      <c r="K83" s="3"/>
      <c r="L83" s="3"/>
      <c r="M83" s="3"/>
      <c r="N83" s="3"/>
      <c r="O83" s="3"/>
    </row>
    <row r="84" spans="2:15" ht="14.25" customHeight="1" x14ac:dyDescent="0.2">
      <c r="B84" s="120" t="s">
        <v>66</v>
      </c>
      <c r="C84" s="252" t="s">
        <v>128</v>
      </c>
      <c r="D84" s="253"/>
      <c r="E84" s="151"/>
      <c r="F84" s="121">
        <f>ROUND(E$84*(E$98+F$83),2)</f>
        <v>0</v>
      </c>
      <c r="H84" s="3"/>
      <c r="I84" s="3"/>
      <c r="J84" s="3"/>
      <c r="K84" s="3"/>
      <c r="L84" s="3"/>
      <c r="M84" s="3"/>
      <c r="N84" s="3"/>
      <c r="O84" s="3"/>
    </row>
    <row r="85" spans="2:15" ht="14.25" customHeight="1" x14ac:dyDescent="0.2">
      <c r="B85" s="120" t="s">
        <v>69</v>
      </c>
      <c r="C85" s="254" t="s">
        <v>129</v>
      </c>
      <c r="D85" s="255"/>
      <c r="E85" s="256">
        <f>$D$86+$D$87+$D$88+$D$89+$D$90</f>
        <v>0.1125</v>
      </c>
      <c r="F85" s="258">
        <f>ROUND(((F83+F84+E93+E94+E95+E96+E97)/(1-E85))*E85,2)</f>
        <v>0</v>
      </c>
      <c r="H85" s="3"/>
      <c r="I85" s="3"/>
      <c r="J85" s="3"/>
      <c r="K85" s="3"/>
      <c r="L85" s="3"/>
      <c r="M85" s="3"/>
      <c r="N85" s="3"/>
      <c r="O85" s="3"/>
    </row>
    <row r="86" spans="2:15" ht="14.25" customHeight="1" x14ac:dyDescent="0.2">
      <c r="B86" s="120">
        <v>1</v>
      </c>
      <c r="C86" s="68" t="s">
        <v>130</v>
      </c>
      <c r="D86" s="147">
        <v>1.6500000000000001E-2</v>
      </c>
      <c r="E86" s="257"/>
      <c r="F86" s="259"/>
      <c r="H86" s="3"/>
      <c r="I86" s="3"/>
      <c r="J86" s="3"/>
      <c r="K86" s="3"/>
      <c r="L86" s="3"/>
      <c r="M86" s="3"/>
      <c r="N86" s="3"/>
      <c r="O86" s="3"/>
    </row>
    <row r="87" spans="2:15" ht="14.25" customHeight="1" x14ac:dyDescent="0.2">
      <c r="B87" s="120">
        <v>2</v>
      </c>
      <c r="C87" s="68" t="s">
        <v>131</v>
      </c>
      <c r="D87" s="147">
        <v>7.5999999999999998E-2</v>
      </c>
      <c r="E87" s="257"/>
      <c r="F87" s="259"/>
      <c r="G87" s="19"/>
      <c r="H87" s="3"/>
      <c r="I87" s="3"/>
      <c r="J87" s="3"/>
      <c r="K87" s="3"/>
      <c r="L87" s="3"/>
      <c r="M87" s="3"/>
      <c r="N87" s="3"/>
      <c r="O87" s="3"/>
    </row>
    <row r="88" spans="2:15" ht="14.25" customHeight="1" x14ac:dyDescent="0.2">
      <c r="B88" s="122">
        <v>3</v>
      </c>
      <c r="C88" s="123" t="s">
        <v>132</v>
      </c>
      <c r="D88" s="148">
        <v>0.02</v>
      </c>
      <c r="E88" s="257"/>
      <c r="F88" s="259"/>
      <c r="G88" s="19"/>
      <c r="H88" s="3"/>
      <c r="I88" s="3"/>
      <c r="J88" s="3"/>
      <c r="K88" s="3"/>
      <c r="L88" s="3"/>
      <c r="M88" s="3"/>
      <c r="N88" s="3"/>
      <c r="O88" s="3"/>
    </row>
    <row r="89" spans="2:15" ht="14.25" customHeight="1" x14ac:dyDescent="0.2">
      <c r="B89" s="145">
        <v>4</v>
      </c>
      <c r="C89" s="146" t="s">
        <v>73</v>
      </c>
      <c r="D89" s="154"/>
      <c r="E89" s="257"/>
      <c r="F89" s="259"/>
      <c r="G89" s="19"/>
      <c r="H89" s="3"/>
      <c r="I89" s="3"/>
      <c r="J89" s="3"/>
      <c r="K89" s="3"/>
      <c r="L89" s="3"/>
      <c r="M89" s="3"/>
      <c r="N89" s="3"/>
      <c r="O89" s="3"/>
    </row>
    <row r="90" spans="2:15" ht="14.25" customHeight="1" x14ac:dyDescent="0.2">
      <c r="B90" s="152">
        <v>5</v>
      </c>
      <c r="C90" s="124" t="s">
        <v>133</v>
      </c>
      <c r="D90" s="149"/>
      <c r="E90" s="257"/>
      <c r="F90" s="259"/>
      <c r="G90" s="19"/>
      <c r="H90" s="3"/>
      <c r="I90" s="3"/>
      <c r="J90" s="3"/>
      <c r="K90" s="3"/>
      <c r="L90" s="3"/>
      <c r="M90" s="3"/>
      <c r="N90" s="3"/>
      <c r="O90" s="3"/>
    </row>
    <row r="91" spans="2:15" ht="14.25" customHeight="1" x14ac:dyDescent="0.2">
      <c r="B91" s="153" t="s">
        <v>134</v>
      </c>
      <c r="C91" s="125"/>
      <c r="D91" s="138"/>
      <c r="E91" s="141">
        <f>SUM(E83:E90)</f>
        <v>0.1125</v>
      </c>
      <c r="F91" s="142">
        <f>SUM(F83:F90)</f>
        <v>0</v>
      </c>
      <c r="H91" s="3"/>
      <c r="I91" s="3"/>
      <c r="J91" s="3"/>
      <c r="K91" s="3"/>
      <c r="L91" s="3"/>
      <c r="M91" s="3"/>
      <c r="N91" s="3"/>
      <c r="O91" s="3"/>
    </row>
    <row r="92" spans="2:15" ht="29.25" customHeight="1" x14ac:dyDescent="0.2">
      <c r="B92" s="262" t="s">
        <v>135</v>
      </c>
      <c r="C92" s="263"/>
      <c r="D92" s="143"/>
      <c r="E92" s="264"/>
      <c r="F92" s="265"/>
      <c r="H92" s="3"/>
      <c r="I92" s="3"/>
      <c r="J92" s="3"/>
      <c r="K92" s="3"/>
      <c r="L92" s="3"/>
      <c r="M92" s="3"/>
      <c r="N92" s="3"/>
      <c r="O92" s="3"/>
    </row>
    <row r="93" spans="2:15" ht="14.25" customHeight="1" x14ac:dyDescent="0.2">
      <c r="B93" s="144" t="s">
        <v>59</v>
      </c>
      <c r="C93" s="92" t="s">
        <v>136</v>
      </c>
      <c r="D93" s="93"/>
      <c r="E93" s="270">
        <f>F$29</f>
        <v>0</v>
      </c>
      <c r="F93" s="270"/>
      <c r="H93" s="3"/>
      <c r="I93" s="3"/>
      <c r="J93" s="3"/>
      <c r="K93" s="3"/>
      <c r="L93" s="3"/>
      <c r="M93" s="3"/>
      <c r="N93" s="3"/>
      <c r="O93" s="3"/>
    </row>
    <row r="94" spans="2:15" ht="14.25" customHeight="1" x14ac:dyDescent="0.2">
      <c r="B94" s="126" t="s">
        <v>66</v>
      </c>
      <c r="C94" s="28" t="s">
        <v>137</v>
      </c>
      <c r="D94" s="29"/>
      <c r="E94" s="271">
        <f>F$59</f>
        <v>0</v>
      </c>
      <c r="F94" s="271"/>
      <c r="H94" s="3"/>
      <c r="I94" s="3"/>
      <c r="J94" s="3"/>
      <c r="K94" s="3"/>
      <c r="L94" s="3"/>
      <c r="M94" s="3"/>
      <c r="N94" s="3"/>
      <c r="O94" s="3"/>
    </row>
    <row r="95" spans="2:15" ht="14.25" customHeight="1" x14ac:dyDescent="0.2">
      <c r="B95" s="126" t="s">
        <v>69</v>
      </c>
      <c r="C95" s="28" t="s">
        <v>138</v>
      </c>
      <c r="D95" s="29"/>
      <c r="E95" s="271">
        <f>F$66</f>
        <v>0</v>
      </c>
      <c r="F95" s="271"/>
      <c r="H95" s="3"/>
      <c r="I95" s="3"/>
      <c r="J95" s="3"/>
      <c r="K95" s="3"/>
      <c r="L95" s="3"/>
      <c r="M95" s="3"/>
      <c r="N95" s="3"/>
      <c r="O95" s="3"/>
    </row>
    <row r="96" spans="2:15" ht="14.25" customHeight="1" x14ac:dyDescent="0.2">
      <c r="B96" s="127" t="s">
        <v>76</v>
      </c>
      <c r="C96" s="46" t="s">
        <v>139</v>
      </c>
      <c r="D96" s="47"/>
      <c r="E96" s="271">
        <f>F$76</f>
        <v>0</v>
      </c>
      <c r="F96" s="271"/>
      <c r="H96" s="3"/>
      <c r="I96" s="3"/>
      <c r="J96" s="3"/>
      <c r="K96" s="3"/>
      <c r="L96" s="3"/>
      <c r="M96" s="3"/>
      <c r="N96" s="3"/>
      <c r="O96" s="3"/>
    </row>
    <row r="97" spans="2:15" ht="14.25" customHeight="1" x14ac:dyDescent="0.2">
      <c r="B97" s="127" t="s">
        <v>78</v>
      </c>
      <c r="C97" s="46" t="s">
        <v>122</v>
      </c>
      <c r="D97" s="47"/>
      <c r="E97" s="271">
        <f>F$81</f>
        <v>0</v>
      </c>
      <c r="F97" s="271"/>
      <c r="H97" s="3"/>
      <c r="I97" s="3"/>
      <c r="J97" s="3"/>
      <c r="K97" s="3"/>
      <c r="L97" s="3"/>
      <c r="M97" s="3"/>
      <c r="N97" s="3"/>
      <c r="O97" s="3"/>
    </row>
    <row r="98" spans="2:15" ht="12.75" x14ac:dyDescent="0.2">
      <c r="B98" s="128" t="s">
        <v>68</v>
      </c>
      <c r="C98" s="129"/>
      <c r="D98" s="130"/>
      <c r="E98" s="272">
        <f>SUM(E93:F97)</f>
        <v>0</v>
      </c>
      <c r="F98" s="272"/>
      <c r="H98" s="3"/>
      <c r="I98" s="3"/>
      <c r="J98" s="3"/>
      <c r="K98" s="3"/>
      <c r="L98" s="3"/>
      <c r="M98" s="3"/>
      <c r="N98" s="3"/>
      <c r="O98" s="3"/>
    </row>
    <row r="99" spans="2:15" ht="14.25" customHeight="1" x14ac:dyDescent="0.2">
      <c r="B99" s="127" t="s">
        <v>80</v>
      </c>
      <c r="C99" s="46" t="s">
        <v>126</v>
      </c>
      <c r="D99" s="47"/>
      <c r="E99" s="266">
        <f>F$91</f>
        <v>0</v>
      </c>
      <c r="F99" s="266"/>
      <c r="H99" s="3"/>
      <c r="I99" s="3"/>
      <c r="J99" s="3"/>
      <c r="K99" s="3"/>
      <c r="L99" s="3"/>
      <c r="M99" s="3"/>
      <c r="N99" s="3"/>
      <c r="O99" s="3"/>
    </row>
    <row r="100" spans="2:15" ht="15.75" customHeight="1" x14ac:dyDescent="0.2">
      <c r="B100" s="267" t="s">
        <v>140</v>
      </c>
      <c r="C100" s="268"/>
      <c r="D100" s="269"/>
      <c r="E100" s="20"/>
      <c r="F100" s="131">
        <f>E$98+E$99</f>
        <v>0</v>
      </c>
      <c r="H100" s="3"/>
      <c r="I100" s="3"/>
      <c r="J100" s="3"/>
      <c r="K100" s="3"/>
      <c r="L100" s="3"/>
      <c r="M100" s="3"/>
      <c r="N100" s="3"/>
      <c r="O100" s="3"/>
    </row>
    <row r="101" spans="2:15" ht="15.75" customHeight="1" x14ac:dyDescent="0.2">
      <c r="B101" s="267" t="s">
        <v>141</v>
      </c>
      <c r="C101" s="268"/>
      <c r="D101" s="269"/>
      <c r="E101" s="20"/>
      <c r="F101" s="132" t="e">
        <f>F100/E93</f>
        <v>#DIV/0!</v>
      </c>
      <c r="H101" s="3"/>
      <c r="I101" s="3"/>
      <c r="J101" s="3"/>
      <c r="K101" s="3"/>
      <c r="L101" s="3"/>
      <c r="M101" s="3"/>
      <c r="N101" s="3"/>
      <c r="O101" s="3"/>
    </row>
    <row r="102" spans="2:15" ht="27.75" customHeight="1" x14ac:dyDescent="0.2">
      <c r="F102" s="21"/>
      <c r="H102" s="3"/>
      <c r="I102" s="3"/>
      <c r="J102" s="3"/>
      <c r="K102" s="3"/>
      <c r="L102" s="3"/>
      <c r="M102" s="3"/>
      <c r="N102" s="3"/>
      <c r="O102" s="3"/>
    </row>
    <row r="103" spans="2:15" ht="12.75" x14ac:dyDescent="0.2">
      <c r="H103" s="3"/>
      <c r="I103" s="3"/>
      <c r="J103" s="3"/>
      <c r="K103" s="3"/>
      <c r="L103" s="3"/>
      <c r="M103" s="3"/>
      <c r="N103" s="3"/>
      <c r="O103" s="3"/>
    </row>
    <row r="104" spans="2:15" ht="12.75" x14ac:dyDescent="0.2">
      <c r="H104" s="3"/>
      <c r="I104" s="3"/>
      <c r="J104" s="3"/>
      <c r="K104" s="3"/>
      <c r="L104" s="3"/>
      <c r="M104" s="3"/>
      <c r="N104" s="3"/>
      <c r="O104" s="3"/>
    </row>
    <row r="105" spans="2:15" ht="12.75" x14ac:dyDescent="0.2">
      <c r="H105" s="3"/>
      <c r="I105" s="3"/>
      <c r="J105" s="3"/>
      <c r="K105" s="3"/>
      <c r="L105" s="3"/>
      <c r="M105" s="3"/>
      <c r="N105" s="3"/>
      <c r="O105" s="3"/>
    </row>
  </sheetData>
  <sheetProtection selectLockedCells="1" selectUnlockedCells="1"/>
  <mergeCells count="82">
    <mergeCell ref="B7:C7"/>
    <mergeCell ref="B2:C2"/>
    <mergeCell ref="B3:C3"/>
    <mergeCell ref="B4:C4"/>
    <mergeCell ref="B5:C5"/>
    <mergeCell ref="B6:C6"/>
    <mergeCell ref="B92:C92"/>
    <mergeCell ref="E92:F92"/>
    <mergeCell ref="E99:F99"/>
    <mergeCell ref="B100:D100"/>
    <mergeCell ref="B101:D101"/>
    <mergeCell ref="E93:F93"/>
    <mergeCell ref="E94:F94"/>
    <mergeCell ref="E95:F95"/>
    <mergeCell ref="E96:F96"/>
    <mergeCell ref="E97:F97"/>
    <mergeCell ref="E98:F98"/>
    <mergeCell ref="B81:C81"/>
    <mergeCell ref="C84:D84"/>
    <mergeCell ref="C85:D85"/>
    <mergeCell ref="E85:E90"/>
    <mergeCell ref="F85:F90"/>
    <mergeCell ref="C83:D83"/>
    <mergeCell ref="B76:C76"/>
    <mergeCell ref="B77:C77"/>
    <mergeCell ref="E67:F67"/>
    <mergeCell ref="C73:D73"/>
    <mergeCell ref="B55:F55"/>
    <mergeCell ref="C56:D56"/>
    <mergeCell ref="C57:D57"/>
    <mergeCell ref="C58:D58"/>
    <mergeCell ref="B60:C60"/>
    <mergeCell ref="E60:F60"/>
    <mergeCell ref="C64:D64"/>
    <mergeCell ref="C65:D65"/>
    <mergeCell ref="B66:C66"/>
    <mergeCell ref="B67:C67"/>
    <mergeCell ref="C75:D75"/>
    <mergeCell ref="E77:F77"/>
    <mergeCell ref="B54:D54"/>
    <mergeCell ref="B29:C29"/>
    <mergeCell ref="B30:C30"/>
    <mergeCell ref="E30:F30"/>
    <mergeCell ref="B31:D31"/>
    <mergeCell ref="C35:D35"/>
    <mergeCell ref="B36:C36"/>
    <mergeCell ref="B47:C47"/>
    <mergeCell ref="B48:F48"/>
    <mergeCell ref="C51:D51"/>
    <mergeCell ref="C52:D52"/>
    <mergeCell ref="C53:D53"/>
    <mergeCell ref="B24:C24"/>
    <mergeCell ref="D24:F24"/>
    <mergeCell ref="B25:C25"/>
    <mergeCell ref="D25:F25"/>
    <mergeCell ref="B26:C26"/>
    <mergeCell ref="E26:F26"/>
    <mergeCell ref="B21:C21"/>
    <mergeCell ref="D21:F21"/>
    <mergeCell ref="B22:C22"/>
    <mergeCell ref="D22:F22"/>
    <mergeCell ref="B23:C23"/>
    <mergeCell ref="D23:F23"/>
    <mergeCell ref="B14:E14"/>
    <mergeCell ref="B15:E15"/>
    <mergeCell ref="B16:E16"/>
    <mergeCell ref="A19:F19"/>
    <mergeCell ref="B20:C20"/>
    <mergeCell ref="D20:F20"/>
    <mergeCell ref="A9:F9"/>
    <mergeCell ref="B10:E10"/>
    <mergeCell ref="B11:C11"/>
    <mergeCell ref="D11:F11"/>
    <mergeCell ref="A12:A13"/>
    <mergeCell ref="B12:E13"/>
    <mergeCell ref="F12:F13"/>
    <mergeCell ref="D7:F7"/>
    <mergeCell ref="D2:F2"/>
    <mergeCell ref="D3:F3"/>
    <mergeCell ref="D4:F4"/>
    <mergeCell ref="D5:F5"/>
    <mergeCell ref="D6:F6"/>
  </mergeCells>
  <pageMargins left="0.70833333333333337" right="0.51180555555555551" top="0.78749999999999998" bottom="0.78749999999999998" header="0.51180555555555551" footer="0.51180555555555551"/>
  <pageSetup paperSize="9" scale="49" firstPageNumber="0" fitToWidth="0" orientation="portrait" horizontalDpi="300" verticalDpi="300"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4C922573AE1944AA1578DBF493CA3E8" ma:contentTypeVersion="14" ma:contentTypeDescription="Crie um novo documento." ma:contentTypeScope="" ma:versionID="8163d66f74ffad011fd1aabf6161d852">
  <xsd:schema xmlns:xsd="http://www.w3.org/2001/XMLSchema" xmlns:xs="http://www.w3.org/2001/XMLSchema" xmlns:p="http://schemas.microsoft.com/office/2006/metadata/properties" xmlns:ns2="460bdbee-4e9a-4371-b02d-8125db019685" xmlns:ns3="9ba61014-958a-47ba-b66e-c9f7e96f5dfa" targetNamespace="http://schemas.microsoft.com/office/2006/metadata/properties" ma:root="true" ma:fieldsID="c988d6b10d27c7f6473a8a3ed08b1fa6" ns2:_="" ns3:_="">
    <xsd:import namespace="460bdbee-4e9a-4371-b02d-8125db019685"/>
    <xsd:import namespace="9ba61014-958a-47ba-b66e-c9f7e96f5df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0bdbee-4e9a-4371-b02d-8125db0196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7fc63045-9d6c-4fb0-a11a-7d381428c9ae"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ba61014-958a-47ba-b66e-c9f7e96f5dfa"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a2c18fad-8d86-48d1-9cd9-88965741a5f5}" ma:internalName="TaxCatchAll" ma:showField="CatchAllData" ma:web="9ba61014-958a-47ba-b66e-c9f7e96f5d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9ba61014-958a-47ba-b66e-c9f7e96f5dfa" xsi:nil="true"/>
    <lcf76f155ced4ddcb4097134ff3c332f xmlns="460bdbee-4e9a-4371-b02d-8125db01968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60627D8-263B-4768-83CD-54421D0C57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0bdbee-4e9a-4371-b02d-8125db019685"/>
    <ds:schemaRef ds:uri="9ba61014-958a-47ba-b66e-c9f7e96f5d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329ACE-EDEC-4354-B237-E1105C675596}">
  <ds:schemaRefs>
    <ds:schemaRef ds:uri="http://schemas.microsoft.com/sharepoint/v3/contenttype/forms"/>
  </ds:schemaRefs>
</ds:datastoreItem>
</file>

<file path=customXml/itemProps3.xml><?xml version="1.0" encoding="utf-8"?>
<ds:datastoreItem xmlns:ds="http://schemas.openxmlformats.org/officeDocument/2006/customXml" ds:itemID="{C687E010-81E7-4A04-A785-7B4BEC06F03E}">
  <ds:schemaRefs>
    <ds:schemaRef ds:uri="http://schemas.microsoft.com/office/2006/metadata/longProperties"/>
  </ds:schemaRefs>
</ds:datastoreItem>
</file>

<file path=customXml/itemProps4.xml><?xml version="1.0" encoding="utf-8"?>
<ds:datastoreItem xmlns:ds="http://schemas.openxmlformats.org/officeDocument/2006/customXml" ds:itemID="{13EED5C6-E59D-4F83-98E9-32C754CD1805}">
  <ds:schemaRefs>
    <ds:schemaRef ds:uri="http://schemas.microsoft.com/office/2006/metadata/properties"/>
    <ds:schemaRef ds:uri="http://schemas.microsoft.com/office/infopath/2007/PartnerControls"/>
    <ds:schemaRef ds:uri="9ba61014-958a-47ba-b66e-c9f7e96f5dfa"/>
    <ds:schemaRef ds:uri="460bdbee-4e9a-4371-b02d-8125db01968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6</vt:i4>
      </vt:variant>
    </vt:vector>
  </HeadingPairs>
  <TitlesOfParts>
    <vt:vector size="14" baseType="lpstr">
      <vt:lpstr>ORIENTAÇÕES</vt:lpstr>
      <vt:lpstr>DOCUMENTOS COMPLEMENTARES</vt:lpstr>
      <vt:lpstr>ARQUITETO DE SOFTWARE SÊNIOR</vt:lpstr>
      <vt:lpstr>DESENVOLVEDOR SOFTWARE PLENO</vt:lpstr>
      <vt:lpstr>DESENVOLVEDOR SOFTWARE SÊNIOR</vt:lpstr>
      <vt:lpstr>ANALISTA DE NEGÓCIOS PLENO</vt:lpstr>
      <vt:lpstr>SCRUM MASTER </vt:lpstr>
      <vt:lpstr>ANALISTA DE QUALIDADE PLENO</vt:lpstr>
      <vt:lpstr>'ANALISTA DE NEGÓCIOS PLENO'!Area_de_impressao</vt:lpstr>
      <vt:lpstr>'ANALISTA DE QUALIDADE PLENO'!Area_de_impressao</vt:lpstr>
      <vt:lpstr>'ARQUITETO DE SOFTWARE SÊNIOR'!Area_de_impressao</vt:lpstr>
      <vt:lpstr>'DESENVOLVEDOR SOFTWARE PLENO'!Area_de_impressao</vt:lpstr>
      <vt:lpstr>'DESENVOLVEDOR SOFTWARE SÊNIOR'!Area_de_impressao</vt:lpstr>
      <vt:lpstr>'SCRUM MASTER '!Area_de_impressao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Fabio Akio Shiomi lha</cp:lastModifiedBy>
  <cp:revision/>
  <cp:lastPrinted>2025-03-11T17:40:21Z</cp:lastPrinted>
  <dcterms:created xsi:type="dcterms:W3CDTF">2021-09-08T20:48:24Z</dcterms:created>
  <dcterms:modified xsi:type="dcterms:W3CDTF">2025-03-11T17:40:25Z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Silvana Cutrupi Gonçalves</vt:lpwstr>
  </property>
  <property fmtid="{D5CDD505-2E9C-101B-9397-08002B2CF9AE}" pid="3" name="Order">
    <vt:lpwstr>9707200.00000000</vt:lpwstr>
  </property>
  <property fmtid="{D5CDD505-2E9C-101B-9397-08002B2CF9AE}" pid="4" name="display_urn:schemas-microsoft-com:office:office#Author">
    <vt:lpwstr>Silvana Cutrupi Gonçalves</vt:lpwstr>
  </property>
  <property fmtid="{D5CDD505-2E9C-101B-9397-08002B2CF9AE}" pid="5" name="ContentTypeId">
    <vt:lpwstr>0x010100A4C922573AE1944AA1578DBF493CA3E8</vt:lpwstr>
  </property>
  <property fmtid="{D5CDD505-2E9C-101B-9397-08002B2CF9AE}" pid="6" name="MediaServiceImageTags">
    <vt:lpwstr/>
  </property>
</Properties>
</file>